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reforestaction/dossiers-actifs/04-Projets/06 - Carbone France/00 - Pistes/Ychoux (40)/Documents de soumission/"/>
    </mc:Choice>
  </mc:AlternateContent>
  <xr:revisionPtr revIDLastSave="0" documentId="13_ncr:1_{EE8F670F-C7E1-584C-92BD-F538AA023844}" xr6:coauthVersionLast="46" xr6:coauthVersionMax="46" xr10:uidLastSave="{00000000-0000-0000-0000-000000000000}"/>
  <bookViews>
    <workbookView xWindow="4220" yWindow="500" windowWidth="24160" windowHeight="15800" activeTab="1" xr2:uid="{A924F582-F867-C649-88DF-18A981B19D6F}"/>
  </bookViews>
  <sheets>
    <sheet name="Calcul VAN" sheetId="1" r:id="rId1"/>
    <sheet name="Détail recettes vente bois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3" l="1"/>
  <c r="H4" i="1" l="1"/>
  <c r="F11" i="1"/>
  <c r="F10" i="1"/>
  <c r="D4" i="1"/>
  <c r="I8" i="1"/>
  <c r="I3" i="1"/>
  <c r="I9" i="1" l="1"/>
  <c r="B16" i="1" s="1"/>
  <c r="I11" i="1" l="1"/>
  <c r="H12" i="1"/>
  <c r="I12" i="1" s="1"/>
  <c r="H13" i="1"/>
  <c r="I13" i="1" s="1"/>
  <c r="I10" i="1"/>
  <c r="I4" i="1"/>
  <c r="B15" i="1" s="1"/>
  <c r="B17" i="1" l="1"/>
  <c r="B18" i="1" s="1"/>
</calcChain>
</file>

<file path=xl/sharedStrings.xml><?xml version="1.0" encoding="utf-8"?>
<sst xmlns="http://schemas.openxmlformats.org/spreadsheetml/2006/main" count="107" uniqueCount="55">
  <si>
    <t>Scénario de référence</t>
  </si>
  <si>
    <t>Année</t>
  </si>
  <si>
    <t>Volume</t>
  </si>
  <si>
    <t>Nature</t>
  </si>
  <si>
    <t>Scénario de projet</t>
  </si>
  <si>
    <t>Prix HT</t>
  </si>
  <si>
    <t>R0 : Recettes nettes à l'année 0 (vidange des bois de la parcelle)</t>
  </si>
  <si>
    <t>Ci : Dépenses liées au projet de boisement</t>
  </si>
  <si>
    <t>Entretien des interlignes</t>
  </si>
  <si>
    <t>Unité</t>
  </si>
  <si>
    <t>m3</t>
  </si>
  <si>
    <t>Total HT</t>
  </si>
  <si>
    <t>Total actualisé</t>
  </si>
  <si>
    <t>Poste</t>
  </si>
  <si>
    <t>VAN référence</t>
  </si>
  <si>
    <t>VAN reboisement</t>
  </si>
  <si>
    <t>Additionnalité économique ?</t>
  </si>
  <si>
    <t>VAN reboisement - VAN référence</t>
  </si>
  <si>
    <t>Calcul de la VAN</t>
  </si>
  <si>
    <t>hectares</t>
  </si>
  <si>
    <t>/ hectare</t>
  </si>
  <si>
    <t>/ tige</t>
  </si>
  <si>
    <t>/ m3</t>
  </si>
  <si>
    <t>Aucune, les frais de récolte des bois sont supportés par l'acheteur</t>
  </si>
  <si>
    <t>Attesté par</t>
  </si>
  <si>
    <t>Simulation croissance</t>
  </si>
  <si>
    <t>Diamètre (cm)</t>
  </si>
  <si>
    <t>Volume de produits bois énergie (tMS)</t>
  </si>
  <si>
    <t>Volume de produits bois papier (tMS)</t>
  </si>
  <si>
    <t>Volume de produits bois industrie (tMS)</t>
  </si>
  <si>
    <t>Volume de produits bois d'œuvre (tMS)</t>
  </si>
  <si>
    <t>Total général actualisé</t>
  </si>
  <si>
    <t>Prix de vente (€/m3)</t>
  </si>
  <si>
    <t>Montant vente de l'année (€)</t>
  </si>
  <si>
    <t>Valeur actualisée (€)</t>
  </si>
  <si>
    <t>Total essence (€)</t>
  </si>
  <si>
    <t>Ri : Recettes liées à la vente des bois issus du peuplement de substitution</t>
  </si>
  <si>
    <t>Cours du bois Juillet-Août 2020 (Le bois international)</t>
  </si>
  <si>
    <t>Voir feuille "Détail recettes vente bois"</t>
  </si>
  <si>
    <t>Rt : Recettes liées à la coupe des accrus post dégradation</t>
  </si>
  <si>
    <t>Ct : Dépenses liées à la coupe des accrus post dégradation</t>
  </si>
  <si>
    <t>Vente post-incendie</t>
  </si>
  <si>
    <t>stères</t>
  </si>
  <si>
    <t>Voir détail</t>
  </si>
  <si>
    <t>Détail des ventes à l'incendie (fournie par le gestionnaire)</t>
  </si>
  <si>
    <t xml:space="preserve">Pin maritime </t>
  </si>
  <si>
    <t>Reboisement pin maritime</t>
  </si>
  <si>
    <t>Boisement zone humide (bouleau et chêne tauzin)</t>
  </si>
  <si>
    <t>Création lisière</t>
  </si>
  <si>
    <t>chênes tauzins</t>
  </si>
  <si>
    <t>Pin maritime - Pinus pinaster</t>
  </si>
  <si>
    <t>Chêne tauzin - Quercus pyrenaica</t>
  </si>
  <si>
    <t>Bouleau verruqueux - Betula pendula</t>
  </si>
  <si>
    <t>Devis lisière</t>
  </si>
  <si>
    <t>Devis boisement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</si>
</sst>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2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2" fontId="0" fillId="0" borderId="7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1" fontId="4" fillId="6" borderId="0" xfId="0" applyNumberFormat="1" applyFont="1" applyFill="1" applyAlignment="1">
      <alignment vertical="center"/>
    </xf>
    <xf numFmtId="0" fontId="4" fillId="6" borderId="0" xfId="0" applyFont="1" applyFill="1" applyAlignment="1">
      <alignment vertical="center"/>
    </xf>
    <xf numFmtId="2" fontId="4" fillId="7" borderId="0" xfId="0" applyNumberFormat="1" applyFont="1" applyFill="1" applyAlignment="1">
      <alignment vertical="center"/>
    </xf>
    <xf numFmtId="164" fontId="4" fillId="8" borderId="0" xfId="0" applyNumberFormat="1" applyFont="1" applyFill="1" applyAlignment="1">
      <alignment vertical="center"/>
    </xf>
    <xf numFmtId="164" fontId="4" fillId="9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10" borderId="0" xfId="0" applyNumberFormat="1" applyFont="1" applyFill="1" applyAlignment="1">
      <alignment vertical="center"/>
    </xf>
    <xf numFmtId="164" fontId="4" fillId="11" borderId="0" xfId="0" applyNumberFormat="1" applyFont="1" applyFill="1" applyAlignment="1">
      <alignment vertical="center"/>
    </xf>
    <xf numFmtId="164" fontId="4" fillId="12" borderId="0" xfId="0" applyNumberFormat="1" applyFont="1" applyFill="1" applyAlignment="1">
      <alignment vertical="center"/>
    </xf>
    <xf numFmtId="164" fontId="4" fillId="13" borderId="0" xfId="0" applyNumberFormat="1" applyFont="1" applyFill="1" applyAlignment="1">
      <alignment vertical="center"/>
    </xf>
    <xf numFmtId="9" fontId="4" fillId="0" borderId="0" xfId="0" applyNumberFormat="1" applyFont="1" applyAlignment="1">
      <alignment vertical="center"/>
    </xf>
    <xf numFmtId="0" fontId="4" fillId="14" borderId="0" xfId="0" applyFont="1" applyFill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D1AC8-AEC0-B642-B3AC-400E84AC9048}">
  <dimension ref="A1:J24"/>
  <sheetViews>
    <sheetView topLeftCell="B1" workbookViewId="0">
      <selection activeCell="J14" sqref="J14"/>
    </sheetView>
  </sheetViews>
  <sheetFormatPr baseColWidth="10" defaultRowHeight="16" x14ac:dyDescent="0.2"/>
  <cols>
    <col min="1" max="1" width="59.5" customWidth="1"/>
    <col min="2" max="2" width="13" style="1" bestFit="1" customWidth="1"/>
    <col min="3" max="3" width="43" bestFit="1" customWidth="1"/>
    <col min="4" max="4" width="15.5" style="4" bestFit="1" customWidth="1"/>
    <col min="5" max="5" width="13.1640625" bestFit="1" customWidth="1"/>
    <col min="6" max="6" width="15.33203125" style="4" bestFit="1" customWidth="1"/>
    <col min="8" max="8" width="14" customWidth="1"/>
    <col min="9" max="9" width="16.5" customWidth="1"/>
    <col min="10" max="10" width="50.33203125" bestFit="1" customWidth="1"/>
    <col min="12" max="12" width="12" bestFit="1" customWidth="1"/>
  </cols>
  <sheetData>
    <row r="1" spans="1:10" s="2" customFormat="1" ht="24" customHeight="1" x14ac:dyDescent="0.2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9"/>
    </row>
    <row r="2" spans="1:10" s="6" customFormat="1" ht="24" customHeight="1" x14ac:dyDescent="0.2">
      <c r="A2" s="22" t="s">
        <v>13</v>
      </c>
      <c r="B2" s="18" t="s">
        <v>1</v>
      </c>
      <c r="C2" s="18" t="s">
        <v>3</v>
      </c>
      <c r="D2" s="19" t="s">
        <v>2</v>
      </c>
      <c r="E2" s="18" t="s">
        <v>9</v>
      </c>
      <c r="F2" s="19" t="s">
        <v>5</v>
      </c>
      <c r="G2" s="18" t="s">
        <v>9</v>
      </c>
      <c r="H2" s="18" t="s">
        <v>11</v>
      </c>
      <c r="I2" s="18" t="s">
        <v>12</v>
      </c>
      <c r="J2" s="23" t="s">
        <v>24</v>
      </c>
    </row>
    <row r="3" spans="1:10" s="2" customFormat="1" ht="25" customHeight="1" x14ac:dyDescent="0.2">
      <c r="A3" s="28" t="s">
        <v>6</v>
      </c>
      <c r="B3" s="17">
        <v>0</v>
      </c>
      <c r="C3" s="7" t="s">
        <v>41</v>
      </c>
      <c r="D3" s="8">
        <v>7388</v>
      </c>
      <c r="E3" s="7" t="s">
        <v>42</v>
      </c>
      <c r="F3" s="51" t="s">
        <v>43</v>
      </c>
      <c r="G3" s="51"/>
      <c r="H3" s="9">
        <v>131006.22</v>
      </c>
      <c r="I3" s="9">
        <f>H3/(1.045^B3)</f>
        <v>131006.22</v>
      </c>
      <c r="J3" s="30" t="s">
        <v>44</v>
      </c>
    </row>
    <row r="4" spans="1:10" s="2" customFormat="1" ht="24" customHeight="1" x14ac:dyDescent="0.2">
      <c r="A4" s="26" t="s">
        <v>39</v>
      </c>
      <c r="B4" s="17">
        <v>45</v>
      </c>
      <c r="C4" s="7" t="s">
        <v>45</v>
      </c>
      <c r="D4" s="8">
        <f>43*45</f>
        <v>1935</v>
      </c>
      <c r="E4" s="7" t="s">
        <v>10</v>
      </c>
      <c r="F4" s="9">
        <v>20</v>
      </c>
      <c r="G4" s="14" t="s">
        <v>22</v>
      </c>
      <c r="H4" s="9">
        <f t="shared" ref="H4" si="0">F4*D4</f>
        <v>38700</v>
      </c>
      <c r="I4" s="9">
        <f t="shared" ref="I4" si="1">H4/(1.045^B4)</f>
        <v>5339.2209684993959</v>
      </c>
      <c r="J4" s="30" t="s">
        <v>25</v>
      </c>
    </row>
    <row r="5" spans="1:10" s="2" customFormat="1" ht="24" customHeight="1" x14ac:dyDescent="0.2">
      <c r="A5" s="10" t="s">
        <v>40</v>
      </c>
      <c r="B5" s="54" t="s">
        <v>23</v>
      </c>
      <c r="C5" s="54"/>
      <c r="D5" s="54"/>
      <c r="E5" s="54"/>
      <c r="F5" s="54"/>
      <c r="G5" s="54"/>
      <c r="H5" s="54"/>
      <c r="I5" s="54"/>
      <c r="J5" s="24"/>
    </row>
    <row r="6" spans="1:10" s="2" customFormat="1" ht="24" customHeight="1" x14ac:dyDescent="0.2">
      <c r="A6" s="57" t="s">
        <v>4</v>
      </c>
      <c r="B6" s="58"/>
      <c r="C6" s="58"/>
      <c r="D6" s="58"/>
      <c r="E6" s="58"/>
      <c r="F6" s="58"/>
      <c r="G6" s="58"/>
      <c r="H6" s="58"/>
      <c r="I6" s="58"/>
      <c r="J6" s="59"/>
    </row>
    <row r="7" spans="1:10" s="6" customFormat="1" ht="24" customHeight="1" x14ac:dyDescent="0.2">
      <c r="A7" s="22" t="s">
        <v>13</v>
      </c>
      <c r="B7" s="18" t="s">
        <v>1</v>
      </c>
      <c r="C7" s="18" t="s">
        <v>3</v>
      </c>
      <c r="D7" s="19" t="s">
        <v>2</v>
      </c>
      <c r="E7" s="18" t="s">
        <v>9</v>
      </c>
      <c r="F7" s="19" t="s">
        <v>5</v>
      </c>
      <c r="G7" s="18" t="s">
        <v>9</v>
      </c>
      <c r="H7" s="18" t="s">
        <v>11</v>
      </c>
      <c r="I7" s="18" t="s">
        <v>12</v>
      </c>
      <c r="J7" s="23" t="s">
        <v>24</v>
      </c>
    </row>
    <row r="8" spans="1:10" s="2" customFormat="1" ht="25" customHeight="1" x14ac:dyDescent="0.2">
      <c r="A8" s="28" t="s">
        <v>6</v>
      </c>
      <c r="B8" s="17">
        <v>0</v>
      </c>
      <c r="C8" s="7" t="s">
        <v>41</v>
      </c>
      <c r="D8" s="8">
        <v>7388</v>
      </c>
      <c r="E8" s="7" t="s">
        <v>42</v>
      </c>
      <c r="F8" s="51" t="s">
        <v>43</v>
      </c>
      <c r="G8" s="51"/>
      <c r="H8" s="9">
        <v>131006.22</v>
      </c>
      <c r="I8" s="9">
        <f>H8/(1.045^B8)</f>
        <v>131006.22</v>
      </c>
      <c r="J8" s="30" t="s">
        <v>44</v>
      </c>
    </row>
    <row r="9" spans="1:10" s="2" customFormat="1" ht="24" customHeight="1" x14ac:dyDescent="0.2">
      <c r="A9" s="15" t="s">
        <v>36</v>
      </c>
      <c r="B9" s="60" t="s">
        <v>38</v>
      </c>
      <c r="C9" s="60"/>
      <c r="D9" s="60"/>
      <c r="E9" s="60"/>
      <c r="F9" s="60"/>
      <c r="G9" s="60"/>
      <c r="H9" s="60"/>
      <c r="I9" s="9">
        <f>'Détail recettes vente bois'!B50</f>
        <v>27482.082617790522</v>
      </c>
      <c r="J9" s="25" t="s">
        <v>37</v>
      </c>
    </row>
    <row r="10" spans="1:10" s="2" customFormat="1" ht="24" customHeight="1" x14ac:dyDescent="0.2">
      <c r="A10" s="52" t="s">
        <v>7</v>
      </c>
      <c r="B10" s="17">
        <v>0</v>
      </c>
      <c r="C10" s="7" t="s">
        <v>46</v>
      </c>
      <c r="D10" s="8">
        <v>37</v>
      </c>
      <c r="E10" s="7" t="s">
        <v>19</v>
      </c>
      <c r="F10" s="9">
        <f>H10/D10</f>
        <v>910</v>
      </c>
      <c r="G10" s="7" t="s">
        <v>20</v>
      </c>
      <c r="H10" s="9">
        <v>33670</v>
      </c>
      <c r="I10" s="9">
        <f t="shared" ref="I10:I13" si="2">H10/(1.045^B10)</f>
        <v>33670</v>
      </c>
      <c r="J10" s="29" t="s">
        <v>54</v>
      </c>
    </row>
    <row r="11" spans="1:10" s="2" customFormat="1" ht="24" customHeight="1" x14ac:dyDescent="0.2">
      <c r="A11" s="52"/>
      <c r="B11" s="17">
        <v>0</v>
      </c>
      <c r="C11" s="7" t="s">
        <v>47</v>
      </c>
      <c r="D11" s="8">
        <v>5</v>
      </c>
      <c r="E11" s="7" t="s">
        <v>19</v>
      </c>
      <c r="F11" s="9">
        <f>H11/D11</f>
        <v>3200</v>
      </c>
      <c r="G11" s="7" t="s">
        <v>20</v>
      </c>
      <c r="H11" s="9">
        <v>16000</v>
      </c>
      <c r="I11" s="9">
        <f t="shared" si="2"/>
        <v>16000</v>
      </c>
      <c r="J11" s="49" t="s">
        <v>54</v>
      </c>
    </row>
    <row r="12" spans="1:10" s="2" customFormat="1" ht="24" customHeight="1" x14ac:dyDescent="0.2">
      <c r="A12" s="52"/>
      <c r="B12" s="17">
        <v>0</v>
      </c>
      <c r="C12" s="7" t="s">
        <v>48</v>
      </c>
      <c r="D12" s="8">
        <v>262</v>
      </c>
      <c r="E12" s="7" t="s">
        <v>49</v>
      </c>
      <c r="F12" s="9">
        <v>5</v>
      </c>
      <c r="G12" s="14" t="s">
        <v>21</v>
      </c>
      <c r="H12" s="9">
        <f t="shared" ref="H12:H13" si="3">F12*D12</f>
        <v>1310</v>
      </c>
      <c r="I12" s="9">
        <f t="shared" si="2"/>
        <v>1310</v>
      </c>
      <c r="J12" s="50" t="s">
        <v>53</v>
      </c>
    </row>
    <row r="13" spans="1:10" s="2" customFormat="1" ht="24" customHeight="1" x14ac:dyDescent="0.2">
      <c r="A13" s="53"/>
      <c r="B13" s="27">
        <v>5</v>
      </c>
      <c r="C13" s="11" t="s">
        <v>8</v>
      </c>
      <c r="D13" s="12">
        <v>42</v>
      </c>
      <c r="E13" s="11" t="s">
        <v>19</v>
      </c>
      <c r="F13" s="13">
        <v>100</v>
      </c>
      <c r="G13" s="48" t="s">
        <v>20</v>
      </c>
      <c r="H13" s="13">
        <f t="shared" si="3"/>
        <v>4200</v>
      </c>
      <c r="I13" s="13">
        <f t="shared" si="2"/>
        <v>3370.2943953028735</v>
      </c>
      <c r="J13" s="49" t="s">
        <v>54</v>
      </c>
    </row>
    <row r="14" spans="1:10" s="2" customFormat="1" ht="24" customHeight="1" x14ac:dyDescent="0.2">
      <c r="A14" s="55" t="s">
        <v>18</v>
      </c>
      <c r="B14" s="56"/>
      <c r="D14" s="3"/>
      <c r="F14" s="3"/>
    </row>
    <row r="15" spans="1:10" s="2" customFormat="1" ht="24" customHeight="1" x14ac:dyDescent="0.2">
      <c r="A15" s="15" t="s">
        <v>14</v>
      </c>
      <c r="B15" s="20">
        <f>SUM(I3:I3)+SUM(I4:I4)</f>
        <v>136345.4409684994</v>
      </c>
      <c r="D15" s="3"/>
      <c r="F15" s="3"/>
    </row>
    <row r="16" spans="1:10" s="2" customFormat="1" ht="24" customHeight="1" x14ac:dyDescent="0.2">
      <c r="A16" s="15" t="s">
        <v>15</v>
      </c>
      <c r="B16" s="20">
        <f>SUM(I8:I9)-SUM(I10:I13)</f>
        <v>104138.00822248765</v>
      </c>
      <c r="D16" s="3"/>
      <c r="F16" s="3"/>
    </row>
    <row r="17" spans="1:6" s="2" customFormat="1" ht="24" customHeight="1" x14ac:dyDescent="0.2">
      <c r="A17" s="15" t="s">
        <v>17</v>
      </c>
      <c r="B17" s="21">
        <f>B16-B15</f>
        <v>-32207.432746011749</v>
      </c>
      <c r="D17" s="3"/>
      <c r="F17" s="3"/>
    </row>
    <row r="18" spans="1:6" s="2" customFormat="1" ht="24" customHeight="1" x14ac:dyDescent="0.2">
      <c r="A18" s="10" t="s">
        <v>16</v>
      </c>
      <c r="B18" s="16" t="str">
        <f>IF(B17&lt;0,"Oui","Non")</f>
        <v>Oui</v>
      </c>
      <c r="D18" s="3"/>
      <c r="F18" s="3"/>
    </row>
    <row r="19" spans="1:6" s="2" customFormat="1" ht="24" customHeight="1" x14ac:dyDescent="0.2">
      <c r="B19" s="5"/>
      <c r="D19" s="3"/>
      <c r="F19" s="3"/>
    </row>
    <row r="20" spans="1:6" s="2" customFormat="1" ht="24" customHeight="1" x14ac:dyDescent="0.2">
      <c r="B20" s="5"/>
      <c r="D20" s="3"/>
      <c r="F20" s="3"/>
    </row>
    <row r="21" spans="1:6" s="2" customFormat="1" ht="24" customHeight="1" x14ac:dyDescent="0.2">
      <c r="B21" s="5"/>
      <c r="D21" s="3"/>
      <c r="F21" s="3"/>
    </row>
    <row r="22" spans="1:6" s="2" customFormat="1" ht="24" customHeight="1" x14ac:dyDescent="0.2">
      <c r="B22" s="5"/>
      <c r="D22" s="3"/>
      <c r="F22" s="3"/>
    </row>
    <row r="23" spans="1:6" s="2" customFormat="1" ht="24" customHeight="1" x14ac:dyDescent="0.2">
      <c r="B23" s="5"/>
      <c r="D23" s="3"/>
      <c r="F23" s="3"/>
    </row>
    <row r="24" spans="1:6" s="2" customFormat="1" ht="24" customHeight="1" x14ac:dyDescent="0.2">
      <c r="B24" s="5"/>
      <c r="D24" s="3"/>
      <c r="F24" s="3"/>
    </row>
  </sheetData>
  <mergeCells count="8">
    <mergeCell ref="F8:G8"/>
    <mergeCell ref="A10:A13"/>
    <mergeCell ref="B5:I5"/>
    <mergeCell ref="A14:B14"/>
    <mergeCell ref="A1:J1"/>
    <mergeCell ref="A6:J6"/>
    <mergeCell ref="B9:H9"/>
    <mergeCell ref="F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F0B07-8AC0-E548-ACAC-340507F3B6F1}">
  <dimension ref="A1:EK50"/>
  <sheetViews>
    <sheetView tabSelected="1" workbookViewId="0">
      <pane xSplit="1" topLeftCell="B1" activePane="topRight" state="frozen"/>
      <selection pane="topRight" activeCell="B14" sqref="B14"/>
    </sheetView>
  </sheetViews>
  <sheetFormatPr baseColWidth="10" defaultRowHeight="21" customHeight="1" x14ac:dyDescent="0.2"/>
  <cols>
    <col min="1" max="1" width="48" style="32" bestFit="1" customWidth="1"/>
    <col min="2" max="5" width="16.33203125" style="32" bestFit="1" customWidth="1"/>
    <col min="6" max="8" width="16.83203125" style="32" bestFit="1" customWidth="1"/>
    <col min="9" max="17" width="17.5" style="32" bestFit="1" customWidth="1"/>
    <col min="18" max="30" width="16.83203125" style="32" bestFit="1" customWidth="1"/>
    <col min="31" max="72" width="18.33203125" style="32" customWidth="1"/>
    <col min="73" max="141" width="18.1640625" style="32" customWidth="1"/>
    <col min="142" max="16384" width="10.83203125" style="32"/>
  </cols>
  <sheetData>
    <row r="1" spans="1:72" ht="21" customHeight="1" x14ac:dyDescent="0.2">
      <c r="A1" s="31" t="s">
        <v>50</v>
      </c>
    </row>
    <row r="3" spans="1:72" ht="21" customHeight="1" x14ac:dyDescent="0.2">
      <c r="A3" s="33" t="s">
        <v>1</v>
      </c>
      <c r="B3" s="34">
        <v>1</v>
      </c>
      <c r="C3" s="34">
        <v>2</v>
      </c>
      <c r="D3" s="34">
        <v>3</v>
      </c>
      <c r="E3" s="34">
        <v>4</v>
      </c>
      <c r="F3" s="34">
        <v>5</v>
      </c>
      <c r="G3" s="34">
        <v>6</v>
      </c>
      <c r="H3" s="34">
        <v>7</v>
      </c>
      <c r="I3" s="34">
        <v>8</v>
      </c>
      <c r="J3" s="34">
        <v>9</v>
      </c>
      <c r="K3" s="34">
        <v>10</v>
      </c>
      <c r="L3" s="34">
        <v>11</v>
      </c>
      <c r="M3" s="34">
        <v>12</v>
      </c>
      <c r="N3" s="34">
        <v>13</v>
      </c>
      <c r="O3" s="34">
        <v>14</v>
      </c>
      <c r="P3" s="34">
        <v>15</v>
      </c>
      <c r="Q3" s="34">
        <v>16</v>
      </c>
      <c r="R3" s="34">
        <v>17</v>
      </c>
      <c r="S3" s="34">
        <v>18</v>
      </c>
      <c r="T3" s="34">
        <v>19</v>
      </c>
      <c r="U3" s="34">
        <v>20</v>
      </c>
      <c r="V3" s="34">
        <v>21</v>
      </c>
      <c r="W3" s="34">
        <v>22</v>
      </c>
      <c r="X3" s="34">
        <v>23</v>
      </c>
      <c r="Y3" s="34">
        <v>24</v>
      </c>
      <c r="Z3" s="34">
        <v>25</v>
      </c>
      <c r="AA3" s="34">
        <v>26</v>
      </c>
      <c r="AB3" s="34">
        <v>27</v>
      </c>
      <c r="AC3" s="34">
        <v>28</v>
      </c>
      <c r="AD3" s="34">
        <v>29</v>
      </c>
      <c r="AE3" s="34">
        <v>30</v>
      </c>
      <c r="AF3" s="34">
        <v>31</v>
      </c>
      <c r="AG3" s="34">
        <v>32</v>
      </c>
      <c r="AH3" s="34">
        <v>33</v>
      </c>
      <c r="AI3" s="34">
        <v>34</v>
      </c>
      <c r="AJ3" s="34">
        <v>35</v>
      </c>
      <c r="AK3" s="34">
        <v>36</v>
      </c>
      <c r="AL3" s="34">
        <v>37</v>
      </c>
      <c r="AM3" s="34">
        <v>38</v>
      </c>
      <c r="AN3" s="34">
        <v>39</v>
      </c>
      <c r="AO3" s="34">
        <v>40</v>
      </c>
      <c r="AP3" s="34">
        <v>41</v>
      </c>
      <c r="AQ3" s="34">
        <v>42</v>
      </c>
      <c r="AR3" s="34">
        <v>43</v>
      </c>
      <c r="AS3" s="34">
        <v>44</v>
      </c>
      <c r="AT3" s="34">
        <v>45</v>
      </c>
      <c r="AU3" s="34">
        <v>46</v>
      </c>
      <c r="AV3" s="34">
        <v>47</v>
      </c>
      <c r="AW3" s="34">
        <v>48</v>
      </c>
      <c r="AX3" s="34">
        <v>49</v>
      </c>
      <c r="AY3" s="34">
        <v>50</v>
      </c>
      <c r="AZ3" s="34">
        <v>51</v>
      </c>
      <c r="BA3" s="34">
        <v>52</v>
      </c>
      <c r="BB3" s="34">
        <v>53</v>
      </c>
      <c r="BC3" s="34">
        <v>54</v>
      </c>
      <c r="BD3" s="34">
        <v>55</v>
      </c>
      <c r="BE3" s="34">
        <v>56</v>
      </c>
      <c r="BF3" s="34">
        <v>57</v>
      </c>
      <c r="BG3" s="34">
        <v>58</v>
      </c>
      <c r="BH3" s="34">
        <v>59</v>
      </c>
      <c r="BI3" s="34">
        <v>60</v>
      </c>
      <c r="BJ3" s="34">
        <v>61</v>
      </c>
      <c r="BK3" s="34">
        <v>62</v>
      </c>
      <c r="BL3" s="34">
        <v>63</v>
      </c>
      <c r="BM3" s="34">
        <v>64</v>
      </c>
      <c r="BN3" s="34">
        <v>65</v>
      </c>
      <c r="BO3" s="34">
        <v>66</v>
      </c>
      <c r="BP3" s="34">
        <v>67</v>
      </c>
      <c r="BQ3" s="34">
        <v>68</v>
      </c>
      <c r="BR3" s="34">
        <v>69</v>
      </c>
      <c r="BS3" s="34">
        <v>70</v>
      </c>
      <c r="BT3" s="34"/>
    </row>
    <row r="4" spans="1:72" ht="21" customHeight="1" x14ac:dyDescent="0.2">
      <c r="A4" s="35" t="s">
        <v>26</v>
      </c>
      <c r="B4" s="36">
        <v>1.2736216205267614</v>
      </c>
      <c r="C4" s="36">
        <v>2.5357320454952195</v>
      </c>
      <c r="D4" s="36">
        <v>3.7863312749053746</v>
      </c>
      <c r="E4" s="36">
        <v>5.0254193087572263</v>
      </c>
      <c r="F4" s="36">
        <v>6.2529961470507756</v>
      </c>
      <c r="G4" s="36">
        <v>7.4690617897860232</v>
      </c>
      <c r="H4" s="36">
        <v>8.6736162369629675</v>
      </c>
      <c r="I4" s="36">
        <v>9.8666594885816075</v>
      </c>
      <c r="J4" s="36">
        <v>11.048191544641943</v>
      </c>
      <c r="K4" s="36">
        <v>12.218212405143976</v>
      </c>
      <c r="L4" s="36">
        <v>13.376722070087709</v>
      </c>
      <c r="M4" s="36">
        <v>14.523720539473139</v>
      </c>
      <c r="N4" s="36">
        <v>15.659207813300267</v>
      </c>
      <c r="O4" s="36">
        <v>16.783183891569088</v>
      </c>
      <c r="P4" s="36">
        <v>17.895648774279607</v>
      </c>
      <c r="Q4" s="36">
        <v>18.996602461431824</v>
      </c>
      <c r="R4" s="36">
        <v>20.086044953025738</v>
      </c>
      <c r="S4" s="36">
        <v>21.163976249061349</v>
      </c>
      <c r="T4" s="36">
        <v>22.230396349538658</v>
      </c>
      <c r="U4" s="36">
        <v>23.285305254457665</v>
      </c>
      <c r="V4" s="36">
        <v>24.328702963818365</v>
      </c>
      <c r="W4" s="36">
        <v>25.36058947762076</v>
      </c>
      <c r="X4" s="36">
        <v>26.380964795864859</v>
      </c>
      <c r="Y4" s="36">
        <v>27.389828918550656</v>
      </c>
      <c r="Z4" s="36">
        <v>28.387181845678143</v>
      </c>
      <c r="AA4" s="36">
        <v>29.373023577247338</v>
      </c>
      <c r="AB4" s="36">
        <v>30.347354113258213</v>
      </c>
      <c r="AC4" s="36">
        <v>31.310173453710799</v>
      </c>
      <c r="AD4" s="36">
        <v>32.261481598605073</v>
      </c>
      <c r="AE4" s="36">
        <v>33.201278547941051</v>
      </c>
      <c r="AF4" s="36">
        <v>34.275910153964922</v>
      </c>
      <c r="AG4" s="36">
        <v>35.134067819351422</v>
      </c>
      <c r="AH4" s="36">
        <v>35.963008353135869</v>
      </c>
      <c r="AI4" s="36">
        <v>36.762731755318242</v>
      </c>
      <c r="AJ4" s="36">
        <v>37.533238025898562</v>
      </c>
      <c r="AK4" s="36">
        <v>38.274527164876829</v>
      </c>
      <c r="AL4" s="36">
        <v>38.98659917225303</v>
      </c>
      <c r="AM4" s="36">
        <v>39.669454048027156</v>
      </c>
      <c r="AN4" s="36">
        <v>40.323091792199236</v>
      </c>
      <c r="AO4" s="36">
        <v>40.947512404769256</v>
      </c>
      <c r="AP4" s="36">
        <v>41.542715885737209</v>
      </c>
      <c r="AQ4" s="36">
        <v>42.10870223510311</v>
      </c>
      <c r="AR4" s="36">
        <v>42.645471452866943</v>
      </c>
      <c r="AS4" s="36">
        <v>43.153023539028702</v>
      </c>
      <c r="AT4" s="36">
        <v>43.631358493588422</v>
      </c>
      <c r="AU4" s="36">
        <v>44.080476316546076</v>
      </c>
      <c r="AV4" s="36">
        <v>44.500377007901662</v>
      </c>
      <c r="AW4" s="36">
        <v>44.891060567655202</v>
      </c>
      <c r="AX4" s="36">
        <v>45.252526995806669</v>
      </c>
      <c r="AY4" s="36">
        <v>45.584776292356075</v>
      </c>
      <c r="AZ4" s="36">
        <v>45.887808457303414</v>
      </c>
      <c r="BA4" s="36">
        <v>46.161623490648708</v>
      </c>
      <c r="BB4" s="36">
        <v>46.406221392391942</v>
      </c>
      <c r="BC4" s="36">
        <v>46.621602162533094</v>
      </c>
      <c r="BD4" s="36">
        <v>46.807765801072208</v>
      </c>
      <c r="BE4" s="36">
        <v>46.964712308009247</v>
      </c>
      <c r="BF4" s="36">
        <v>47.092441683344241</v>
      </c>
      <c r="BG4" s="36">
        <v>47.190953927077175</v>
      </c>
      <c r="BH4" s="36">
        <v>47.260249039208013</v>
      </c>
      <c r="BI4" s="36">
        <v>47.300327019736834</v>
      </c>
      <c r="BJ4" s="36">
        <v>47.311187868663566</v>
      </c>
      <c r="BK4" s="36">
        <v>47.292831585988253</v>
      </c>
      <c r="BL4" s="36">
        <v>47.245258171710859</v>
      </c>
      <c r="BM4" s="36">
        <v>47.168467625831425</v>
      </c>
      <c r="BN4" s="36">
        <v>47.06245994834994</v>
      </c>
      <c r="BO4" s="36">
        <v>0</v>
      </c>
      <c r="BP4" s="36">
        <v>0</v>
      </c>
      <c r="BQ4" s="36">
        <v>0</v>
      </c>
      <c r="BR4" s="36">
        <v>0</v>
      </c>
      <c r="BS4" s="36">
        <v>0</v>
      </c>
      <c r="BT4" s="36"/>
    </row>
    <row r="5" spans="1:72" ht="21" customHeight="1" x14ac:dyDescent="0.2">
      <c r="A5" s="37" t="s">
        <v>27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234.38239309261712</v>
      </c>
      <c r="Q5" s="38">
        <v>0</v>
      </c>
      <c r="R5" s="38">
        <v>0</v>
      </c>
      <c r="S5" s="38">
        <v>0</v>
      </c>
      <c r="T5" s="38">
        <v>0</v>
      </c>
      <c r="U5" s="38">
        <v>259.78010546222424</v>
      </c>
      <c r="V5" s="38">
        <v>0</v>
      </c>
      <c r="W5" s="38">
        <v>0</v>
      </c>
      <c r="X5" s="38">
        <v>0</v>
      </c>
      <c r="Y5" s="38">
        <v>0</v>
      </c>
      <c r="Z5" s="38">
        <v>300.7299073838343</v>
      </c>
      <c r="AA5" s="38">
        <v>0</v>
      </c>
      <c r="AB5" s="38">
        <v>0</v>
      </c>
      <c r="AC5" s="38">
        <v>0</v>
      </c>
      <c r="AD5" s="38">
        <v>0</v>
      </c>
      <c r="AE5" s="38">
        <v>347.20849858209948</v>
      </c>
      <c r="AF5" s="38">
        <v>0</v>
      </c>
      <c r="AG5" s="38">
        <v>0</v>
      </c>
      <c r="AH5" s="38">
        <v>0</v>
      </c>
      <c r="AI5" s="38">
        <v>0</v>
      </c>
      <c r="AJ5" s="38">
        <v>145.80820301976158</v>
      </c>
      <c r="AK5" s="38">
        <v>0</v>
      </c>
      <c r="AL5" s="38">
        <v>0</v>
      </c>
      <c r="AM5" s="38">
        <v>0</v>
      </c>
      <c r="AN5" s="38">
        <v>0</v>
      </c>
      <c r="AO5" s="38">
        <v>55.786330722641303</v>
      </c>
      <c r="AP5" s="38">
        <v>0</v>
      </c>
      <c r="AQ5" s="38">
        <v>0</v>
      </c>
      <c r="AR5" s="38">
        <v>0</v>
      </c>
      <c r="AS5" s="38">
        <v>0</v>
      </c>
      <c r="AT5" s="38">
        <v>0</v>
      </c>
      <c r="AU5" s="38">
        <v>0</v>
      </c>
      <c r="AV5" s="38">
        <v>0</v>
      </c>
      <c r="AW5" s="38">
        <v>0</v>
      </c>
      <c r="AX5" s="38">
        <v>0</v>
      </c>
      <c r="AY5" s="38">
        <v>0</v>
      </c>
      <c r="AZ5" s="38">
        <v>0</v>
      </c>
      <c r="BA5" s="38">
        <v>0</v>
      </c>
      <c r="BB5" s="38">
        <v>0</v>
      </c>
      <c r="BC5" s="38">
        <v>0</v>
      </c>
      <c r="BD5" s="38">
        <v>0</v>
      </c>
      <c r="BE5" s="38">
        <v>0</v>
      </c>
      <c r="BF5" s="38">
        <v>0</v>
      </c>
      <c r="BG5" s="38">
        <v>0</v>
      </c>
      <c r="BH5" s="38">
        <v>0</v>
      </c>
      <c r="BI5" s="38">
        <v>0</v>
      </c>
      <c r="BJ5" s="38">
        <v>0</v>
      </c>
      <c r="BK5" s="38">
        <v>0</v>
      </c>
      <c r="BL5" s="38">
        <v>0</v>
      </c>
      <c r="BM5" s="38">
        <v>0</v>
      </c>
      <c r="BN5" s="38">
        <v>631.94811262081021</v>
      </c>
      <c r="BO5" s="38">
        <v>0</v>
      </c>
      <c r="BP5" s="38">
        <v>0</v>
      </c>
      <c r="BQ5" s="38">
        <v>0</v>
      </c>
      <c r="BR5" s="38">
        <v>0</v>
      </c>
      <c r="BS5" s="38">
        <v>0</v>
      </c>
      <c r="BT5" s="38"/>
    </row>
    <row r="6" spans="1:72" s="41" customFormat="1" ht="21" customHeight="1" x14ac:dyDescent="0.2">
      <c r="A6" s="39" t="s">
        <v>32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>
        <v>10</v>
      </c>
      <c r="Q6" s="40"/>
      <c r="R6" s="40"/>
      <c r="S6" s="40"/>
      <c r="T6" s="40"/>
      <c r="U6" s="40">
        <v>12.5</v>
      </c>
      <c r="V6" s="40"/>
      <c r="W6" s="40"/>
      <c r="X6" s="40"/>
      <c r="Y6" s="40"/>
      <c r="Z6" s="40">
        <v>12.5</v>
      </c>
      <c r="AA6" s="40"/>
      <c r="AB6" s="40"/>
      <c r="AC6" s="40"/>
      <c r="AD6" s="40"/>
      <c r="AE6" s="40">
        <v>12.5</v>
      </c>
      <c r="AF6" s="40"/>
      <c r="AG6" s="40"/>
      <c r="AH6" s="40"/>
      <c r="AI6" s="40"/>
      <c r="AJ6" s="40">
        <v>12.5</v>
      </c>
      <c r="AK6" s="40"/>
      <c r="AL6" s="40"/>
      <c r="AM6" s="40"/>
      <c r="AN6" s="40"/>
      <c r="AO6" s="40">
        <v>12.5</v>
      </c>
      <c r="AP6" s="40"/>
      <c r="AQ6" s="40"/>
      <c r="AR6" s="40"/>
      <c r="AS6" s="40"/>
      <c r="AT6" s="40">
        <v>12.5</v>
      </c>
      <c r="AU6" s="40"/>
      <c r="AV6" s="40"/>
      <c r="AW6" s="40"/>
      <c r="AX6" s="40"/>
      <c r="AY6" s="40">
        <v>12.5</v>
      </c>
      <c r="AZ6" s="40"/>
      <c r="BA6" s="40"/>
      <c r="BB6" s="40"/>
      <c r="BC6" s="40"/>
      <c r="BD6" s="40">
        <v>12.5</v>
      </c>
      <c r="BE6" s="40"/>
      <c r="BF6" s="40"/>
      <c r="BG6" s="40"/>
      <c r="BH6" s="40"/>
      <c r="BI6" s="40">
        <v>12.5</v>
      </c>
      <c r="BJ6" s="40"/>
      <c r="BK6" s="40"/>
      <c r="BL6" s="40"/>
      <c r="BM6" s="40"/>
      <c r="BN6" s="40">
        <v>12.5</v>
      </c>
      <c r="BO6" s="40"/>
      <c r="BP6" s="40"/>
      <c r="BQ6" s="40"/>
      <c r="BR6" s="40"/>
      <c r="BS6" s="40">
        <v>12.5</v>
      </c>
      <c r="BT6" s="40"/>
    </row>
    <row r="7" spans="1:72" ht="21" customHeight="1" x14ac:dyDescent="0.2">
      <c r="A7" s="37" t="s">
        <v>28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100.44959703969305</v>
      </c>
      <c r="Q7" s="38">
        <v>0</v>
      </c>
      <c r="R7" s="38">
        <v>0</v>
      </c>
      <c r="S7" s="38">
        <v>0</v>
      </c>
      <c r="T7" s="38">
        <v>0</v>
      </c>
      <c r="U7" s="38">
        <v>155.86806327733453</v>
      </c>
      <c r="V7" s="38">
        <v>0</v>
      </c>
      <c r="W7" s="38">
        <v>0</v>
      </c>
      <c r="X7" s="38">
        <v>0</v>
      </c>
      <c r="Y7" s="38">
        <v>0</v>
      </c>
      <c r="Z7" s="38">
        <v>180.43794443030058</v>
      </c>
      <c r="AA7" s="38">
        <v>0</v>
      </c>
      <c r="AB7" s="38">
        <v>0</v>
      </c>
      <c r="AC7" s="38">
        <v>0</v>
      </c>
      <c r="AD7" s="38">
        <v>0</v>
      </c>
      <c r="AE7" s="38">
        <v>173.60424929104974</v>
      </c>
      <c r="AF7" s="38">
        <v>0</v>
      </c>
      <c r="AG7" s="38">
        <v>0</v>
      </c>
      <c r="AH7" s="38">
        <v>0</v>
      </c>
      <c r="AI7" s="38">
        <v>0</v>
      </c>
      <c r="AJ7" s="38">
        <v>72.904101509880789</v>
      </c>
      <c r="AK7" s="38">
        <v>0</v>
      </c>
      <c r="AL7" s="38">
        <v>0</v>
      </c>
      <c r="AM7" s="38">
        <v>0</v>
      </c>
      <c r="AN7" s="38">
        <v>0</v>
      </c>
      <c r="AO7" s="38">
        <v>55.786330722641303</v>
      </c>
      <c r="AP7" s="38">
        <v>0</v>
      </c>
      <c r="AQ7" s="38">
        <v>0</v>
      </c>
      <c r="AR7" s="38">
        <v>0</v>
      </c>
      <c r="AS7" s="38">
        <v>0</v>
      </c>
      <c r="AT7" s="38">
        <v>0</v>
      </c>
      <c r="AU7" s="38">
        <v>0</v>
      </c>
      <c r="AV7" s="38">
        <v>0</v>
      </c>
      <c r="AW7" s="38">
        <v>0</v>
      </c>
      <c r="AX7" s="38">
        <v>0</v>
      </c>
      <c r="AY7" s="38">
        <v>0</v>
      </c>
      <c r="AZ7" s="38">
        <v>0</v>
      </c>
      <c r="BA7" s="38">
        <v>0</v>
      </c>
      <c r="BB7" s="38">
        <v>0</v>
      </c>
      <c r="BC7" s="38">
        <v>0</v>
      </c>
      <c r="BD7" s="38">
        <v>0</v>
      </c>
      <c r="BE7" s="38">
        <v>0</v>
      </c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0</v>
      </c>
      <c r="BL7" s="38">
        <v>0</v>
      </c>
      <c r="BM7" s="38">
        <v>0</v>
      </c>
      <c r="BN7" s="38">
        <v>631.94811262081021</v>
      </c>
      <c r="BO7" s="38">
        <v>0</v>
      </c>
      <c r="BP7" s="38">
        <v>0</v>
      </c>
      <c r="BQ7" s="38">
        <v>0</v>
      </c>
      <c r="BR7" s="38">
        <v>0</v>
      </c>
      <c r="BS7" s="38">
        <v>0</v>
      </c>
      <c r="BT7" s="38"/>
    </row>
    <row r="8" spans="1:72" s="41" customFormat="1" ht="21" customHeight="1" x14ac:dyDescent="0.2">
      <c r="A8" s="39" t="s">
        <v>32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>
        <v>10</v>
      </c>
      <c r="Q8" s="40"/>
      <c r="R8" s="40"/>
      <c r="S8" s="40"/>
      <c r="T8" s="40"/>
      <c r="U8" s="40">
        <v>12.5</v>
      </c>
      <c r="V8" s="40"/>
      <c r="W8" s="40"/>
      <c r="X8" s="40"/>
      <c r="Y8" s="40"/>
      <c r="Z8" s="40">
        <v>12.5</v>
      </c>
      <c r="AA8" s="40"/>
      <c r="AB8" s="40"/>
      <c r="AC8" s="40"/>
      <c r="AD8" s="40"/>
      <c r="AE8" s="40">
        <v>12.5</v>
      </c>
      <c r="AF8" s="40"/>
      <c r="AG8" s="40"/>
      <c r="AH8" s="40"/>
      <c r="AI8" s="40"/>
      <c r="AJ8" s="40">
        <v>12.5</v>
      </c>
      <c r="AK8" s="40"/>
      <c r="AL8" s="40"/>
      <c r="AM8" s="40"/>
      <c r="AN8" s="40"/>
      <c r="AO8" s="40">
        <v>12.5</v>
      </c>
      <c r="AP8" s="40"/>
      <c r="AQ8" s="40"/>
      <c r="AR8" s="40"/>
      <c r="AS8" s="40"/>
      <c r="AT8" s="40">
        <v>12.5</v>
      </c>
      <c r="AU8" s="40"/>
      <c r="AV8" s="40"/>
      <c r="AW8" s="40"/>
      <c r="AX8" s="40"/>
      <c r="AY8" s="40">
        <v>12.5</v>
      </c>
      <c r="AZ8" s="40"/>
      <c r="BA8" s="40"/>
      <c r="BB8" s="40"/>
      <c r="BC8" s="40"/>
      <c r="BD8" s="40">
        <v>12.5</v>
      </c>
      <c r="BE8" s="40"/>
      <c r="BF8" s="40"/>
      <c r="BG8" s="40"/>
      <c r="BH8" s="40"/>
      <c r="BI8" s="40">
        <v>12.5</v>
      </c>
      <c r="BJ8" s="40"/>
      <c r="BK8" s="40"/>
      <c r="BL8" s="40"/>
      <c r="BM8" s="40"/>
      <c r="BN8" s="40">
        <v>12.5</v>
      </c>
      <c r="BO8" s="40"/>
      <c r="BP8" s="40"/>
      <c r="BQ8" s="40"/>
      <c r="BR8" s="40"/>
      <c r="BS8" s="40">
        <v>12.5</v>
      </c>
      <c r="BT8" s="40"/>
    </row>
    <row r="9" spans="1:72" ht="21" customHeight="1" x14ac:dyDescent="0.2">
      <c r="A9" s="37" t="s">
        <v>29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103.9120421848897</v>
      </c>
      <c r="V9" s="38">
        <v>0</v>
      </c>
      <c r="W9" s="38">
        <v>0</v>
      </c>
      <c r="X9" s="38">
        <v>0</v>
      </c>
      <c r="Y9" s="38">
        <v>0</v>
      </c>
      <c r="Z9" s="38">
        <v>120.29196295353373</v>
      </c>
      <c r="AA9" s="38">
        <v>0</v>
      </c>
      <c r="AB9" s="38">
        <v>0</v>
      </c>
      <c r="AC9" s="38">
        <v>0</v>
      </c>
      <c r="AD9" s="38">
        <v>0</v>
      </c>
      <c r="AE9" s="38">
        <v>260.4063739365746</v>
      </c>
      <c r="AF9" s="38">
        <v>0</v>
      </c>
      <c r="AG9" s="38">
        <v>0</v>
      </c>
      <c r="AH9" s="38">
        <v>0</v>
      </c>
      <c r="AI9" s="38">
        <v>0</v>
      </c>
      <c r="AJ9" s="38">
        <v>145.80820301976158</v>
      </c>
      <c r="AK9" s="38">
        <v>0</v>
      </c>
      <c r="AL9" s="38">
        <v>0</v>
      </c>
      <c r="AM9" s="38">
        <v>0</v>
      </c>
      <c r="AN9" s="38">
        <v>0</v>
      </c>
      <c r="AO9" s="38">
        <v>111.57266144528261</v>
      </c>
      <c r="AP9" s="38">
        <v>0</v>
      </c>
      <c r="AQ9" s="38">
        <v>0</v>
      </c>
      <c r="AR9" s="38">
        <v>0</v>
      </c>
      <c r="AS9" s="38">
        <v>0</v>
      </c>
      <c r="AT9" s="38">
        <v>0</v>
      </c>
      <c r="AU9" s="38">
        <v>0</v>
      </c>
      <c r="AV9" s="38">
        <v>0</v>
      </c>
      <c r="AW9" s="38">
        <v>0</v>
      </c>
      <c r="AX9" s="38">
        <v>0</v>
      </c>
      <c r="AY9" s="38">
        <v>0</v>
      </c>
      <c r="AZ9" s="38">
        <v>0</v>
      </c>
      <c r="BA9" s="38">
        <v>0</v>
      </c>
      <c r="BB9" s="38">
        <v>0</v>
      </c>
      <c r="BC9" s="38">
        <v>0</v>
      </c>
      <c r="BD9" s="38">
        <v>0</v>
      </c>
      <c r="BE9" s="38">
        <v>0</v>
      </c>
      <c r="BF9" s="38">
        <v>0</v>
      </c>
      <c r="BG9" s="38">
        <v>0</v>
      </c>
      <c r="BH9" s="38">
        <v>0</v>
      </c>
      <c r="BI9" s="38">
        <v>0</v>
      </c>
      <c r="BJ9" s="38">
        <v>0</v>
      </c>
      <c r="BK9" s="38">
        <v>0</v>
      </c>
      <c r="BL9" s="38">
        <v>0</v>
      </c>
      <c r="BM9" s="38">
        <v>0</v>
      </c>
      <c r="BN9" s="38">
        <v>1263.8962252416204</v>
      </c>
      <c r="BO9" s="38">
        <v>0</v>
      </c>
      <c r="BP9" s="38">
        <v>0</v>
      </c>
      <c r="BQ9" s="38">
        <v>0</v>
      </c>
      <c r="BR9" s="38">
        <v>0</v>
      </c>
      <c r="BS9" s="38">
        <v>0</v>
      </c>
      <c r="BT9" s="38"/>
    </row>
    <row r="10" spans="1:72" s="41" customFormat="1" ht="21" customHeight="1" x14ac:dyDescent="0.2">
      <c r="A10" s="39" t="s">
        <v>32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>
        <v>10</v>
      </c>
      <c r="Q10" s="40"/>
      <c r="R10" s="40"/>
      <c r="S10" s="40"/>
      <c r="T10" s="40"/>
      <c r="U10" s="40">
        <v>15</v>
      </c>
      <c r="V10" s="40"/>
      <c r="W10" s="40"/>
      <c r="X10" s="40"/>
      <c r="Y10" s="40"/>
      <c r="Z10" s="40">
        <v>15</v>
      </c>
      <c r="AA10" s="40"/>
      <c r="AB10" s="40"/>
      <c r="AC10" s="40"/>
      <c r="AD10" s="40"/>
      <c r="AE10" s="40">
        <v>20</v>
      </c>
      <c r="AF10" s="40"/>
      <c r="AG10" s="40"/>
      <c r="AH10" s="40"/>
      <c r="AI10" s="40"/>
      <c r="AJ10" s="40">
        <v>20</v>
      </c>
      <c r="AK10" s="40"/>
      <c r="AL10" s="40"/>
      <c r="AM10" s="40"/>
      <c r="AN10" s="40"/>
      <c r="AO10" s="40">
        <v>20</v>
      </c>
      <c r="AP10" s="40"/>
      <c r="AQ10" s="40"/>
      <c r="AR10" s="40"/>
      <c r="AS10" s="40"/>
      <c r="AT10" s="40">
        <v>20</v>
      </c>
      <c r="AU10" s="40"/>
      <c r="AV10" s="40"/>
      <c r="AW10" s="40"/>
      <c r="AX10" s="40"/>
      <c r="AY10" s="40">
        <v>20</v>
      </c>
      <c r="AZ10" s="40"/>
      <c r="BA10" s="40"/>
      <c r="BB10" s="40"/>
      <c r="BC10" s="40"/>
      <c r="BD10" s="40">
        <v>20</v>
      </c>
      <c r="BE10" s="40"/>
      <c r="BF10" s="40"/>
      <c r="BG10" s="40"/>
      <c r="BH10" s="40"/>
      <c r="BI10" s="40">
        <v>20</v>
      </c>
      <c r="BJ10" s="40"/>
      <c r="BK10" s="40"/>
      <c r="BL10" s="40"/>
      <c r="BM10" s="40"/>
      <c r="BN10" s="40">
        <v>25</v>
      </c>
      <c r="BO10" s="40"/>
      <c r="BP10" s="40"/>
      <c r="BQ10" s="40"/>
      <c r="BR10" s="40"/>
      <c r="BS10" s="40">
        <v>25</v>
      </c>
      <c r="BT10" s="40"/>
    </row>
    <row r="11" spans="1:72" ht="21" customHeight="1" x14ac:dyDescent="0.2">
      <c r="A11" s="37" t="s">
        <v>30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86.80212464552487</v>
      </c>
      <c r="AF11" s="38">
        <v>0</v>
      </c>
      <c r="AG11" s="38">
        <v>0</v>
      </c>
      <c r="AH11" s="38">
        <v>0</v>
      </c>
      <c r="AI11" s="38">
        <v>0</v>
      </c>
      <c r="AJ11" s="38">
        <v>364.52050754940393</v>
      </c>
      <c r="AK11" s="38">
        <v>0</v>
      </c>
      <c r="AL11" s="38">
        <v>0</v>
      </c>
      <c r="AM11" s="38">
        <v>0</v>
      </c>
      <c r="AN11" s="38">
        <v>0</v>
      </c>
      <c r="AO11" s="38">
        <v>334.7179843358478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38">
        <v>0</v>
      </c>
      <c r="BG11" s="38">
        <v>0</v>
      </c>
      <c r="BH11" s="38">
        <v>0</v>
      </c>
      <c r="BI11" s="38">
        <v>0</v>
      </c>
      <c r="BJ11" s="38">
        <v>0</v>
      </c>
      <c r="BK11" s="38">
        <v>0</v>
      </c>
      <c r="BL11" s="38">
        <v>0</v>
      </c>
      <c r="BM11" s="38">
        <v>0</v>
      </c>
      <c r="BN11" s="38">
        <v>3791.6886757248603</v>
      </c>
      <c r="BO11" s="38">
        <v>0</v>
      </c>
      <c r="BP11" s="38">
        <v>0</v>
      </c>
      <c r="BQ11" s="38">
        <v>0</v>
      </c>
      <c r="BR11" s="38">
        <v>0</v>
      </c>
      <c r="BS11" s="38">
        <v>0</v>
      </c>
      <c r="BT11" s="38"/>
    </row>
    <row r="12" spans="1:72" s="41" customFormat="1" ht="21" customHeight="1" x14ac:dyDescent="0.2">
      <c r="A12" s="39" t="s">
        <v>32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>
        <v>10</v>
      </c>
      <c r="Q12" s="40"/>
      <c r="R12" s="40"/>
      <c r="S12" s="40"/>
      <c r="T12" s="40"/>
      <c r="U12" s="40">
        <v>20</v>
      </c>
      <c r="V12" s="40"/>
      <c r="W12" s="40"/>
      <c r="X12" s="40"/>
      <c r="Y12" s="40"/>
      <c r="Z12" s="40">
        <v>20</v>
      </c>
      <c r="AA12" s="40"/>
      <c r="AB12" s="40"/>
      <c r="AC12" s="40"/>
      <c r="AD12" s="40"/>
      <c r="AE12" s="40">
        <v>25</v>
      </c>
      <c r="AF12" s="40"/>
      <c r="AG12" s="40"/>
      <c r="AH12" s="40"/>
      <c r="AI12" s="40"/>
      <c r="AJ12" s="40">
        <v>25</v>
      </c>
      <c r="AK12" s="40"/>
      <c r="AL12" s="40"/>
      <c r="AM12" s="40"/>
      <c r="AN12" s="40"/>
      <c r="AO12" s="40">
        <v>30</v>
      </c>
      <c r="AP12" s="40"/>
      <c r="AQ12" s="40"/>
      <c r="AR12" s="40"/>
      <c r="AS12" s="40"/>
      <c r="AT12" s="40">
        <v>30</v>
      </c>
      <c r="AU12" s="40"/>
      <c r="AV12" s="40"/>
      <c r="AW12" s="40"/>
      <c r="AX12" s="40"/>
      <c r="AY12" s="40">
        <v>30</v>
      </c>
      <c r="AZ12" s="40"/>
      <c r="BA12" s="40"/>
      <c r="BB12" s="40"/>
      <c r="BC12" s="40"/>
      <c r="BD12" s="40">
        <v>30</v>
      </c>
      <c r="BE12" s="40"/>
      <c r="BF12" s="40"/>
      <c r="BG12" s="40"/>
      <c r="BH12" s="40"/>
      <c r="BI12" s="40">
        <v>30</v>
      </c>
      <c r="BJ12" s="40"/>
      <c r="BK12" s="40"/>
      <c r="BL12" s="40"/>
      <c r="BM12" s="40"/>
      <c r="BN12" s="40">
        <v>35</v>
      </c>
      <c r="BO12" s="40"/>
      <c r="BP12" s="40"/>
      <c r="BQ12" s="40"/>
      <c r="BR12" s="40"/>
      <c r="BS12" s="40">
        <v>35</v>
      </c>
      <c r="BT12" s="40"/>
    </row>
    <row r="13" spans="1:72" s="41" customFormat="1" ht="21" customHeight="1" x14ac:dyDescent="0.2">
      <c r="A13" s="42" t="s">
        <v>33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3348.3199013231015</v>
      </c>
      <c r="Q13" s="39">
        <v>0</v>
      </c>
      <c r="R13" s="39">
        <v>0</v>
      </c>
      <c r="S13" s="39">
        <v>0</v>
      </c>
      <c r="T13" s="39">
        <v>0</v>
      </c>
      <c r="U13" s="39">
        <v>6754.2827420178301</v>
      </c>
      <c r="V13" s="39">
        <v>0</v>
      </c>
      <c r="W13" s="39">
        <v>0</v>
      </c>
      <c r="X13" s="39">
        <v>0</v>
      </c>
      <c r="Y13" s="39">
        <v>0</v>
      </c>
      <c r="Z13" s="39">
        <v>7818.9775919796912</v>
      </c>
      <c r="AA13" s="39">
        <v>0</v>
      </c>
      <c r="AB13" s="39">
        <v>0</v>
      </c>
      <c r="AC13" s="39">
        <v>0</v>
      </c>
      <c r="AD13" s="39">
        <v>0</v>
      </c>
      <c r="AE13" s="39">
        <v>13888.33994328398</v>
      </c>
      <c r="AF13" s="39">
        <v>0</v>
      </c>
      <c r="AG13" s="39">
        <v>0</v>
      </c>
      <c r="AH13" s="39">
        <v>0</v>
      </c>
      <c r="AI13" s="39">
        <v>0</v>
      </c>
      <c r="AJ13" s="39">
        <v>14763.080555750859</v>
      </c>
      <c r="AK13" s="39">
        <v>0</v>
      </c>
      <c r="AL13" s="39">
        <v>0</v>
      </c>
      <c r="AM13" s="39">
        <v>0</v>
      </c>
      <c r="AN13" s="39">
        <v>0</v>
      </c>
      <c r="AO13" s="39">
        <v>13667.651027047119</v>
      </c>
      <c r="AP13" s="39">
        <v>0</v>
      </c>
      <c r="AQ13" s="39">
        <v>0</v>
      </c>
      <c r="AR13" s="39">
        <v>0</v>
      </c>
      <c r="AS13" s="39">
        <v>0</v>
      </c>
      <c r="AT13" s="39">
        <v>0</v>
      </c>
      <c r="AU13" s="39">
        <v>0</v>
      </c>
      <c r="AV13" s="39">
        <v>0</v>
      </c>
      <c r="AW13" s="39">
        <v>0</v>
      </c>
      <c r="AX13" s="39">
        <v>0</v>
      </c>
      <c r="AY13" s="39">
        <v>0</v>
      </c>
      <c r="AZ13" s="39">
        <v>0</v>
      </c>
      <c r="BA13" s="39">
        <v>0</v>
      </c>
      <c r="BB13" s="39">
        <v>0</v>
      </c>
      <c r="BC13" s="39">
        <v>0</v>
      </c>
      <c r="BD13" s="39">
        <v>0</v>
      </c>
      <c r="BE13" s="39">
        <v>0</v>
      </c>
      <c r="BF13" s="39">
        <v>0</v>
      </c>
      <c r="BG13" s="39">
        <v>0</v>
      </c>
      <c r="BH13" s="39">
        <v>0</v>
      </c>
      <c r="BI13" s="39">
        <v>0</v>
      </c>
      <c r="BJ13" s="39">
        <v>0</v>
      </c>
      <c r="BK13" s="39">
        <v>0</v>
      </c>
      <c r="BL13" s="39">
        <v>0</v>
      </c>
      <c r="BM13" s="39">
        <v>0</v>
      </c>
      <c r="BN13" s="39">
        <v>180105.21209693089</v>
      </c>
      <c r="BO13" s="39">
        <v>0</v>
      </c>
      <c r="BP13" s="39">
        <v>0</v>
      </c>
      <c r="BQ13" s="39">
        <v>0</v>
      </c>
      <c r="BR13" s="39">
        <v>0</v>
      </c>
      <c r="BS13" s="39">
        <v>0</v>
      </c>
      <c r="BT13" s="39"/>
    </row>
    <row r="14" spans="1:72" s="41" customFormat="1" ht="21" customHeight="1" x14ac:dyDescent="0.2">
      <c r="A14" s="43" t="s">
        <v>34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1730.1453404263614</v>
      </c>
      <c r="Q14" s="44">
        <v>0</v>
      </c>
      <c r="R14" s="44">
        <v>0</v>
      </c>
      <c r="S14" s="44">
        <v>0</v>
      </c>
      <c r="T14" s="44">
        <v>0</v>
      </c>
      <c r="U14" s="44">
        <v>2800.6151112685102</v>
      </c>
      <c r="V14" s="44">
        <v>0</v>
      </c>
      <c r="W14" s="44">
        <v>0</v>
      </c>
      <c r="X14" s="44">
        <v>0</v>
      </c>
      <c r="Y14" s="44">
        <v>0</v>
      </c>
      <c r="Z14" s="44">
        <v>2601.6130795907761</v>
      </c>
      <c r="AA14" s="44">
        <v>0</v>
      </c>
      <c r="AB14" s="44">
        <v>0</v>
      </c>
      <c r="AC14" s="44">
        <v>0</v>
      </c>
      <c r="AD14" s="44">
        <v>0</v>
      </c>
      <c r="AE14" s="44">
        <v>3708.1869802233518</v>
      </c>
      <c r="AF14" s="44">
        <v>0</v>
      </c>
      <c r="AG14" s="44">
        <v>0</v>
      </c>
      <c r="AH14" s="44">
        <v>0</v>
      </c>
      <c r="AI14" s="44">
        <v>0</v>
      </c>
      <c r="AJ14" s="44">
        <v>3163.0555845961885</v>
      </c>
      <c r="AK14" s="44">
        <v>0</v>
      </c>
      <c r="AL14" s="44">
        <v>0</v>
      </c>
      <c r="AM14" s="44">
        <v>0</v>
      </c>
      <c r="AN14" s="44">
        <v>0</v>
      </c>
      <c r="AO14" s="44">
        <v>2349.8614879962174</v>
      </c>
      <c r="AP14" s="44">
        <v>0</v>
      </c>
      <c r="AQ14" s="44">
        <v>0</v>
      </c>
      <c r="AR14" s="44">
        <v>0</v>
      </c>
      <c r="AS14" s="44">
        <v>0</v>
      </c>
      <c r="AT14" s="44">
        <v>0</v>
      </c>
      <c r="AU14" s="44">
        <v>0</v>
      </c>
      <c r="AV14" s="44">
        <v>0</v>
      </c>
      <c r="AW14" s="44">
        <v>0</v>
      </c>
      <c r="AX14" s="44">
        <v>0</v>
      </c>
      <c r="AY14" s="44">
        <v>0</v>
      </c>
      <c r="AZ14" s="44">
        <v>0</v>
      </c>
      <c r="BA14" s="44">
        <v>0</v>
      </c>
      <c r="BB14" s="44">
        <v>0</v>
      </c>
      <c r="BC14" s="44">
        <v>0</v>
      </c>
      <c r="BD14" s="44">
        <v>0</v>
      </c>
      <c r="BE14" s="44">
        <v>0</v>
      </c>
      <c r="BF14" s="44">
        <v>0</v>
      </c>
      <c r="BG14" s="44">
        <v>0</v>
      </c>
      <c r="BH14" s="44">
        <v>0</v>
      </c>
      <c r="BI14" s="44">
        <v>0</v>
      </c>
      <c r="BJ14" s="44">
        <v>0</v>
      </c>
      <c r="BK14" s="44">
        <v>0</v>
      </c>
      <c r="BL14" s="44">
        <v>0</v>
      </c>
      <c r="BM14" s="44">
        <v>0</v>
      </c>
      <c r="BN14" s="44">
        <v>10303.08783062815</v>
      </c>
      <c r="BO14" s="44">
        <v>0</v>
      </c>
      <c r="BP14" s="44">
        <v>0</v>
      </c>
      <c r="BQ14" s="44">
        <v>0</v>
      </c>
      <c r="BR14" s="44">
        <v>0</v>
      </c>
      <c r="BS14" s="44">
        <v>0</v>
      </c>
      <c r="BT14" s="44"/>
    </row>
    <row r="15" spans="1:72" s="41" customFormat="1" ht="21" customHeight="1" x14ac:dyDescent="0.2">
      <c r="A15" s="45" t="s">
        <v>35</v>
      </c>
      <c r="B15" s="43">
        <v>26656.565414729557</v>
      </c>
    </row>
    <row r="17" spans="1:141" ht="21" customHeight="1" x14ac:dyDescent="0.2">
      <c r="A17" s="31" t="s">
        <v>51</v>
      </c>
    </row>
    <row r="19" spans="1:141" ht="21" customHeight="1" x14ac:dyDescent="0.2">
      <c r="A19" s="33" t="s">
        <v>1</v>
      </c>
      <c r="B19" s="34">
        <v>1</v>
      </c>
      <c r="C19" s="34">
        <v>2</v>
      </c>
      <c r="D19" s="34">
        <v>3</v>
      </c>
      <c r="E19" s="34">
        <v>4</v>
      </c>
      <c r="F19" s="34">
        <v>5</v>
      </c>
      <c r="G19" s="34">
        <v>6</v>
      </c>
      <c r="H19" s="34">
        <v>7</v>
      </c>
      <c r="I19" s="34">
        <v>8</v>
      </c>
      <c r="J19" s="34">
        <v>9</v>
      </c>
      <c r="K19" s="34">
        <v>10</v>
      </c>
      <c r="L19" s="34">
        <v>11</v>
      </c>
      <c r="M19" s="34">
        <v>12</v>
      </c>
      <c r="N19" s="34">
        <v>13</v>
      </c>
      <c r="O19" s="34">
        <v>14</v>
      </c>
      <c r="P19" s="34">
        <v>15</v>
      </c>
      <c r="Q19" s="34">
        <v>16</v>
      </c>
      <c r="R19" s="34">
        <v>17</v>
      </c>
      <c r="S19" s="34">
        <v>18</v>
      </c>
      <c r="T19" s="34">
        <v>19</v>
      </c>
      <c r="U19" s="34">
        <v>20</v>
      </c>
      <c r="V19" s="34">
        <v>21</v>
      </c>
      <c r="W19" s="34">
        <v>22</v>
      </c>
      <c r="X19" s="34">
        <v>23</v>
      </c>
      <c r="Y19" s="34">
        <v>24</v>
      </c>
      <c r="Z19" s="34">
        <v>25</v>
      </c>
      <c r="AA19" s="34">
        <v>26</v>
      </c>
      <c r="AB19" s="34">
        <v>27</v>
      </c>
      <c r="AC19" s="34">
        <v>28</v>
      </c>
      <c r="AD19" s="34">
        <v>29</v>
      </c>
      <c r="AE19" s="34">
        <v>30</v>
      </c>
      <c r="AF19" s="34">
        <v>31</v>
      </c>
      <c r="AG19" s="34">
        <v>32</v>
      </c>
      <c r="AH19" s="34">
        <v>33</v>
      </c>
      <c r="AI19" s="34">
        <v>34</v>
      </c>
      <c r="AJ19" s="34">
        <v>35</v>
      </c>
      <c r="AK19" s="34">
        <v>36</v>
      </c>
      <c r="AL19" s="34">
        <v>37</v>
      </c>
      <c r="AM19" s="34">
        <v>38</v>
      </c>
      <c r="AN19" s="34">
        <v>39</v>
      </c>
      <c r="AO19" s="34">
        <v>40</v>
      </c>
      <c r="AP19" s="34">
        <v>41</v>
      </c>
      <c r="AQ19" s="34">
        <v>42</v>
      </c>
      <c r="AR19" s="34">
        <v>43</v>
      </c>
      <c r="AS19" s="34">
        <v>44</v>
      </c>
      <c r="AT19" s="34">
        <v>45</v>
      </c>
      <c r="AU19" s="34">
        <v>46</v>
      </c>
      <c r="AV19" s="34">
        <v>47</v>
      </c>
      <c r="AW19" s="34">
        <v>48</v>
      </c>
      <c r="AX19" s="34">
        <v>49</v>
      </c>
      <c r="AY19" s="34">
        <v>50</v>
      </c>
      <c r="AZ19" s="34">
        <v>51</v>
      </c>
      <c r="BA19" s="34">
        <v>52</v>
      </c>
      <c r="BB19" s="34">
        <v>53</v>
      </c>
      <c r="BC19" s="34">
        <v>54</v>
      </c>
      <c r="BD19" s="34">
        <v>55</v>
      </c>
      <c r="BE19" s="34">
        <v>56</v>
      </c>
      <c r="BF19" s="34">
        <v>57</v>
      </c>
      <c r="BG19" s="34">
        <v>58</v>
      </c>
      <c r="BH19" s="34">
        <v>59</v>
      </c>
      <c r="BI19" s="34">
        <v>60</v>
      </c>
      <c r="BJ19" s="34">
        <v>61</v>
      </c>
      <c r="BK19" s="34">
        <v>62</v>
      </c>
      <c r="BL19" s="34">
        <v>63</v>
      </c>
      <c r="BM19" s="34">
        <v>64</v>
      </c>
      <c r="BN19" s="34">
        <v>65</v>
      </c>
      <c r="BO19" s="34">
        <v>66</v>
      </c>
      <c r="BP19" s="34">
        <v>67</v>
      </c>
      <c r="BQ19" s="34">
        <v>68</v>
      </c>
      <c r="BR19" s="34">
        <v>69</v>
      </c>
      <c r="BS19" s="34">
        <v>70</v>
      </c>
      <c r="BT19" s="34">
        <v>71</v>
      </c>
      <c r="BU19" s="34">
        <v>72</v>
      </c>
      <c r="BV19" s="34">
        <v>73</v>
      </c>
      <c r="BW19" s="34">
        <v>74</v>
      </c>
      <c r="BX19" s="34">
        <v>75</v>
      </c>
      <c r="BY19" s="34">
        <v>76</v>
      </c>
      <c r="BZ19" s="34">
        <v>77</v>
      </c>
      <c r="CA19" s="34">
        <v>78</v>
      </c>
      <c r="CB19" s="34">
        <v>79</v>
      </c>
      <c r="CC19" s="34">
        <v>80</v>
      </c>
      <c r="CD19" s="34">
        <v>81</v>
      </c>
      <c r="CE19" s="34">
        <v>82</v>
      </c>
      <c r="CF19" s="34">
        <v>83</v>
      </c>
      <c r="CG19" s="34">
        <v>84</v>
      </c>
      <c r="CH19" s="34">
        <v>85</v>
      </c>
      <c r="CI19" s="34">
        <v>86</v>
      </c>
      <c r="CJ19" s="34">
        <v>87</v>
      </c>
      <c r="CK19" s="34">
        <v>88</v>
      </c>
      <c r="CL19" s="34">
        <v>89</v>
      </c>
      <c r="CM19" s="34">
        <v>90</v>
      </c>
      <c r="CN19" s="34">
        <v>91</v>
      </c>
      <c r="CO19" s="34">
        <v>92</v>
      </c>
      <c r="CP19" s="34">
        <v>93</v>
      </c>
      <c r="CQ19" s="34">
        <v>94</v>
      </c>
      <c r="CR19" s="34">
        <v>95</v>
      </c>
      <c r="CS19" s="34">
        <v>96</v>
      </c>
      <c r="CT19" s="34">
        <v>97</v>
      </c>
      <c r="CU19" s="34">
        <v>98</v>
      </c>
      <c r="CV19" s="34">
        <v>99</v>
      </c>
      <c r="CW19" s="34">
        <v>100</v>
      </c>
      <c r="CX19" s="34">
        <v>101</v>
      </c>
      <c r="CY19" s="34">
        <v>102</v>
      </c>
      <c r="CZ19" s="34">
        <v>103</v>
      </c>
      <c r="DA19" s="34">
        <v>104</v>
      </c>
      <c r="DB19" s="34">
        <v>105</v>
      </c>
      <c r="DC19" s="34">
        <v>106</v>
      </c>
      <c r="DD19" s="34">
        <v>107</v>
      </c>
      <c r="DE19" s="34">
        <v>108</v>
      </c>
      <c r="DF19" s="34">
        <v>109</v>
      </c>
      <c r="DG19" s="34">
        <v>110</v>
      </c>
      <c r="DH19" s="34">
        <v>111</v>
      </c>
      <c r="DI19" s="34">
        <v>112</v>
      </c>
      <c r="DJ19" s="34">
        <v>113</v>
      </c>
      <c r="DK19" s="34">
        <v>114</v>
      </c>
      <c r="DL19" s="34">
        <v>115</v>
      </c>
      <c r="DM19" s="34">
        <v>116</v>
      </c>
      <c r="DN19" s="34">
        <v>117</v>
      </c>
      <c r="DO19" s="34">
        <v>118</v>
      </c>
      <c r="DP19" s="34">
        <v>119</v>
      </c>
      <c r="DQ19" s="34">
        <v>120</v>
      </c>
      <c r="DR19" s="34">
        <v>121</v>
      </c>
      <c r="DS19" s="34">
        <v>122</v>
      </c>
      <c r="DT19" s="34">
        <v>123</v>
      </c>
      <c r="DU19" s="34">
        <v>124</v>
      </c>
      <c r="DV19" s="34">
        <v>125</v>
      </c>
      <c r="DW19" s="34">
        <v>126</v>
      </c>
      <c r="DX19" s="34">
        <v>127</v>
      </c>
      <c r="DY19" s="34">
        <v>128</v>
      </c>
      <c r="DZ19" s="34">
        <v>129</v>
      </c>
      <c r="EA19" s="34">
        <v>130</v>
      </c>
      <c r="EB19" s="34">
        <v>131</v>
      </c>
      <c r="EC19" s="34">
        <v>132</v>
      </c>
      <c r="ED19" s="34">
        <v>133</v>
      </c>
      <c r="EE19" s="34">
        <v>134</v>
      </c>
      <c r="EF19" s="34">
        <v>135</v>
      </c>
      <c r="EG19" s="34">
        <v>136</v>
      </c>
      <c r="EH19" s="34">
        <v>137</v>
      </c>
      <c r="EI19" s="34">
        <v>138</v>
      </c>
      <c r="EJ19" s="34">
        <v>139</v>
      </c>
      <c r="EK19" s="34">
        <v>140</v>
      </c>
    </row>
    <row r="20" spans="1:141" ht="21" customHeight="1" x14ac:dyDescent="0.2">
      <c r="A20" s="35" t="s">
        <v>26</v>
      </c>
      <c r="B20" s="36">
        <v>0.26181875943086541</v>
      </c>
      <c r="C20" s="36">
        <v>0.52363751886173082</v>
      </c>
      <c r="D20" s="36">
        <v>0.78545627829259612</v>
      </c>
      <c r="E20" s="36">
        <v>1.0472750377234616</v>
      </c>
      <c r="F20" s="36">
        <v>1.3090937971543268</v>
      </c>
      <c r="G20" s="36">
        <v>1.5709125565851922</v>
      </c>
      <c r="H20" s="36">
        <v>1.8327313160160577</v>
      </c>
      <c r="I20" s="36">
        <v>2.0945500754469233</v>
      </c>
      <c r="J20" s="36">
        <v>2.356368834877788</v>
      </c>
      <c r="K20" s="36">
        <v>2.6181875943086537</v>
      </c>
      <c r="L20" s="36">
        <v>2.8800063537395193</v>
      </c>
      <c r="M20" s="36">
        <v>3.1418251131703845</v>
      </c>
      <c r="N20" s="36">
        <v>3.4036438726012501</v>
      </c>
      <c r="O20" s="36">
        <v>3.6654626320321153</v>
      </c>
      <c r="P20" s="36">
        <v>3.9272813914629805</v>
      </c>
      <c r="Q20" s="36">
        <v>4.1891001508938466</v>
      </c>
      <c r="R20" s="36">
        <v>4.4509189103247113</v>
      </c>
      <c r="S20" s="36">
        <v>4.7127376697555761</v>
      </c>
      <c r="T20" s="36">
        <v>4.9745564291864417</v>
      </c>
      <c r="U20" s="36">
        <v>5.2363751886173073</v>
      </c>
      <c r="V20" s="36">
        <v>5.498193948048173</v>
      </c>
      <c r="W20" s="36">
        <v>5.7600127074790386</v>
      </c>
      <c r="X20" s="36">
        <v>6.0218314669099033</v>
      </c>
      <c r="Y20" s="36">
        <v>6.283650226340769</v>
      </c>
      <c r="Z20" s="36">
        <v>6.5454689857716337</v>
      </c>
      <c r="AA20" s="36">
        <v>6.8072877452025002</v>
      </c>
      <c r="AB20" s="36">
        <v>7.0691065046333659</v>
      </c>
      <c r="AC20" s="36">
        <v>7.3309252640642306</v>
      </c>
      <c r="AD20" s="36">
        <v>7.5927440234950963</v>
      </c>
      <c r="AE20" s="36">
        <v>7.854562782925961</v>
      </c>
      <c r="AF20" s="36">
        <v>8.1163815423568266</v>
      </c>
      <c r="AG20" s="36">
        <v>8.3782003017876931</v>
      </c>
      <c r="AH20" s="36">
        <v>8.6400190612185561</v>
      </c>
      <c r="AI20" s="36">
        <v>8.9018378206494226</v>
      </c>
      <c r="AJ20" s="36">
        <v>9.1636565800802892</v>
      </c>
      <c r="AK20" s="36">
        <v>9.4254753395111521</v>
      </c>
      <c r="AL20" s="36">
        <v>9.6872940989420186</v>
      </c>
      <c r="AM20" s="36">
        <v>9.9491128583728834</v>
      </c>
      <c r="AN20" s="36">
        <v>10.21093161780375</v>
      </c>
      <c r="AO20" s="36">
        <v>10.472750377234615</v>
      </c>
      <c r="AP20" s="36">
        <v>10.734569136665479</v>
      </c>
      <c r="AQ20" s="36">
        <v>10.996387896096346</v>
      </c>
      <c r="AR20" s="36">
        <v>11.258206655527212</v>
      </c>
      <c r="AS20" s="36">
        <v>11.520025414958077</v>
      </c>
      <c r="AT20" s="36">
        <v>11.78184417438894</v>
      </c>
      <c r="AU20" s="36">
        <v>12.043662933819807</v>
      </c>
      <c r="AV20" s="36">
        <v>12.305481693250673</v>
      </c>
      <c r="AW20" s="36">
        <v>12.567300452681538</v>
      </c>
      <c r="AX20" s="36">
        <v>12.829119212112403</v>
      </c>
      <c r="AY20" s="36">
        <v>13.090937971543267</v>
      </c>
      <c r="AZ20" s="36">
        <v>13.352756730974136</v>
      </c>
      <c r="BA20" s="36">
        <v>13.614575490405</v>
      </c>
      <c r="BB20" s="36">
        <v>13.876394249835863</v>
      </c>
      <c r="BC20" s="36">
        <v>14.138213009266732</v>
      </c>
      <c r="BD20" s="36">
        <v>14.400031768697596</v>
      </c>
      <c r="BE20" s="36">
        <v>14.661850528128461</v>
      </c>
      <c r="BF20" s="36">
        <v>14.923669287559324</v>
      </c>
      <c r="BG20" s="36">
        <v>15.185488046990193</v>
      </c>
      <c r="BH20" s="36">
        <v>15.447306806421057</v>
      </c>
      <c r="BI20" s="36">
        <v>15.709125565851922</v>
      </c>
      <c r="BJ20" s="36">
        <v>15.970944325282787</v>
      </c>
      <c r="BK20" s="36">
        <v>16.232763084713653</v>
      </c>
      <c r="BL20" s="36">
        <v>16.49458184414452</v>
      </c>
      <c r="BM20" s="36">
        <v>16.756400603575386</v>
      </c>
      <c r="BN20" s="36">
        <v>17.018219363006249</v>
      </c>
      <c r="BO20" s="36">
        <v>17.280038122437112</v>
      </c>
      <c r="BP20" s="36">
        <v>17.541856881867982</v>
      </c>
      <c r="BQ20" s="36">
        <v>17.803675641298845</v>
      </c>
      <c r="BR20" s="36">
        <v>18.065494400729708</v>
      </c>
      <c r="BS20" s="36">
        <v>18.327313160160578</v>
      </c>
      <c r="BT20" s="36">
        <v>18.589131919591445</v>
      </c>
      <c r="BU20" s="36">
        <v>18.850950679022304</v>
      </c>
      <c r="BV20" s="36">
        <v>19.112769438453171</v>
      </c>
      <c r="BW20" s="36">
        <v>19.374588197884037</v>
      </c>
      <c r="BX20" s="36">
        <v>19.636406957314904</v>
      </c>
      <c r="BY20" s="36">
        <v>19.898225716745767</v>
      </c>
      <c r="BZ20" s="36">
        <v>20.160044476176633</v>
      </c>
      <c r="CA20" s="36">
        <v>20.4218632356075</v>
      </c>
      <c r="CB20" s="36">
        <v>20.683681995038366</v>
      </c>
      <c r="CC20" s="36">
        <v>20.945500754469229</v>
      </c>
      <c r="CD20" s="36">
        <v>21.207319513900096</v>
      </c>
      <c r="CE20" s="36">
        <v>21.469138273330959</v>
      </c>
      <c r="CF20" s="36">
        <v>21.730957032761829</v>
      </c>
      <c r="CG20" s="36">
        <v>21.992775792192692</v>
      </c>
      <c r="CH20" s="36">
        <v>22.254594551623558</v>
      </c>
      <c r="CI20" s="36">
        <v>22.516413311054425</v>
      </c>
      <c r="CJ20" s="36">
        <v>22.778232070485291</v>
      </c>
      <c r="CK20" s="36">
        <v>23.040050829916154</v>
      </c>
      <c r="CL20" s="36">
        <v>23.301869589347017</v>
      </c>
      <c r="CM20" s="36">
        <v>23.56368834877788</v>
      </c>
      <c r="CN20" s="36">
        <v>23.82550710820875</v>
      </c>
      <c r="CO20" s="36">
        <v>24.087325867639613</v>
      </c>
      <c r="CP20" s="36">
        <v>24.349144627070476</v>
      </c>
      <c r="CQ20" s="36">
        <v>24.610963386501346</v>
      </c>
      <c r="CR20" s="36">
        <v>24.872782145932209</v>
      </c>
      <c r="CS20" s="36">
        <v>25.134600905363076</v>
      </c>
      <c r="CT20" s="36">
        <v>25.396419664793939</v>
      </c>
      <c r="CU20" s="36">
        <v>25.658238424224805</v>
      </c>
      <c r="CV20" s="36">
        <v>25.920057183655672</v>
      </c>
      <c r="CW20" s="36">
        <v>26.181875943086535</v>
      </c>
      <c r="CX20" s="36">
        <v>26.443694702517401</v>
      </c>
      <c r="CY20" s="36">
        <v>26.705513461948271</v>
      </c>
      <c r="CZ20" s="36">
        <v>26.967332221379138</v>
      </c>
      <c r="DA20" s="36">
        <v>27.229150980810001</v>
      </c>
      <c r="DB20" s="36">
        <v>27.490969740240867</v>
      </c>
      <c r="DC20" s="36">
        <v>27.752788499671727</v>
      </c>
      <c r="DD20" s="36">
        <v>28.014607259102597</v>
      </c>
      <c r="DE20" s="36">
        <v>28.276426018533463</v>
      </c>
      <c r="DF20" s="36">
        <v>28.538244777964323</v>
      </c>
      <c r="DG20" s="36">
        <v>28.800063537395193</v>
      </c>
      <c r="DH20" s="36">
        <v>29.06188229682606</v>
      </c>
      <c r="DI20" s="36">
        <v>29.323701056256922</v>
      </c>
      <c r="DJ20" s="36">
        <v>29.585519815687782</v>
      </c>
      <c r="DK20" s="36">
        <v>29.847338575118648</v>
      </c>
      <c r="DL20" s="36">
        <v>30.109157334549518</v>
      </c>
      <c r="DM20" s="36">
        <v>30.370976093980385</v>
      </c>
      <c r="DN20" s="36">
        <v>30.632794853411248</v>
      </c>
      <c r="DO20" s="36">
        <v>30.894613612842114</v>
      </c>
      <c r="DP20" s="36">
        <v>31.156432372272981</v>
      </c>
      <c r="DQ20" s="36">
        <v>31.418251131703844</v>
      </c>
      <c r="DR20" s="36">
        <v>31.680069891134711</v>
      </c>
      <c r="DS20" s="36">
        <v>31.941888650565573</v>
      </c>
      <c r="DT20" s="36">
        <v>32.20370740999644</v>
      </c>
      <c r="DU20" s="36">
        <v>32.465526169427307</v>
      </c>
      <c r="DV20" s="36">
        <v>32.727344928858173</v>
      </c>
      <c r="DW20" s="36">
        <v>32.98916368828904</v>
      </c>
      <c r="DX20" s="36">
        <v>33.250982447719899</v>
      </c>
      <c r="DY20" s="36">
        <v>33.512801207150773</v>
      </c>
      <c r="DZ20" s="36">
        <v>33.774619966581632</v>
      </c>
      <c r="EA20" s="36">
        <v>34.036438726012499</v>
      </c>
      <c r="EB20" s="36">
        <v>34.298257485443365</v>
      </c>
      <c r="EC20" s="36">
        <v>34.560076244874224</v>
      </c>
      <c r="ED20" s="36">
        <v>34.821895004305098</v>
      </c>
      <c r="EE20" s="36">
        <v>35.083713763735965</v>
      </c>
      <c r="EF20" s="36">
        <v>35.345532523166831</v>
      </c>
      <c r="EG20" s="36">
        <v>35.607351282597691</v>
      </c>
      <c r="EH20" s="36">
        <v>35.86917004202855</v>
      </c>
      <c r="EI20" s="36">
        <v>36.130988801459416</v>
      </c>
      <c r="EJ20" s="36">
        <v>36.39280756089029</v>
      </c>
      <c r="EK20" s="36">
        <v>36.654626320321157</v>
      </c>
    </row>
    <row r="21" spans="1:141" ht="21" customHeight="1" x14ac:dyDescent="0.2">
      <c r="A21" s="37" t="s">
        <v>27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1.5197362291675784</v>
      </c>
      <c r="AF21" s="38">
        <v>0</v>
      </c>
      <c r="AG21" s="38">
        <v>0</v>
      </c>
      <c r="AH21" s="38">
        <v>0</v>
      </c>
      <c r="AI21" s="38">
        <v>0</v>
      </c>
      <c r="AJ21" s="38">
        <v>2.110623904974601</v>
      </c>
      <c r="AK21" s="38">
        <v>0</v>
      </c>
      <c r="AL21" s="38">
        <v>0</v>
      </c>
      <c r="AM21" s="38">
        <v>0</v>
      </c>
      <c r="AN21" s="38">
        <v>0</v>
      </c>
      <c r="AO21" s="38">
        <v>3.099026621808858</v>
      </c>
      <c r="AP21" s="38">
        <v>0</v>
      </c>
      <c r="AQ21" s="38">
        <v>0</v>
      </c>
      <c r="AR21" s="38">
        <v>0</v>
      </c>
      <c r="AS21" s="38">
        <v>0</v>
      </c>
      <c r="AT21" s="38">
        <v>4.3391175526314179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2.9524186572539373</v>
      </c>
      <c r="BE21" s="38">
        <v>0</v>
      </c>
      <c r="BF21" s="38">
        <v>0</v>
      </c>
      <c r="BG21" s="38">
        <v>0</v>
      </c>
      <c r="BH21" s="38">
        <v>0</v>
      </c>
      <c r="BI21" s="38">
        <v>1.3076274342095573</v>
      </c>
      <c r="BJ21" s="38">
        <v>0</v>
      </c>
      <c r="BK21" s="38">
        <v>0</v>
      </c>
      <c r="BL21" s="38">
        <v>0</v>
      </c>
      <c r="BM21" s="38">
        <v>0</v>
      </c>
      <c r="BN21" s="38">
        <v>1.3716544699662847</v>
      </c>
      <c r="BO21" s="38">
        <v>0</v>
      </c>
      <c r="BP21" s="38">
        <v>0</v>
      </c>
      <c r="BQ21" s="38">
        <v>0</v>
      </c>
      <c r="BR21" s="38">
        <v>0</v>
      </c>
      <c r="BS21" s="38">
        <v>1.2014978440192317</v>
      </c>
      <c r="BT21" s="38">
        <v>0</v>
      </c>
      <c r="BU21" s="38">
        <v>0</v>
      </c>
      <c r="BV21" s="38">
        <v>0</v>
      </c>
      <c r="BW21" s="38">
        <v>0</v>
      </c>
      <c r="BX21" s="38">
        <v>1.1603974056216635</v>
      </c>
      <c r="BY21" s="38">
        <v>0</v>
      </c>
      <c r="BZ21" s="38">
        <v>0</v>
      </c>
      <c r="CA21" s="38">
        <v>0</v>
      </c>
      <c r="CB21" s="38">
        <v>0</v>
      </c>
      <c r="CC21" s="38">
        <v>0</v>
      </c>
      <c r="CD21" s="38">
        <v>0</v>
      </c>
      <c r="CE21" s="38">
        <v>0</v>
      </c>
      <c r="CF21" s="38">
        <v>0</v>
      </c>
      <c r="CG21" s="38">
        <v>0</v>
      </c>
      <c r="CH21" s="38">
        <v>0.9934380235086806</v>
      </c>
      <c r="CI21" s="38">
        <v>0</v>
      </c>
      <c r="CJ21" s="38">
        <v>0</v>
      </c>
      <c r="CK21" s="38">
        <v>0</v>
      </c>
      <c r="CL21" s="38">
        <v>0</v>
      </c>
      <c r="CM21" s="38">
        <v>1.1562081608054922</v>
      </c>
      <c r="CN21" s="38">
        <v>0</v>
      </c>
      <c r="CO21" s="38">
        <v>0</v>
      </c>
      <c r="CP21" s="38">
        <v>0</v>
      </c>
      <c r="CQ21" s="38">
        <v>0</v>
      </c>
      <c r="CR21" s="38">
        <v>0</v>
      </c>
      <c r="CS21" s="38">
        <v>0</v>
      </c>
      <c r="CT21" s="38">
        <v>0</v>
      </c>
      <c r="CU21" s="38">
        <v>0</v>
      </c>
      <c r="CV21" s="38">
        <v>0</v>
      </c>
      <c r="CW21" s="38">
        <v>1.4535459772715773</v>
      </c>
      <c r="CX21" s="38">
        <v>0</v>
      </c>
      <c r="CY21" s="38">
        <v>0</v>
      </c>
      <c r="CZ21" s="38">
        <v>0</v>
      </c>
      <c r="DA21" s="38">
        <v>0</v>
      </c>
      <c r="DB21" s="38">
        <v>1.6115537439966667</v>
      </c>
      <c r="DC21" s="38">
        <v>0</v>
      </c>
      <c r="DD21" s="38">
        <v>0</v>
      </c>
      <c r="DE21" s="38">
        <v>0</v>
      </c>
      <c r="DF21" s="38">
        <v>0</v>
      </c>
      <c r="DG21" s="38">
        <v>0</v>
      </c>
      <c r="DH21" s="38">
        <v>0</v>
      </c>
      <c r="DI21" s="38">
        <v>0</v>
      </c>
      <c r="DJ21" s="38">
        <v>0</v>
      </c>
      <c r="DK21" s="38">
        <v>0</v>
      </c>
      <c r="DL21" s="38">
        <v>1.3453150879977915</v>
      </c>
      <c r="DM21" s="38">
        <v>0</v>
      </c>
      <c r="DN21" s="38">
        <v>0</v>
      </c>
      <c r="DO21" s="38">
        <v>0</v>
      </c>
      <c r="DP21" s="38">
        <v>0</v>
      </c>
      <c r="DQ21" s="38">
        <v>1.280274332417217</v>
      </c>
      <c r="DR21" s="38">
        <v>0</v>
      </c>
      <c r="DS21" s="38">
        <v>0</v>
      </c>
      <c r="DT21" s="38">
        <v>0</v>
      </c>
      <c r="DU21" s="38">
        <v>0</v>
      </c>
      <c r="DV21" s="38">
        <v>0</v>
      </c>
      <c r="DW21" s="38">
        <v>0</v>
      </c>
      <c r="DX21" s="38">
        <v>0</v>
      </c>
      <c r="DY21" s="38">
        <v>0</v>
      </c>
      <c r="DZ21" s="38">
        <v>0</v>
      </c>
      <c r="EA21" s="38">
        <v>1.6868069884399679</v>
      </c>
      <c r="EB21" s="38">
        <v>0</v>
      </c>
      <c r="EC21" s="38">
        <v>0</v>
      </c>
      <c r="ED21" s="38">
        <v>0</v>
      </c>
      <c r="EE21" s="38">
        <v>0</v>
      </c>
      <c r="EF21" s="38">
        <v>0</v>
      </c>
      <c r="EG21" s="38">
        <v>0</v>
      </c>
      <c r="EH21" s="38">
        <v>0</v>
      </c>
      <c r="EI21" s="38">
        <v>0</v>
      </c>
      <c r="EJ21" s="38">
        <v>0</v>
      </c>
      <c r="EK21" s="38">
        <v>15.070099185196458</v>
      </c>
    </row>
    <row r="22" spans="1:141" s="41" customFormat="1" ht="21" customHeight="1" x14ac:dyDescent="0.2">
      <c r="A22" s="39" t="s">
        <v>32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>
        <v>10</v>
      </c>
      <c r="Q22" s="40"/>
      <c r="R22" s="40"/>
      <c r="S22" s="40"/>
      <c r="T22" s="40"/>
      <c r="U22" s="40">
        <v>10</v>
      </c>
      <c r="V22" s="40"/>
      <c r="W22" s="40"/>
      <c r="X22" s="40"/>
      <c r="Y22" s="40"/>
      <c r="Z22" s="40">
        <v>10</v>
      </c>
      <c r="AA22" s="40"/>
      <c r="AB22" s="40"/>
      <c r="AC22" s="40"/>
      <c r="AD22" s="40"/>
      <c r="AE22" s="40">
        <v>10</v>
      </c>
      <c r="AF22" s="40"/>
      <c r="AG22" s="40"/>
      <c r="AH22" s="40"/>
      <c r="AI22" s="40"/>
      <c r="AJ22" s="40">
        <v>10</v>
      </c>
      <c r="AK22" s="40"/>
      <c r="AL22" s="40"/>
      <c r="AM22" s="40"/>
      <c r="AN22" s="40"/>
      <c r="AO22" s="40">
        <v>10</v>
      </c>
      <c r="AP22" s="40"/>
      <c r="AQ22" s="40"/>
      <c r="AR22" s="40"/>
      <c r="AS22" s="40"/>
      <c r="AT22" s="40">
        <v>10</v>
      </c>
      <c r="AU22" s="40"/>
      <c r="AV22" s="40"/>
      <c r="AW22" s="40"/>
      <c r="AX22" s="40"/>
      <c r="AY22" s="40">
        <v>10</v>
      </c>
      <c r="AZ22" s="40"/>
      <c r="BA22" s="40"/>
      <c r="BB22" s="40"/>
      <c r="BC22" s="40"/>
      <c r="BD22" s="40">
        <v>12.5</v>
      </c>
      <c r="BE22" s="40"/>
      <c r="BF22" s="40"/>
      <c r="BG22" s="40"/>
      <c r="BH22" s="40"/>
      <c r="BI22" s="40">
        <v>12.5</v>
      </c>
      <c r="BJ22" s="40"/>
      <c r="BK22" s="40"/>
      <c r="BL22" s="40"/>
      <c r="BM22" s="40"/>
      <c r="BN22" s="40">
        <v>12.5</v>
      </c>
      <c r="BO22" s="40"/>
      <c r="BP22" s="40"/>
      <c r="BQ22" s="40"/>
      <c r="BR22" s="40"/>
      <c r="BS22" s="40">
        <v>12.5</v>
      </c>
      <c r="BT22" s="40"/>
      <c r="BU22" s="40"/>
      <c r="BV22" s="40"/>
      <c r="BW22" s="40"/>
      <c r="BX22" s="40">
        <v>12.5</v>
      </c>
      <c r="BY22" s="40"/>
      <c r="BZ22" s="40"/>
      <c r="CA22" s="40"/>
      <c r="CB22" s="40"/>
      <c r="CC22" s="40">
        <v>12.5</v>
      </c>
      <c r="CD22" s="40"/>
      <c r="CE22" s="40"/>
      <c r="CF22" s="40"/>
      <c r="CG22" s="40"/>
      <c r="CH22" s="40">
        <v>12.5</v>
      </c>
      <c r="CI22" s="40"/>
      <c r="CJ22" s="40"/>
      <c r="CK22" s="40"/>
      <c r="CL22" s="40"/>
      <c r="CM22" s="40">
        <v>12.5</v>
      </c>
      <c r="CN22" s="40"/>
      <c r="CO22" s="40"/>
      <c r="CP22" s="40"/>
      <c r="CQ22" s="40"/>
      <c r="CR22" s="40">
        <v>12.5</v>
      </c>
      <c r="CS22" s="40"/>
      <c r="CT22" s="40"/>
      <c r="CU22" s="40"/>
      <c r="CV22" s="40"/>
      <c r="CW22" s="40">
        <v>12.5</v>
      </c>
      <c r="CX22" s="40"/>
      <c r="CY22" s="40"/>
      <c r="CZ22" s="40"/>
      <c r="DA22" s="40"/>
      <c r="DB22" s="40">
        <v>12.5</v>
      </c>
      <c r="DC22" s="40"/>
      <c r="DD22" s="40"/>
      <c r="DE22" s="40"/>
      <c r="DF22" s="40"/>
      <c r="DG22" s="40">
        <v>12.5</v>
      </c>
      <c r="DH22" s="40"/>
      <c r="DI22" s="40"/>
      <c r="DJ22" s="40"/>
      <c r="DK22" s="40"/>
      <c r="DL22" s="40">
        <v>12.5</v>
      </c>
      <c r="DM22" s="40"/>
      <c r="DN22" s="40"/>
      <c r="DO22" s="40"/>
      <c r="DP22" s="40"/>
      <c r="DQ22" s="40">
        <v>12.5</v>
      </c>
      <c r="DR22" s="40"/>
      <c r="DS22" s="40"/>
      <c r="DT22" s="40"/>
      <c r="DU22" s="40"/>
      <c r="DV22" s="40">
        <v>12.5</v>
      </c>
      <c r="DW22" s="40"/>
      <c r="DX22" s="40"/>
      <c r="DY22" s="40"/>
      <c r="DZ22" s="40"/>
      <c r="EA22" s="40">
        <v>12.5</v>
      </c>
      <c r="EB22" s="40"/>
      <c r="EC22" s="40"/>
      <c r="ED22" s="40"/>
      <c r="EE22" s="40"/>
      <c r="EF22" s="40">
        <v>12.5</v>
      </c>
      <c r="EG22" s="40"/>
      <c r="EH22" s="40"/>
      <c r="EI22" s="40"/>
      <c r="EJ22" s="40"/>
      <c r="EK22" s="40">
        <v>12.5</v>
      </c>
    </row>
    <row r="23" spans="1:141" ht="21" customHeight="1" x14ac:dyDescent="0.2">
      <c r="A23" s="37" t="s">
        <v>28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0.65131552678610505</v>
      </c>
      <c r="AF23" s="38">
        <v>0</v>
      </c>
      <c r="AG23" s="38">
        <v>0</v>
      </c>
      <c r="AH23" s="38">
        <v>0</v>
      </c>
      <c r="AI23" s="38">
        <v>0</v>
      </c>
      <c r="AJ23" s="38">
        <v>0.90455310213197193</v>
      </c>
      <c r="AK23" s="38">
        <v>0</v>
      </c>
      <c r="AL23" s="38">
        <v>0</v>
      </c>
      <c r="AM23" s="38">
        <v>0</v>
      </c>
      <c r="AN23" s="38">
        <v>0</v>
      </c>
      <c r="AO23" s="38">
        <v>1.3281542664895107</v>
      </c>
      <c r="AP23" s="38">
        <v>0</v>
      </c>
      <c r="AQ23" s="38">
        <v>0</v>
      </c>
      <c r="AR23" s="38">
        <v>0</v>
      </c>
      <c r="AS23" s="38">
        <v>0</v>
      </c>
      <c r="AT23" s="38">
        <v>1.8596218082706075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1.4762093286269686</v>
      </c>
      <c r="BE23" s="38">
        <v>0</v>
      </c>
      <c r="BF23" s="38">
        <v>0</v>
      </c>
      <c r="BG23" s="38">
        <v>0</v>
      </c>
      <c r="BH23" s="38">
        <v>0</v>
      </c>
      <c r="BI23" s="38">
        <v>0</v>
      </c>
      <c r="BJ23" s="38">
        <v>0</v>
      </c>
      <c r="BK23" s="38">
        <v>0</v>
      </c>
      <c r="BL23" s="38">
        <v>0</v>
      </c>
      <c r="BM23" s="38">
        <v>0</v>
      </c>
      <c r="BN23" s="38">
        <v>0</v>
      </c>
      <c r="BO23" s="38">
        <v>0</v>
      </c>
      <c r="BP23" s="38">
        <v>0</v>
      </c>
      <c r="BQ23" s="38">
        <v>0</v>
      </c>
      <c r="BR23" s="38">
        <v>0</v>
      </c>
      <c r="BS23" s="38">
        <v>0</v>
      </c>
      <c r="BT23" s="38">
        <v>0</v>
      </c>
      <c r="BU23" s="38">
        <v>0</v>
      </c>
      <c r="BV23" s="38">
        <v>0</v>
      </c>
      <c r="BW23" s="38">
        <v>0</v>
      </c>
      <c r="BX23" s="38">
        <v>0</v>
      </c>
      <c r="BY23" s="38">
        <v>0</v>
      </c>
      <c r="BZ23" s="38">
        <v>0</v>
      </c>
      <c r="CA23" s="38">
        <v>0</v>
      </c>
      <c r="CB23" s="38">
        <v>0</v>
      </c>
      <c r="CC23" s="38">
        <v>0</v>
      </c>
      <c r="CD23" s="38">
        <v>0</v>
      </c>
      <c r="CE23" s="38">
        <v>0</v>
      </c>
      <c r="CF23" s="38">
        <v>0</v>
      </c>
      <c r="CG23" s="38">
        <v>0</v>
      </c>
      <c r="CH23" s="38">
        <v>0</v>
      </c>
      <c r="CI23" s="38">
        <v>0</v>
      </c>
      <c r="CJ23" s="38">
        <v>0</v>
      </c>
      <c r="CK23" s="38">
        <v>0</v>
      </c>
      <c r="CL23" s="38">
        <v>0</v>
      </c>
      <c r="CM23" s="38">
        <v>0</v>
      </c>
      <c r="CN23" s="38">
        <v>0</v>
      </c>
      <c r="CO23" s="38">
        <v>0</v>
      </c>
      <c r="CP23" s="38">
        <v>0</v>
      </c>
      <c r="CQ23" s="38">
        <v>0</v>
      </c>
      <c r="CR23" s="38">
        <v>0</v>
      </c>
      <c r="CS23" s="38">
        <v>0</v>
      </c>
      <c r="CT23" s="38">
        <v>0</v>
      </c>
      <c r="CU23" s="38">
        <v>0</v>
      </c>
      <c r="CV23" s="38">
        <v>0</v>
      </c>
      <c r="CW23" s="38">
        <v>0</v>
      </c>
      <c r="CX23" s="38">
        <v>0</v>
      </c>
      <c r="CY23" s="38">
        <v>0</v>
      </c>
      <c r="CZ23" s="38">
        <v>0</v>
      </c>
      <c r="DA23" s="38">
        <v>0</v>
      </c>
      <c r="DB23" s="38">
        <v>0</v>
      </c>
      <c r="DC23" s="38">
        <v>0</v>
      </c>
      <c r="DD23" s="38">
        <v>0</v>
      </c>
      <c r="DE23" s="38">
        <v>0</v>
      </c>
      <c r="DF23" s="38">
        <v>0</v>
      </c>
      <c r="DG23" s="38">
        <v>0</v>
      </c>
      <c r="DH23" s="38">
        <v>0</v>
      </c>
      <c r="DI23" s="38">
        <v>0</v>
      </c>
      <c r="DJ23" s="38">
        <v>0</v>
      </c>
      <c r="DK23" s="38">
        <v>0</v>
      </c>
      <c r="DL23" s="38">
        <v>0</v>
      </c>
      <c r="DM23" s="38">
        <v>0</v>
      </c>
      <c r="DN23" s="38">
        <v>0</v>
      </c>
      <c r="DO23" s="38">
        <v>0</v>
      </c>
      <c r="DP23" s="38">
        <v>0</v>
      </c>
      <c r="DQ23" s="38">
        <v>0</v>
      </c>
      <c r="DR23" s="38">
        <v>0</v>
      </c>
      <c r="DS23" s="38">
        <v>0</v>
      </c>
      <c r="DT23" s="38">
        <v>0</v>
      </c>
      <c r="DU23" s="38">
        <v>0</v>
      </c>
      <c r="DV23" s="38">
        <v>0</v>
      </c>
      <c r="DW23" s="38">
        <v>0</v>
      </c>
      <c r="DX23" s="38">
        <v>0</v>
      </c>
      <c r="DY23" s="38">
        <v>0</v>
      </c>
      <c r="DZ23" s="38">
        <v>0</v>
      </c>
      <c r="EA23" s="38">
        <v>0</v>
      </c>
      <c r="EB23" s="38">
        <v>0</v>
      </c>
      <c r="EC23" s="38">
        <v>0</v>
      </c>
      <c r="ED23" s="38">
        <v>0</v>
      </c>
      <c r="EE23" s="38">
        <v>0</v>
      </c>
      <c r="EF23" s="38">
        <v>0</v>
      </c>
      <c r="EG23" s="38">
        <v>0</v>
      </c>
      <c r="EH23" s="38">
        <v>0</v>
      </c>
      <c r="EI23" s="38">
        <v>0</v>
      </c>
      <c r="EJ23" s="38">
        <v>0</v>
      </c>
      <c r="EK23" s="38">
        <v>0</v>
      </c>
    </row>
    <row r="24" spans="1:141" s="41" customFormat="1" ht="21" customHeight="1" x14ac:dyDescent="0.2">
      <c r="A24" s="39" t="s">
        <v>32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>
        <v>10</v>
      </c>
      <c r="Q24" s="40"/>
      <c r="R24" s="40"/>
      <c r="S24" s="40"/>
      <c r="T24" s="40"/>
      <c r="U24" s="40">
        <v>10</v>
      </c>
      <c r="V24" s="40"/>
      <c r="W24" s="40"/>
      <c r="X24" s="40"/>
      <c r="Y24" s="40"/>
      <c r="Z24" s="40">
        <v>10</v>
      </c>
      <c r="AA24" s="40"/>
      <c r="AB24" s="40"/>
      <c r="AC24" s="40"/>
      <c r="AD24" s="40"/>
      <c r="AE24" s="40">
        <v>10</v>
      </c>
      <c r="AF24" s="40"/>
      <c r="AG24" s="40"/>
      <c r="AH24" s="40"/>
      <c r="AI24" s="40"/>
      <c r="AJ24" s="40">
        <v>10</v>
      </c>
      <c r="AK24" s="40"/>
      <c r="AL24" s="40"/>
      <c r="AM24" s="40"/>
      <c r="AN24" s="40"/>
      <c r="AO24" s="40">
        <v>10</v>
      </c>
      <c r="AP24" s="40"/>
      <c r="AQ24" s="40"/>
      <c r="AR24" s="40"/>
      <c r="AS24" s="40"/>
      <c r="AT24" s="40">
        <v>10</v>
      </c>
      <c r="AU24" s="40"/>
      <c r="AV24" s="40"/>
      <c r="AW24" s="40"/>
      <c r="AX24" s="40"/>
      <c r="AY24" s="40">
        <v>10</v>
      </c>
      <c r="AZ24" s="40"/>
      <c r="BA24" s="40"/>
      <c r="BB24" s="40"/>
      <c r="BC24" s="40"/>
      <c r="BD24" s="40">
        <v>12.5</v>
      </c>
      <c r="BE24" s="40"/>
      <c r="BF24" s="40"/>
      <c r="BG24" s="40"/>
      <c r="BH24" s="40"/>
      <c r="BI24" s="40">
        <v>12.5</v>
      </c>
      <c r="BJ24" s="40"/>
      <c r="BK24" s="40"/>
      <c r="BL24" s="40"/>
      <c r="BM24" s="40"/>
      <c r="BN24" s="40">
        <v>12.5</v>
      </c>
      <c r="BO24" s="40"/>
      <c r="BP24" s="40"/>
      <c r="BQ24" s="40"/>
      <c r="BR24" s="40"/>
      <c r="BS24" s="40">
        <v>12.5</v>
      </c>
      <c r="BT24" s="40"/>
      <c r="BU24" s="40"/>
      <c r="BV24" s="40"/>
      <c r="BW24" s="40"/>
      <c r="BX24" s="40">
        <v>12.5</v>
      </c>
      <c r="BY24" s="40"/>
      <c r="BZ24" s="40"/>
      <c r="CA24" s="40"/>
      <c r="CB24" s="40"/>
      <c r="CC24" s="40">
        <v>12.5</v>
      </c>
      <c r="CD24" s="40"/>
      <c r="CE24" s="40"/>
      <c r="CF24" s="40"/>
      <c r="CG24" s="40"/>
      <c r="CH24" s="40">
        <v>12.5</v>
      </c>
      <c r="CI24" s="40"/>
      <c r="CJ24" s="40"/>
      <c r="CK24" s="40"/>
      <c r="CL24" s="40"/>
      <c r="CM24" s="40">
        <v>12.5</v>
      </c>
      <c r="CN24" s="40"/>
      <c r="CO24" s="40"/>
      <c r="CP24" s="40"/>
      <c r="CQ24" s="40"/>
      <c r="CR24" s="40">
        <v>12.5</v>
      </c>
      <c r="CS24" s="40"/>
      <c r="CT24" s="40"/>
      <c r="CU24" s="40"/>
      <c r="CV24" s="40"/>
      <c r="CW24" s="40">
        <v>12.5</v>
      </c>
      <c r="CX24" s="40"/>
      <c r="CY24" s="40"/>
      <c r="CZ24" s="40"/>
      <c r="DA24" s="40"/>
      <c r="DB24" s="40">
        <v>12.5</v>
      </c>
      <c r="DC24" s="40"/>
      <c r="DD24" s="40"/>
      <c r="DE24" s="40"/>
      <c r="DF24" s="40"/>
      <c r="DG24" s="40">
        <v>12.5</v>
      </c>
      <c r="DH24" s="40"/>
      <c r="DI24" s="40"/>
      <c r="DJ24" s="40"/>
      <c r="DK24" s="40"/>
      <c r="DL24" s="40">
        <v>12.5</v>
      </c>
      <c r="DM24" s="40"/>
      <c r="DN24" s="40"/>
      <c r="DO24" s="40"/>
      <c r="DP24" s="40"/>
      <c r="DQ24" s="40">
        <v>12.5</v>
      </c>
      <c r="DR24" s="40"/>
      <c r="DS24" s="40"/>
      <c r="DT24" s="40"/>
      <c r="DU24" s="40"/>
      <c r="DV24" s="40">
        <v>12.5</v>
      </c>
      <c r="DW24" s="40"/>
      <c r="DX24" s="40"/>
      <c r="DY24" s="40"/>
      <c r="DZ24" s="40"/>
      <c r="EA24" s="40">
        <v>12.5</v>
      </c>
      <c r="EB24" s="40"/>
      <c r="EC24" s="40"/>
      <c r="ED24" s="40"/>
      <c r="EE24" s="40"/>
      <c r="EF24" s="40">
        <v>12.5</v>
      </c>
      <c r="EG24" s="40"/>
      <c r="EH24" s="40"/>
      <c r="EI24" s="40"/>
      <c r="EJ24" s="40"/>
      <c r="EK24" s="40">
        <v>12.5</v>
      </c>
    </row>
    <row r="25" spans="1:141" ht="21" customHeight="1" x14ac:dyDescent="0.2">
      <c r="A25" s="37" t="s">
        <v>29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G25" s="38">
        <v>0</v>
      </c>
      <c r="AH25" s="38">
        <v>0</v>
      </c>
      <c r="AI25" s="38">
        <v>0</v>
      </c>
      <c r="AJ25" s="38">
        <v>0</v>
      </c>
      <c r="AK25" s="38">
        <v>0</v>
      </c>
      <c r="AL25" s="38">
        <v>0</v>
      </c>
      <c r="AM25" s="38">
        <v>0</v>
      </c>
      <c r="AN25" s="38">
        <v>0</v>
      </c>
      <c r="AO25" s="38">
        <v>0</v>
      </c>
      <c r="AP25" s="38">
        <v>0</v>
      </c>
      <c r="AQ25" s="38">
        <v>0</v>
      </c>
      <c r="AR25" s="38">
        <v>0</v>
      </c>
      <c r="AS25" s="38">
        <v>0</v>
      </c>
      <c r="AT25" s="38">
        <v>0</v>
      </c>
      <c r="AU25" s="38">
        <v>0</v>
      </c>
      <c r="AV25" s="38">
        <v>0</v>
      </c>
      <c r="AW25" s="38">
        <v>0</v>
      </c>
      <c r="AX25" s="38">
        <v>0</v>
      </c>
      <c r="AY25" s="38">
        <v>0</v>
      </c>
      <c r="AZ25" s="38">
        <v>0</v>
      </c>
      <c r="BA25" s="38">
        <v>0</v>
      </c>
      <c r="BB25" s="38">
        <v>0</v>
      </c>
      <c r="BC25" s="38">
        <v>0</v>
      </c>
      <c r="BD25" s="38">
        <v>0.49206977620898962</v>
      </c>
      <c r="BE25" s="38">
        <v>0</v>
      </c>
      <c r="BF25" s="38">
        <v>0</v>
      </c>
      <c r="BG25" s="38">
        <v>0</v>
      </c>
      <c r="BH25" s="38">
        <v>0</v>
      </c>
      <c r="BI25" s="38">
        <v>1.3076274342095573</v>
      </c>
      <c r="BJ25" s="38">
        <v>0</v>
      </c>
      <c r="BK25" s="38">
        <v>0</v>
      </c>
      <c r="BL25" s="38">
        <v>0</v>
      </c>
      <c r="BM25" s="38">
        <v>0</v>
      </c>
      <c r="BN25" s="38">
        <v>1.3716544699662847</v>
      </c>
      <c r="BO25" s="38">
        <v>0</v>
      </c>
      <c r="BP25" s="38">
        <v>0</v>
      </c>
      <c r="BQ25" s="38">
        <v>0</v>
      </c>
      <c r="BR25" s="38">
        <v>0</v>
      </c>
      <c r="BS25" s="38">
        <v>1.2014978440192317</v>
      </c>
      <c r="BT25" s="38">
        <v>0</v>
      </c>
      <c r="BU25" s="38">
        <v>0</v>
      </c>
      <c r="BV25" s="38">
        <v>0</v>
      </c>
      <c r="BW25" s="38">
        <v>0</v>
      </c>
      <c r="BX25" s="38">
        <v>0.3867991352072212</v>
      </c>
      <c r="BY25" s="38">
        <v>0</v>
      </c>
      <c r="BZ25" s="38">
        <v>0</v>
      </c>
      <c r="CA25" s="38">
        <v>0</v>
      </c>
      <c r="CB25" s="38">
        <v>0</v>
      </c>
      <c r="CC25" s="38">
        <v>0</v>
      </c>
      <c r="CD25" s="38">
        <v>0</v>
      </c>
      <c r="CE25" s="38">
        <v>0</v>
      </c>
      <c r="CF25" s="38">
        <v>0</v>
      </c>
      <c r="CG25" s="38">
        <v>0</v>
      </c>
      <c r="CH25" s="38">
        <v>0.9934380235086806</v>
      </c>
      <c r="CI25" s="38">
        <v>0</v>
      </c>
      <c r="CJ25" s="38">
        <v>0</v>
      </c>
      <c r="CK25" s="38">
        <v>0</v>
      </c>
      <c r="CL25" s="38">
        <v>0</v>
      </c>
      <c r="CM25" s="38">
        <v>1.1562081608054922</v>
      </c>
      <c r="CN25" s="38">
        <v>0</v>
      </c>
      <c r="CO25" s="38">
        <v>0</v>
      </c>
      <c r="CP25" s="38">
        <v>0</v>
      </c>
      <c r="CQ25" s="38">
        <v>0</v>
      </c>
      <c r="CR25" s="38">
        <v>0</v>
      </c>
      <c r="CS25" s="38">
        <v>0</v>
      </c>
      <c r="CT25" s="38">
        <v>0</v>
      </c>
      <c r="CU25" s="38">
        <v>0</v>
      </c>
      <c r="CV25" s="38">
        <v>0</v>
      </c>
      <c r="CW25" s="38">
        <v>1.4535459772715773</v>
      </c>
      <c r="CX25" s="38">
        <v>0</v>
      </c>
      <c r="CY25" s="38">
        <v>0</v>
      </c>
      <c r="CZ25" s="38">
        <v>0</v>
      </c>
      <c r="DA25" s="38">
        <v>0</v>
      </c>
      <c r="DB25" s="38">
        <v>0</v>
      </c>
      <c r="DC25" s="38">
        <v>0</v>
      </c>
      <c r="DD25" s="38">
        <v>0</v>
      </c>
      <c r="DE25" s="38">
        <v>0</v>
      </c>
      <c r="DF25" s="38">
        <v>0</v>
      </c>
      <c r="DG25" s="38">
        <v>0</v>
      </c>
      <c r="DH25" s="38">
        <v>0</v>
      </c>
      <c r="DI25" s="38">
        <v>0</v>
      </c>
      <c r="DJ25" s="38">
        <v>0</v>
      </c>
      <c r="DK25" s="38">
        <v>0</v>
      </c>
      <c r="DL25" s="38">
        <v>0</v>
      </c>
      <c r="DM25" s="38">
        <v>0</v>
      </c>
      <c r="DN25" s="38">
        <v>0</v>
      </c>
      <c r="DO25" s="38">
        <v>0</v>
      </c>
      <c r="DP25" s="38">
        <v>0</v>
      </c>
      <c r="DQ25" s="38">
        <v>0</v>
      </c>
      <c r="DR25" s="38">
        <v>0</v>
      </c>
      <c r="DS25" s="38">
        <v>0</v>
      </c>
      <c r="DT25" s="38">
        <v>0</v>
      </c>
      <c r="DU25" s="38">
        <v>0</v>
      </c>
      <c r="DV25" s="38">
        <v>0</v>
      </c>
      <c r="DW25" s="38">
        <v>0</v>
      </c>
      <c r="DX25" s="38">
        <v>0</v>
      </c>
      <c r="DY25" s="38">
        <v>0</v>
      </c>
      <c r="DZ25" s="38">
        <v>0</v>
      </c>
      <c r="EA25" s="38">
        <v>0</v>
      </c>
      <c r="EB25" s="38">
        <v>0</v>
      </c>
      <c r="EC25" s="38">
        <v>0</v>
      </c>
      <c r="ED25" s="38">
        <v>0</v>
      </c>
      <c r="EE25" s="38">
        <v>0</v>
      </c>
      <c r="EF25" s="38">
        <v>0</v>
      </c>
      <c r="EG25" s="38">
        <v>0</v>
      </c>
      <c r="EH25" s="38">
        <v>0</v>
      </c>
      <c r="EI25" s="38">
        <v>0</v>
      </c>
      <c r="EJ25" s="38">
        <v>0</v>
      </c>
      <c r="EK25" s="38">
        <v>0</v>
      </c>
    </row>
    <row r="26" spans="1:141" s="41" customFormat="1" ht="21" customHeight="1" x14ac:dyDescent="0.2">
      <c r="A26" s="39" t="s">
        <v>32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>
        <v>10</v>
      </c>
      <c r="Q26" s="40"/>
      <c r="R26" s="40"/>
      <c r="S26" s="40"/>
      <c r="T26" s="40"/>
      <c r="U26" s="40">
        <v>10</v>
      </c>
      <c r="V26" s="40"/>
      <c r="W26" s="40"/>
      <c r="X26" s="40"/>
      <c r="Y26" s="40"/>
      <c r="Z26" s="40">
        <v>10</v>
      </c>
      <c r="AA26" s="40"/>
      <c r="AB26" s="40"/>
      <c r="AC26" s="40"/>
      <c r="AD26" s="40"/>
      <c r="AE26" s="40">
        <v>10</v>
      </c>
      <c r="AF26" s="40"/>
      <c r="AG26" s="40"/>
      <c r="AH26" s="40"/>
      <c r="AI26" s="40"/>
      <c r="AJ26" s="40">
        <v>10</v>
      </c>
      <c r="AK26" s="40"/>
      <c r="AL26" s="40"/>
      <c r="AM26" s="40"/>
      <c r="AN26" s="40"/>
      <c r="AO26" s="40">
        <v>10</v>
      </c>
      <c r="AP26" s="40"/>
      <c r="AQ26" s="40"/>
      <c r="AR26" s="40"/>
      <c r="AS26" s="40"/>
      <c r="AT26" s="40">
        <v>10</v>
      </c>
      <c r="AU26" s="40"/>
      <c r="AV26" s="40"/>
      <c r="AW26" s="40"/>
      <c r="AX26" s="40"/>
      <c r="AY26" s="40">
        <v>10</v>
      </c>
      <c r="AZ26" s="40"/>
      <c r="BA26" s="40"/>
      <c r="BB26" s="40"/>
      <c r="BC26" s="40"/>
      <c r="BD26" s="40">
        <v>15</v>
      </c>
      <c r="BE26" s="40"/>
      <c r="BF26" s="40"/>
      <c r="BG26" s="40"/>
      <c r="BH26" s="40"/>
      <c r="BI26" s="40">
        <v>50</v>
      </c>
      <c r="BJ26" s="40"/>
      <c r="BK26" s="40"/>
      <c r="BL26" s="40"/>
      <c r="BM26" s="40"/>
      <c r="BN26" s="40">
        <v>50</v>
      </c>
      <c r="BO26" s="40"/>
      <c r="BP26" s="40"/>
      <c r="BQ26" s="40"/>
      <c r="BR26" s="40"/>
      <c r="BS26" s="40">
        <v>50</v>
      </c>
      <c r="BT26" s="40"/>
      <c r="BU26" s="40"/>
      <c r="BV26" s="40"/>
      <c r="BW26" s="40"/>
      <c r="BX26" s="40">
        <v>50</v>
      </c>
      <c r="BY26" s="40"/>
      <c r="BZ26" s="40"/>
      <c r="CA26" s="40"/>
      <c r="CB26" s="40"/>
      <c r="CC26" s="40">
        <v>50</v>
      </c>
      <c r="CD26" s="40"/>
      <c r="CE26" s="40"/>
      <c r="CF26" s="40"/>
      <c r="CG26" s="40"/>
      <c r="CH26" s="40">
        <v>50</v>
      </c>
      <c r="CI26" s="40"/>
      <c r="CJ26" s="40"/>
      <c r="CK26" s="40"/>
      <c r="CL26" s="40"/>
      <c r="CM26" s="40">
        <v>80</v>
      </c>
      <c r="CN26" s="40"/>
      <c r="CO26" s="40"/>
      <c r="CP26" s="40"/>
      <c r="CQ26" s="40"/>
      <c r="CR26" s="40">
        <v>80</v>
      </c>
      <c r="CS26" s="40"/>
      <c r="CT26" s="40"/>
      <c r="CU26" s="40"/>
      <c r="CV26" s="40"/>
      <c r="CW26" s="40">
        <v>80</v>
      </c>
      <c r="CX26" s="40"/>
      <c r="CY26" s="40"/>
      <c r="CZ26" s="40"/>
      <c r="DA26" s="40"/>
      <c r="DB26" s="40">
        <v>80</v>
      </c>
      <c r="DC26" s="40"/>
      <c r="DD26" s="40"/>
      <c r="DE26" s="40"/>
      <c r="DF26" s="40"/>
      <c r="DG26" s="40">
        <v>80</v>
      </c>
      <c r="DH26" s="40"/>
      <c r="DI26" s="40"/>
      <c r="DJ26" s="40"/>
      <c r="DK26" s="40"/>
      <c r="DL26" s="40">
        <v>100</v>
      </c>
      <c r="DM26" s="40"/>
      <c r="DN26" s="40"/>
      <c r="DO26" s="40"/>
      <c r="DP26" s="40"/>
      <c r="DQ26" s="40">
        <v>100</v>
      </c>
      <c r="DR26" s="40"/>
      <c r="DS26" s="40"/>
      <c r="DT26" s="40"/>
      <c r="DU26" s="40"/>
      <c r="DV26" s="40">
        <v>100</v>
      </c>
      <c r="DW26" s="40"/>
      <c r="DX26" s="40"/>
      <c r="DY26" s="40"/>
      <c r="DZ26" s="40"/>
      <c r="EA26" s="40">
        <v>100</v>
      </c>
      <c r="EB26" s="40"/>
      <c r="EC26" s="40"/>
      <c r="ED26" s="40"/>
      <c r="EE26" s="40"/>
      <c r="EF26" s="40">
        <v>100</v>
      </c>
      <c r="EG26" s="40"/>
      <c r="EH26" s="40"/>
      <c r="EI26" s="40"/>
      <c r="EJ26" s="40"/>
      <c r="EK26" s="40">
        <v>160</v>
      </c>
    </row>
    <row r="27" spans="1:141" ht="21" customHeight="1" x14ac:dyDescent="0.2">
      <c r="A27" s="37" t="s">
        <v>30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G27" s="38">
        <v>0</v>
      </c>
      <c r="AH27" s="38">
        <v>0</v>
      </c>
      <c r="AI27" s="38">
        <v>0</v>
      </c>
      <c r="AJ27" s="38">
        <v>0</v>
      </c>
      <c r="AK27" s="38">
        <v>0</v>
      </c>
      <c r="AL27" s="38">
        <v>0</v>
      </c>
      <c r="AM27" s="38">
        <v>0</v>
      </c>
      <c r="AN27" s="38">
        <v>0</v>
      </c>
      <c r="AO27" s="38">
        <v>0</v>
      </c>
      <c r="AP27" s="38">
        <v>0</v>
      </c>
      <c r="AQ27" s="38">
        <v>0</v>
      </c>
      <c r="AR27" s="38">
        <v>0</v>
      </c>
      <c r="AS27" s="38">
        <v>0</v>
      </c>
      <c r="AT27" s="38">
        <v>0</v>
      </c>
      <c r="AU27" s="38">
        <v>0</v>
      </c>
      <c r="AV27" s="38">
        <v>0</v>
      </c>
      <c r="AW27" s="38">
        <v>0</v>
      </c>
      <c r="AX27" s="38">
        <v>0</v>
      </c>
      <c r="AY27" s="38">
        <v>0</v>
      </c>
      <c r="AZ27" s="38">
        <v>0</v>
      </c>
      <c r="BA27" s="38">
        <v>0</v>
      </c>
      <c r="BB27" s="38">
        <v>0</v>
      </c>
      <c r="BC27" s="38">
        <v>0</v>
      </c>
      <c r="BD27" s="38">
        <v>0</v>
      </c>
      <c r="BE27" s="38">
        <v>0</v>
      </c>
      <c r="BF27" s="38">
        <v>0</v>
      </c>
      <c r="BG27" s="38">
        <v>0</v>
      </c>
      <c r="BH27" s="38">
        <v>0</v>
      </c>
      <c r="BI27" s="38">
        <v>1.7435032456127431</v>
      </c>
      <c r="BJ27" s="38">
        <v>0</v>
      </c>
      <c r="BK27" s="38">
        <v>0</v>
      </c>
      <c r="BL27" s="38">
        <v>0</v>
      </c>
      <c r="BM27" s="38">
        <v>0</v>
      </c>
      <c r="BN27" s="38">
        <v>1.828872626621713</v>
      </c>
      <c r="BO27" s="38">
        <v>0</v>
      </c>
      <c r="BP27" s="38">
        <v>0</v>
      </c>
      <c r="BQ27" s="38">
        <v>0</v>
      </c>
      <c r="BR27" s="38">
        <v>0</v>
      </c>
      <c r="BS27" s="38">
        <v>1.6019971253589755</v>
      </c>
      <c r="BT27" s="38">
        <v>0</v>
      </c>
      <c r="BU27" s="38">
        <v>0</v>
      </c>
      <c r="BV27" s="38">
        <v>0</v>
      </c>
      <c r="BW27" s="38">
        <v>0</v>
      </c>
      <c r="BX27" s="38">
        <v>2.320794811243327</v>
      </c>
      <c r="BY27" s="38">
        <v>0</v>
      </c>
      <c r="BZ27" s="38">
        <v>0</v>
      </c>
      <c r="CA27" s="38">
        <v>0</v>
      </c>
      <c r="CB27" s="38">
        <v>0</v>
      </c>
      <c r="CC27" s="38">
        <v>0</v>
      </c>
      <c r="CD27" s="38">
        <v>0</v>
      </c>
      <c r="CE27" s="38">
        <v>0</v>
      </c>
      <c r="CF27" s="38">
        <v>0</v>
      </c>
      <c r="CG27" s="38">
        <v>0</v>
      </c>
      <c r="CH27" s="38">
        <v>2.9803140705260418</v>
      </c>
      <c r="CI27" s="38">
        <v>0</v>
      </c>
      <c r="CJ27" s="38">
        <v>0</v>
      </c>
      <c r="CK27" s="38">
        <v>0</v>
      </c>
      <c r="CL27" s="38">
        <v>0</v>
      </c>
      <c r="CM27" s="38">
        <v>3.4686244824164763</v>
      </c>
      <c r="CN27" s="38">
        <v>0</v>
      </c>
      <c r="CO27" s="38">
        <v>0</v>
      </c>
      <c r="CP27" s="38">
        <v>0</v>
      </c>
      <c r="CQ27" s="38">
        <v>0</v>
      </c>
      <c r="CR27" s="38">
        <v>0</v>
      </c>
      <c r="CS27" s="38">
        <v>0</v>
      </c>
      <c r="CT27" s="38">
        <v>0</v>
      </c>
      <c r="CU27" s="38">
        <v>0</v>
      </c>
      <c r="CV27" s="38">
        <v>0</v>
      </c>
      <c r="CW27" s="38">
        <v>4.3606379318147317</v>
      </c>
      <c r="CX27" s="38">
        <v>0</v>
      </c>
      <c r="CY27" s="38">
        <v>0</v>
      </c>
      <c r="CZ27" s="38">
        <v>0</v>
      </c>
      <c r="DA27" s="38">
        <v>0</v>
      </c>
      <c r="DB27" s="38">
        <v>6.4462149759866669</v>
      </c>
      <c r="DC27" s="38">
        <v>0</v>
      </c>
      <c r="DD27" s="38">
        <v>0</v>
      </c>
      <c r="DE27" s="38">
        <v>0</v>
      </c>
      <c r="DF27" s="38">
        <v>0</v>
      </c>
      <c r="DG27" s="38">
        <v>0</v>
      </c>
      <c r="DH27" s="38">
        <v>0</v>
      </c>
      <c r="DI27" s="38">
        <v>0</v>
      </c>
      <c r="DJ27" s="38">
        <v>0</v>
      </c>
      <c r="DK27" s="38">
        <v>0</v>
      </c>
      <c r="DL27" s="38">
        <v>5.3812603519911661</v>
      </c>
      <c r="DM27" s="38">
        <v>0</v>
      </c>
      <c r="DN27" s="38">
        <v>0</v>
      </c>
      <c r="DO27" s="38">
        <v>0</v>
      </c>
      <c r="DP27" s="38">
        <v>0</v>
      </c>
      <c r="DQ27" s="38">
        <v>5.121097329668868</v>
      </c>
      <c r="DR27" s="38">
        <v>0</v>
      </c>
      <c r="DS27" s="38">
        <v>0</v>
      </c>
      <c r="DT27" s="38">
        <v>0</v>
      </c>
      <c r="DU27" s="38">
        <v>0</v>
      </c>
      <c r="DV27" s="38">
        <v>0</v>
      </c>
      <c r="DW27" s="38">
        <v>0</v>
      </c>
      <c r="DX27" s="38">
        <v>0</v>
      </c>
      <c r="DY27" s="38">
        <v>0</v>
      </c>
      <c r="DZ27" s="38">
        <v>0</v>
      </c>
      <c r="EA27" s="38">
        <v>6.7472279537598716</v>
      </c>
      <c r="EB27" s="38">
        <v>0</v>
      </c>
      <c r="EC27" s="38">
        <v>0</v>
      </c>
      <c r="ED27" s="38">
        <v>0</v>
      </c>
      <c r="EE27" s="38">
        <v>0</v>
      </c>
      <c r="EF27" s="38">
        <v>0</v>
      </c>
      <c r="EG27" s="38">
        <v>0</v>
      </c>
      <c r="EH27" s="38">
        <v>0</v>
      </c>
      <c r="EI27" s="38">
        <v>0</v>
      </c>
      <c r="EJ27" s="38">
        <v>0</v>
      </c>
      <c r="EK27" s="38">
        <v>60.280396740785832</v>
      </c>
    </row>
    <row r="28" spans="1:141" s="41" customFormat="1" ht="21" customHeight="1" x14ac:dyDescent="0.2">
      <c r="A28" s="39" t="s">
        <v>32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>
        <v>10</v>
      </c>
      <c r="Q28" s="40"/>
      <c r="R28" s="40"/>
      <c r="S28" s="40"/>
      <c r="T28" s="40"/>
      <c r="U28" s="40">
        <v>10</v>
      </c>
      <c r="V28" s="40"/>
      <c r="W28" s="40"/>
      <c r="X28" s="40"/>
      <c r="Y28" s="40"/>
      <c r="Z28" s="40">
        <v>10</v>
      </c>
      <c r="AA28" s="40"/>
      <c r="AB28" s="40"/>
      <c r="AC28" s="40"/>
      <c r="AD28" s="40"/>
      <c r="AE28" s="40">
        <v>10</v>
      </c>
      <c r="AF28" s="40"/>
      <c r="AG28" s="40"/>
      <c r="AH28" s="40"/>
      <c r="AI28" s="40"/>
      <c r="AJ28" s="40">
        <v>10</v>
      </c>
      <c r="AK28" s="40"/>
      <c r="AL28" s="40"/>
      <c r="AM28" s="40"/>
      <c r="AN28" s="40"/>
      <c r="AO28" s="40">
        <v>10</v>
      </c>
      <c r="AP28" s="40"/>
      <c r="AQ28" s="40"/>
      <c r="AR28" s="40"/>
      <c r="AS28" s="40"/>
      <c r="AT28" s="40">
        <v>10</v>
      </c>
      <c r="AU28" s="40"/>
      <c r="AV28" s="40"/>
      <c r="AW28" s="40"/>
      <c r="AX28" s="40"/>
      <c r="AY28" s="40">
        <v>10</v>
      </c>
      <c r="AZ28" s="40"/>
      <c r="BA28" s="40"/>
      <c r="BB28" s="40"/>
      <c r="BC28" s="40"/>
      <c r="BD28" s="40">
        <v>20</v>
      </c>
      <c r="BE28" s="40"/>
      <c r="BF28" s="40"/>
      <c r="BG28" s="40"/>
      <c r="BH28" s="40"/>
      <c r="BI28" s="40">
        <v>60</v>
      </c>
      <c r="BJ28" s="40"/>
      <c r="BK28" s="40"/>
      <c r="BL28" s="40"/>
      <c r="BM28" s="40"/>
      <c r="BN28" s="40">
        <v>60</v>
      </c>
      <c r="BO28" s="40"/>
      <c r="BP28" s="40"/>
      <c r="BQ28" s="40"/>
      <c r="BR28" s="40"/>
      <c r="BS28" s="40">
        <v>60</v>
      </c>
      <c r="BT28" s="40"/>
      <c r="BU28" s="40"/>
      <c r="BV28" s="40"/>
      <c r="BW28" s="40"/>
      <c r="BX28" s="40">
        <v>60</v>
      </c>
      <c r="BY28" s="40"/>
      <c r="BZ28" s="40"/>
      <c r="CA28" s="40"/>
      <c r="CB28" s="40"/>
      <c r="CC28" s="40">
        <v>60</v>
      </c>
      <c r="CD28" s="40"/>
      <c r="CE28" s="40"/>
      <c r="CF28" s="40"/>
      <c r="CG28" s="40"/>
      <c r="CH28" s="40">
        <v>60</v>
      </c>
      <c r="CI28" s="40"/>
      <c r="CJ28" s="40"/>
      <c r="CK28" s="40"/>
      <c r="CL28" s="40"/>
      <c r="CM28" s="40">
        <v>100</v>
      </c>
      <c r="CN28" s="40"/>
      <c r="CO28" s="40"/>
      <c r="CP28" s="40"/>
      <c r="CQ28" s="40"/>
      <c r="CR28" s="40">
        <v>100</v>
      </c>
      <c r="CS28" s="40"/>
      <c r="CT28" s="40"/>
      <c r="CU28" s="40"/>
      <c r="CV28" s="40"/>
      <c r="CW28" s="40">
        <v>100</v>
      </c>
      <c r="CX28" s="40"/>
      <c r="CY28" s="40"/>
      <c r="CZ28" s="40"/>
      <c r="DA28" s="40"/>
      <c r="DB28" s="40">
        <v>100</v>
      </c>
      <c r="DC28" s="40"/>
      <c r="DD28" s="40"/>
      <c r="DE28" s="40"/>
      <c r="DF28" s="40"/>
      <c r="DG28" s="40">
        <v>100</v>
      </c>
      <c r="DH28" s="40"/>
      <c r="DI28" s="40"/>
      <c r="DJ28" s="40"/>
      <c r="DK28" s="40"/>
      <c r="DL28" s="40">
        <v>130</v>
      </c>
      <c r="DM28" s="40"/>
      <c r="DN28" s="40"/>
      <c r="DO28" s="40"/>
      <c r="DP28" s="40"/>
      <c r="DQ28" s="40">
        <v>130</v>
      </c>
      <c r="DR28" s="40"/>
      <c r="DS28" s="40"/>
      <c r="DT28" s="40"/>
      <c r="DU28" s="40"/>
      <c r="DV28" s="40">
        <v>130</v>
      </c>
      <c r="DW28" s="40"/>
      <c r="DX28" s="40"/>
      <c r="DY28" s="40"/>
      <c r="DZ28" s="40"/>
      <c r="EA28" s="40">
        <v>130</v>
      </c>
      <c r="EB28" s="40"/>
      <c r="EC28" s="40"/>
      <c r="ED28" s="40"/>
      <c r="EE28" s="40"/>
      <c r="EF28" s="40">
        <v>130</v>
      </c>
      <c r="EG28" s="40"/>
      <c r="EH28" s="40"/>
      <c r="EI28" s="40"/>
      <c r="EJ28" s="40"/>
      <c r="EK28" s="40">
        <v>175</v>
      </c>
    </row>
    <row r="29" spans="1:141" s="41" customFormat="1" ht="21" customHeight="1" x14ac:dyDescent="0.2">
      <c r="A29" s="42" t="s">
        <v>33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21.710517559536832</v>
      </c>
      <c r="AF29" s="39">
        <v>0</v>
      </c>
      <c r="AG29" s="39">
        <v>0</v>
      </c>
      <c r="AH29" s="39">
        <v>0</v>
      </c>
      <c r="AI29" s="39">
        <v>0</v>
      </c>
      <c r="AJ29" s="39">
        <v>30.151770071065727</v>
      </c>
      <c r="AK29" s="39">
        <v>0</v>
      </c>
      <c r="AL29" s="39">
        <v>0</v>
      </c>
      <c r="AM29" s="39">
        <v>0</v>
      </c>
      <c r="AN29" s="39">
        <v>0</v>
      </c>
      <c r="AO29" s="39">
        <v>44.271808882983684</v>
      </c>
      <c r="AP29" s="39">
        <v>0</v>
      </c>
      <c r="AQ29" s="39">
        <v>0</v>
      </c>
      <c r="AR29" s="39">
        <v>0</v>
      </c>
      <c r="AS29" s="39">
        <v>0</v>
      </c>
      <c r="AT29" s="39">
        <v>61.987393609020252</v>
      </c>
      <c r="AU29" s="39">
        <v>0</v>
      </c>
      <c r="AV29" s="39">
        <v>0</v>
      </c>
      <c r="AW29" s="39">
        <v>0</v>
      </c>
      <c r="AX29" s="39">
        <v>0</v>
      </c>
      <c r="AY29" s="39">
        <v>0</v>
      </c>
      <c r="AZ29" s="39">
        <v>0</v>
      </c>
      <c r="BA29" s="39">
        <v>0</v>
      </c>
      <c r="BB29" s="39">
        <v>0</v>
      </c>
      <c r="BC29" s="39">
        <v>0</v>
      </c>
      <c r="BD29" s="39">
        <v>62.738896466646167</v>
      </c>
      <c r="BE29" s="39">
        <v>0</v>
      </c>
      <c r="BF29" s="39">
        <v>0</v>
      </c>
      <c r="BG29" s="39">
        <v>0</v>
      </c>
      <c r="BH29" s="39">
        <v>0</v>
      </c>
      <c r="BI29" s="39">
        <v>186.33690937486193</v>
      </c>
      <c r="BJ29" s="39">
        <v>0</v>
      </c>
      <c r="BK29" s="39">
        <v>0</v>
      </c>
      <c r="BL29" s="39">
        <v>0</v>
      </c>
      <c r="BM29" s="39">
        <v>0</v>
      </c>
      <c r="BN29" s="39">
        <v>195.46076197019556</v>
      </c>
      <c r="BO29" s="39">
        <v>0</v>
      </c>
      <c r="BP29" s="39">
        <v>0</v>
      </c>
      <c r="BQ29" s="39">
        <v>0</v>
      </c>
      <c r="BR29" s="39">
        <v>0</v>
      </c>
      <c r="BS29" s="39">
        <v>171.21344277274051</v>
      </c>
      <c r="BT29" s="39">
        <v>0</v>
      </c>
      <c r="BU29" s="39">
        <v>0</v>
      </c>
      <c r="BV29" s="39">
        <v>0</v>
      </c>
      <c r="BW29" s="39">
        <v>0</v>
      </c>
      <c r="BX29" s="39">
        <v>173.0926130052315</v>
      </c>
      <c r="BY29" s="39">
        <v>0</v>
      </c>
      <c r="BZ29" s="39">
        <v>0</v>
      </c>
      <c r="CA29" s="39">
        <v>0</v>
      </c>
      <c r="CB29" s="39">
        <v>0</v>
      </c>
      <c r="CC29" s="39">
        <v>0</v>
      </c>
      <c r="CD29" s="39">
        <v>0</v>
      </c>
      <c r="CE29" s="39">
        <v>0</v>
      </c>
      <c r="CF29" s="39">
        <v>0</v>
      </c>
      <c r="CG29" s="39">
        <v>0</v>
      </c>
      <c r="CH29" s="39">
        <v>240.90872070085504</v>
      </c>
      <c r="CI29" s="39">
        <v>0</v>
      </c>
      <c r="CJ29" s="39">
        <v>0</v>
      </c>
      <c r="CK29" s="39">
        <v>0</v>
      </c>
      <c r="CL29" s="39">
        <v>0</v>
      </c>
      <c r="CM29" s="39">
        <v>453.81170311615563</v>
      </c>
      <c r="CN29" s="39">
        <v>0</v>
      </c>
      <c r="CO29" s="39">
        <v>0</v>
      </c>
      <c r="CP29" s="39">
        <v>0</v>
      </c>
      <c r="CQ29" s="39">
        <v>0</v>
      </c>
      <c r="CR29" s="39">
        <v>0</v>
      </c>
      <c r="CS29" s="39">
        <v>0</v>
      </c>
      <c r="CT29" s="39">
        <v>0</v>
      </c>
      <c r="CU29" s="39">
        <v>0</v>
      </c>
      <c r="CV29" s="39">
        <v>0</v>
      </c>
      <c r="CW29" s="39">
        <v>570.51679607909409</v>
      </c>
      <c r="CX29" s="39">
        <v>0</v>
      </c>
      <c r="CY29" s="39">
        <v>0</v>
      </c>
      <c r="CZ29" s="39">
        <v>0</v>
      </c>
      <c r="DA29" s="39">
        <v>0</v>
      </c>
      <c r="DB29" s="39">
        <v>664.76591939862499</v>
      </c>
      <c r="DC29" s="39">
        <v>0</v>
      </c>
      <c r="DD29" s="39">
        <v>0</v>
      </c>
      <c r="DE29" s="39">
        <v>0</v>
      </c>
      <c r="DF29" s="39">
        <v>0</v>
      </c>
      <c r="DG29" s="39">
        <v>0</v>
      </c>
      <c r="DH29" s="39">
        <v>0</v>
      </c>
      <c r="DI29" s="39">
        <v>0</v>
      </c>
      <c r="DJ29" s="39">
        <v>0</v>
      </c>
      <c r="DK29" s="39">
        <v>0</v>
      </c>
      <c r="DL29" s="39">
        <v>716.38028435882393</v>
      </c>
      <c r="DM29" s="39">
        <v>0</v>
      </c>
      <c r="DN29" s="39">
        <v>0</v>
      </c>
      <c r="DO29" s="39">
        <v>0</v>
      </c>
      <c r="DP29" s="39">
        <v>0</v>
      </c>
      <c r="DQ29" s="39">
        <v>681.74608201216813</v>
      </c>
      <c r="DR29" s="39">
        <v>0</v>
      </c>
      <c r="DS29" s="39">
        <v>0</v>
      </c>
      <c r="DT29" s="39">
        <v>0</v>
      </c>
      <c r="DU29" s="39">
        <v>0</v>
      </c>
      <c r="DV29" s="39">
        <v>0</v>
      </c>
      <c r="DW29" s="39">
        <v>0</v>
      </c>
      <c r="DX29" s="39">
        <v>0</v>
      </c>
      <c r="DY29" s="39">
        <v>0</v>
      </c>
      <c r="DZ29" s="39">
        <v>0</v>
      </c>
      <c r="EA29" s="39">
        <v>898.2247213442829</v>
      </c>
      <c r="EB29" s="39">
        <v>0</v>
      </c>
      <c r="EC29" s="39">
        <v>0</v>
      </c>
      <c r="ED29" s="39">
        <v>0</v>
      </c>
      <c r="EE29" s="39">
        <v>0</v>
      </c>
      <c r="EF29" s="39">
        <v>0</v>
      </c>
      <c r="EG29" s="39">
        <v>0</v>
      </c>
      <c r="EH29" s="39">
        <v>0</v>
      </c>
      <c r="EI29" s="39">
        <v>0</v>
      </c>
      <c r="EJ29" s="39">
        <v>0</v>
      </c>
      <c r="EK29" s="39">
        <v>10737.445669452476</v>
      </c>
    </row>
    <row r="30" spans="1:141" s="41" customFormat="1" ht="21" customHeight="1" x14ac:dyDescent="0.2">
      <c r="A30" s="43" t="s">
        <v>34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0</v>
      </c>
      <c r="Y30" s="44">
        <v>0</v>
      </c>
      <c r="Z30" s="44">
        <v>0</v>
      </c>
      <c r="AA30" s="44">
        <v>0</v>
      </c>
      <c r="AB30" s="44">
        <v>0</v>
      </c>
      <c r="AC30" s="44">
        <v>0</v>
      </c>
      <c r="AD30" s="44">
        <v>0</v>
      </c>
      <c r="AE30" s="44">
        <v>5.796708525061395</v>
      </c>
      <c r="AF30" s="44">
        <v>0</v>
      </c>
      <c r="AG30" s="44">
        <v>0</v>
      </c>
      <c r="AH30" s="44">
        <v>0</v>
      </c>
      <c r="AI30" s="44">
        <v>0</v>
      </c>
      <c r="AJ30" s="44">
        <v>6.4601506676459373</v>
      </c>
      <c r="AK30" s="44">
        <v>0</v>
      </c>
      <c r="AL30" s="44">
        <v>0</v>
      </c>
      <c r="AM30" s="44">
        <v>0</v>
      </c>
      <c r="AN30" s="44">
        <v>0</v>
      </c>
      <c r="AO30" s="44">
        <v>7.6115945960414475</v>
      </c>
      <c r="AP30" s="44">
        <v>0</v>
      </c>
      <c r="AQ30" s="44">
        <v>0</v>
      </c>
      <c r="AR30" s="44">
        <v>0</v>
      </c>
      <c r="AS30" s="44">
        <v>0</v>
      </c>
      <c r="AT30" s="44">
        <v>8.5520514661474518</v>
      </c>
      <c r="AU30" s="44">
        <v>0</v>
      </c>
      <c r="AV30" s="44">
        <v>0</v>
      </c>
      <c r="AW30" s="44">
        <v>0</v>
      </c>
      <c r="AX30" s="44">
        <v>0</v>
      </c>
      <c r="AY30" s="44">
        <v>0</v>
      </c>
      <c r="AZ30" s="44">
        <v>0</v>
      </c>
      <c r="BA30" s="44">
        <v>0</v>
      </c>
      <c r="BB30" s="44">
        <v>0</v>
      </c>
      <c r="BC30" s="44">
        <v>0</v>
      </c>
      <c r="BD30" s="44">
        <v>5.5736654955330094</v>
      </c>
      <c r="BE30" s="44">
        <v>0</v>
      </c>
      <c r="BF30" s="44">
        <v>0</v>
      </c>
      <c r="BG30" s="44">
        <v>0</v>
      </c>
      <c r="BH30" s="44">
        <v>0</v>
      </c>
      <c r="BI30" s="44">
        <v>13.283773475432003</v>
      </c>
      <c r="BJ30" s="44">
        <v>0</v>
      </c>
      <c r="BK30" s="44">
        <v>0</v>
      </c>
      <c r="BL30" s="44">
        <v>0</v>
      </c>
      <c r="BM30" s="44">
        <v>0</v>
      </c>
      <c r="BN30" s="44">
        <v>11.181516484578987</v>
      </c>
      <c r="BO30" s="44">
        <v>0</v>
      </c>
      <c r="BP30" s="44">
        <v>0</v>
      </c>
      <c r="BQ30" s="44">
        <v>0</v>
      </c>
      <c r="BR30" s="44">
        <v>0</v>
      </c>
      <c r="BS30" s="44">
        <v>7.8595472446457482</v>
      </c>
      <c r="BT30" s="44">
        <v>0</v>
      </c>
      <c r="BU30" s="44">
        <v>0</v>
      </c>
      <c r="BV30" s="44">
        <v>0</v>
      </c>
      <c r="BW30" s="44">
        <v>0</v>
      </c>
      <c r="BX30" s="44">
        <v>6.3761239430019749</v>
      </c>
      <c r="BY30" s="44">
        <v>0</v>
      </c>
      <c r="BZ30" s="44">
        <v>0</v>
      </c>
      <c r="CA30" s="44">
        <v>0</v>
      </c>
      <c r="CB30" s="44">
        <v>0</v>
      </c>
      <c r="CC30" s="44">
        <v>0</v>
      </c>
      <c r="CD30" s="44">
        <v>0</v>
      </c>
      <c r="CE30" s="44">
        <v>0</v>
      </c>
      <c r="CF30" s="44">
        <v>0</v>
      </c>
      <c r="CG30" s="44">
        <v>0</v>
      </c>
      <c r="CH30" s="44">
        <v>5.7143631089975671</v>
      </c>
      <c r="CI30" s="44">
        <v>0</v>
      </c>
      <c r="CJ30" s="44">
        <v>0</v>
      </c>
      <c r="CK30" s="44">
        <v>0</v>
      </c>
      <c r="CL30" s="44">
        <v>0</v>
      </c>
      <c r="CM30" s="44">
        <v>8.6379274334581702</v>
      </c>
      <c r="CN30" s="44">
        <v>0</v>
      </c>
      <c r="CO30" s="44">
        <v>0</v>
      </c>
      <c r="CP30" s="44">
        <v>0</v>
      </c>
      <c r="CQ30" s="44">
        <v>0</v>
      </c>
      <c r="CR30" s="44">
        <v>0</v>
      </c>
      <c r="CS30" s="44">
        <v>0</v>
      </c>
      <c r="CT30" s="44">
        <v>0</v>
      </c>
      <c r="CU30" s="44">
        <v>0</v>
      </c>
      <c r="CV30" s="44">
        <v>0</v>
      </c>
      <c r="CW30" s="44">
        <v>6.9926113360123026</v>
      </c>
      <c r="CX30" s="44">
        <v>0</v>
      </c>
      <c r="CY30" s="44">
        <v>0</v>
      </c>
      <c r="CZ30" s="44">
        <v>0</v>
      </c>
      <c r="DA30" s="44">
        <v>0</v>
      </c>
      <c r="DB30" s="44">
        <v>6.5382007243974281</v>
      </c>
      <c r="DC30" s="44">
        <v>0</v>
      </c>
      <c r="DD30" s="44">
        <v>0</v>
      </c>
      <c r="DE30" s="44">
        <v>0</v>
      </c>
      <c r="DF30" s="44">
        <v>0</v>
      </c>
      <c r="DG30" s="44">
        <v>0</v>
      </c>
      <c r="DH30" s="44">
        <v>0</v>
      </c>
      <c r="DI30" s="44">
        <v>0</v>
      </c>
      <c r="DJ30" s="44">
        <v>0</v>
      </c>
      <c r="DK30" s="44">
        <v>0</v>
      </c>
      <c r="DL30" s="44">
        <v>4.5370150889975278</v>
      </c>
      <c r="DM30" s="44">
        <v>0</v>
      </c>
      <c r="DN30" s="44">
        <v>0</v>
      </c>
      <c r="DO30" s="44">
        <v>0</v>
      </c>
      <c r="DP30" s="44">
        <v>0</v>
      </c>
      <c r="DQ30" s="44">
        <v>3.4647172401559341</v>
      </c>
      <c r="DR30" s="44">
        <v>0</v>
      </c>
      <c r="DS30" s="44">
        <v>0</v>
      </c>
      <c r="DT30" s="44">
        <v>0</v>
      </c>
      <c r="DU30" s="44">
        <v>0</v>
      </c>
      <c r="DV30" s="44">
        <v>0</v>
      </c>
      <c r="DW30" s="44">
        <v>0</v>
      </c>
      <c r="DX30" s="44">
        <v>0</v>
      </c>
      <c r="DY30" s="44">
        <v>0</v>
      </c>
      <c r="DZ30" s="44">
        <v>0</v>
      </c>
      <c r="EA30" s="44">
        <v>2.9394579079570713</v>
      </c>
      <c r="EB30" s="44">
        <v>0</v>
      </c>
      <c r="EC30" s="44">
        <v>0</v>
      </c>
      <c r="ED30" s="44">
        <v>0</v>
      </c>
      <c r="EE30" s="44">
        <v>0</v>
      </c>
      <c r="EF30" s="44">
        <v>0</v>
      </c>
      <c r="EG30" s="44">
        <v>0</v>
      </c>
      <c r="EH30" s="44">
        <v>0</v>
      </c>
      <c r="EI30" s="44">
        <v>0</v>
      </c>
      <c r="EJ30" s="44">
        <v>0</v>
      </c>
      <c r="EK30" s="44">
        <v>22.626653007979222</v>
      </c>
    </row>
    <row r="31" spans="1:141" s="41" customFormat="1" ht="21" customHeight="1" x14ac:dyDescent="0.2">
      <c r="A31" s="45" t="s">
        <v>35</v>
      </c>
      <c r="B31" s="43">
        <v>134.1460777460432</v>
      </c>
    </row>
    <row r="33" spans="1:61" ht="21" customHeight="1" x14ac:dyDescent="0.2">
      <c r="A33" s="31" t="s">
        <v>52</v>
      </c>
    </row>
    <row r="35" spans="1:61" ht="21" customHeight="1" x14ac:dyDescent="0.2">
      <c r="A35" s="33" t="s">
        <v>1</v>
      </c>
      <c r="B35" s="34">
        <v>1</v>
      </c>
      <c r="C35" s="34">
        <v>2</v>
      </c>
      <c r="D35" s="34">
        <v>3</v>
      </c>
      <c r="E35" s="34">
        <v>4</v>
      </c>
      <c r="F35" s="34">
        <v>5</v>
      </c>
      <c r="G35" s="34">
        <v>6</v>
      </c>
      <c r="H35" s="34">
        <v>7</v>
      </c>
      <c r="I35" s="34">
        <v>8</v>
      </c>
      <c r="J35" s="34">
        <v>9</v>
      </c>
      <c r="K35" s="34">
        <v>10</v>
      </c>
      <c r="L35" s="34">
        <v>11</v>
      </c>
      <c r="M35" s="34">
        <v>12</v>
      </c>
      <c r="N35" s="34">
        <v>13</v>
      </c>
      <c r="O35" s="34">
        <v>14</v>
      </c>
      <c r="P35" s="34">
        <v>15</v>
      </c>
      <c r="Q35" s="34">
        <v>16</v>
      </c>
      <c r="R35" s="34">
        <v>17</v>
      </c>
      <c r="S35" s="34">
        <v>18</v>
      </c>
      <c r="T35" s="34">
        <v>19</v>
      </c>
      <c r="U35" s="34">
        <v>20</v>
      </c>
      <c r="V35" s="34">
        <v>21</v>
      </c>
      <c r="W35" s="34">
        <v>22</v>
      </c>
      <c r="X35" s="34">
        <v>23</v>
      </c>
      <c r="Y35" s="34">
        <v>24</v>
      </c>
      <c r="Z35" s="34">
        <v>25</v>
      </c>
      <c r="AA35" s="34">
        <v>26</v>
      </c>
      <c r="AB35" s="34">
        <v>27</v>
      </c>
      <c r="AC35" s="34">
        <v>28</v>
      </c>
      <c r="AD35" s="34">
        <v>29</v>
      </c>
      <c r="AE35" s="34">
        <v>30</v>
      </c>
      <c r="AF35" s="34">
        <v>31</v>
      </c>
      <c r="AG35" s="34">
        <v>32</v>
      </c>
      <c r="AH35" s="34">
        <v>33</v>
      </c>
      <c r="AI35" s="34">
        <v>34</v>
      </c>
      <c r="AJ35" s="34">
        <v>35</v>
      </c>
      <c r="AK35" s="34">
        <v>36</v>
      </c>
      <c r="AL35" s="34">
        <v>37</v>
      </c>
      <c r="AM35" s="34">
        <v>38</v>
      </c>
      <c r="AN35" s="34">
        <v>39</v>
      </c>
      <c r="AO35" s="34">
        <v>40</v>
      </c>
      <c r="AP35" s="34">
        <v>41</v>
      </c>
      <c r="AQ35" s="34">
        <v>42</v>
      </c>
      <c r="AR35" s="34">
        <v>43</v>
      </c>
      <c r="AS35" s="34">
        <v>44</v>
      </c>
      <c r="AT35" s="34">
        <v>45</v>
      </c>
      <c r="AU35" s="34">
        <v>46</v>
      </c>
      <c r="AV35" s="34">
        <v>47</v>
      </c>
      <c r="AW35" s="34">
        <v>48</v>
      </c>
      <c r="AX35" s="34">
        <v>49</v>
      </c>
      <c r="AY35" s="34">
        <v>50</v>
      </c>
      <c r="AZ35" s="34">
        <v>51</v>
      </c>
      <c r="BA35" s="34">
        <v>52</v>
      </c>
      <c r="BB35" s="34">
        <v>53</v>
      </c>
      <c r="BC35" s="34">
        <v>54</v>
      </c>
      <c r="BD35" s="34">
        <v>55</v>
      </c>
      <c r="BE35" s="34">
        <v>56</v>
      </c>
      <c r="BF35" s="34">
        <v>57</v>
      </c>
      <c r="BG35" s="34">
        <v>58</v>
      </c>
      <c r="BH35" s="34">
        <v>59</v>
      </c>
      <c r="BI35" s="34">
        <v>60</v>
      </c>
    </row>
    <row r="36" spans="1:61" ht="21" customHeight="1" x14ac:dyDescent="0.2">
      <c r="A36" s="35" t="s">
        <v>26</v>
      </c>
      <c r="B36" s="36">
        <v>0.65</v>
      </c>
      <c r="C36" s="36">
        <v>1.3</v>
      </c>
      <c r="D36" s="36">
        <v>1.95</v>
      </c>
      <c r="E36" s="36">
        <v>2.6</v>
      </c>
      <c r="F36" s="36">
        <v>3.25</v>
      </c>
      <c r="G36" s="36">
        <v>4.05</v>
      </c>
      <c r="H36" s="36">
        <v>4.8499999999999996</v>
      </c>
      <c r="I36" s="36">
        <v>5.65</v>
      </c>
      <c r="J36" s="36">
        <v>6.45</v>
      </c>
      <c r="K36" s="36">
        <v>7.25</v>
      </c>
      <c r="L36" s="36">
        <v>8</v>
      </c>
      <c r="M36" s="36">
        <v>8.75</v>
      </c>
      <c r="N36" s="36">
        <v>9.5</v>
      </c>
      <c r="O36" s="36">
        <v>10.25</v>
      </c>
      <c r="P36" s="36">
        <v>11</v>
      </c>
      <c r="Q36" s="36">
        <v>11.620000000000001</v>
      </c>
      <c r="R36" s="36">
        <v>12.24</v>
      </c>
      <c r="S36" s="36">
        <v>12.86</v>
      </c>
      <c r="T36" s="36">
        <v>13.479999999999999</v>
      </c>
      <c r="U36" s="36">
        <v>14.099999999999998</v>
      </c>
      <c r="V36" s="36">
        <v>14.649999999999997</v>
      </c>
      <c r="W36" s="36">
        <v>15.199999999999998</v>
      </c>
      <c r="X36" s="36">
        <v>15.749999999999996</v>
      </c>
      <c r="Y36" s="36">
        <v>16.299999999999997</v>
      </c>
      <c r="Z36" s="36">
        <v>16.849999999999998</v>
      </c>
      <c r="AA36" s="36">
        <v>17.349999999999998</v>
      </c>
      <c r="AB36" s="36">
        <v>17.849999999999998</v>
      </c>
      <c r="AC36" s="36">
        <v>18.349999999999998</v>
      </c>
      <c r="AD36" s="36">
        <v>18.849999999999998</v>
      </c>
      <c r="AE36" s="36">
        <v>19.349999999999998</v>
      </c>
      <c r="AF36" s="36">
        <v>19.749999999999996</v>
      </c>
      <c r="AG36" s="36">
        <v>20.149999999999999</v>
      </c>
      <c r="AH36" s="36">
        <v>20.549999999999997</v>
      </c>
      <c r="AI36" s="36">
        <v>20.949999999999996</v>
      </c>
      <c r="AJ36" s="36">
        <v>21.349999999999998</v>
      </c>
      <c r="AK36" s="36">
        <v>21.719999999999995</v>
      </c>
      <c r="AL36" s="36">
        <v>22.089999999999996</v>
      </c>
      <c r="AM36" s="36">
        <v>22.459999999999994</v>
      </c>
      <c r="AN36" s="36">
        <v>22.829999999999991</v>
      </c>
      <c r="AO36" s="36">
        <v>23.199999999999992</v>
      </c>
      <c r="AP36" s="36">
        <v>23.559999999999992</v>
      </c>
      <c r="AQ36" s="36">
        <v>23.919999999999991</v>
      </c>
      <c r="AR36" s="36">
        <v>24.27999999999999</v>
      </c>
      <c r="AS36" s="36">
        <v>24.63999999999999</v>
      </c>
      <c r="AT36" s="36">
        <v>24.999999999999989</v>
      </c>
      <c r="AU36" s="36">
        <v>25.329999999999991</v>
      </c>
      <c r="AV36" s="36">
        <v>25.659999999999989</v>
      </c>
      <c r="AW36" s="36">
        <v>25.989999999999991</v>
      </c>
      <c r="AX36" s="36">
        <v>26.319999999999993</v>
      </c>
      <c r="AY36" s="36">
        <v>26.649999999999995</v>
      </c>
      <c r="AZ36" s="36">
        <v>26.959999999999997</v>
      </c>
      <c r="BA36" s="36">
        <v>27.27</v>
      </c>
      <c r="BB36" s="36">
        <v>27.580000000000002</v>
      </c>
      <c r="BC36" s="36">
        <v>27.890000000000004</v>
      </c>
      <c r="BD36" s="36">
        <v>28.200000000000006</v>
      </c>
      <c r="BE36" s="36">
        <v>28.500000000000007</v>
      </c>
      <c r="BF36" s="36">
        <v>28.800000000000004</v>
      </c>
      <c r="BG36" s="36">
        <v>29.100000000000005</v>
      </c>
      <c r="BH36" s="36">
        <v>29.400000000000006</v>
      </c>
      <c r="BI36" s="36">
        <v>29.700000000000006</v>
      </c>
    </row>
    <row r="37" spans="1:61" ht="21" customHeight="1" x14ac:dyDescent="0.2">
      <c r="A37" s="37" t="s">
        <v>27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G37" s="38">
        <v>0</v>
      </c>
      <c r="AH37" s="38">
        <v>0</v>
      </c>
      <c r="AI37" s="38">
        <v>0</v>
      </c>
      <c r="AJ37" s="38">
        <v>0</v>
      </c>
      <c r="AK37" s="38">
        <v>0</v>
      </c>
      <c r="AL37" s="38">
        <v>0</v>
      </c>
      <c r="AM37" s="38">
        <v>0</v>
      </c>
      <c r="AN37" s="38">
        <v>0</v>
      </c>
      <c r="AO37" s="38">
        <v>235.59695350421663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38">
        <v>0</v>
      </c>
      <c r="BG37" s="38">
        <v>0</v>
      </c>
      <c r="BH37" s="38">
        <v>0</v>
      </c>
      <c r="BI37" s="38">
        <v>0</v>
      </c>
    </row>
    <row r="38" spans="1:61" s="41" customFormat="1" ht="21" customHeight="1" x14ac:dyDescent="0.2">
      <c r="A38" s="39" t="s">
        <v>32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>
        <v>10</v>
      </c>
      <c r="Q38" s="40"/>
      <c r="R38" s="40"/>
      <c r="S38" s="40"/>
      <c r="T38" s="40"/>
      <c r="U38" s="40">
        <v>10</v>
      </c>
      <c r="V38" s="40"/>
      <c r="W38" s="40"/>
      <c r="X38" s="40"/>
      <c r="Y38" s="40"/>
      <c r="Z38" s="40">
        <v>12.5</v>
      </c>
      <c r="AA38" s="40"/>
      <c r="AB38" s="40"/>
      <c r="AC38" s="40"/>
      <c r="AD38" s="40"/>
      <c r="AE38" s="40">
        <v>12.5</v>
      </c>
      <c r="AF38" s="40"/>
      <c r="AG38" s="40"/>
      <c r="AH38" s="40"/>
      <c r="AI38" s="40"/>
      <c r="AJ38" s="40">
        <v>12.5</v>
      </c>
      <c r="AK38" s="40"/>
      <c r="AL38" s="40"/>
      <c r="AM38" s="40"/>
      <c r="AN38" s="40"/>
      <c r="AO38" s="40">
        <v>12.5</v>
      </c>
      <c r="AP38" s="40"/>
      <c r="AQ38" s="40"/>
      <c r="AR38" s="40"/>
      <c r="AS38" s="40"/>
      <c r="AT38" s="40">
        <v>12.5</v>
      </c>
      <c r="AU38" s="40"/>
      <c r="AV38" s="40"/>
      <c r="AW38" s="40"/>
      <c r="AX38" s="40"/>
      <c r="AY38" s="40">
        <v>12.5</v>
      </c>
      <c r="AZ38" s="40"/>
      <c r="BA38" s="40"/>
      <c r="BB38" s="40"/>
      <c r="BC38" s="40"/>
      <c r="BD38" s="40">
        <v>12.5</v>
      </c>
      <c r="BE38" s="40"/>
      <c r="BF38" s="40"/>
      <c r="BG38" s="40"/>
      <c r="BH38" s="40"/>
      <c r="BI38" s="40">
        <v>12.5</v>
      </c>
    </row>
    <row r="39" spans="1:61" ht="21" customHeight="1" x14ac:dyDescent="0.2">
      <c r="A39" s="37" t="s">
        <v>28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8">
        <v>0</v>
      </c>
      <c r="AH39" s="38">
        <v>0</v>
      </c>
      <c r="AI39" s="38">
        <v>0</v>
      </c>
      <c r="AJ39" s="38">
        <v>0</v>
      </c>
      <c r="AK39" s="38">
        <v>0</v>
      </c>
      <c r="AL39" s="38">
        <v>0</v>
      </c>
      <c r="AM39" s="38">
        <v>0</v>
      </c>
      <c r="AN39" s="38">
        <v>0</v>
      </c>
      <c r="AO39" s="38">
        <v>0</v>
      </c>
      <c r="AP39" s="38">
        <v>0</v>
      </c>
      <c r="AQ39" s="38">
        <v>0</v>
      </c>
      <c r="AR39" s="38">
        <v>0</v>
      </c>
      <c r="AS39" s="38">
        <v>0</v>
      </c>
      <c r="AT39" s="38">
        <v>0</v>
      </c>
      <c r="AU39" s="38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0</v>
      </c>
      <c r="BA39" s="38">
        <v>0</v>
      </c>
      <c r="BB39" s="38">
        <v>0</v>
      </c>
      <c r="BC39" s="38">
        <v>0</v>
      </c>
      <c r="BD39" s="38">
        <v>0</v>
      </c>
      <c r="BE39" s="38">
        <v>0</v>
      </c>
      <c r="BF39" s="38">
        <v>0</v>
      </c>
      <c r="BG39" s="38">
        <v>0</v>
      </c>
      <c r="BH39" s="38">
        <v>0</v>
      </c>
      <c r="BI39" s="38">
        <v>77.484741577911436</v>
      </c>
    </row>
    <row r="40" spans="1:61" s="41" customFormat="1" ht="21" customHeight="1" x14ac:dyDescent="0.2">
      <c r="A40" s="39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>
        <v>10</v>
      </c>
      <c r="Q40" s="40"/>
      <c r="R40" s="40"/>
      <c r="S40" s="40"/>
      <c r="T40" s="40"/>
      <c r="U40" s="40">
        <v>10</v>
      </c>
      <c r="V40" s="40"/>
      <c r="W40" s="40"/>
      <c r="X40" s="40"/>
      <c r="Y40" s="40"/>
      <c r="Z40" s="40">
        <v>12.5</v>
      </c>
      <c r="AA40" s="40"/>
      <c r="AB40" s="40"/>
      <c r="AC40" s="40"/>
      <c r="AD40" s="40"/>
      <c r="AE40" s="40">
        <v>12.5</v>
      </c>
      <c r="AF40" s="40"/>
      <c r="AG40" s="40"/>
      <c r="AH40" s="40"/>
      <c r="AI40" s="40"/>
      <c r="AJ40" s="40">
        <v>12.5</v>
      </c>
      <c r="AK40" s="40"/>
      <c r="AL40" s="40"/>
      <c r="AM40" s="40"/>
      <c r="AN40" s="40"/>
      <c r="AO40" s="40">
        <v>12.5</v>
      </c>
      <c r="AP40" s="40"/>
      <c r="AQ40" s="40"/>
      <c r="AR40" s="40"/>
      <c r="AS40" s="40"/>
      <c r="AT40" s="40">
        <v>12.5</v>
      </c>
      <c r="AU40" s="40"/>
      <c r="AV40" s="40"/>
      <c r="AW40" s="40"/>
      <c r="AX40" s="40"/>
      <c r="AY40" s="40">
        <v>12.5</v>
      </c>
      <c r="AZ40" s="40"/>
      <c r="BA40" s="40"/>
      <c r="BB40" s="40"/>
      <c r="BC40" s="40"/>
      <c r="BD40" s="40">
        <v>12.5</v>
      </c>
      <c r="BE40" s="40"/>
      <c r="BF40" s="40"/>
      <c r="BG40" s="40"/>
      <c r="BH40" s="40"/>
      <c r="BI40" s="40">
        <v>12.5</v>
      </c>
    </row>
    <row r="41" spans="1:61" ht="21" customHeight="1" x14ac:dyDescent="0.2">
      <c r="A41" s="37" t="s">
        <v>29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  <c r="AG41" s="38">
        <v>0</v>
      </c>
      <c r="AH41" s="38">
        <v>0</v>
      </c>
      <c r="AI41" s="38">
        <v>0</v>
      </c>
      <c r="AJ41" s="38">
        <v>0</v>
      </c>
      <c r="AK41" s="38">
        <v>0</v>
      </c>
      <c r="AL41" s="38">
        <v>0</v>
      </c>
      <c r="AM41" s="38">
        <v>0</v>
      </c>
      <c r="AN41" s="38">
        <v>0</v>
      </c>
      <c r="AO41" s="38">
        <v>0</v>
      </c>
      <c r="AP41" s="38">
        <v>0</v>
      </c>
      <c r="AQ41" s="38">
        <v>0</v>
      </c>
      <c r="AR41" s="38">
        <v>0</v>
      </c>
      <c r="AS41" s="38">
        <v>0</v>
      </c>
      <c r="AT41" s="38">
        <v>0</v>
      </c>
      <c r="AU41" s="38">
        <v>0</v>
      </c>
      <c r="AV41" s="38">
        <v>0</v>
      </c>
      <c r="AW41" s="38">
        <v>0</v>
      </c>
      <c r="AX41" s="38">
        <v>0</v>
      </c>
      <c r="AY41" s="38">
        <v>0</v>
      </c>
      <c r="AZ41" s="38">
        <v>0</v>
      </c>
      <c r="BA41" s="38">
        <v>0</v>
      </c>
      <c r="BB41" s="38">
        <v>0</v>
      </c>
      <c r="BC41" s="38">
        <v>0</v>
      </c>
      <c r="BD41" s="38">
        <v>0</v>
      </c>
      <c r="BE41" s="38">
        <v>0</v>
      </c>
      <c r="BF41" s="38">
        <v>0</v>
      </c>
      <c r="BG41" s="38">
        <v>0</v>
      </c>
      <c r="BH41" s="38">
        <v>0</v>
      </c>
      <c r="BI41" s="38">
        <v>0</v>
      </c>
    </row>
    <row r="42" spans="1:61" s="41" customFormat="1" ht="21" customHeight="1" x14ac:dyDescent="0.2">
      <c r="A42" s="39" t="s">
        <v>32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>
        <v>10</v>
      </c>
      <c r="Q42" s="40"/>
      <c r="R42" s="40"/>
      <c r="S42" s="40"/>
      <c r="T42" s="40"/>
      <c r="U42" s="40">
        <v>10</v>
      </c>
      <c r="V42" s="40"/>
      <c r="W42" s="40"/>
      <c r="X42" s="40"/>
      <c r="Y42" s="40"/>
      <c r="Z42" s="40">
        <v>12.5</v>
      </c>
      <c r="AA42" s="40"/>
      <c r="AB42" s="40"/>
      <c r="AC42" s="40"/>
      <c r="AD42" s="40"/>
      <c r="AE42" s="40">
        <v>12.5</v>
      </c>
      <c r="AF42" s="40"/>
      <c r="AG42" s="40"/>
      <c r="AH42" s="40"/>
      <c r="AI42" s="40"/>
      <c r="AJ42" s="40">
        <v>12.5</v>
      </c>
      <c r="AK42" s="40"/>
      <c r="AL42" s="40"/>
      <c r="AM42" s="40"/>
      <c r="AN42" s="40"/>
      <c r="AO42" s="40">
        <v>12.5</v>
      </c>
      <c r="AP42" s="40"/>
      <c r="AQ42" s="40"/>
      <c r="AR42" s="40"/>
      <c r="AS42" s="40"/>
      <c r="AT42" s="40">
        <v>12.5</v>
      </c>
      <c r="AU42" s="40"/>
      <c r="AV42" s="40"/>
      <c r="AW42" s="40"/>
      <c r="AX42" s="40"/>
      <c r="AY42" s="40">
        <v>15</v>
      </c>
      <c r="AZ42" s="40"/>
      <c r="BA42" s="40"/>
      <c r="BB42" s="40"/>
      <c r="BC42" s="40"/>
      <c r="BD42" s="40">
        <v>15</v>
      </c>
      <c r="BE42" s="40"/>
      <c r="BF42" s="40"/>
      <c r="BG42" s="40"/>
      <c r="BH42" s="40"/>
      <c r="BI42" s="40">
        <v>20</v>
      </c>
    </row>
    <row r="43" spans="1:61" ht="21" customHeight="1" x14ac:dyDescent="0.2">
      <c r="A43" s="37" t="s">
        <v>30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8">
        <v>0</v>
      </c>
      <c r="AH43" s="38">
        <v>0</v>
      </c>
      <c r="AI43" s="38">
        <v>0</v>
      </c>
      <c r="AJ43" s="38">
        <v>0</v>
      </c>
      <c r="AK43" s="38">
        <v>0</v>
      </c>
      <c r="AL43" s="38">
        <v>0</v>
      </c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38">
        <v>0</v>
      </c>
      <c r="BG43" s="38">
        <v>0</v>
      </c>
      <c r="BH43" s="38">
        <v>0</v>
      </c>
      <c r="BI43" s="38">
        <v>46.490844946746861</v>
      </c>
    </row>
    <row r="44" spans="1:61" s="41" customFormat="1" ht="21" customHeight="1" x14ac:dyDescent="0.2">
      <c r="A44" s="39" t="s">
        <v>32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>
        <v>10</v>
      </c>
      <c r="Q44" s="40"/>
      <c r="R44" s="40"/>
      <c r="S44" s="40"/>
      <c r="T44" s="40"/>
      <c r="U44" s="40">
        <v>10</v>
      </c>
      <c r="V44" s="40"/>
      <c r="W44" s="40"/>
      <c r="X44" s="40"/>
      <c r="Y44" s="40"/>
      <c r="Z44" s="40">
        <v>15</v>
      </c>
      <c r="AA44" s="40"/>
      <c r="AB44" s="40"/>
      <c r="AC44" s="40"/>
      <c r="AD44" s="40"/>
      <c r="AE44" s="40">
        <v>15</v>
      </c>
      <c r="AF44" s="40"/>
      <c r="AG44" s="40"/>
      <c r="AH44" s="40"/>
      <c r="AI44" s="40"/>
      <c r="AJ44" s="40">
        <v>15</v>
      </c>
      <c r="AK44" s="40"/>
      <c r="AL44" s="40"/>
      <c r="AM44" s="40"/>
      <c r="AN44" s="40"/>
      <c r="AO44" s="40">
        <v>15</v>
      </c>
      <c r="AP44" s="40"/>
      <c r="AQ44" s="40"/>
      <c r="AR44" s="40"/>
      <c r="AS44" s="40"/>
      <c r="AT44" s="40">
        <v>15</v>
      </c>
      <c r="AU44" s="40"/>
      <c r="AV44" s="40"/>
      <c r="AW44" s="40"/>
      <c r="AX44" s="40"/>
      <c r="AY44" s="40">
        <v>20</v>
      </c>
      <c r="AZ44" s="40"/>
      <c r="BA44" s="40"/>
      <c r="BB44" s="40"/>
      <c r="BC44" s="40"/>
      <c r="BD44" s="40">
        <v>20</v>
      </c>
      <c r="BE44" s="40"/>
      <c r="BF44" s="40"/>
      <c r="BG44" s="40"/>
      <c r="BH44" s="40"/>
      <c r="BI44" s="40">
        <v>35</v>
      </c>
    </row>
    <row r="45" spans="1:61" s="41" customFormat="1" ht="21" customHeight="1" x14ac:dyDescent="0.2">
      <c r="A45" s="42" t="s">
        <v>33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  <c r="AG45" s="39">
        <v>0</v>
      </c>
      <c r="AH45" s="39">
        <v>0</v>
      </c>
      <c r="AI45" s="39">
        <v>0</v>
      </c>
      <c r="AJ45" s="39">
        <v>0</v>
      </c>
      <c r="AK45" s="39">
        <v>0</v>
      </c>
      <c r="AL45" s="39">
        <v>0</v>
      </c>
      <c r="AM45" s="39">
        <v>0</v>
      </c>
      <c r="AN45" s="39">
        <v>0</v>
      </c>
      <c r="AO45" s="39">
        <v>2944.9619188027077</v>
      </c>
      <c r="AP45" s="39">
        <v>0</v>
      </c>
      <c r="AQ45" s="39">
        <v>0</v>
      </c>
      <c r="AR45" s="39">
        <v>0</v>
      </c>
      <c r="AS45" s="39">
        <v>0</v>
      </c>
      <c r="AT45" s="39">
        <v>0</v>
      </c>
      <c r="AU45" s="39">
        <v>0</v>
      </c>
      <c r="AV45" s="39">
        <v>0</v>
      </c>
      <c r="AW45" s="39">
        <v>0</v>
      </c>
      <c r="AX45" s="39">
        <v>0</v>
      </c>
      <c r="AY45" s="39">
        <v>0</v>
      </c>
      <c r="AZ45" s="39">
        <v>0</v>
      </c>
      <c r="BA45" s="39">
        <v>0</v>
      </c>
      <c r="BB45" s="39">
        <v>0</v>
      </c>
      <c r="BC45" s="39">
        <v>0</v>
      </c>
      <c r="BD45" s="39">
        <v>0</v>
      </c>
      <c r="BE45" s="39">
        <v>0</v>
      </c>
      <c r="BF45" s="39">
        <v>0</v>
      </c>
      <c r="BG45" s="39">
        <v>0</v>
      </c>
      <c r="BH45" s="39">
        <v>0</v>
      </c>
      <c r="BI45" s="39">
        <v>2595.7388428600329</v>
      </c>
    </row>
    <row r="46" spans="1:61" s="41" customFormat="1" ht="21" customHeight="1" x14ac:dyDescent="0.2">
      <c r="A46" s="43" t="s">
        <v>34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4">
        <v>0</v>
      </c>
      <c r="U46" s="44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44">
        <v>0</v>
      </c>
      <c r="AB46" s="44">
        <v>0</v>
      </c>
      <c r="AC46" s="44">
        <v>0</v>
      </c>
      <c r="AD46" s="44">
        <v>0</v>
      </c>
      <c r="AE46" s="44">
        <v>0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44">
        <v>0</v>
      </c>
      <c r="AN46" s="44">
        <v>0</v>
      </c>
      <c r="AO46" s="44">
        <v>506.32347745163634</v>
      </c>
      <c r="AP46" s="44">
        <v>0</v>
      </c>
      <c r="AQ46" s="44">
        <v>0</v>
      </c>
      <c r="AR46" s="44">
        <v>0</v>
      </c>
      <c r="AS46" s="44">
        <v>0</v>
      </c>
      <c r="AT46" s="44">
        <v>0</v>
      </c>
      <c r="AU46" s="44">
        <v>0</v>
      </c>
      <c r="AV46" s="44">
        <v>0</v>
      </c>
      <c r="AW46" s="44">
        <v>0</v>
      </c>
      <c r="AX46" s="44">
        <v>0</v>
      </c>
      <c r="AY46" s="44">
        <v>0</v>
      </c>
      <c r="AZ46" s="44">
        <v>0</v>
      </c>
      <c r="BA46" s="44">
        <v>0</v>
      </c>
      <c r="BB46" s="44">
        <v>0</v>
      </c>
      <c r="BC46" s="44">
        <v>0</v>
      </c>
      <c r="BD46" s="44">
        <v>0</v>
      </c>
      <c r="BE46" s="44">
        <v>0</v>
      </c>
      <c r="BF46" s="44">
        <v>0</v>
      </c>
      <c r="BG46" s="44">
        <v>0</v>
      </c>
      <c r="BH46" s="44">
        <v>0</v>
      </c>
      <c r="BI46" s="44">
        <v>185.04764786328698</v>
      </c>
    </row>
    <row r="47" spans="1:61" s="41" customFormat="1" ht="21" customHeight="1" x14ac:dyDescent="0.2">
      <c r="A47" s="45" t="s">
        <v>35</v>
      </c>
      <c r="B47" s="43">
        <v>691.37112531492335</v>
      </c>
    </row>
    <row r="48" spans="1:61" ht="21" customHeight="1" x14ac:dyDescent="0.2">
      <c r="AE48" s="46"/>
    </row>
    <row r="49" spans="1:31" ht="21" customHeight="1" x14ac:dyDescent="0.2">
      <c r="AE49" s="46"/>
    </row>
    <row r="50" spans="1:31" ht="21" customHeight="1" x14ac:dyDescent="0.2">
      <c r="A50" s="47" t="s">
        <v>31</v>
      </c>
      <c r="B50" s="45">
        <f>SUM(B15,B31,B47)</f>
        <v>27482.082617790522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VAN</vt:lpstr>
      <vt:lpstr>Détail recettes vente bois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2020-12-28T14:20:42Z</dcterms:created>
  <dcterms:modified xsi:type="dcterms:W3CDTF">2021-04-29T12:35:22Z</dcterms:modified>
</cp:coreProperties>
</file>