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VIIA\73 - Indivision d'Oncieu de la Bâtie (Savoie)\Dossier labellisation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E29" i="1" l="1"/>
  <c r="E37" i="1" s="1"/>
  <c r="I11" i="1" s="1"/>
  <c r="D36" i="1"/>
  <c r="D35" i="1"/>
  <c r="D34" i="1"/>
  <c r="D33" i="1"/>
  <c r="D32" i="1"/>
  <c r="D31" i="1"/>
  <c r="D30" i="1"/>
  <c r="D49" i="1" l="1"/>
  <c r="D48" i="1"/>
  <c r="D10" i="1" l="1"/>
  <c r="D61" i="1" l="1"/>
  <c r="D60" i="1"/>
  <c r="D59" i="1"/>
  <c r="D58" i="1"/>
  <c r="D57" i="1"/>
  <c r="D56" i="1"/>
  <c r="D55" i="1"/>
  <c r="D43" i="1"/>
  <c r="D44" i="1"/>
  <c r="D45" i="1"/>
  <c r="D46" i="1"/>
  <c r="D47" i="1"/>
  <c r="D42" i="1"/>
  <c r="E16" i="1" l="1"/>
  <c r="E41" i="1" s="1"/>
  <c r="E50" i="1" s="1"/>
  <c r="I12" i="1" s="1"/>
  <c r="D18" i="1"/>
  <c r="D19" i="1"/>
  <c r="D20" i="1"/>
  <c r="D21" i="1"/>
  <c r="D22" i="1"/>
  <c r="D23" i="1"/>
  <c r="D24" i="1"/>
  <c r="D17" i="1"/>
  <c r="E25" i="1" l="1"/>
  <c r="I10" i="1" s="1"/>
  <c r="E54" i="1"/>
  <c r="E62" i="1" s="1"/>
  <c r="I13" i="1" s="1"/>
  <c r="K12" i="1"/>
  <c r="D67" i="1"/>
  <c r="I14" i="1" s="1"/>
  <c r="K14" i="1" s="1"/>
  <c r="K13" i="1" l="1"/>
  <c r="K11" i="1"/>
  <c r="K10" i="1" l="1"/>
  <c r="D5" i="1" l="1"/>
  <c r="D6" i="1"/>
  <c r="D7" i="1"/>
  <c r="D8" i="1"/>
  <c r="D9" i="1"/>
  <c r="D11" i="1"/>
  <c r="D4" i="1"/>
  <c r="E12" i="1" l="1"/>
  <c r="I9" i="1" l="1"/>
  <c r="K9" i="1" s="1"/>
  <c r="J15" i="1" l="1"/>
  <c r="J16" i="1" s="1"/>
</calcChain>
</file>

<file path=xl/sharedStrings.xml><?xml version="1.0" encoding="utf-8"?>
<sst xmlns="http://schemas.openxmlformats.org/spreadsheetml/2006/main" count="72" uniqueCount="25">
  <si>
    <t>Douglas</t>
  </si>
  <si>
    <t>Âge
coupe</t>
  </si>
  <si>
    <t>Recettes</t>
  </si>
  <si>
    <t>Prix unitaire 
(€/m³)</t>
  </si>
  <si>
    <t>Coûts</t>
  </si>
  <si>
    <r>
      <t>Volume éclairci 
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</si>
  <si>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Âge coupe</t>
  </si>
  <si>
    <t>Accrus</t>
  </si>
  <si>
    <t>DOUGLAS</t>
  </si>
  <si>
    <t>&lt;-- devis</t>
  </si>
  <si>
    <t>ACCRUS</t>
  </si>
  <si>
    <t>VANprojet</t>
  </si>
  <si>
    <t>ΔVAN</t>
  </si>
  <si>
    <t>VAN (€/ha)</t>
  </si>
  <si>
    <t>Surface (ha)</t>
  </si>
  <si>
    <t>VAN (€)</t>
  </si>
  <si>
    <t>-</t>
  </si>
  <si>
    <t>CHÊNE ROUGE D'AMERIQUE</t>
  </si>
  <si>
    <t>Chêne rouge d'Amérique</t>
  </si>
  <si>
    <t>Erable sycomore</t>
  </si>
  <si>
    <t>Pin noir d'Autriche</t>
  </si>
  <si>
    <t>Cèdre de l'Atlas</t>
  </si>
  <si>
    <t xml:space="preserve">PIN NOIR D'AUTRICHE </t>
  </si>
  <si>
    <t>CEDRE DE L'ATLAS</t>
  </si>
  <si>
    <t>ERABLE SYCOMORE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</si>
</sst>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164" formatCode="#,##0.00\ &quot;€&quot;"/>
    <numFmt numFmtId="165" formatCode="#,##0.0\ &quot;€&quot;"/>
    <numFmt numFmtId="166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/>
    </xf>
    <xf numFmtId="166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166" fontId="1" fillId="0" borderId="0" xfId="0" applyNumberFormat="1" applyFont="1" applyFill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0" xfId="0" applyNumberFormat="1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G3" sqref="G3"/>
    </sheetView>
  </sheetViews>
  <sheetFormatPr baseColWidth="10" defaultRowHeight="15" x14ac:dyDescent="0.25"/>
  <cols>
    <col min="1" max="1" width="10.28515625" bestFit="1" customWidth="1"/>
    <col min="3" max="3" width="8" bestFit="1" customWidth="1"/>
    <col min="8" max="8" width="23.5703125" bestFit="1" customWidth="1"/>
  </cols>
  <sheetData>
    <row r="1" spans="1:11" x14ac:dyDescent="0.25">
      <c r="A1" s="35" t="s">
        <v>8</v>
      </c>
      <c r="B1" s="35"/>
      <c r="C1" s="35"/>
      <c r="D1" s="35"/>
      <c r="E1" s="35"/>
    </row>
    <row r="2" spans="1:11" ht="45" x14ac:dyDescent="0.25">
      <c r="A2" s="12" t="s">
        <v>1</v>
      </c>
      <c r="B2" s="12" t="s">
        <v>3</v>
      </c>
      <c r="C2" s="12" t="s">
        <v>5</v>
      </c>
      <c r="D2" s="13" t="s">
        <v>2</v>
      </c>
      <c r="E2" s="13" t="s">
        <v>4</v>
      </c>
    </row>
    <row r="3" spans="1:11" x14ac:dyDescent="0.25">
      <c r="A3" s="14">
        <v>0</v>
      </c>
      <c r="B3" s="30" t="s">
        <v>16</v>
      </c>
      <c r="C3" s="14" t="s">
        <v>16</v>
      </c>
      <c r="D3" s="15" t="s">
        <v>16</v>
      </c>
      <c r="E3" s="16">
        <v>6687</v>
      </c>
      <c r="F3" t="s">
        <v>9</v>
      </c>
    </row>
    <row r="4" spans="1:11" x14ac:dyDescent="0.25">
      <c r="A4" s="15">
        <v>21</v>
      </c>
      <c r="B4" s="31">
        <v>22</v>
      </c>
      <c r="C4" s="15">
        <v>63</v>
      </c>
      <c r="D4" s="17">
        <f>B4*C4</f>
        <v>1386</v>
      </c>
      <c r="E4" s="17"/>
    </row>
    <row r="5" spans="1:11" x14ac:dyDescent="0.25">
      <c r="A5" s="15">
        <v>28</v>
      </c>
      <c r="B5" s="31">
        <v>22</v>
      </c>
      <c r="C5" s="15">
        <v>63</v>
      </c>
      <c r="D5" s="17">
        <f t="shared" ref="D5:D11" si="0">B5*C5</f>
        <v>1386</v>
      </c>
      <c r="E5" s="17"/>
    </row>
    <row r="6" spans="1:11" x14ac:dyDescent="0.25">
      <c r="A6" s="15">
        <v>35</v>
      </c>
      <c r="B6" s="31">
        <v>22</v>
      </c>
      <c r="C6" s="15">
        <v>73</v>
      </c>
      <c r="D6" s="17">
        <f t="shared" si="0"/>
        <v>1606</v>
      </c>
      <c r="E6" s="17"/>
    </row>
    <row r="7" spans="1:11" x14ac:dyDescent="0.25">
      <c r="A7" s="15">
        <v>42</v>
      </c>
      <c r="B7" s="31">
        <v>30</v>
      </c>
      <c r="C7" s="15">
        <v>77</v>
      </c>
      <c r="D7" s="17">
        <f t="shared" si="0"/>
        <v>2310</v>
      </c>
      <c r="E7" s="17"/>
    </row>
    <row r="8" spans="1:11" x14ac:dyDescent="0.25">
      <c r="A8" s="15">
        <v>49</v>
      </c>
      <c r="B8" s="31">
        <v>40</v>
      </c>
      <c r="C8" s="15">
        <v>80</v>
      </c>
      <c r="D8" s="17">
        <f t="shared" si="0"/>
        <v>3200</v>
      </c>
      <c r="E8" s="17"/>
      <c r="H8" s="2"/>
      <c r="I8" s="4" t="s">
        <v>13</v>
      </c>
      <c r="J8" s="4" t="s">
        <v>14</v>
      </c>
      <c r="K8" s="4" t="s">
        <v>15</v>
      </c>
    </row>
    <row r="9" spans="1:11" x14ac:dyDescent="0.25">
      <c r="A9" s="15">
        <v>56</v>
      </c>
      <c r="B9" s="31">
        <v>40</v>
      </c>
      <c r="C9" s="15">
        <v>86</v>
      </c>
      <c r="D9" s="17">
        <f t="shared" si="0"/>
        <v>3440</v>
      </c>
      <c r="E9" s="17"/>
      <c r="H9" s="4" t="s">
        <v>0</v>
      </c>
      <c r="I9" s="3">
        <f>E12</f>
        <v>-2607.1483912181411</v>
      </c>
      <c r="J9" s="2">
        <v>1.26</v>
      </c>
      <c r="K9" s="3">
        <f>J9*I9</f>
        <v>-3285.0069729348579</v>
      </c>
    </row>
    <row r="10" spans="1:11" x14ac:dyDescent="0.25">
      <c r="A10" s="15">
        <v>63</v>
      </c>
      <c r="B10" s="31">
        <v>60</v>
      </c>
      <c r="C10" s="15">
        <v>84</v>
      </c>
      <c r="D10" s="17">
        <f t="shared" si="0"/>
        <v>5040</v>
      </c>
      <c r="E10" s="17"/>
      <c r="H10" s="4" t="s">
        <v>20</v>
      </c>
      <c r="I10" s="3">
        <f>E25</f>
        <v>-5945.5489289008337</v>
      </c>
      <c r="J10" s="2">
        <v>0.75</v>
      </c>
      <c r="K10" s="3">
        <f>J10*I10</f>
        <v>-4459.1616966756255</v>
      </c>
    </row>
    <row r="11" spans="1:11" x14ac:dyDescent="0.25">
      <c r="A11" s="15">
        <v>70</v>
      </c>
      <c r="B11" s="31">
        <v>60</v>
      </c>
      <c r="C11" s="15">
        <v>523</v>
      </c>
      <c r="D11" s="17">
        <f t="shared" si="0"/>
        <v>31380</v>
      </c>
      <c r="E11" s="17"/>
      <c r="H11" s="4" t="s">
        <v>21</v>
      </c>
      <c r="I11" s="3">
        <f>E37</f>
        <v>-4882.6055235784615</v>
      </c>
      <c r="J11" s="2">
        <v>0.312</v>
      </c>
      <c r="K11" s="3">
        <f t="shared" ref="K11:K13" si="1">J11*I11</f>
        <v>-1523.37292335648</v>
      </c>
    </row>
    <row r="12" spans="1:11" x14ac:dyDescent="0.25">
      <c r="B12" s="18"/>
      <c r="D12" s="7" t="s">
        <v>13</v>
      </c>
      <c r="E12" s="8">
        <f>-E3/1.045^0+(D4-E4)/1.045^A4+(D5-E5)/1.045^A5+(D6-E6)/1.045^A6+(D7-E7)/1.045^A7+(D8-E8)/1.045^A8+(D9-E9)/1.045^A9+(D10-E10)/1.045^A10+(D11-E11)/1.045^A11</f>
        <v>-2607.1483912181411</v>
      </c>
      <c r="H12" s="4" t="s">
        <v>18</v>
      </c>
      <c r="I12" s="27">
        <f>E50</f>
        <v>-5223.5165156205667</v>
      </c>
      <c r="J12" s="1">
        <v>0.14000000000000001</v>
      </c>
      <c r="K12" s="3">
        <f t="shared" si="1"/>
        <v>-731.29231218687937</v>
      </c>
    </row>
    <row r="13" spans="1:11" x14ac:dyDescent="0.25">
      <c r="C13" s="18"/>
      <c r="D13" s="19"/>
      <c r="E13" s="20"/>
      <c r="H13" s="4" t="s">
        <v>19</v>
      </c>
      <c r="I13" s="27">
        <f>E62</f>
        <v>-4232.3358572007364</v>
      </c>
      <c r="J13" s="1">
        <v>0.42</v>
      </c>
      <c r="K13" s="3">
        <f t="shared" si="1"/>
        <v>-1777.5810600243092</v>
      </c>
    </row>
    <row r="14" spans="1:11" x14ac:dyDescent="0.25">
      <c r="A14" s="36" t="s">
        <v>22</v>
      </c>
      <c r="B14" s="36"/>
      <c r="C14" s="36"/>
      <c r="D14" s="36"/>
      <c r="E14" s="36"/>
      <c r="H14" s="4" t="s">
        <v>7</v>
      </c>
      <c r="I14" s="6">
        <f>E68</f>
        <v>61.283132977586135</v>
      </c>
      <c r="J14" s="2">
        <v>2.88</v>
      </c>
      <c r="K14" s="3">
        <f>J14*I14</f>
        <v>176.49542297544807</v>
      </c>
    </row>
    <row r="15" spans="1:11" ht="45" x14ac:dyDescent="0.25">
      <c r="A15" s="12" t="s">
        <v>1</v>
      </c>
      <c r="B15" s="12" t="s">
        <v>3</v>
      </c>
      <c r="C15" s="12" t="s">
        <v>5</v>
      </c>
      <c r="D15" s="13" t="s">
        <v>2</v>
      </c>
      <c r="E15" s="13" t="s">
        <v>4</v>
      </c>
      <c r="I15" s="4" t="s">
        <v>11</v>
      </c>
      <c r="J15" s="5">
        <f>SUM(K9:K13)</f>
        <v>-11776.414965178152</v>
      </c>
    </row>
    <row r="16" spans="1:11" x14ac:dyDescent="0.25">
      <c r="A16" s="21">
        <v>0</v>
      </c>
      <c r="B16" s="21" t="s">
        <v>16</v>
      </c>
      <c r="C16" s="21" t="s">
        <v>16</v>
      </c>
      <c r="D16" s="22" t="s">
        <v>16</v>
      </c>
      <c r="E16" s="23">
        <f>E3</f>
        <v>6687</v>
      </c>
      <c r="F16" t="s">
        <v>9</v>
      </c>
      <c r="I16" s="11" t="s">
        <v>12</v>
      </c>
      <c r="J16" s="5">
        <f>J15-K14</f>
        <v>-11952.910388153599</v>
      </c>
    </row>
    <row r="17" spans="1:6" x14ac:dyDescent="0.25">
      <c r="A17" s="14">
        <v>30</v>
      </c>
      <c r="B17" s="32">
        <v>10</v>
      </c>
      <c r="C17" s="26">
        <v>29</v>
      </c>
      <c r="D17" s="24">
        <f>C17*B17</f>
        <v>290</v>
      </c>
      <c r="E17" s="24"/>
    </row>
    <row r="18" spans="1:6" x14ac:dyDescent="0.25">
      <c r="A18" s="15">
        <v>40</v>
      </c>
      <c r="B18" s="32">
        <v>10</v>
      </c>
      <c r="C18" s="26">
        <v>35</v>
      </c>
      <c r="D18" s="24">
        <f t="shared" ref="D18:D24" si="2">C18*B18</f>
        <v>350</v>
      </c>
      <c r="E18" s="24"/>
    </row>
    <row r="19" spans="1:6" x14ac:dyDescent="0.25">
      <c r="A19" s="15">
        <v>50</v>
      </c>
      <c r="B19" s="32">
        <v>20</v>
      </c>
      <c r="C19" s="26">
        <v>41</v>
      </c>
      <c r="D19" s="24">
        <f t="shared" si="2"/>
        <v>820</v>
      </c>
      <c r="E19" s="24"/>
    </row>
    <row r="20" spans="1:6" x14ac:dyDescent="0.25">
      <c r="A20" s="15">
        <v>60</v>
      </c>
      <c r="B20" s="32">
        <v>20</v>
      </c>
      <c r="C20" s="26">
        <v>42</v>
      </c>
      <c r="D20" s="24">
        <f t="shared" si="2"/>
        <v>840</v>
      </c>
      <c r="E20" s="24"/>
    </row>
    <row r="21" spans="1:6" x14ac:dyDescent="0.25">
      <c r="A21" s="15">
        <v>70</v>
      </c>
      <c r="B21" s="32">
        <v>20</v>
      </c>
      <c r="C21" s="26">
        <v>39</v>
      </c>
      <c r="D21" s="24">
        <f t="shared" si="2"/>
        <v>780</v>
      </c>
      <c r="E21" s="24"/>
    </row>
    <row r="22" spans="1:6" x14ac:dyDescent="0.25">
      <c r="A22" s="15">
        <v>80</v>
      </c>
      <c r="B22" s="32">
        <v>30</v>
      </c>
      <c r="C22" s="26">
        <v>36</v>
      </c>
      <c r="D22" s="24">
        <f t="shared" si="2"/>
        <v>1080</v>
      </c>
      <c r="E22" s="24"/>
    </row>
    <row r="23" spans="1:6" x14ac:dyDescent="0.25">
      <c r="A23" s="15">
        <v>90</v>
      </c>
      <c r="B23" s="32">
        <v>40</v>
      </c>
      <c r="C23" s="26">
        <v>37</v>
      </c>
      <c r="D23" s="24">
        <f t="shared" si="2"/>
        <v>1480</v>
      </c>
      <c r="E23" s="24"/>
    </row>
    <row r="24" spans="1:6" x14ac:dyDescent="0.25">
      <c r="A24" s="15">
        <v>100</v>
      </c>
      <c r="B24" s="32">
        <v>50</v>
      </c>
      <c r="C24" s="26">
        <v>583</v>
      </c>
      <c r="D24" s="24">
        <f t="shared" si="2"/>
        <v>29150</v>
      </c>
      <c r="E24" s="24"/>
    </row>
    <row r="25" spans="1:6" x14ac:dyDescent="0.25">
      <c r="D25" s="7" t="s">
        <v>13</v>
      </c>
      <c r="E25" s="8">
        <f>-E16/1.045^0+(D17-E17)/1.045^A17+(D18-E18)/1.045^A18+(D19-E19)/1.045^A19+(D20-E20)/1.045^A20+(D21-E21)/1.045^A21+(D22-E22)/1.045^A22+(D23-E23)/1.045^A23+(D24-E24)/1.045^A24</f>
        <v>-5945.5489289008337</v>
      </c>
    </row>
    <row r="26" spans="1:6" x14ac:dyDescent="0.25">
      <c r="A26" s="19"/>
    </row>
    <row r="27" spans="1:6" x14ac:dyDescent="0.25">
      <c r="A27" s="36" t="s">
        <v>23</v>
      </c>
      <c r="B27" s="36"/>
      <c r="C27" s="36"/>
      <c r="D27" s="36"/>
      <c r="E27" s="36"/>
    </row>
    <row r="28" spans="1:6" ht="45" x14ac:dyDescent="0.25">
      <c r="A28" s="12" t="s">
        <v>1</v>
      </c>
      <c r="B28" s="12" t="s">
        <v>3</v>
      </c>
      <c r="C28" s="12" t="s">
        <v>5</v>
      </c>
      <c r="D28" s="13" t="s">
        <v>2</v>
      </c>
      <c r="E28" s="13" t="s">
        <v>4</v>
      </c>
    </row>
    <row r="29" spans="1:6" x14ac:dyDescent="0.25">
      <c r="A29" s="15">
        <v>0</v>
      </c>
      <c r="B29" s="15" t="s">
        <v>16</v>
      </c>
      <c r="C29" s="15" t="s">
        <v>16</v>
      </c>
      <c r="D29" s="15" t="s">
        <v>16</v>
      </c>
      <c r="E29" s="17">
        <f>E3</f>
        <v>6687</v>
      </c>
      <c r="F29" t="s">
        <v>9</v>
      </c>
    </row>
    <row r="30" spans="1:6" x14ac:dyDescent="0.25">
      <c r="A30" s="15">
        <v>46</v>
      </c>
      <c r="B30" s="31">
        <v>25</v>
      </c>
      <c r="C30" s="15">
        <v>102</v>
      </c>
      <c r="D30" s="17">
        <f>B30*C30</f>
        <v>2550</v>
      </c>
      <c r="E30" s="17"/>
    </row>
    <row r="31" spans="1:6" x14ac:dyDescent="0.25">
      <c r="A31" s="15">
        <v>56</v>
      </c>
      <c r="B31" s="31">
        <v>30</v>
      </c>
      <c r="C31" s="15">
        <v>91</v>
      </c>
      <c r="D31" s="17">
        <f t="shared" ref="D31:D36" si="3">B31*C31</f>
        <v>2730</v>
      </c>
      <c r="E31" s="17"/>
    </row>
    <row r="32" spans="1:6" x14ac:dyDescent="0.25">
      <c r="A32" s="15">
        <v>66</v>
      </c>
      <c r="B32" s="31">
        <v>40</v>
      </c>
      <c r="C32" s="15">
        <v>101</v>
      </c>
      <c r="D32" s="17">
        <f t="shared" si="3"/>
        <v>4040</v>
      </c>
      <c r="E32" s="17"/>
    </row>
    <row r="33" spans="1:6" x14ac:dyDescent="0.25">
      <c r="A33" s="15">
        <v>76</v>
      </c>
      <c r="B33" s="31">
        <v>50</v>
      </c>
      <c r="C33" s="15">
        <v>106</v>
      </c>
      <c r="D33" s="17">
        <f t="shared" si="3"/>
        <v>5300</v>
      </c>
      <c r="E33" s="17"/>
    </row>
    <row r="34" spans="1:6" x14ac:dyDescent="0.25">
      <c r="A34" s="15">
        <v>86</v>
      </c>
      <c r="B34" s="31">
        <v>60</v>
      </c>
      <c r="C34" s="15">
        <v>108</v>
      </c>
      <c r="D34" s="17">
        <f t="shared" si="3"/>
        <v>6480</v>
      </c>
      <c r="E34" s="17"/>
    </row>
    <row r="35" spans="1:6" x14ac:dyDescent="0.25">
      <c r="A35" s="15">
        <v>95</v>
      </c>
      <c r="B35" s="31">
        <v>70</v>
      </c>
      <c r="C35" s="15">
        <v>103</v>
      </c>
      <c r="D35" s="17">
        <f t="shared" si="3"/>
        <v>7210</v>
      </c>
      <c r="E35" s="17"/>
    </row>
    <row r="36" spans="1:6" x14ac:dyDescent="0.25">
      <c r="A36" s="15">
        <v>105</v>
      </c>
      <c r="B36" s="31">
        <v>100</v>
      </c>
      <c r="C36" s="15">
        <v>580</v>
      </c>
      <c r="D36" s="17">
        <f t="shared" si="3"/>
        <v>58000</v>
      </c>
      <c r="E36" s="17"/>
    </row>
    <row r="37" spans="1:6" x14ac:dyDescent="0.25">
      <c r="A37" s="2"/>
      <c r="D37" s="34" t="s">
        <v>13</v>
      </c>
      <c r="E37" s="9">
        <f>-E29/1.045^A29+(D30-E30)/1.045^A30+(D31-E31)/1.045^A31+(D32-E32)/1.045^A32+(D33-E33)/1.045^A33+(D34-E34)/1.045^A34+(D35-E35)/1.045^A35+(D36-E36)/1.045^A36</f>
        <v>-4882.6055235784615</v>
      </c>
    </row>
    <row r="38" spans="1:6" x14ac:dyDescent="0.25">
      <c r="A38" s="19"/>
    </row>
    <row r="39" spans="1:6" x14ac:dyDescent="0.25">
      <c r="A39" s="36" t="s">
        <v>17</v>
      </c>
      <c r="B39" s="36"/>
      <c r="C39" s="36"/>
      <c r="D39" s="36"/>
      <c r="E39" s="36"/>
    </row>
    <row r="40" spans="1:6" ht="45" x14ac:dyDescent="0.25">
      <c r="A40" s="12" t="s">
        <v>1</v>
      </c>
      <c r="B40" s="12" t="s">
        <v>3</v>
      </c>
      <c r="C40" s="12" t="s">
        <v>5</v>
      </c>
      <c r="D40" s="13" t="s">
        <v>2</v>
      </c>
      <c r="E40" s="13" t="s">
        <v>4</v>
      </c>
    </row>
    <row r="41" spans="1:6" x14ac:dyDescent="0.25">
      <c r="A41" s="15">
        <v>0</v>
      </c>
      <c r="B41" s="33"/>
      <c r="C41" s="28"/>
      <c r="D41" s="17"/>
      <c r="E41" s="17">
        <f>E29</f>
        <v>6687</v>
      </c>
      <c r="F41" t="s">
        <v>9</v>
      </c>
    </row>
    <row r="42" spans="1:6" x14ac:dyDescent="0.25">
      <c r="A42" s="15">
        <v>20</v>
      </c>
      <c r="B42" s="31">
        <v>10</v>
      </c>
      <c r="C42" s="15">
        <v>50</v>
      </c>
      <c r="D42" s="17">
        <f>B42*C42</f>
        <v>500</v>
      </c>
      <c r="E42" s="17"/>
    </row>
    <row r="43" spans="1:6" x14ac:dyDescent="0.25">
      <c r="A43" s="15">
        <v>30</v>
      </c>
      <c r="B43" s="31">
        <v>15</v>
      </c>
      <c r="C43" s="15">
        <v>74</v>
      </c>
      <c r="D43" s="17">
        <f t="shared" ref="D43:D49" si="4">B43*C43</f>
        <v>1110</v>
      </c>
      <c r="E43" s="17"/>
    </row>
    <row r="44" spans="1:6" x14ac:dyDescent="0.25">
      <c r="A44" s="15">
        <v>40</v>
      </c>
      <c r="B44" s="31">
        <v>20</v>
      </c>
      <c r="C44" s="15">
        <v>69</v>
      </c>
      <c r="D44" s="17">
        <f t="shared" si="4"/>
        <v>1380</v>
      </c>
      <c r="E44" s="17"/>
      <c r="F44" s="2"/>
    </row>
    <row r="45" spans="1:6" x14ac:dyDescent="0.25">
      <c r="A45" s="15">
        <v>50</v>
      </c>
      <c r="B45" s="31">
        <v>30</v>
      </c>
      <c r="C45" s="15">
        <v>59</v>
      </c>
      <c r="D45" s="17">
        <f t="shared" si="4"/>
        <v>1770</v>
      </c>
      <c r="E45" s="17"/>
      <c r="F45" s="2"/>
    </row>
    <row r="46" spans="1:6" x14ac:dyDescent="0.25">
      <c r="A46" s="15">
        <v>60</v>
      </c>
      <c r="B46" s="31">
        <v>40</v>
      </c>
      <c r="C46" s="15">
        <v>47</v>
      </c>
      <c r="D46" s="17">
        <f t="shared" si="4"/>
        <v>1880</v>
      </c>
      <c r="E46" s="17"/>
      <c r="F46" s="2"/>
    </row>
    <row r="47" spans="1:6" x14ac:dyDescent="0.25">
      <c r="A47" s="15">
        <v>70</v>
      </c>
      <c r="B47" s="31">
        <v>40</v>
      </c>
      <c r="C47" s="15">
        <v>37</v>
      </c>
      <c r="D47" s="17">
        <f t="shared" si="4"/>
        <v>1480</v>
      </c>
      <c r="E47" s="17"/>
      <c r="F47" s="2"/>
    </row>
    <row r="48" spans="1:6" x14ac:dyDescent="0.25">
      <c r="A48" s="15">
        <v>80</v>
      </c>
      <c r="B48" s="31">
        <v>50</v>
      </c>
      <c r="C48" s="15">
        <v>28</v>
      </c>
      <c r="D48" s="17">
        <f t="shared" si="4"/>
        <v>1400</v>
      </c>
      <c r="E48" s="17"/>
      <c r="F48" s="2"/>
    </row>
    <row r="49" spans="1:6" x14ac:dyDescent="0.25">
      <c r="A49" s="15">
        <v>90</v>
      </c>
      <c r="B49" s="31">
        <v>60</v>
      </c>
      <c r="C49" s="15">
        <v>248</v>
      </c>
      <c r="D49" s="17">
        <f t="shared" si="4"/>
        <v>14880</v>
      </c>
      <c r="E49" s="17"/>
      <c r="F49" s="2"/>
    </row>
    <row r="50" spans="1:6" x14ac:dyDescent="0.25">
      <c r="D50" s="7" t="s">
        <v>13</v>
      </c>
      <c r="E50" s="9">
        <f>-E41/1.045^A41+(D42-E42)/1.045^A42+(D43-E43)/1.045^A43+(D44-E44)/1.045^A44+(D45-E45)/1.045^A45+(D46-E46)/1.045^A46+(D47-E47)/1.045^A47+(D48-E48)/1.045^A48+(D49-E49)/1.045^A49</f>
        <v>-5223.5165156205667</v>
      </c>
    </row>
    <row r="52" spans="1:6" x14ac:dyDescent="0.25">
      <c r="A52" s="36" t="s">
        <v>24</v>
      </c>
      <c r="B52" s="36"/>
      <c r="C52" s="36"/>
      <c r="D52" s="36"/>
      <c r="E52" s="36"/>
    </row>
    <row r="53" spans="1:6" ht="45" x14ac:dyDescent="0.25">
      <c r="A53" s="12" t="s">
        <v>1</v>
      </c>
      <c r="B53" s="12" t="s">
        <v>3</v>
      </c>
      <c r="C53" s="12" t="s">
        <v>5</v>
      </c>
      <c r="D53" s="13" t="s">
        <v>2</v>
      </c>
      <c r="E53" s="13" t="s">
        <v>4</v>
      </c>
    </row>
    <row r="54" spans="1:6" x14ac:dyDescent="0.25">
      <c r="A54" s="15">
        <v>0</v>
      </c>
      <c r="B54" s="15" t="s">
        <v>16</v>
      </c>
      <c r="C54" s="15" t="s">
        <v>16</v>
      </c>
      <c r="D54" s="15" t="s">
        <v>16</v>
      </c>
      <c r="E54" s="17">
        <f>E41</f>
        <v>6687</v>
      </c>
    </row>
    <row r="55" spans="1:6" x14ac:dyDescent="0.25">
      <c r="A55" s="15">
        <v>20</v>
      </c>
      <c r="B55" s="31">
        <v>10</v>
      </c>
      <c r="C55" s="29">
        <v>66.5</v>
      </c>
      <c r="D55" s="17">
        <f>B55*C55</f>
        <v>665</v>
      </c>
      <c r="E55" s="17"/>
    </row>
    <row r="56" spans="1:6" x14ac:dyDescent="0.25">
      <c r="A56" s="15">
        <v>30</v>
      </c>
      <c r="B56" s="31">
        <v>10</v>
      </c>
      <c r="C56" s="29">
        <v>70</v>
      </c>
      <c r="D56" s="17">
        <f t="shared" ref="D56:D61" si="5">B56*C56</f>
        <v>700</v>
      </c>
      <c r="E56" s="17"/>
    </row>
    <row r="57" spans="1:6" x14ac:dyDescent="0.25">
      <c r="A57" s="15">
        <v>40</v>
      </c>
      <c r="B57" s="31">
        <v>15</v>
      </c>
      <c r="C57" s="29">
        <v>70</v>
      </c>
      <c r="D57" s="17">
        <f t="shared" si="5"/>
        <v>1050</v>
      </c>
      <c r="E57" s="17"/>
    </row>
    <row r="58" spans="1:6" x14ac:dyDescent="0.25">
      <c r="A58" s="15">
        <v>50</v>
      </c>
      <c r="B58" s="31">
        <v>20</v>
      </c>
      <c r="C58" s="29">
        <v>43.1</v>
      </c>
      <c r="D58" s="17">
        <f t="shared" si="5"/>
        <v>862</v>
      </c>
      <c r="E58" s="17"/>
    </row>
    <row r="59" spans="1:6" x14ac:dyDescent="0.25">
      <c r="A59" s="15">
        <v>60</v>
      </c>
      <c r="B59" s="31">
        <v>50</v>
      </c>
      <c r="C59" s="29">
        <v>30.1</v>
      </c>
      <c r="D59" s="17">
        <f t="shared" si="5"/>
        <v>1505</v>
      </c>
      <c r="E59" s="17"/>
    </row>
    <row r="60" spans="1:6" x14ac:dyDescent="0.25">
      <c r="A60" s="15">
        <v>70</v>
      </c>
      <c r="B60" s="31">
        <v>80</v>
      </c>
      <c r="C60" s="29">
        <v>26</v>
      </c>
      <c r="D60" s="17">
        <f t="shared" si="5"/>
        <v>2080</v>
      </c>
      <c r="E60" s="17"/>
    </row>
    <row r="61" spans="1:6" x14ac:dyDescent="0.25">
      <c r="A61" s="15">
        <v>80</v>
      </c>
      <c r="B61" s="31">
        <v>150</v>
      </c>
      <c r="C61" s="29">
        <v>341.3</v>
      </c>
      <c r="D61" s="17">
        <f t="shared" si="5"/>
        <v>51195</v>
      </c>
      <c r="E61" s="17"/>
    </row>
    <row r="62" spans="1:6" x14ac:dyDescent="0.25">
      <c r="A62" s="2"/>
      <c r="B62" s="18"/>
      <c r="D62" s="7" t="s">
        <v>13</v>
      </c>
      <c r="E62" s="9">
        <f>-E54/1.045^A54+(D55-E55)/1.045^A55+(D56-E56)/1.045^A56+(D57-E57)/1.045^A57+(D58-E58)/1.045^A58+(D59-E59)/1.045^A59+(D60-E60)/1.045^A60+(D61-E61)/1.045^A61</f>
        <v>-4232.3358572007364</v>
      </c>
    </row>
    <row r="63" spans="1:6" x14ac:dyDescent="0.25">
      <c r="B63" s="18"/>
    </row>
    <row r="64" spans="1:6" x14ac:dyDescent="0.25">
      <c r="A64" s="35" t="s">
        <v>10</v>
      </c>
      <c r="B64" s="35"/>
      <c r="C64" s="35"/>
      <c r="D64" s="35"/>
      <c r="E64" s="35"/>
    </row>
    <row r="65" spans="1:5" ht="45" x14ac:dyDescent="0.25">
      <c r="A65" s="13" t="s">
        <v>6</v>
      </c>
      <c r="B65" s="12" t="s">
        <v>3</v>
      </c>
      <c r="C65" s="12" t="s">
        <v>5</v>
      </c>
      <c r="D65" s="13" t="s">
        <v>2</v>
      </c>
      <c r="E65" s="13" t="s">
        <v>4</v>
      </c>
    </row>
    <row r="66" spans="1:5" x14ac:dyDescent="0.25">
      <c r="A66" s="25">
        <v>0</v>
      </c>
      <c r="B66" s="25" t="s">
        <v>16</v>
      </c>
      <c r="C66" s="25" t="s">
        <v>16</v>
      </c>
      <c r="D66" s="25" t="s">
        <v>16</v>
      </c>
      <c r="E66" s="24">
        <v>0</v>
      </c>
    </row>
    <row r="67" spans="1:5" x14ac:dyDescent="0.25">
      <c r="A67" s="25">
        <v>100</v>
      </c>
      <c r="B67" s="25">
        <v>50</v>
      </c>
      <c r="C67" s="25">
        <v>100</v>
      </c>
      <c r="D67" s="24">
        <f>C67*B67</f>
        <v>5000</v>
      </c>
      <c r="E67" s="25"/>
    </row>
    <row r="68" spans="1:5" x14ac:dyDescent="0.25">
      <c r="D68" s="7" t="s">
        <v>13</v>
      </c>
      <c r="E68" s="10">
        <f>D67/1.045^A67</f>
        <v>61.283132977586135</v>
      </c>
    </row>
  </sheetData>
  <mergeCells count="6">
    <mergeCell ref="A64:E64"/>
    <mergeCell ref="A1:E1"/>
    <mergeCell ref="A14:E14"/>
    <mergeCell ref="A27:E27"/>
    <mergeCell ref="A39:E39"/>
    <mergeCell ref="A52:E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2020-07-06T07:27:40Z</dcterms:created>
  <dcterms:modified xsi:type="dcterms:W3CDTF">2021-02-02T13:30:25Z</dcterms:modified>
</cp:coreProperties>
</file>