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Ministère des Affaires étrangères G7\Dossier labellisation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39" i="1"/>
  <c r="B38" i="1"/>
  <c r="J13" i="1" l="1"/>
  <c r="B108" i="1"/>
  <c r="I12" i="1" s="1"/>
  <c r="K12" i="1" s="1"/>
  <c r="A38" i="1" l="1"/>
  <c r="A39" i="1" l="1"/>
  <c r="A40" i="1" l="1"/>
  <c r="E15" i="1"/>
  <c r="E25" i="1" s="1"/>
  <c r="D17" i="1"/>
  <c r="D18" i="1"/>
  <c r="D19" i="1"/>
  <c r="D20" i="1"/>
  <c r="D16" i="1"/>
  <c r="A41" i="1" l="1"/>
  <c r="E21" i="1"/>
  <c r="A42" i="1" l="1"/>
  <c r="D27" i="1"/>
  <c r="D28" i="1"/>
  <c r="D29" i="1"/>
  <c r="D30" i="1"/>
  <c r="D31" i="1"/>
  <c r="D32" i="1"/>
  <c r="D26" i="1"/>
  <c r="A43" i="1" l="1"/>
  <c r="E33" i="1"/>
  <c r="I11" i="1" s="1"/>
  <c r="K11" i="1" s="1"/>
  <c r="I10" i="1"/>
  <c r="K10" i="1" s="1"/>
  <c r="A44" i="1" l="1"/>
  <c r="D5" i="1"/>
  <c r="D6" i="1"/>
  <c r="D7" i="1"/>
  <c r="D8" i="1"/>
  <c r="D9" i="1"/>
  <c r="D10" i="1"/>
  <c r="D4" i="1"/>
  <c r="A45" i="1" l="1"/>
  <c r="E11" i="1"/>
  <c r="I9" i="1" s="1"/>
  <c r="K9" i="1" s="1"/>
  <c r="J14" i="1" s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</calcChain>
</file>

<file path=xl/sharedStrings.xml><?xml version="1.0" encoding="utf-8"?>
<sst xmlns="http://schemas.openxmlformats.org/spreadsheetml/2006/main" count="46" uniqueCount="22">
  <si>
    <t>Douglas</t>
  </si>
  <si>
    <t>Âge
coupe</t>
  </si>
  <si>
    <t>Recettes</t>
  </si>
  <si>
    <t>Prix unitaire 
(€/m³)</t>
  </si>
  <si>
    <t>Coûts</t>
  </si>
  <si>
    <r>
      <t>Volume éclairci 
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</si>
  <si>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DOUGLAS</t>
  </si>
  <si>
    <t>&lt;-- devis</t>
  </si>
  <si>
    <t>VANprojet</t>
  </si>
  <si>
    <t>ΔVAN</t>
  </si>
  <si>
    <t>VAN (€/ha)</t>
  </si>
  <si>
    <t>Surface (ha)</t>
  </si>
  <si>
    <t>VAN (€)</t>
  </si>
  <si>
    <t>-</t>
  </si>
  <si>
    <t>PIN MARITIME &amp; PIN TAEDA</t>
  </si>
  <si>
    <t>CEDRE DE L'ATLAS</t>
  </si>
  <si>
    <t>Pin maritime &amp; Pin taeda</t>
  </si>
  <si>
    <t>Cèdre de l'Atlas</t>
  </si>
  <si>
    <t>TERRE AGRICOLE</t>
  </si>
  <si>
    <t>Année</t>
  </si>
  <si>
    <t>Recettes nettes 
(€)</t>
  </si>
  <si>
    <t>VAN projet sur 70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</si>
</sst>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.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activeCell="K12" sqref="K12"/>
    </sheetView>
  </sheetViews>
  <sheetFormatPr baseColWidth="10" defaultRowHeight="15" x14ac:dyDescent="0.25"/>
  <cols>
    <col min="1" max="1" width="10.28515625" bestFit="1" customWidth="1"/>
    <col min="3" max="3" width="8" bestFit="1" customWidth="1"/>
    <col min="8" max="8" width="23.5703125" bestFit="1" customWidth="1"/>
  </cols>
  <sheetData>
    <row r="1" spans="1:11" x14ac:dyDescent="0.25">
      <c r="A1" s="27" t="s">
        <v>6</v>
      </c>
      <c r="B1" s="27"/>
      <c r="C1" s="27"/>
      <c r="D1" s="27"/>
      <c r="E1" s="27"/>
    </row>
    <row r="2" spans="1:11" ht="45" x14ac:dyDescent="0.25">
      <c r="A2" s="9" t="s">
        <v>1</v>
      </c>
      <c r="B2" s="9" t="s">
        <v>3</v>
      </c>
      <c r="C2" s="9" t="s">
        <v>5</v>
      </c>
      <c r="D2" s="10" t="s">
        <v>2</v>
      </c>
      <c r="E2" s="10" t="s">
        <v>4</v>
      </c>
    </row>
    <row r="3" spans="1:11" x14ac:dyDescent="0.25">
      <c r="A3" s="11">
        <v>0</v>
      </c>
      <c r="B3" s="24" t="s">
        <v>13</v>
      </c>
      <c r="C3" s="11" t="s">
        <v>13</v>
      </c>
      <c r="D3" s="12" t="s">
        <v>13</v>
      </c>
      <c r="E3" s="13">
        <v>3777</v>
      </c>
      <c r="F3" t="s">
        <v>7</v>
      </c>
    </row>
    <row r="4" spans="1:11" x14ac:dyDescent="0.25">
      <c r="A4" s="12">
        <v>21</v>
      </c>
      <c r="B4" s="25">
        <v>22</v>
      </c>
      <c r="C4" s="12">
        <v>63</v>
      </c>
      <c r="D4" s="14">
        <f>B4*C4</f>
        <v>1386</v>
      </c>
      <c r="E4" s="14"/>
    </row>
    <row r="5" spans="1:11" x14ac:dyDescent="0.25">
      <c r="A5" s="12">
        <v>28</v>
      </c>
      <c r="B5" s="25">
        <v>22</v>
      </c>
      <c r="C5" s="12">
        <v>63</v>
      </c>
      <c r="D5" s="14">
        <f t="shared" ref="D5:D10" si="0">B5*C5</f>
        <v>1386</v>
      </c>
      <c r="E5" s="14"/>
    </row>
    <row r="6" spans="1:11" x14ac:dyDescent="0.25">
      <c r="A6" s="12">
        <v>35</v>
      </c>
      <c r="B6" s="25">
        <v>22</v>
      </c>
      <c r="C6" s="12">
        <v>73</v>
      </c>
      <c r="D6" s="14">
        <f t="shared" si="0"/>
        <v>1606</v>
      </c>
      <c r="E6" s="14"/>
    </row>
    <row r="7" spans="1:11" x14ac:dyDescent="0.25">
      <c r="A7" s="12">
        <v>42</v>
      </c>
      <c r="B7" s="25">
        <v>30</v>
      </c>
      <c r="C7" s="12">
        <v>77</v>
      </c>
      <c r="D7" s="14">
        <f t="shared" si="0"/>
        <v>2310</v>
      </c>
      <c r="E7" s="14"/>
    </row>
    <row r="8" spans="1:11" x14ac:dyDescent="0.25">
      <c r="A8" s="12">
        <v>49</v>
      </c>
      <c r="B8" s="25">
        <v>40</v>
      </c>
      <c r="C8" s="12">
        <v>80</v>
      </c>
      <c r="D8" s="14">
        <f t="shared" si="0"/>
        <v>3200</v>
      </c>
      <c r="E8" s="14"/>
      <c r="H8" s="1"/>
      <c r="I8" s="3" t="s">
        <v>10</v>
      </c>
      <c r="J8" s="3" t="s">
        <v>11</v>
      </c>
      <c r="K8" s="3" t="s">
        <v>12</v>
      </c>
    </row>
    <row r="9" spans="1:11" x14ac:dyDescent="0.25">
      <c r="A9" s="12">
        <v>56</v>
      </c>
      <c r="B9" s="25">
        <v>40</v>
      </c>
      <c r="C9" s="12">
        <v>86</v>
      </c>
      <c r="D9" s="14">
        <f t="shared" si="0"/>
        <v>3440</v>
      </c>
      <c r="E9" s="14"/>
      <c r="H9" s="3" t="s">
        <v>0</v>
      </c>
      <c r="I9" s="2">
        <f>E11</f>
        <v>-187.81480239708299</v>
      </c>
      <c r="J9" s="1">
        <v>0.78</v>
      </c>
      <c r="K9" s="2">
        <f>J9*I9</f>
        <v>-146.49554586972474</v>
      </c>
    </row>
    <row r="10" spans="1:11" x14ac:dyDescent="0.25">
      <c r="A10" s="12">
        <v>70</v>
      </c>
      <c r="B10" s="25">
        <v>50</v>
      </c>
      <c r="C10" s="12">
        <v>551</v>
      </c>
      <c r="D10" s="14">
        <f t="shared" si="0"/>
        <v>27550</v>
      </c>
      <c r="E10" s="14"/>
      <c r="H10" s="3" t="s">
        <v>16</v>
      </c>
      <c r="I10" s="2">
        <f>E21</f>
        <v>214.88702378640846</v>
      </c>
      <c r="J10" s="1">
        <v>0.46</v>
      </c>
      <c r="K10" s="2">
        <f>J10*I10</f>
        <v>98.848030941747894</v>
      </c>
    </row>
    <row r="11" spans="1:11" x14ac:dyDescent="0.25">
      <c r="B11" s="15"/>
      <c r="D11" s="5" t="s">
        <v>10</v>
      </c>
      <c r="E11" s="6">
        <f>-E3/1.045^0+(D4-E4)/1.045^A4+(D5-E5)/1.045^A5+(D6-E6)/1.045^A6+(D7-E7)/1.045^A7+(D8-E8)/1.045^A8+(D9-E9)/1.045^A9+(D10-E10)/1.045^A10</f>
        <v>-187.81480239708299</v>
      </c>
      <c r="H11" s="3" t="s">
        <v>17</v>
      </c>
      <c r="I11" s="2">
        <f>E33</f>
        <v>-1972.6055235784597</v>
      </c>
      <c r="J11" s="1">
        <v>1.7</v>
      </c>
      <c r="K11" s="2">
        <f t="shared" ref="K11:K12" si="1">J11*I11</f>
        <v>-3353.4293900833813</v>
      </c>
    </row>
    <row r="12" spans="1:11" x14ac:dyDescent="0.25">
      <c r="C12" s="15"/>
      <c r="D12" s="16"/>
      <c r="E12" s="17"/>
      <c r="H12" s="3" t="s">
        <v>21</v>
      </c>
      <c r="I12" s="2">
        <f>B108</f>
        <v>17850.49794336503</v>
      </c>
      <c r="J12" s="1">
        <v>2.93</v>
      </c>
      <c r="K12" s="2">
        <f t="shared" si="1"/>
        <v>52301.95897405954</v>
      </c>
    </row>
    <row r="13" spans="1:11" x14ac:dyDescent="0.25">
      <c r="A13" s="28" t="s">
        <v>14</v>
      </c>
      <c r="B13" s="28"/>
      <c r="C13" s="28"/>
      <c r="D13" s="28"/>
      <c r="E13" s="28"/>
      <c r="I13" s="3" t="s">
        <v>8</v>
      </c>
      <c r="J13" s="4">
        <f>SUM(K9:K11)</f>
        <v>-3401.0769050113581</v>
      </c>
    </row>
    <row r="14" spans="1:11" ht="45" x14ac:dyDescent="0.25">
      <c r="A14" s="9" t="s">
        <v>1</v>
      </c>
      <c r="B14" s="9" t="s">
        <v>3</v>
      </c>
      <c r="C14" s="9" t="s">
        <v>5</v>
      </c>
      <c r="D14" s="10" t="s">
        <v>2</v>
      </c>
      <c r="E14" s="10" t="s">
        <v>4</v>
      </c>
      <c r="I14" s="8" t="s">
        <v>9</v>
      </c>
      <c r="J14" s="4">
        <f>J13-K12</f>
        <v>-55703.0358790709</v>
      </c>
    </row>
    <row r="15" spans="1:11" x14ac:dyDescent="0.25">
      <c r="A15" s="18">
        <v>0</v>
      </c>
      <c r="B15" s="18" t="s">
        <v>13</v>
      </c>
      <c r="C15" s="18" t="s">
        <v>13</v>
      </c>
      <c r="D15" s="19" t="s">
        <v>13</v>
      </c>
      <c r="E15" s="20">
        <f>E3</f>
        <v>3777</v>
      </c>
      <c r="F15" t="s">
        <v>7</v>
      </c>
    </row>
    <row r="16" spans="1:11" x14ac:dyDescent="0.25">
      <c r="A16" s="11">
        <v>14</v>
      </c>
      <c r="B16" s="26">
        <v>15</v>
      </c>
      <c r="C16" s="23">
        <v>26.4</v>
      </c>
      <c r="D16" s="21">
        <f>C16*B16</f>
        <v>396</v>
      </c>
      <c r="E16" s="21"/>
    </row>
    <row r="17" spans="1:6" x14ac:dyDescent="0.25">
      <c r="A17" s="12">
        <v>19</v>
      </c>
      <c r="B17" s="26">
        <v>15</v>
      </c>
      <c r="C17" s="23">
        <v>40.6</v>
      </c>
      <c r="D17" s="21">
        <f t="shared" ref="D17:D20" si="2">C17*B17</f>
        <v>609</v>
      </c>
      <c r="E17" s="21"/>
    </row>
    <row r="18" spans="1:6" x14ac:dyDescent="0.25">
      <c r="A18" s="12">
        <v>25</v>
      </c>
      <c r="B18" s="26">
        <v>20</v>
      </c>
      <c r="C18" s="23">
        <v>61.9</v>
      </c>
      <c r="D18" s="21">
        <f t="shared" si="2"/>
        <v>1238</v>
      </c>
      <c r="E18" s="21"/>
    </row>
    <row r="19" spans="1:6" x14ac:dyDescent="0.25">
      <c r="A19" s="12">
        <v>29</v>
      </c>
      <c r="B19" s="26">
        <v>30</v>
      </c>
      <c r="C19" s="23">
        <v>66.3</v>
      </c>
      <c r="D19" s="21">
        <f t="shared" si="2"/>
        <v>1989</v>
      </c>
      <c r="E19" s="21"/>
    </row>
    <row r="20" spans="1:6" x14ac:dyDescent="0.25">
      <c r="A20" s="12">
        <v>40</v>
      </c>
      <c r="B20" s="26">
        <v>40</v>
      </c>
      <c r="C20" s="23">
        <v>370.4</v>
      </c>
      <c r="D20" s="21">
        <f t="shared" si="2"/>
        <v>14816</v>
      </c>
      <c r="E20" s="21"/>
    </row>
    <row r="21" spans="1:6" x14ac:dyDescent="0.25">
      <c r="D21" s="5" t="s">
        <v>10</v>
      </c>
      <c r="E21" s="6">
        <f>-E15/1.045^0+(D16-E16)/1.045^A16+(D17-E17)/1.045^A17+(D18-E18)/1.045^A18+(D19-E19)/1.045^A19+(D20-E20)/1.045^A20</f>
        <v>214.88702378640846</v>
      </c>
    </row>
    <row r="22" spans="1:6" x14ac:dyDescent="0.25">
      <c r="A22" s="16"/>
    </row>
    <row r="23" spans="1:6" x14ac:dyDescent="0.25">
      <c r="A23" s="28" t="s">
        <v>15</v>
      </c>
      <c r="B23" s="28"/>
      <c r="C23" s="28"/>
      <c r="D23" s="28"/>
      <c r="E23" s="28"/>
    </row>
    <row r="24" spans="1:6" ht="45" x14ac:dyDescent="0.25">
      <c r="A24" s="9" t="s">
        <v>1</v>
      </c>
      <c r="B24" s="9" t="s">
        <v>3</v>
      </c>
      <c r="C24" s="9" t="s">
        <v>5</v>
      </c>
      <c r="D24" s="10" t="s">
        <v>2</v>
      </c>
      <c r="E24" s="10" t="s">
        <v>4</v>
      </c>
    </row>
    <row r="25" spans="1:6" x14ac:dyDescent="0.25">
      <c r="A25" s="12">
        <v>0</v>
      </c>
      <c r="B25" s="12" t="s">
        <v>13</v>
      </c>
      <c r="C25" s="12" t="s">
        <v>13</v>
      </c>
      <c r="D25" s="12" t="s">
        <v>13</v>
      </c>
      <c r="E25" s="14">
        <f>E15</f>
        <v>3777</v>
      </c>
      <c r="F25" t="s">
        <v>7</v>
      </c>
    </row>
    <row r="26" spans="1:6" x14ac:dyDescent="0.25">
      <c r="A26" s="12">
        <v>46</v>
      </c>
      <c r="B26" s="25">
        <v>25</v>
      </c>
      <c r="C26" s="12">
        <v>102</v>
      </c>
      <c r="D26" s="14">
        <f>B26*C26</f>
        <v>2550</v>
      </c>
      <c r="E26" s="14"/>
    </row>
    <row r="27" spans="1:6" x14ac:dyDescent="0.25">
      <c r="A27" s="12">
        <v>56</v>
      </c>
      <c r="B27" s="25">
        <v>30</v>
      </c>
      <c r="C27" s="12">
        <v>91</v>
      </c>
      <c r="D27" s="14">
        <f t="shared" ref="D27:D32" si="3">B27*C27</f>
        <v>2730</v>
      </c>
      <c r="E27" s="14"/>
    </row>
    <row r="28" spans="1:6" x14ac:dyDescent="0.25">
      <c r="A28" s="12">
        <v>66</v>
      </c>
      <c r="B28" s="25">
        <v>40</v>
      </c>
      <c r="C28" s="12">
        <v>101</v>
      </c>
      <c r="D28" s="14">
        <f t="shared" si="3"/>
        <v>4040</v>
      </c>
      <c r="E28" s="14"/>
    </row>
    <row r="29" spans="1:6" x14ac:dyDescent="0.25">
      <c r="A29" s="12">
        <v>76</v>
      </c>
      <c r="B29" s="25">
        <v>50</v>
      </c>
      <c r="C29" s="12">
        <v>106</v>
      </c>
      <c r="D29" s="14">
        <f t="shared" si="3"/>
        <v>5300</v>
      </c>
      <c r="E29" s="14"/>
    </row>
    <row r="30" spans="1:6" x14ac:dyDescent="0.25">
      <c r="A30" s="12">
        <v>86</v>
      </c>
      <c r="B30" s="25">
        <v>60</v>
      </c>
      <c r="C30" s="12">
        <v>108</v>
      </c>
      <c r="D30" s="14">
        <f t="shared" si="3"/>
        <v>6480</v>
      </c>
      <c r="E30" s="14"/>
    </row>
    <row r="31" spans="1:6" x14ac:dyDescent="0.25">
      <c r="A31" s="12">
        <v>95</v>
      </c>
      <c r="B31" s="25">
        <v>70</v>
      </c>
      <c r="C31" s="12">
        <v>103</v>
      </c>
      <c r="D31" s="14">
        <f t="shared" si="3"/>
        <v>7210</v>
      </c>
      <c r="E31" s="14"/>
    </row>
    <row r="32" spans="1:6" x14ac:dyDescent="0.25">
      <c r="A32" s="12">
        <v>105</v>
      </c>
      <c r="B32" s="25">
        <v>100</v>
      </c>
      <c r="C32" s="12">
        <v>580</v>
      </c>
      <c r="D32" s="14">
        <f t="shared" si="3"/>
        <v>58000</v>
      </c>
      <c r="E32" s="14"/>
    </row>
    <row r="33" spans="1:5" x14ac:dyDescent="0.25">
      <c r="A33" s="1"/>
      <c r="D33" s="5" t="s">
        <v>10</v>
      </c>
      <c r="E33" s="7">
        <f>-E25/1.045^A25+(D26-E26)/1.045^A26+(D27-E27)/1.045^A27+(D28-E28)/1.045^A28+(D29-E29)/1.045^A29+(D30-E30)/1.045^A30+(D31-E31)/1.045^A31+(D32-E32)/1.045^A32</f>
        <v>-1972.6055235784597</v>
      </c>
    </row>
    <row r="34" spans="1:5" x14ac:dyDescent="0.25">
      <c r="A34" s="16"/>
    </row>
    <row r="35" spans="1:5" x14ac:dyDescent="0.25">
      <c r="A35" s="27" t="s">
        <v>18</v>
      </c>
      <c r="B35" s="27"/>
    </row>
    <row r="36" spans="1:5" ht="45" x14ac:dyDescent="0.25">
      <c r="A36" s="10" t="s">
        <v>19</v>
      </c>
      <c r="B36" s="9" t="s">
        <v>20</v>
      </c>
    </row>
    <row r="37" spans="1:5" x14ac:dyDescent="0.25">
      <c r="A37" s="22">
        <v>0</v>
      </c>
      <c r="B37" s="22">
        <v>804</v>
      </c>
    </row>
    <row r="38" spans="1:5" x14ac:dyDescent="0.25">
      <c r="A38" s="22">
        <f>A37+1</f>
        <v>1</v>
      </c>
      <c r="B38" s="23">
        <f>804/(1.045^A38)</f>
        <v>769.37799043062205</v>
      </c>
    </row>
    <row r="39" spans="1:5" x14ac:dyDescent="0.25">
      <c r="A39" s="22">
        <f>A38+1</f>
        <v>2</v>
      </c>
      <c r="B39" s="23">
        <f>804/(1.045^A39)</f>
        <v>736.24688079485372</v>
      </c>
    </row>
    <row r="40" spans="1:5" x14ac:dyDescent="0.25">
      <c r="A40" s="22">
        <f>A39+1</f>
        <v>3</v>
      </c>
      <c r="B40" s="23">
        <f t="shared" ref="B40:B103" si="4">804/(1.045^A40)</f>
        <v>704.54246966014705</v>
      </c>
    </row>
    <row r="41" spans="1:5" x14ac:dyDescent="0.25">
      <c r="A41" s="22">
        <f>A40+1</f>
        <v>4</v>
      </c>
      <c r="B41" s="23">
        <f t="shared" si="4"/>
        <v>674.20332024894481</v>
      </c>
    </row>
    <row r="42" spans="1:5" x14ac:dyDescent="0.25">
      <c r="A42" s="22">
        <f t="shared" ref="A42:A105" si="5">A41+1</f>
        <v>5</v>
      </c>
      <c r="B42" s="23">
        <f t="shared" si="4"/>
        <v>645.17064138655007</v>
      </c>
    </row>
    <row r="43" spans="1:5" x14ac:dyDescent="0.25">
      <c r="A43" s="22">
        <f t="shared" si="5"/>
        <v>6</v>
      </c>
      <c r="B43" s="23">
        <f t="shared" si="4"/>
        <v>617.38817357564608</v>
      </c>
    </row>
    <row r="44" spans="1:5" x14ac:dyDescent="0.25">
      <c r="A44" s="22">
        <f t="shared" si="5"/>
        <v>7</v>
      </c>
      <c r="B44" s="23">
        <f t="shared" si="4"/>
        <v>590.80207997669481</v>
      </c>
    </row>
    <row r="45" spans="1:5" x14ac:dyDescent="0.25">
      <c r="A45" s="22">
        <f t="shared" si="5"/>
        <v>8</v>
      </c>
      <c r="B45" s="23">
        <f t="shared" si="4"/>
        <v>565.36084208296165</v>
      </c>
    </row>
    <row r="46" spans="1:5" x14ac:dyDescent="0.25">
      <c r="A46" s="22">
        <f t="shared" si="5"/>
        <v>9</v>
      </c>
      <c r="B46" s="23">
        <f t="shared" si="4"/>
        <v>541.01515988800168</v>
      </c>
    </row>
    <row r="47" spans="1:5" x14ac:dyDescent="0.25">
      <c r="A47" s="22">
        <f t="shared" si="5"/>
        <v>10</v>
      </c>
      <c r="B47" s="23">
        <f t="shared" si="4"/>
        <v>517.71785635215485</v>
      </c>
    </row>
    <row r="48" spans="1:5" x14ac:dyDescent="0.25">
      <c r="A48" s="22">
        <f t="shared" si="5"/>
        <v>11</v>
      </c>
      <c r="B48" s="23">
        <f t="shared" si="4"/>
        <v>495.42378598292322</v>
      </c>
    </row>
    <row r="49" spans="1:2" x14ac:dyDescent="0.25">
      <c r="A49" s="22">
        <f t="shared" si="5"/>
        <v>12</v>
      </c>
      <c r="B49" s="23">
        <f t="shared" si="4"/>
        <v>474.08974735207977</v>
      </c>
    </row>
    <row r="50" spans="1:2" x14ac:dyDescent="0.25">
      <c r="A50" s="22">
        <f t="shared" si="5"/>
        <v>13</v>
      </c>
      <c r="B50" s="23">
        <f t="shared" si="4"/>
        <v>453.67439937998063</v>
      </c>
    </row>
    <row r="51" spans="1:2" x14ac:dyDescent="0.25">
      <c r="A51" s="22">
        <f t="shared" si="5"/>
        <v>14</v>
      </c>
      <c r="B51" s="23">
        <f t="shared" si="4"/>
        <v>434.13818122486197</v>
      </c>
    </row>
    <row r="52" spans="1:2" x14ac:dyDescent="0.25">
      <c r="A52" s="22">
        <f t="shared" si="5"/>
        <v>15</v>
      </c>
      <c r="B52" s="23">
        <f t="shared" si="4"/>
        <v>415.44323562187742</v>
      </c>
    </row>
    <row r="53" spans="1:2" x14ac:dyDescent="0.25">
      <c r="A53" s="22">
        <f t="shared" si="5"/>
        <v>16</v>
      </c>
      <c r="B53" s="23">
        <f t="shared" si="4"/>
        <v>397.55333552332786</v>
      </c>
    </row>
    <row r="54" spans="1:2" x14ac:dyDescent="0.25">
      <c r="A54" s="22">
        <f t="shared" si="5"/>
        <v>17</v>
      </c>
      <c r="B54" s="23">
        <f t="shared" si="4"/>
        <v>380.43381389792137</v>
      </c>
    </row>
    <row r="55" spans="1:2" x14ac:dyDescent="0.25">
      <c r="A55" s="22">
        <f t="shared" si="5"/>
        <v>18</v>
      </c>
      <c r="B55" s="23">
        <f t="shared" si="4"/>
        <v>364.05149655303489</v>
      </c>
    </row>
    <row r="56" spans="1:2" x14ac:dyDescent="0.25">
      <c r="A56" s="22">
        <f t="shared" si="5"/>
        <v>19</v>
      </c>
      <c r="B56" s="23">
        <f t="shared" si="4"/>
        <v>348.37463784979417</v>
      </c>
    </row>
    <row r="57" spans="1:2" x14ac:dyDescent="0.25">
      <c r="A57" s="22">
        <f t="shared" si="5"/>
        <v>20</v>
      </c>
      <c r="B57" s="23">
        <f t="shared" si="4"/>
        <v>333.37285918640595</v>
      </c>
    </row>
    <row r="58" spans="1:2" x14ac:dyDescent="0.25">
      <c r="A58" s="22">
        <f t="shared" si="5"/>
        <v>21</v>
      </c>
      <c r="B58" s="23">
        <f t="shared" si="4"/>
        <v>319.01709013053198</v>
      </c>
    </row>
    <row r="59" spans="1:2" x14ac:dyDescent="0.25">
      <c r="A59" s="22">
        <f t="shared" si="5"/>
        <v>22</v>
      </c>
      <c r="B59" s="23">
        <f t="shared" si="4"/>
        <v>305.27951208663359</v>
      </c>
    </row>
    <row r="60" spans="1:2" x14ac:dyDescent="0.25">
      <c r="A60" s="22">
        <f t="shared" si="5"/>
        <v>23</v>
      </c>
      <c r="B60" s="23">
        <f t="shared" si="4"/>
        <v>292.13350438912306</v>
      </c>
    </row>
    <row r="61" spans="1:2" x14ac:dyDescent="0.25">
      <c r="A61" s="22">
        <f t="shared" si="5"/>
        <v>24</v>
      </c>
      <c r="B61" s="23">
        <f t="shared" si="4"/>
        <v>279.55359271686422</v>
      </c>
    </row>
    <row r="62" spans="1:2" x14ac:dyDescent="0.25">
      <c r="A62" s="22">
        <f t="shared" si="5"/>
        <v>25</v>
      </c>
      <c r="B62" s="23">
        <f t="shared" si="4"/>
        <v>267.5153997290567</v>
      </c>
    </row>
    <row r="63" spans="1:2" x14ac:dyDescent="0.25">
      <c r="A63" s="22">
        <f t="shared" si="5"/>
        <v>26</v>
      </c>
      <c r="B63" s="23">
        <f t="shared" si="4"/>
        <v>255.99559782684858</v>
      </c>
    </row>
    <row r="64" spans="1:2" x14ac:dyDescent="0.25">
      <c r="A64" s="22">
        <f t="shared" si="5"/>
        <v>27</v>
      </c>
      <c r="B64" s="23">
        <f t="shared" si="4"/>
        <v>244.97186394913737</v>
      </c>
    </row>
    <row r="65" spans="1:2" x14ac:dyDescent="0.25">
      <c r="A65" s="22">
        <f t="shared" si="5"/>
        <v>28</v>
      </c>
      <c r="B65" s="23">
        <f t="shared" si="4"/>
        <v>234.42283631496406</v>
      </c>
    </row>
    <row r="66" spans="1:2" x14ac:dyDescent="0.25">
      <c r="A66" s="22">
        <f t="shared" si="5"/>
        <v>29</v>
      </c>
      <c r="B66" s="23">
        <f t="shared" si="4"/>
        <v>224.32807302867371</v>
      </c>
    </row>
    <row r="67" spans="1:2" x14ac:dyDescent="0.25">
      <c r="A67" s="22">
        <f t="shared" si="5"/>
        <v>30</v>
      </c>
      <c r="B67" s="23">
        <f t="shared" si="4"/>
        <v>214.6680124676304</v>
      </c>
    </row>
    <row r="68" spans="1:2" x14ac:dyDescent="0.25">
      <c r="A68" s="22">
        <f t="shared" si="5"/>
        <v>31</v>
      </c>
      <c r="B68" s="23">
        <f t="shared" si="4"/>
        <v>205.42393537572283</v>
      </c>
    </row>
    <row r="69" spans="1:2" x14ac:dyDescent="0.25">
      <c r="A69" s="22">
        <f t="shared" si="5"/>
        <v>32</v>
      </c>
      <c r="B69" s="23">
        <f t="shared" si="4"/>
        <v>196.57792858920857</v>
      </c>
    </row>
    <row r="70" spans="1:2" x14ac:dyDescent="0.25">
      <c r="A70" s="22">
        <f t="shared" si="5"/>
        <v>33</v>
      </c>
      <c r="B70" s="23">
        <f t="shared" si="4"/>
        <v>188.11285032460154</v>
      </c>
    </row>
    <row r="71" spans="1:2" x14ac:dyDescent="0.25">
      <c r="A71" s="22">
        <f t="shared" si="5"/>
        <v>34</v>
      </c>
      <c r="B71" s="23">
        <f t="shared" si="4"/>
        <v>180.01229696134121</v>
      </c>
    </row>
    <row r="72" spans="1:2" x14ac:dyDescent="0.25">
      <c r="A72" s="22">
        <f t="shared" si="5"/>
        <v>35</v>
      </c>
      <c r="B72" s="23">
        <f t="shared" si="4"/>
        <v>172.26057125487196</v>
      </c>
    </row>
    <row r="73" spans="1:2" x14ac:dyDescent="0.25">
      <c r="A73" s="22">
        <f t="shared" si="5"/>
        <v>36</v>
      </c>
      <c r="B73" s="23">
        <f t="shared" si="4"/>
        <v>164.8426519185378</v>
      </c>
    </row>
    <row r="74" spans="1:2" x14ac:dyDescent="0.25">
      <c r="A74" s="22">
        <f t="shared" si="5"/>
        <v>37</v>
      </c>
      <c r="B74" s="23">
        <f t="shared" si="4"/>
        <v>157.74416451534717</v>
      </c>
    </row>
    <row r="75" spans="1:2" x14ac:dyDescent="0.25">
      <c r="A75" s="22">
        <f t="shared" si="5"/>
        <v>38</v>
      </c>
      <c r="B75" s="23">
        <f t="shared" si="4"/>
        <v>150.95135360320307</v>
      </c>
    </row>
    <row r="76" spans="1:2" x14ac:dyDescent="0.25">
      <c r="A76" s="22">
        <f t="shared" si="5"/>
        <v>39</v>
      </c>
      <c r="B76" s="23">
        <f t="shared" si="4"/>
        <v>144.45105607962014</v>
      </c>
    </row>
    <row r="77" spans="1:2" x14ac:dyDescent="0.25">
      <c r="A77" s="22">
        <f t="shared" si="5"/>
        <v>40</v>
      </c>
      <c r="B77" s="23">
        <f t="shared" si="4"/>
        <v>138.23067567427771</v>
      </c>
    </row>
    <row r="78" spans="1:2" x14ac:dyDescent="0.25">
      <c r="A78" s="22">
        <f t="shared" si="5"/>
        <v>41</v>
      </c>
      <c r="B78" s="23">
        <f t="shared" si="4"/>
        <v>132.27815853997868</v>
      </c>
    </row>
    <row r="79" spans="1:2" x14ac:dyDescent="0.25">
      <c r="A79" s="22">
        <f t="shared" si="5"/>
        <v>42</v>
      </c>
      <c r="B79" s="23">
        <f t="shared" si="4"/>
        <v>126.58196989471645</v>
      </c>
    </row>
    <row r="80" spans="1:2" x14ac:dyDescent="0.25">
      <c r="A80" s="22">
        <f t="shared" si="5"/>
        <v>43</v>
      </c>
      <c r="B80" s="23">
        <f t="shared" si="4"/>
        <v>121.13107166958513</v>
      </c>
    </row>
    <row r="81" spans="1:2" x14ac:dyDescent="0.25">
      <c r="A81" s="22">
        <f t="shared" si="5"/>
        <v>44</v>
      </c>
      <c r="B81" s="23">
        <f t="shared" si="4"/>
        <v>115.91490111922023</v>
      </c>
    </row>
    <row r="82" spans="1:2" x14ac:dyDescent="0.25">
      <c r="A82" s="22">
        <f t="shared" si="5"/>
        <v>45</v>
      </c>
      <c r="B82" s="23">
        <f t="shared" si="4"/>
        <v>110.9233503533208</v>
      </c>
    </row>
    <row r="83" spans="1:2" x14ac:dyDescent="0.25">
      <c r="A83" s="22">
        <f t="shared" si="5"/>
        <v>46</v>
      </c>
      <c r="B83" s="23">
        <f t="shared" si="4"/>
        <v>106.1467467495893</v>
      </c>
    </row>
    <row r="84" spans="1:2" x14ac:dyDescent="0.25">
      <c r="A84" s="22">
        <f t="shared" si="5"/>
        <v>47</v>
      </c>
      <c r="B84" s="23">
        <f t="shared" si="4"/>
        <v>101.57583421013329</v>
      </c>
    </row>
    <row r="85" spans="1:2" x14ac:dyDescent="0.25">
      <c r="A85" s="22">
        <f t="shared" si="5"/>
        <v>48</v>
      </c>
      <c r="B85" s="23">
        <f t="shared" si="4"/>
        <v>97.201755225007972</v>
      </c>
    </row>
    <row r="86" spans="1:2" x14ac:dyDescent="0.25">
      <c r="A86" s="22">
        <f t="shared" si="5"/>
        <v>49</v>
      </c>
      <c r="B86" s="23">
        <f t="shared" si="4"/>
        <v>93.016033708141606</v>
      </c>
    </row>
    <row r="87" spans="1:2" x14ac:dyDescent="0.25">
      <c r="A87" s="22">
        <f t="shared" si="5"/>
        <v>50</v>
      </c>
      <c r="B87" s="23">
        <f t="shared" si="4"/>
        <v>89.010558572384326</v>
      </c>
    </row>
    <row r="88" spans="1:2" x14ac:dyDescent="0.25">
      <c r="A88" s="22">
        <f t="shared" si="5"/>
        <v>51</v>
      </c>
      <c r="B88" s="23">
        <f t="shared" si="4"/>
        <v>85.177568011851037</v>
      </c>
    </row>
    <row r="89" spans="1:2" x14ac:dyDescent="0.25">
      <c r="A89" s="22">
        <f t="shared" si="5"/>
        <v>52</v>
      </c>
      <c r="B89" s="23">
        <f t="shared" si="4"/>
        <v>81.509634461101484</v>
      </c>
    </row>
    <row r="90" spans="1:2" x14ac:dyDescent="0.25">
      <c r="A90" s="22">
        <f t="shared" si="5"/>
        <v>53</v>
      </c>
      <c r="B90" s="23">
        <f t="shared" si="4"/>
        <v>77.999650202010983</v>
      </c>
    </row>
    <row r="91" spans="1:2" x14ac:dyDescent="0.25">
      <c r="A91" s="22">
        <f t="shared" si="5"/>
        <v>54</v>
      </c>
      <c r="B91" s="23">
        <f t="shared" si="4"/>
        <v>74.640813590441169</v>
      </c>
    </row>
    <row r="92" spans="1:2" x14ac:dyDescent="0.25">
      <c r="A92" s="22">
        <f t="shared" si="5"/>
        <v>55</v>
      </c>
      <c r="B92" s="23">
        <f t="shared" si="4"/>
        <v>71.426615876020236</v>
      </c>
    </row>
    <row r="93" spans="1:2" x14ac:dyDescent="0.25">
      <c r="A93" s="22">
        <f t="shared" si="5"/>
        <v>56</v>
      </c>
      <c r="B93" s="23">
        <f t="shared" si="4"/>
        <v>68.350828589493076</v>
      </c>
    </row>
    <row r="94" spans="1:2" x14ac:dyDescent="0.25">
      <c r="A94" s="22">
        <f t="shared" si="5"/>
        <v>57</v>
      </c>
      <c r="B94" s="23">
        <f t="shared" si="4"/>
        <v>65.407491473199116</v>
      </c>
    </row>
    <row r="95" spans="1:2" x14ac:dyDescent="0.25">
      <c r="A95" s="22">
        <f t="shared" si="5"/>
        <v>58</v>
      </c>
      <c r="B95" s="23">
        <f t="shared" si="4"/>
        <v>62.590900931291038</v>
      </c>
    </row>
    <row r="96" spans="1:2" x14ac:dyDescent="0.25">
      <c r="A96" s="22">
        <f t="shared" si="5"/>
        <v>59</v>
      </c>
      <c r="B96" s="23">
        <f t="shared" si="4"/>
        <v>59.895598977311998</v>
      </c>
    </row>
    <row r="97" spans="1:2" x14ac:dyDescent="0.25">
      <c r="A97" s="22">
        <f t="shared" si="5"/>
        <v>60</v>
      </c>
      <c r="B97" s="23">
        <f t="shared" si="4"/>
        <v>57.316362657714841</v>
      </c>
    </row>
    <row r="98" spans="1:2" x14ac:dyDescent="0.25">
      <c r="A98" s="22">
        <f t="shared" si="5"/>
        <v>61</v>
      </c>
      <c r="B98" s="23">
        <f t="shared" si="4"/>
        <v>54.848193930827591</v>
      </c>
    </row>
    <row r="99" spans="1:2" x14ac:dyDescent="0.25">
      <c r="A99" s="22">
        <f t="shared" si="5"/>
        <v>62</v>
      </c>
      <c r="B99" s="23">
        <f t="shared" si="4"/>
        <v>52.486309981653221</v>
      </c>
    </row>
    <row r="100" spans="1:2" x14ac:dyDescent="0.25">
      <c r="A100" s="22">
        <f t="shared" si="5"/>
        <v>63</v>
      </c>
      <c r="B100" s="23">
        <f t="shared" si="4"/>
        <v>50.226133953735129</v>
      </c>
    </row>
    <row r="101" spans="1:2" x14ac:dyDescent="0.25">
      <c r="A101" s="22">
        <f t="shared" si="5"/>
        <v>64</v>
      </c>
      <c r="B101" s="23">
        <f t="shared" si="4"/>
        <v>48.063286080129338</v>
      </c>
    </row>
    <row r="102" spans="1:2" x14ac:dyDescent="0.25">
      <c r="A102" s="22">
        <f t="shared" si="5"/>
        <v>65</v>
      </c>
      <c r="B102" s="23">
        <f t="shared" si="4"/>
        <v>45.993575196296014</v>
      </c>
    </row>
    <row r="103" spans="1:2" x14ac:dyDescent="0.25">
      <c r="A103" s="22">
        <f t="shared" si="5"/>
        <v>66</v>
      </c>
      <c r="B103" s="23">
        <f t="shared" si="4"/>
        <v>44.012990618465096</v>
      </c>
    </row>
    <row r="104" spans="1:2" x14ac:dyDescent="0.25">
      <c r="A104" s="22">
        <f t="shared" si="5"/>
        <v>67</v>
      </c>
      <c r="B104" s="23">
        <f t="shared" ref="B104:B107" si="6">804/(1.045^A104)</f>
        <v>42.117694371736931</v>
      </c>
    </row>
    <row r="105" spans="1:2" x14ac:dyDescent="0.25">
      <c r="A105" s="22">
        <f t="shared" si="5"/>
        <v>68</v>
      </c>
      <c r="B105" s="23">
        <f t="shared" si="6"/>
        <v>40.304013752858317</v>
      </c>
    </row>
    <row r="106" spans="1:2" x14ac:dyDescent="0.25">
      <c r="A106" s="22">
        <f t="shared" ref="A106:A107" si="7">A105+1</f>
        <v>69</v>
      </c>
      <c r="B106" s="23">
        <f t="shared" si="6"/>
        <v>38.568434213261547</v>
      </c>
    </row>
    <row r="107" spans="1:2" x14ac:dyDescent="0.25">
      <c r="A107" s="22">
        <f t="shared" si="7"/>
        <v>70</v>
      </c>
      <c r="B107" s="23">
        <f t="shared" si="6"/>
        <v>36.907592548575657</v>
      </c>
    </row>
    <row r="108" spans="1:2" x14ac:dyDescent="0.25">
      <c r="A108" s="5" t="s">
        <v>10</v>
      </c>
      <c r="B108" s="21">
        <f>SUM(B37:B107)</f>
        <v>17850.49794336503</v>
      </c>
    </row>
  </sheetData>
  <mergeCells count="4">
    <mergeCell ref="A1:E1"/>
    <mergeCell ref="A13:E13"/>
    <mergeCell ref="A23:E23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OCCI_OG</dc:creator>
  <cp:lastModifiedBy>OCCI_OG</cp:lastModifiedBy>
  <dcterms:created xsi:type="dcterms:W3CDTF">2020-07-06T07:27:40Z</dcterms:created>
  <dcterms:modified xsi:type="dcterms:W3CDTF">2020-12-02T14:59:00Z</dcterms:modified>
</cp:coreProperties>
</file>