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La Poste\80 - Réseau (Maquet - La Poste n° 13)\"/>
    </mc:Choice>
  </mc:AlternateContent>
  <bookViews>
    <workbookView xWindow="0" yWindow="0" windowWidth="2049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I13" i="1"/>
  <c r="D83" i="1"/>
  <c r="E84" i="1" s="1"/>
  <c r="D61" i="1" l="1"/>
  <c r="E53" i="1" l="1"/>
  <c r="E40" i="1"/>
  <c r="E20" i="1"/>
  <c r="D34" i="1"/>
  <c r="D33" i="1"/>
  <c r="D32" i="1"/>
  <c r="D31" i="1"/>
  <c r="D30" i="1"/>
  <c r="D29" i="1"/>
  <c r="D28" i="1"/>
  <c r="D62" i="1" l="1"/>
  <c r="D60" i="1"/>
  <c r="D59" i="1"/>
  <c r="D58" i="1"/>
  <c r="D57" i="1"/>
  <c r="E63" i="1" s="1"/>
  <c r="I11" i="1" s="1"/>
  <c r="D56" i="1"/>
  <c r="D55" i="1"/>
  <c r="D54" i="1"/>
  <c r="D77" i="1" l="1"/>
  <c r="D76" i="1"/>
  <c r="D75" i="1"/>
  <c r="D48" i="1" l="1"/>
  <c r="D47" i="1"/>
  <c r="D46" i="1"/>
  <c r="D45" i="1"/>
  <c r="D44" i="1"/>
  <c r="D43" i="1"/>
  <c r="D42" i="1"/>
  <c r="D41" i="1"/>
  <c r="D15" i="1" l="1"/>
  <c r="D74" i="1" l="1"/>
  <c r="D73" i="1"/>
  <c r="D72" i="1"/>
  <c r="D71" i="1"/>
  <c r="D70" i="1"/>
  <c r="D69" i="1"/>
  <c r="D68" i="1"/>
  <c r="D14" i="1" l="1"/>
  <c r="D13" i="1"/>
  <c r="D12" i="1"/>
  <c r="E49" i="1" l="1"/>
  <c r="E67" i="1"/>
  <c r="E78" i="1" s="1"/>
  <c r="I12" i="1" s="1"/>
  <c r="K12" i="1" s="1"/>
  <c r="D5" i="1"/>
  <c r="D6" i="1"/>
  <c r="D7" i="1"/>
  <c r="D8" i="1"/>
  <c r="D9" i="1"/>
  <c r="D10" i="1"/>
  <c r="D11" i="1"/>
  <c r="D4" i="1"/>
  <c r="E16" i="1" s="1"/>
  <c r="I8" i="1" s="1"/>
  <c r="K11" i="1" l="1"/>
  <c r="I10" i="1"/>
  <c r="K10" i="1"/>
  <c r="D22" i="1"/>
  <c r="D23" i="1"/>
  <c r="D24" i="1"/>
  <c r="D25" i="1"/>
  <c r="D26" i="1"/>
  <c r="D27" i="1"/>
  <c r="D21" i="1"/>
  <c r="E35" i="1" l="1"/>
  <c r="K8" i="1"/>
  <c r="I9" i="1" l="1"/>
  <c r="K9" i="1" s="1"/>
  <c r="J14" i="1" s="1"/>
  <c r="J15" i="1" s="1"/>
</calcChain>
</file>

<file path=xl/sharedStrings.xml><?xml version="1.0" encoding="utf-8"?>
<sst xmlns="http://schemas.openxmlformats.org/spreadsheetml/2006/main" count="76" uniqueCount="25">
  <si>
    <t>Âge
coupe</t>
  </si>
  <si>
    <t>Recettes</t>
  </si>
  <si>
    <t>Prix unitaire 
(€/m³)</t>
  </si>
  <si>
    <t>Coûts</t>
  </si>
  <si>
    <r>
      <t>Volume éclairci 
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</si>
  <si>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&lt;-- devis</t>
  </si>
  <si>
    <t>VANprojet</t>
  </si>
  <si>
    <t>VAN (€/ha)</t>
  </si>
  <si>
    <t>Surface (ha)</t>
  </si>
  <si>
    <t>VAN (€)</t>
  </si>
  <si>
    <t>-</t>
  </si>
  <si>
    <t>AULNE GLUTINEUX</t>
  </si>
  <si>
    <t>HÊTRE</t>
  </si>
  <si>
    <t>Hêtre</t>
  </si>
  <si>
    <t>CHÊNE PEDONCULE</t>
  </si>
  <si>
    <t>MERISIER</t>
  </si>
  <si>
    <t>ERABLE SYCOMORE</t>
  </si>
  <si>
    <t>ACCRUS</t>
  </si>
  <si>
    <t>Âge coupe</t>
  </si>
  <si>
    <t>Chêne pédonculé</t>
  </si>
  <si>
    <t>Erable sycomore</t>
  </si>
  <si>
    <t>Aulne glutineux</t>
  </si>
  <si>
    <t>Merisier</t>
  </si>
  <si>
    <t>Accrus</t>
  </si>
  <si>
    <t>ΔVAN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</si>
</sst>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164" formatCode="#,##0.00\ &quot;€&quot;"/>
    <numFmt numFmtId="165" formatCode="#,##0.0\ &quot;€&quot;"/>
    <numFmt numFmtId="166" formatCode="#,##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/>
    </xf>
    <xf numFmtId="166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166" fontId="1" fillId="0" borderId="0" xfId="0" applyNumberFormat="1" applyFont="1" applyFill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66" fontId="0" fillId="0" borderId="1" xfId="0" applyNumberFormat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0" xfId="0" applyNumberFormat="1"/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66" fontId="0" fillId="0" borderId="1" xfId="0" applyNumberForma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abSelected="1" workbookViewId="0">
      <selection activeCell="E4" sqref="E4"/>
    </sheetView>
  </sheetViews>
  <sheetFormatPr baseColWidth="10" defaultRowHeight="15" x14ac:dyDescent="0.25"/>
  <cols>
    <col min="1" max="1" width="10.28515625" bestFit="1" customWidth="1"/>
    <col min="3" max="3" width="8" bestFit="1" customWidth="1"/>
    <col min="8" max="8" width="23.5703125" bestFit="1" customWidth="1"/>
  </cols>
  <sheetData>
    <row r="1" spans="1:11" x14ac:dyDescent="0.25">
      <c r="A1" s="34" t="s">
        <v>14</v>
      </c>
      <c r="B1" s="34"/>
      <c r="C1" s="34"/>
      <c r="D1" s="34"/>
      <c r="E1" s="34"/>
    </row>
    <row r="2" spans="1:11" ht="45" x14ac:dyDescent="0.25">
      <c r="A2" s="10" t="s">
        <v>0</v>
      </c>
      <c r="B2" s="10" t="s">
        <v>2</v>
      </c>
      <c r="C2" s="10" t="s">
        <v>4</v>
      </c>
      <c r="D2" s="11" t="s">
        <v>1</v>
      </c>
      <c r="E2" s="11" t="s">
        <v>3</v>
      </c>
    </row>
    <row r="3" spans="1:11" x14ac:dyDescent="0.25">
      <c r="A3" s="13">
        <v>0</v>
      </c>
      <c r="B3" s="13" t="s">
        <v>10</v>
      </c>
      <c r="C3" s="13" t="s">
        <v>10</v>
      </c>
      <c r="D3" s="13" t="s">
        <v>10</v>
      </c>
      <c r="E3" s="15">
        <v>6574</v>
      </c>
      <c r="F3" t="s">
        <v>5</v>
      </c>
    </row>
    <row r="4" spans="1:11" x14ac:dyDescent="0.25">
      <c r="A4" s="13">
        <v>36</v>
      </c>
      <c r="B4" s="29">
        <v>10</v>
      </c>
      <c r="C4" s="13">
        <v>36</v>
      </c>
      <c r="D4" s="15">
        <f>B4*C4</f>
        <v>360</v>
      </c>
      <c r="E4" s="15"/>
    </row>
    <row r="5" spans="1:11" x14ac:dyDescent="0.25">
      <c r="A5" s="13">
        <v>42</v>
      </c>
      <c r="B5" s="29">
        <v>10</v>
      </c>
      <c r="C5" s="13">
        <v>41</v>
      </c>
      <c r="D5" s="15">
        <f t="shared" ref="D5:D15" si="0">B5*C5</f>
        <v>410</v>
      </c>
      <c r="E5" s="15"/>
    </row>
    <row r="6" spans="1:11" x14ac:dyDescent="0.25">
      <c r="A6" s="13">
        <v>48</v>
      </c>
      <c r="B6" s="29">
        <v>20</v>
      </c>
      <c r="C6" s="13">
        <v>41</v>
      </c>
      <c r="D6" s="15">
        <f t="shared" si="0"/>
        <v>820</v>
      </c>
      <c r="E6" s="15"/>
    </row>
    <row r="7" spans="1:11" x14ac:dyDescent="0.25">
      <c r="A7" s="13">
        <v>54</v>
      </c>
      <c r="B7" s="29">
        <v>30</v>
      </c>
      <c r="C7" s="13">
        <v>31</v>
      </c>
      <c r="D7" s="15">
        <f t="shared" si="0"/>
        <v>930</v>
      </c>
      <c r="E7" s="15"/>
      <c r="H7" s="2"/>
      <c r="I7" s="4" t="s">
        <v>7</v>
      </c>
      <c r="J7" s="4" t="s">
        <v>8</v>
      </c>
      <c r="K7" s="4" t="s">
        <v>9</v>
      </c>
    </row>
    <row r="8" spans="1:11" x14ac:dyDescent="0.25">
      <c r="A8" s="13">
        <v>62</v>
      </c>
      <c r="B8" s="29">
        <v>40</v>
      </c>
      <c r="C8" s="13">
        <v>39</v>
      </c>
      <c r="D8" s="15">
        <f t="shared" si="0"/>
        <v>1560</v>
      </c>
      <c r="E8" s="15"/>
      <c r="H8" s="4" t="s">
        <v>19</v>
      </c>
      <c r="I8" s="3">
        <f>E16</f>
        <v>-5474.5929579134927</v>
      </c>
      <c r="J8" s="2">
        <v>0.34</v>
      </c>
      <c r="K8" s="3">
        <f>J8*I8</f>
        <v>-1861.3616056905876</v>
      </c>
    </row>
    <row r="9" spans="1:11" x14ac:dyDescent="0.25">
      <c r="A9" s="13">
        <v>70</v>
      </c>
      <c r="B9" s="29">
        <v>50</v>
      </c>
      <c r="C9" s="13">
        <v>53</v>
      </c>
      <c r="D9" s="15">
        <f t="shared" si="0"/>
        <v>2650</v>
      </c>
      <c r="E9" s="15"/>
      <c r="H9" s="4" t="s">
        <v>20</v>
      </c>
      <c r="I9" s="3">
        <f>E35</f>
        <v>-5547.4279286442934</v>
      </c>
      <c r="J9" s="2">
        <v>0.32</v>
      </c>
      <c r="K9" s="3">
        <f>J9*I9</f>
        <v>-1775.176937166174</v>
      </c>
    </row>
    <row r="10" spans="1:11" x14ac:dyDescent="0.25">
      <c r="A10" s="13">
        <v>78</v>
      </c>
      <c r="B10" s="29">
        <v>60</v>
      </c>
      <c r="C10" s="13">
        <v>42</v>
      </c>
      <c r="D10" s="15">
        <f t="shared" si="0"/>
        <v>2520</v>
      </c>
      <c r="E10" s="15"/>
      <c r="H10" s="4" t="s">
        <v>21</v>
      </c>
      <c r="I10" s="3">
        <f>E49</f>
        <v>-5944.5922316075566</v>
      </c>
      <c r="J10" s="2">
        <v>0.65</v>
      </c>
      <c r="K10" s="3">
        <f t="shared" ref="K10:K13" si="1">J10*I10</f>
        <v>-3863.984950544912</v>
      </c>
    </row>
    <row r="11" spans="1:11" x14ac:dyDescent="0.25">
      <c r="A11" s="13">
        <v>87</v>
      </c>
      <c r="B11" s="29">
        <v>70</v>
      </c>
      <c r="C11" s="13">
        <v>39</v>
      </c>
      <c r="D11" s="15">
        <f t="shared" si="0"/>
        <v>2730</v>
      </c>
      <c r="E11" s="15"/>
      <c r="H11" s="4" t="s">
        <v>22</v>
      </c>
      <c r="I11" s="25">
        <f>E63</f>
        <v>-3335.9030722146895</v>
      </c>
      <c r="J11" s="1">
        <v>0.18</v>
      </c>
      <c r="K11" s="3">
        <f t="shared" si="1"/>
        <v>-600.46255299864413</v>
      </c>
    </row>
    <row r="12" spans="1:11" x14ac:dyDescent="0.25">
      <c r="A12" s="13">
        <v>97</v>
      </c>
      <c r="B12" s="30">
        <v>100</v>
      </c>
      <c r="C12" s="13">
        <v>42</v>
      </c>
      <c r="D12" s="15">
        <f t="shared" si="0"/>
        <v>4200</v>
      </c>
      <c r="E12" s="26"/>
      <c r="H12" s="4" t="s">
        <v>13</v>
      </c>
      <c r="I12" s="25">
        <f>E78</f>
        <v>-3099.2048083804666</v>
      </c>
      <c r="J12" s="1">
        <v>0.32</v>
      </c>
      <c r="K12" s="3">
        <f t="shared" si="1"/>
        <v>-991.74553868174928</v>
      </c>
    </row>
    <row r="13" spans="1:11" x14ac:dyDescent="0.25">
      <c r="A13" s="13">
        <v>107</v>
      </c>
      <c r="B13" s="30">
        <v>120</v>
      </c>
      <c r="C13" s="13">
        <v>46</v>
      </c>
      <c r="D13" s="15">
        <f t="shared" si="0"/>
        <v>5520</v>
      </c>
      <c r="E13" s="26"/>
      <c r="H13" s="4" t="s">
        <v>23</v>
      </c>
      <c r="I13" s="6">
        <f>E84</f>
        <v>22.912131472401192</v>
      </c>
      <c r="J13" s="2">
        <v>2.2999999999999998</v>
      </c>
      <c r="K13" s="3">
        <f t="shared" si="1"/>
        <v>52.697902386522742</v>
      </c>
    </row>
    <row r="14" spans="1:11" x14ac:dyDescent="0.25">
      <c r="A14" s="13">
        <v>117</v>
      </c>
      <c r="B14" s="30">
        <v>150</v>
      </c>
      <c r="C14" s="13">
        <v>45</v>
      </c>
      <c r="D14" s="15">
        <f t="shared" si="0"/>
        <v>6750</v>
      </c>
      <c r="E14" s="26"/>
      <c r="I14" s="4" t="s">
        <v>6</v>
      </c>
      <c r="J14" s="5">
        <f>SUM(K8:K12)</f>
        <v>-9092.7315850820669</v>
      </c>
    </row>
    <row r="15" spans="1:11" x14ac:dyDescent="0.25">
      <c r="A15" s="13">
        <v>129</v>
      </c>
      <c r="B15" s="30">
        <v>200</v>
      </c>
      <c r="C15" s="13">
        <v>337</v>
      </c>
      <c r="D15" s="15">
        <f t="shared" si="0"/>
        <v>67400</v>
      </c>
      <c r="E15" s="26"/>
      <c r="I15" s="36" t="s">
        <v>24</v>
      </c>
      <c r="J15" s="37">
        <f>J14-K13</f>
        <v>-9145.4294874685893</v>
      </c>
    </row>
    <row r="16" spans="1:11" x14ac:dyDescent="0.25">
      <c r="A16" s="2"/>
      <c r="D16" s="7" t="s">
        <v>7</v>
      </c>
      <c r="E16" s="9">
        <f>-E3/1.045^A3+(D4-E4)/1.045^A4+(D5-E5)/1.045^A5+(D6-E6)/1.045^A6+(D7-E7)/1.045^A7+(D8-E8)/1.045^A8+(D9-E9)/1.045^A9+(D10-E10)/1.045^A10+(D11-E11)/1.045^A11+(D12-E12)/1.045^A12+(D13-E13)/1.04^A13+(D14-E14)/1.045^A14+(D15-E15)/1.045^A15</f>
        <v>-5474.5929579134927</v>
      </c>
    </row>
    <row r="18" spans="1:6" x14ac:dyDescent="0.25">
      <c r="A18" s="33" t="s">
        <v>16</v>
      </c>
      <c r="B18" s="33"/>
      <c r="C18" s="33"/>
      <c r="D18" s="33"/>
      <c r="E18" s="33"/>
    </row>
    <row r="19" spans="1:6" ht="45" x14ac:dyDescent="0.25">
      <c r="A19" s="10" t="s">
        <v>0</v>
      </c>
      <c r="B19" s="10" t="s">
        <v>2</v>
      </c>
      <c r="C19" s="10" t="s">
        <v>4</v>
      </c>
      <c r="D19" s="11" t="s">
        <v>1</v>
      </c>
      <c r="E19" s="11" t="s">
        <v>3</v>
      </c>
    </row>
    <row r="20" spans="1:6" x14ac:dyDescent="0.25">
      <c r="A20" s="12">
        <v>0</v>
      </c>
      <c r="B20" s="28" t="s">
        <v>10</v>
      </c>
      <c r="C20" s="12" t="s">
        <v>10</v>
      </c>
      <c r="D20" s="13" t="s">
        <v>10</v>
      </c>
      <c r="E20" s="14">
        <f>E3</f>
        <v>6574</v>
      </c>
      <c r="F20" t="s">
        <v>5</v>
      </c>
    </row>
    <row r="21" spans="1:6" x14ac:dyDescent="0.25">
      <c r="A21" s="13">
        <v>15</v>
      </c>
      <c r="B21" s="29">
        <v>10</v>
      </c>
      <c r="C21" s="13">
        <v>48.7</v>
      </c>
      <c r="D21" s="15">
        <f>B21*C21</f>
        <v>487</v>
      </c>
      <c r="E21" s="15"/>
    </row>
    <row r="22" spans="1:6" x14ac:dyDescent="0.25">
      <c r="A22" s="13">
        <v>20</v>
      </c>
      <c r="B22" s="29">
        <v>10</v>
      </c>
      <c r="C22" s="13">
        <v>42</v>
      </c>
      <c r="D22" s="15">
        <f t="shared" ref="D22:D34" si="2">B22*C22</f>
        <v>420</v>
      </c>
      <c r="E22" s="15"/>
    </row>
    <row r="23" spans="1:6" x14ac:dyDescent="0.25">
      <c r="A23" s="13">
        <v>25</v>
      </c>
      <c r="B23" s="29">
        <v>10</v>
      </c>
      <c r="C23" s="13">
        <v>42</v>
      </c>
      <c r="D23" s="15">
        <f t="shared" si="2"/>
        <v>420</v>
      </c>
      <c r="E23" s="15"/>
    </row>
    <row r="24" spans="1:6" x14ac:dyDescent="0.25">
      <c r="A24" s="13">
        <v>30</v>
      </c>
      <c r="B24" s="29">
        <v>15</v>
      </c>
      <c r="C24" s="13">
        <v>42</v>
      </c>
      <c r="D24" s="15">
        <f t="shared" si="2"/>
        <v>630</v>
      </c>
      <c r="E24" s="15"/>
    </row>
    <row r="25" spans="1:6" x14ac:dyDescent="0.25">
      <c r="A25" s="13">
        <v>35</v>
      </c>
      <c r="B25" s="29">
        <v>15</v>
      </c>
      <c r="C25" s="13">
        <v>42</v>
      </c>
      <c r="D25" s="15">
        <f t="shared" si="2"/>
        <v>630</v>
      </c>
      <c r="E25" s="15"/>
    </row>
    <row r="26" spans="1:6" x14ac:dyDescent="0.25">
      <c r="A26" s="13">
        <v>40</v>
      </c>
      <c r="B26" s="29">
        <v>15</v>
      </c>
      <c r="C26" s="13">
        <v>40.1</v>
      </c>
      <c r="D26" s="15">
        <f t="shared" si="2"/>
        <v>601.5</v>
      </c>
      <c r="E26" s="15"/>
    </row>
    <row r="27" spans="1:6" x14ac:dyDescent="0.25">
      <c r="A27" s="13">
        <v>45</v>
      </c>
      <c r="B27" s="29">
        <v>15</v>
      </c>
      <c r="C27" s="13">
        <v>26.3</v>
      </c>
      <c r="D27" s="15">
        <f t="shared" si="2"/>
        <v>394.5</v>
      </c>
      <c r="E27" s="15"/>
    </row>
    <row r="28" spans="1:6" x14ac:dyDescent="0.25">
      <c r="A28" s="13">
        <v>50</v>
      </c>
      <c r="B28" s="29">
        <v>15</v>
      </c>
      <c r="C28" s="13">
        <v>21.2</v>
      </c>
      <c r="D28" s="15">
        <f t="shared" si="2"/>
        <v>318</v>
      </c>
      <c r="E28" s="15"/>
    </row>
    <row r="29" spans="1:6" x14ac:dyDescent="0.25">
      <c r="A29" s="13">
        <v>55</v>
      </c>
      <c r="B29" s="29">
        <v>15</v>
      </c>
      <c r="C29" s="13">
        <v>18.399999999999999</v>
      </c>
      <c r="D29" s="15">
        <f t="shared" si="2"/>
        <v>276</v>
      </c>
      <c r="E29" s="15"/>
    </row>
    <row r="30" spans="1:6" x14ac:dyDescent="0.25">
      <c r="A30" s="13">
        <v>60</v>
      </c>
      <c r="B30" s="29">
        <v>30</v>
      </c>
      <c r="C30" s="13">
        <v>16.7</v>
      </c>
      <c r="D30" s="15">
        <f t="shared" si="2"/>
        <v>501</v>
      </c>
      <c r="E30" s="15"/>
    </row>
    <row r="31" spans="1:6" x14ac:dyDescent="0.25">
      <c r="A31" s="13">
        <v>65</v>
      </c>
      <c r="B31" s="29">
        <v>30</v>
      </c>
      <c r="C31" s="13">
        <v>15.9</v>
      </c>
      <c r="D31" s="15">
        <f t="shared" si="2"/>
        <v>477</v>
      </c>
      <c r="E31" s="15"/>
    </row>
    <row r="32" spans="1:6" x14ac:dyDescent="0.25">
      <c r="A32" s="13">
        <v>70</v>
      </c>
      <c r="B32" s="29">
        <v>50</v>
      </c>
      <c r="C32" s="13">
        <v>15</v>
      </c>
      <c r="D32" s="15">
        <f t="shared" si="2"/>
        <v>750</v>
      </c>
      <c r="E32" s="15"/>
    </row>
    <row r="33" spans="1:6" x14ac:dyDescent="0.25">
      <c r="A33" s="13">
        <v>75</v>
      </c>
      <c r="B33" s="29">
        <v>50</v>
      </c>
      <c r="C33" s="13">
        <v>14.1</v>
      </c>
      <c r="D33" s="15">
        <f t="shared" si="2"/>
        <v>705</v>
      </c>
      <c r="E33" s="15"/>
    </row>
    <row r="34" spans="1:6" x14ac:dyDescent="0.25">
      <c r="A34" s="13">
        <v>80</v>
      </c>
      <c r="B34" s="29">
        <v>100</v>
      </c>
      <c r="C34" s="13">
        <v>381.5</v>
      </c>
      <c r="D34" s="15">
        <f t="shared" si="2"/>
        <v>38150</v>
      </c>
      <c r="E34" s="15"/>
    </row>
    <row r="35" spans="1:6" x14ac:dyDescent="0.25">
      <c r="B35" s="16"/>
      <c r="D35" s="7" t="s">
        <v>7</v>
      </c>
      <c r="E35" s="8">
        <f>-E20/1.045^0+(D21-E21)/1.045^A21+(D22-E22)/1.045^A22+(D23-E23)/1.045^A23+(D24-E24)/1.045^A24+(D25-E25)/1.045^A25+(D26-E26)/1.045^A26+(D27-E27)/1.045^A27</f>
        <v>-5547.4279286442934</v>
      </c>
    </row>
    <row r="36" spans="1:6" x14ac:dyDescent="0.25">
      <c r="C36" s="16"/>
      <c r="D36" s="17"/>
      <c r="E36" s="18"/>
    </row>
    <row r="37" spans="1:6" x14ac:dyDescent="0.25">
      <c r="A37" s="17"/>
    </row>
    <row r="38" spans="1:6" x14ac:dyDescent="0.25">
      <c r="A38" s="34" t="s">
        <v>11</v>
      </c>
      <c r="B38" s="34"/>
      <c r="C38" s="34"/>
      <c r="D38" s="34"/>
      <c r="E38" s="34"/>
    </row>
    <row r="39" spans="1:6" ht="45" x14ac:dyDescent="0.25">
      <c r="A39" s="10" t="s">
        <v>0</v>
      </c>
      <c r="B39" s="10" t="s">
        <v>2</v>
      </c>
      <c r="C39" s="10" t="s">
        <v>4</v>
      </c>
      <c r="D39" s="11" t="s">
        <v>1</v>
      </c>
      <c r="E39" s="11" t="s">
        <v>3</v>
      </c>
    </row>
    <row r="40" spans="1:6" x14ac:dyDescent="0.25">
      <c r="A40" s="19">
        <v>0</v>
      </c>
      <c r="B40" s="19" t="s">
        <v>10</v>
      </c>
      <c r="C40" s="19" t="s">
        <v>10</v>
      </c>
      <c r="D40" s="20" t="s">
        <v>10</v>
      </c>
      <c r="E40" s="21">
        <f>E3</f>
        <v>6574</v>
      </c>
      <c r="F40" t="s">
        <v>5</v>
      </c>
    </row>
    <row r="41" spans="1:6" x14ac:dyDescent="0.25">
      <c r="A41" s="12">
        <v>20</v>
      </c>
      <c r="B41" s="30">
        <v>10</v>
      </c>
      <c r="C41" s="24">
        <v>15</v>
      </c>
      <c r="D41" s="22">
        <f>C41*B41</f>
        <v>150</v>
      </c>
      <c r="E41" s="22"/>
    </row>
    <row r="42" spans="1:6" x14ac:dyDescent="0.25">
      <c r="A42" s="13">
        <v>30</v>
      </c>
      <c r="B42" s="30">
        <v>10</v>
      </c>
      <c r="C42" s="24">
        <v>44</v>
      </c>
      <c r="D42" s="22">
        <f t="shared" ref="D42:D48" si="3">C42*B42</f>
        <v>440</v>
      </c>
      <c r="E42" s="22"/>
    </row>
    <row r="43" spans="1:6" x14ac:dyDescent="0.25">
      <c r="A43" s="13">
        <v>40</v>
      </c>
      <c r="B43" s="30">
        <v>10</v>
      </c>
      <c r="C43" s="24">
        <v>50</v>
      </c>
      <c r="D43" s="22">
        <f t="shared" si="3"/>
        <v>500</v>
      </c>
      <c r="E43" s="22"/>
    </row>
    <row r="44" spans="1:6" x14ac:dyDescent="0.25">
      <c r="A44" s="13">
        <v>50</v>
      </c>
      <c r="B44" s="30">
        <v>15</v>
      </c>
      <c r="C44" s="24">
        <v>49</v>
      </c>
      <c r="D44" s="22">
        <f t="shared" si="3"/>
        <v>735</v>
      </c>
      <c r="E44" s="22"/>
    </row>
    <row r="45" spans="1:6" x14ac:dyDescent="0.25">
      <c r="A45" s="13">
        <v>60</v>
      </c>
      <c r="B45" s="30">
        <v>20</v>
      </c>
      <c r="C45" s="24">
        <v>45</v>
      </c>
      <c r="D45" s="22">
        <f t="shared" si="3"/>
        <v>900</v>
      </c>
      <c r="E45" s="22"/>
    </row>
    <row r="46" spans="1:6" x14ac:dyDescent="0.25">
      <c r="A46" s="13">
        <v>70</v>
      </c>
      <c r="B46" s="30">
        <v>25</v>
      </c>
      <c r="C46" s="24">
        <v>39</v>
      </c>
      <c r="D46" s="22">
        <f t="shared" si="3"/>
        <v>975</v>
      </c>
      <c r="E46" s="22"/>
    </row>
    <row r="47" spans="1:6" x14ac:dyDescent="0.25">
      <c r="A47" s="13">
        <v>80</v>
      </c>
      <c r="B47" s="30">
        <v>30</v>
      </c>
      <c r="C47" s="24">
        <v>34</v>
      </c>
      <c r="D47" s="22">
        <f t="shared" si="3"/>
        <v>1020</v>
      </c>
      <c r="E47" s="22"/>
    </row>
    <row r="48" spans="1:6" x14ac:dyDescent="0.25">
      <c r="A48" s="13">
        <v>90</v>
      </c>
      <c r="B48" s="30">
        <v>30</v>
      </c>
      <c r="C48" s="24">
        <v>251</v>
      </c>
      <c r="D48" s="22">
        <f t="shared" si="3"/>
        <v>7530</v>
      </c>
      <c r="E48" s="22"/>
    </row>
    <row r="49" spans="1:6" x14ac:dyDescent="0.25">
      <c r="D49" s="31" t="s">
        <v>7</v>
      </c>
      <c r="E49" s="8">
        <f>-E40/1.045^0+(D41-E41)/1.045^A41+(D42-E42)/1.045^A42+(D43-E43)/1.045^A43+(D44-E44)/1.045^A44+(D45-E45)/1.045^A45+(D46-E46)/1.045^A46+(D47-E47)/1.045^A47+(D48-E48)/1.045^A48</f>
        <v>-5944.5922316075566</v>
      </c>
    </row>
    <row r="50" spans="1:6" x14ac:dyDescent="0.25">
      <c r="D50" s="17"/>
      <c r="E50" s="18"/>
      <c r="F50" s="16"/>
    </row>
    <row r="51" spans="1:6" x14ac:dyDescent="0.25">
      <c r="A51" s="34" t="s">
        <v>15</v>
      </c>
      <c r="B51" s="34"/>
      <c r="C51" s="34"/>
      <c r="D51" s="34"/>
      <c r="E51" s="34"/>
    </row>
    <row r="52" spans="1:6" ht="45" x14ac:dyDescent="0.25">
      <c r="A52" s="10" t="s">
        <v>0</v>
      </c>
      <c r="B52" s="10" t="s">
        <v>2</v>
      </c>
      <c r="C52" s="10" t="s">
        <v>4</v>
      </c>
      <c r="D52" s="11" t="s">
        <v>1</v>
      </c>
      <c r="E52" s="11" t="s">
        <v>3</v>
      </c>
    </row>
    <row r="53" spans="1:6" x14ac:dyDescent="0.25">
      <c r="A53" s="13">
        <v>0</v>
      </c>
      <c r="B53" s="13" t="s">
        <v>10</v>
      </c>
      <c r="C53" s="13" t="s">
        <v>10</v>
      </c>
      <c r="D53" s="13" t="s">
        <v>10</v>
      </c>
      <c r="E53" s="15">
        <f>E3</f>
        <v>6574</v>
      </c>
      <c r="F53" t="s">
        <v>5</v>
      </c>
    </row>
    <row r="54" spans="1:6" x14ac:dyDescent="0.25">
      <c r="A54" s="13">
        <v>15</v>
      </c>
      <c r="B54" s="29">
        <v>10</v>
      </c>
      <c r="C54" s="27">
        <v>3</v>
      </c>
      <c r="D54" s="15">
        <f>B54*C54</f>
        <v>30</v>
      </c>
      <c r="E54" s="15"/>
    </row>
    <row r="55" spans="1:6" x14ac:dyDescent="0.25">
      <c r="A55" s="13">
        <v>20</v>
      </c>
      <c r="B55" s="29">
        <v>10</v>
      </c>
      <c r="C55" s="27">
        <v>25</v>
      </c>
      <c r="D55" s="15">
        <f t="shared" ref="D55:D62" si="4">B55*C55</f>
        <v>250</v>
      </c>
      <c r="E55" s="15"/>
    </row>
    <row r="56" spans="1:6" x14ac:dyDescent="0.25">
      <c r="A56" s="13">
        <v>25</v>
      </c>
      <c r="B56" s="29">
        <v>10</v>
      </c>
      <c r="C56" s="27">
        <v>27</v>
      </c>
      <c r="D56" s="15">
        <f t="shared" si="4"/>
        <v>270</v>
      </c>
      <c r="E56" s="15"/>
    </row>
    <row r="57" spans="1:6" x14ac:dyDescent="0.25">
      <c r="A57" s="13">
        <v>31</v>
      </c>
      <c r="B57" s="29">
        <v>10</v>
      </c>
      <c r="C57" s="27">
        <v>36</v>
      </c>
      <c r="D57" s="15">
        <f t="shared" si="4"/>
        <v>360</v>
      </c>
      <c r="E57" s="15"/>
    </row>
    <row r="58" spans="1:6" x14ac:dyDescent="0.25">
      <c r="A58" s="13">
        <v>37</v>
      </c>
      <c r="B58" s="29">
        <v>15</v>
      </c>
      <c r="C58" s="27">
        <v>36</v>
      </c>
      <c r="D58" s="15">
        <f t="shared" si="4"/>
        <v>540</v>
      </c>
      <c r="E58" s="15"/>
    </row>
    <row r="59" spans="1:6" x14ac:dyDescent="0.25">
      <c r="A59" s="13">
        <v>44</v>
      </c>
      <c r="B59" s="29">
        <v>20</v>
      </c>
      <c r="C59" s="27">
        <v>43</v>
      </c>
      <c r="D59" s="15">
        <f t="shared" si="4"/>
        <v>860</v>
      </c>
      <c r="E59" s="15"/>
    </row>
    <row r="60" spans="1:6" x14ac:dyDescent="0.25">
      <c r="A60" s="13">
        <v>52</v>
      </c>
      <c r="B60" s="29">
        <v>30</v>
      </c>
      <c r="C60" s="27">
        <v>48</v>
      </c>
      <c r="D60" s="15">
        <f t="shared" si="4"/>
        <v>1440</v>
      </c>
      <c r="E60" s="15"/>
    </row>
    <row r="61" spans="1:6" x14ac:dyDescent="0.25">
      <c r="A61" s="13">
        <v>60</v>
      </c>
      <c r="B61" s="29">
        <v>60</v>
      </c>
      <c r="C61" s="27">
        <v>47</v>
      </c>
      <c r="D61" s="15">
        <f t="shared" si="4"/>
        <v>2820</v>
      </c>
      <c r="E61" s="15"/>
    </row>
    <row r="62" spans="1:6" x14ac:dyDescent="0.25">
      <c r="A62" s="13">
        <v>69</v>
      </c>
      <c r="B62" s="29">
        <v>150</v>
      </c>
      <c r="C62" s="27">
        <v>328</v>
      </c>
      <c r="D62" s="15">
        <f t="shared" si="4"/>
        <v>49200</v>
      </c>
      <c r="E62" s="15"/>
    </row>
    <row r="63" spans="1:6" x14ac:dyDescent="0.25">
      <c r="A63" s="2"/>
      <c r="B63" s="16"/>
      <c r="D63" s="31" t="s">
        <v>7</v>
      </c>
      <c r="E63" s="9">
        <f>-E53/1.045^A53+(D54-E54)/1.045^A54+(D55-E55)/1.045^A55+(D56-E56)/1.045^A56+(D57-E57)/1.045^A57+(D58-E58)/1.045^A58+(D59-E59)/1.045^A59+(D60-E60)/1.045^A60+(D61-E61)/1.045^A61+(D62-E62)/1.045^A62</f>
        <v>-3335.9030722146895</v>
      </c>
    </row>
    <row r="65" spans="1:6" x14ac:dyDescent="0.25">
      <c r="A65" s="34" t="s">
        <v>12</v>
      </c>
      <c r="B65" s="34"/>
      <c r="C65" s="34"/>
      <c r="D65" s="34"/>
      <c r="E65" s="34"/>
    </row>
    <row r="66" spans="1:6" ht="45" x14ac:dyDescent="0.25">
      <c r="A66" s="10" t="s">
        <v>0</v>
      </c>
      <c r="B66" s="10" t="s">
        <v>2</v>
      </c>
      <c r="C66" s="10" t="s">
        <v>4</v>
      </c>
      <c r="D66" s="11" t="s">
        <v>1</v>
      </c>
      <c r="E66" s="11" t="s">
        <v>3</v>
      </c>
    </row>
    <row r="67" spans="1:6" x14ac:dyDescent="0.25">
      <c r="A67" s="13">
        <v>0</v>
      </c>
      <c r="B67" s="13" t="s">
        <v>10</v>
      </c>
      <c r="C67" s="13" t="s">
        <v>10</v>
      </c>
      <c r="D67" s="13" t="s">
        <v>10</v>
      </c>
      <c r="E67" s="15">
        <f>E40</f>
        <v>6574</v>
      </c>
      <c r="F67" t="s">
        <v>5</v>
      </c>
    </row>
    <row r="68" spans="1:6" x14ac:dyDescent="0.25">
      <c r="A68" s="13">
        <v>18</v>
      </c>
      <c r="B68" s="29">
        <v>10</v>
      </c>
      <c r="C68" s="27">
        <v>2</v>
      </c>
      <c r="D68" s="15">
        <f>B68*C68</f>
        <v>20</v>
      </c>
      <c r="E68" s="15"/>
    </row>
    <row r="69" spans="1:6" x14ac:dyDescent="0.25">
      <c r="A69" s="13">
        <v>21</v>
      </c>
      <c r="B69" s="29">
        <v>10</v>
      </c>
      <c r="C69" s="27">
        <v>8</v>
      </c>
      <c r="D69" s="15">
        <f t="shared" ref="D69:D77" si="5">B69*C69</f>
        <v>80</v>
      </c>
      <c r="E69" s="15"/>
    </row>
    <row r="70" spans="1:6" x14ac:dyDescent="0.25">
      <c r="A70" s="13">
        <v>24</v>
      </c>
      <c r="B70" s="29">
        <v>15</v>
      </c>
      <c r="C70" s="27">
        <v>47</v>
      </c>
      <c r="D70" s="15">
        <f t="shared" si="5"/>
        <v>705</v>
      </c>
      <c r="E70" s="15"/>
    </row>
    <row r="71" spans="1:6" x14ac:dyDescent="0.25">
      <c r="A71" s="13">
        <v>27</v>
      </c>
      <c r="B71" s="29">
        <v>15</v>
      </c>
      <c r="C71" s="27">
        <v>43</v>
      </c>
      <c r="D71" s="15">
        <f t="shared" si="5"/>
        <v>645</v>
      </c>
      <c r="E71" s="15"/>
    </row>
    <row r="72" spans="1:6" x14ac:dyDescent="0.25">
      <c r="A72" s="13">
        <v>30</v>
      </c>
      <c r="B72" s="29">
        <v>20</v>
      </c>
      <c r="C72" s="27">
        <v>48</v>
      </c>
      <c r="D72" s="15">
        <f t="shared" si="5"/>
        <v>960</v>
      </c>
      <c r="E72" s="15"/>
    </row>
    <row r="73" spans="1:6" x14ac:dyDescent="0.25">
      <c r="A73" s="13">
        <v>36</v>
      </c>
      <c r="B73" s="29">
        <v>20</v>
      </c>
      <c r="C73" s="27">
        <v>92</v>
      </c>
      <c r="D73" s="15">
        <f t="shared" si="5"/>
        <v>1840</v>
      </c>
      <c r="E73" s="15"/>
    </row>
    <row r="74" spans="1:6" x14ac:dyDescent="0.25">
      <c r="A74" s="13">
        <v>42</v>
      </c>
      <c r="B74" s="29">
        <v>30</v>
      </c>
      <c r="C74" s="27">
        <v>90</v>
      </c>
      <c r="D74" s="15">
        <f t="shared" si="5"/>
        <v>2700</v>
      </c>
      <c r="E74" s="15"/>
    </row>
    <row r="75" spans="1:6" x14ac:dyDescent="0.25">
      <c r="A75" s="13">
        <v>51</v>
      </c>
      <c r="B75" s="29">
        <v>40</v>
      </c>
      <c r="C75" s="27">
        <v>119</v>
      </c>
      <c r="D75" s="15">
        <f t="shared" si="5"/>
        <v>4760</v>
      </c>
      <c r="E75" s="15"/>
    </row>
    <row r="76" spans="1:6" x14ac:dyDescent="0.25">
      <c r="A76" s="13">
        <v>63</v>
      </c>
      <c r="B76" s="29">
        <v>50</v>
      </c>
      <c r="C76" s="27">
        <v>124</v>
      </c>
      <c r="D76" s="15">
        <f t="shared" si="5"/>
        <v>6200</v>
      </c>
      <c r="E76" s="15"/>
    </row>
    <row r="77" spans="1:6" x14ac:dyDescent="0.25">
      <c r="A77" s="13">
        <v>81</v>
      </c>
      <c r="B77" s="29">
        <v>60</v>
      </c>
      <c r="C77" s="27">
        <v>614</v>
      </c>
      <c r="D77" s="15">
        <f t="shared" si="5"/>
        <v>36840</v>
      </c>
      <c r="E77" s="15"/>
    </row>
    <row r="78" spans="1:6" x14ac:dyDescent="0.25">
      <c r="A78" s="2"/>
      <c r="B78" s="16"/>
      <c r="D78" s="7" t="s">
        <v>7</v>
      </c>
      <c r="E78" s="9">
        <f>-E67/1.045^A67+(D68-E68)/1.045^A68+(D69-E69)/1.045^A69+(D70-E70)/1.045^A70+(D71-E71)/1.045^A71+(D72-E72)/1.045^A72+(D73-E73)/1.045^A73+(D74-E74)/1.045^A74++(D75-E75)/1.045^A75+(D76-E76)/1.045^A76+(D77-E77)/1.045^A77</f>
        <v>-3099.2048083804666</v>
      </c>
    </row>
    <row r="79" spans="1:6" x14ac:dyDescent="0.25">
      <c r="B79" s="16"/>
    </row>
    <row r="80" spans="1:6" x14ac:dyDescent="0.25">
      <c r="A80" s="33" t="s">
        <v>17</v>
      </c>
      <c r="B80" s="33"/>
      <c r="C80" s="33"/>
      <c r="D80" s="33"/>
      <c r="E80" s="33"/>
    </row>
    <row r="81" spans="1:5" ht="45" x14ac:dyDescent="0.25">
      <c r="A81" s="11" t="s">
        <v>18</v>
      </c>
      <c r="B81" s="10" t="s">
        <v>2</v>
      </c>
      <c r="C81" s="10" t="s">
        <v>4</v>
      </c>
      <c r="D81" s="11" t="s">
        <v>1</v>
      </c>
      <c r="E81" s="11" t="s">
        <v>3</v>
      </c>
    </row>
    <row r="82" spans="1:5" x14ac:dyDescent="0.25">
      <c r="A82" s="23">
        <v>0</v>
      </c>
      <c r="B82" s="23" t="s">
        <v>10</v>
      </c>
      <c r="C82" s="23" t="s">
        <v>10</v>
      </c>
      <c r="D82" s="23" t="s">
        <v>10</v>
      </c>
      <c r="E82" s="22">
        <v>0</v>
      </c>
    </row>
    <row r="83" spans="1:5" x14ac:dyDescent="0.25">
      <c r="A83" s="23">
        <v>81</v>
      </c>
      <c r="B83" s="23">
        <v>10</v>
      </c>
      <c r="C83" s="23">
        <v>81</v>
      </c>
      <c r="D83" s="22">
        <f>C83*B83</f>
        <v>810</v>
      </c>
      <c r="E83" s="23"/>
    </row>
    <row r="84" spans="1:5" x14ac:dyDescent="0.25">
      <c r="D84" s="32" t="s">
        <v>7</v>
      </c>
      <c r="E84" s="35">
        <f>D83/1.045^A83</f>
        <v>22.912131472401192</v>
      </c>
    </row>
  </sheetData>
  <mergeCells count="6">
    <mergeCell ref="A18:E18"/>
    <mergeCell ref="A1:E1"/>
    <mergeCell ref="A65:E65"/>
    <mergeCell ref="A38:E38"/>
    <mergeCell ref="A51:E51"/>
    <mergeCell ref="A80:E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2020-07-06T07:27:40Z</dcterms:created>
  <dcterms:modified xsi:type="dcterms:W3CDTF">2020-11-25T10:23:13Z</dcterms:modified>
</cp:coreProperties>
</file>