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7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8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seau Carbone\Label Bas Carbone\DT GE\projet LBC Ternes 88\dossier transmis MTES\document 11 _ REE\"/>
    </mc:Choice>
  </mc:AlternateContent>
  <xr:revisionPtr revIDLastSave="0" documentId="13_ncr:1_{B1733985-63AC-4102-BFA9-3A4852CF2496}" xr6:coauthVersionLast="45" xr6:coauthVersionMax="45" xr10:uidLastSave="{00000000-0000-0000-0000-000000000000}"/>
  <bookViews>
    <workbookView xWindow="-21720" yWindow="-120" windowWidth="21840" windowHeight="13140" tabRatio="733" xr2:uid="{00000000-000D-0000-FFFF-FFFF00000000}"/>
  </bookViews>
  <sheets>
    <sheet name="REE" sheetId="1" r:id="rId1"/>
    <sheet name="Référencement Essences" sheetId="9" r:id="rId2"/>
    <sheet name="Description plantation" sheetId="10" r:id="rId3"/>
    <sheet name="Pin laricio - Fert 2" sheetId="2" r:id="rId4"/>
    <sheet name="Chêne pédonculé - Fert 2" sheetId="3" r:id="rId5"/>
    <sheet name="Chêne sessile - Fert 2" sheetId="4" r:id="rId6"/>
    <sheet name="Chêne pubescent - Fert 2" sheetId="5" r:id="rId7"/>
    <sheet name="Pin sylvestre - Fert 2" sheetId="6" r:id="rId8"/>
    <sheet name="Robinier - Fert 2" sheetId="7" r:id="rId9"/>
    <sheet name="Autres feuillus - Fert 2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0" l="1"/>
  <c r="K5" i="10"/>
  <c r="K4" i="10"/>
  <c r="K3" i="10"/>
  <c r="K2" i="10"/>
  <c r="K8" i="10"/>
  <c r="K7" i="10"/>
  <c r="BN30" i="8" l="1"/>
  <c r="BD30" i="8"/>
  <c r="AW30" i="8"/>
  <c r="AP30" i="8"/>
  <c r="AJ30" i="8"/>
  <c r="AE30" i="8"/>
  <c r="Z30" i="8"/>
  <c r="V30" i="8"/>
  <c r="R30" i="8"/>
  <c r="BD29" i="8"/>
  <c r="AW29" i="8"/>
  <c r="AP29" i="8"/>
  <c r="AJ29" i="8"/>
  <c r="AE29" i="8"/>
  <c r="Z29" i="8"/>
  <c r="V29" i="8"/>
  <c r="R29" i="8"/>
  <c r="BN28" i="8"/>
  <c r="BD28" i="8"/>
  <c r="AW28" i="8"/>
  <c r="Z28" i="8"/>
  <c r="V28" i="8"/>
  <c r="R28" i="8"/>
  <c r="BN28" i="7"/>
  <c r="BN30" i="7"/>
  <c r="BD30" i="7"/>
  <c r="BD29" i="7"/>
  <c r="BD28" i="7"/>
  <c r="AW30" i="7"/>
  <c r="AW29" i="7"/>
  <c r="AW28" i="7"/>
  <c r="AP30" i="7"/>
  <c r="AP29" i="7"/>
  <c r="AJ30" i="7"/>
  <c r="AJ29" i="7"/>
  <c r="AE30" i="7"/>
  <c r="AE29" i="7"/>
  <c r="Z30" i="7"/>
  <c r="Z29" i="7"/>
  <c r="Z28" i="7"/>
  <c r="V30" i="7"/>
  <c r="V29" i="7"/>
  <c r="V28" i="7"/>
  <c r="R30" i="7"/>
  <c r="R29" i="7"/>
  <c r="R28" i="7"/>
  <c r="BV30" i="6"/>
  <c r="BV29" i="6"/>
  <c r="BV28" i="6"/>
  <c r="BL30" i="6"/>
  <c r="BL29" i="6"/>
  <c r="BL28" i="6"/>
  <c r="BB30" i="6"/>
  <c r="BB29" i="6"/>
  <c r="BB28" i="6"/>
  <c r="AT30" i="6"/>
  <c r="AT29" i="6"/>
  <c r="AT28" i="6"/>
  <c r="AM30" i="6"/>
  <c r="AM29" i="6"/>
  <c r="FI30" i="5"/>
  <c r="EW30" i="5"/>
  <c r="EK30" i="5"/>
  <c r="DY30" i="5"/>
  <c r="DO30" i="5"/>
  <c r="DE30" i="5"/>
  <c r="CU30" i="5"/>
  <c r="CL30" i="5"/>
  <c r="CC30" i="5"/>
  <c r="BT30" i="5"/>
  <c r="BL30" i="5"/>
  <c r="BD30" i="5"/>
  <c r="AV30" i="5"/>
  <c r="FI29" i="5"/>
  <c r="EW29" i="5"/>
  <c r="EK29" i="5"/>
  <c r="DY29" i="5"/>
  <c r="DO29" i="5"/>
  <c r="DE29" i="5"/>
  <c r="CU29" i="5"/>
  <c r="CL29" i="5"/>
  <c r="CC29" i="5"/>
  <c r="BT29" i="5"/>
  <c r="BL29" i="5"/>
  <c r="BD29" i="5"/>
  <c r="AV29" i="5"/>
  <c r="FI28" i="5"/>
  <c r="EW28" i="5"/>
  <c r="EK28" i="5"/>
  <c r="DY28" i="5"/>
  <c r="DO28" i="5"/>
  <c r="DE28" i="5"/>
  <c r="CU28" i="5"/>
  <c r="CL28" i="5"/>
  <c r="CC28" i="5"/>
  <c r="BT28" i="5"/>
  <c r="BL28" i="5"/>
  <c r="BD28" i="5"/>
  <c r="AV28" i="5"/>
  <c r="FI30" i="4"/>
  <c r="EW30" i="4"/>
  <c r="EK30" i="4"/>
  <c r="DY30" i="4"/>
  <c r="DO30" i="4"/>
  <c r="DE30" i="4"/>
  <c r="CU30" i="4"/>
  <c r="CL30" i="4"/>
  <c r="CC30" i="4"/>
  <c r="BT30" i="4"/>
  <c r="BL30" i="4"/>
  <c r="BD30" i="4"/>
  <c r="AV30" i="4"/>
  <c r="FI29" i="4"/>
  <c r="EW29" i="4"/>
  <c r="EK29" i="4"/>
  <c r="DY29" i="4"/>
  <c r="DO29" i="4"/>
  <c r="DE29" i="4"/>
  <c r="CU29" i="4"/>
  <c r="CL29" i="4"/>
  <c r="CC29" i="4"/>
  <c r="BT29" i="4"/>
  <c r="BL29" i="4"/>
  <c r="BD29" i="4"/>
  <c r="AV29" i="4"/>
  <c r="FI28" i="4"/>
  <c r="EW28" i="4"/>
  <c r="EK28" i="4"/>
  <c r="DY28" i="4"/>
  <c r="DO28" i="4"/>
  <c r="DE28" i="4"/>
  <c r="CU28" i="4"/>
  <c r="CL28" i="4"/>
  <c r="CC28" i="4"/>
  <c r="BT28" i="4"/>
  <c r="BL28" i="4"/>
  <c r="BD28" i="4"/>
  <c r="AV28" i="4"/>
  <c r="FI29" i="3"/>
  <c r="FI28" i="3"/>
  <c r="FI30" i="3"/>
  <c r="EW29" i="3"/>
  <c r="EW28" i="3"/>
  <c r="EW30" i="3"/>
  <c r="EK29" i="3"/>
  <c r="EK28" i="3"/>
  <c r="EK30" i="3"/>
  <c r="DY30" i="3"/>
  <c r="DY29" i="3"/>
  <c r="DY28" i="3"/>
  <c r="DO30" i="3"/>
  <c r="DO29" i="3"/>
  <c r="DO28" i="3"/>
  <c r="DE30" i="3"/>
  <c r="DE29" i="3"/>
  <c r="DE28" i="3"/>
  <c r="CU30" i="3"/>
  <c r="CU29" i="3"/>
  <c r="CU28" i="3"/>
  <c r="CL30" i="3"/>
  <c r="CL29" i="3"/>
  <c r="CL28" i="3"/>
  <c r="CC30" i="3"/>
  <c r="CC29" i="3"/>
  <c r="CC28" i="3"/>
  <c r="BT30" i="3"/>
  <c r="BT29" i="3"/>
  <c r="BT28" i="3"/>
  <c r="BL30" i="3"/>
  <c r="BL29" i="3"/>
  <c r="BL28" i="3"/>
  <c r="BD30" i="3"/>
  <c r="BD29" i="3"/>
  <c r="BD28" i="3"/>
  <c r="F3" i="7" l="1"/>
  <c r="F3" i="5"/>
  <c r="F3" i="4"/>
  <c r="F3" i="3"/>
  <c r="F3" i="2"/>
  <c r="F3" i="6"/>
  <c r="F3" i="8"/>
  <c r="H46" i="10"/>
  <c r="D45" i="10"/>
  <c r="D35" i="10"/>
  <c r="D16" i="10"/>
  <c r="D46" i="10" s="1"/>
  <c r="K9" i="10" l="1"/>
  <c r="L3" i="10" l="1"/>
  <c r="L4" i="10"/>
  <c r="L5" i="10"/>
  <c r="L7" i="10"/>
  <c r="L8" i="10"/>
  <c r="L2" i="10"/>
  <c r="L6" i="10"/>
  <c r="F102" i="8"/>
  <c r="F50" i="8"/>
  <c r="F7" i="8"/>
  <c r="F102" i="7"/>
  <c r="F50" i="7"/>
  <c r="F102" i="6"/>
  <c r="F50" i="6"/>
  <c r="F102" i="5"/>
  <c r="F50" i="5"/>
  <c r="F102" i="4"/>
  <c r="F50" i="4"/>
  <c r="F7" i="4"/>
  <c r="F102" i="3"/>
  <c r="F50" i="3"/>
  <c r="F102" i="2"/>
  <c r="F50" i="2"/>
  <c r="B11" i="9"/>
  <c r="B10" i="9"/>
  <c r="F7" i="7" s="1"/>
  <c r="G22" i="1"/>
  <c r="G21" i="1"/>
  <c r="G20" i="1"/>
  <c r="G19" i="1"/>
  <c r="G18" i="1"/>
  <c r="G17" i="1"/>
  <c r="G16" i="1"/>
  <c r="F7" i="2" l="1"/>
  <c r="F7" i="6"/>
  <c r="F7" i="5"/>
  <c r="F7" i="3"/>
  <c r="G96" i="8"/>
  <c r="G97" i="8" s="1"/>
  <c r="F94" i="8"/>
  <c r="F93" i="8"/>
  <c r="F92" i="8"/>
  <c r="F83" i="8"/>
  <c r="F80" i="8"/>
  <c r="CH68" i="8"/>
  <c r="CG68" i="8"/>
  <c r="CF68" i="8"/>
  <c r="CE68" i="8"/>
  <c r="CD68" i="8"/>
  <c r="CC68" i="8"/>
  <c r="CB68" i="8"/>
  <c r="CA68" i="8"/>
  <c r="BZ68" i="8"/>
  <c r="BY68" i="8"/>
  <c r="BX68" i="8"/>
  <c r="BW68" i="8"/>
  <c r="BV68" i="8"/>
  <c r="BU68" i="8"/>
  <c r="BT68" i="8"/>
  <c r="BS68" i="8"/>
  <c r="BR68" i="8"/>
  <c r="BQ68" i="8"/>
  <c r="BP68" i="8"/>
  <c r="BO68" i="8"/>
  <c r="BN68" i="8"/>
  <c r="BM68" i="8"/>
  <c r="BL68" i="8"/>
  <c r="BK68" i="8"/>
  <c r="BJ68" i="8"/>
  <c r="BI68" i="8"/>
  <c r="BH68" i="8"/>
  <c r="BG68" i="8"/>
  <c r="BF68" i="8"/>
  <c r="BE68" i="8"/>
  <c r="BD68" i="8"/>
  <c r="BC68" i="8"/>
  <c r="BB68" i="8"/>
  <c r="BA68" i="8"/>
  <c r="AZ68" i="8"/>
  <c r="AY68" i="8"/>
  <c r="AX68" i="8"/>
  <c r="AW68" i="8"/>
  <c r="AV68" i="8"/>
  <c r="AU68" i="8"/>
  <c r="AT68" i="8"/>
  <c r="AS68" i="8"/>
  <c r="AR68" i="8"/>
  <c r="AQ68" i="8"/>
  <c r="AP68" i="8"/>
  <c r="AO68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3" i="8"/>
  <c r="BM81" i="8" s="1"/>
  <c r="BM82" i="8" s="1"/>
  <c r="AJ51" i="8"/>
  <c r="AC51" i="8"/>
  <c r="AB51" i="8"/>
  <c r="U51" i="8"/>
  <c r="T51" i="8"/>
  <c r="M51" i="8"/>
  <c r="L51" i="8"/>
  <c r="J51" i="8"/>
  <c r="AG51" i="8"/>
  <c r="G40" i="8"/>
  <c r="G41" i="8" s="1"/>
  <c r="G43" i="8" s="1"/>
  <c r="F38" i="8"/>
  <c r="F37" i="8"/>
  <c r="F36" i="8"/>
  <c r="BN25" i="8"/>
  <c r="BN26" i="8" s="1"/>
  <c r="BN34" i="8" s="1"/>
  <c r="BH25" i="8"/>
  <c r="BH26" i="8" s="1"/>
  <c r="AX25" i="8"/>
  <c r="AX26" i="8" s="1"/>
  <c r="AQ25" i="8"/>
  <c r="AQ26" i="8" s="1"/>
  <c r="AH25" i="8"/>
  <c r="AH26" i="8" s="1"/>
  <c r="AH32" i="8" s="1"/>
  <c r="Z25" i="8"/>
  <c r="Z26" i="8" s="1"/>
  <c r="Z34" i="8" s="1"/>
  <c r="O25" i="8"/>
  <c r="O26" i="8" s="1"/>
  <c r="K25" i="8"/>
  <c r="K26" i="8" s="1"/>
  <c r="F24" i="8"/>
  <c r="AZ25" i="8" s="1"/>
  <c r="AZ26" i="8" s="1"/>
  <c r="BN13" i="8"/>
  <c r="BM13" i="8"/>
  <c r="BL13" i="8"/>
  <c r="BK13" i="8"/>
  <c r="BJ13" i="8"/>
  <c r="BI13" i="8"/>
  <c r="BH13" i="8"/>
  <c r="BG13" i="8"/>
  <c r="BF13" i="8"/>
  <c r="BE13" i="8"/>
  <c r="BD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BN12" i="8"/>
  <c r="BM12" i="8"/>
  <c r="BL12" i="8"/>
  <c r="BK12" i="8"/>
  <c r="BJ12" i="8"/>
  <c r="BI12" i="8"/>
  <c r="BH12" i="8"/>
  <c r="BG12" i="8"/>
  <c r="BF12" i="8"/>
  <c r="BE12" i="8"/>
  <c r="BD12" i="8"/>
  <c r="BC12" i="8"/>
  <c r="BB12" i="8"/>
  <c r="BA12" i="8"/>
  <c r="AZ12" i="8"/>
  <c r="AY12" i="8"/>
  <c r="AX12" i="8"/>
  <c r="AW12" i="8"/>
  <c r="AV12" i="8"/>
  <c r="AU12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CS10" i="6"/>
  <c r="CS11" i="6" s="1"/>
  <c r="CT10" i="6"/>
  <c r="CU10" i="6"/>
  <c r="CU11" i="6" s="1"/>
  <c r="CV10" i="6"/>
  <c r="CV11" i="6" s="1"/>
  <c r="CW10" i="6"/>
  <c r="CW11" i="6" s="1"/>
  <c r="CX10" i="6"/>
  <c r="CX11" i="6" s="1"/>
  <c r="CY10" i="6"/>
  <c r="CY11" i="6" s="1"/>
  <c r="CZ10" i="6"/>
  <c r="CZ11" i="6" s="1"/>
  <c r="DA10" i="6"/>
  <c r="DA11" i="6" s="1"/>
  <c r="DB10" i="6"/>
  <c r="DB11" i="6" s="1"/>
  <c r="CT11" i="6"/>
  <c r="CS12" i="6"/>
  <c r="CT12" i="6"/>
  <c r="CU12" i="6"/>
  <c r="CV12" i="6"/>
  <c r="CW12" i="6"/>
  <c r="CX12" i="6"/>
  <c r="CY12" i="6"/>
  <c r="CZ12" i="6"/>
  <c r="DA12" i="6"/>
  <c r="DB12" i="6"/>
  <c r="CS13" i="6"/>
  <c r="CT13" i="6"/>
  <c r="CU13" i="6"/>
  <c r="CV13" i="6"/>
  <c r="CW13" i="6"/>
  <c r="CX13" i="6"/>
  <c r="CY13" i="6"/>
  <c r="CZ13" i="6"/>
  <c r="DA13" i="6"/>
  <c r="DB13" i="6"/>
  <c r="G96" i="7"/>
  <c r="G97" i="7" s="1"/>
  <c r="F94" i="7"/>
  <c r="F93" i="7"/>
  <c r="F92" i="7"/>
  <c r="F83" i="7"/>
  <c r="F80" i="7"/>
  <c r="CH68" i="7"/>
  <c r="CH79" i="7" s="1"/>
  <c r="CG68" i="7"/>
  <c r="CF68" i="7"/>
  <c r="CE68" i="7"/>
  <c r="CD68" i="7"/>
  <c r="CC68" i="7"/>
  <c r="CB68" i="7"/>
  <c r="CA68" i="7"/>
  <c r="BZ68" i="7"/>
  <c r="BY68" i="7"/>
  <c r="BX68" i="7"/>
  <c r="BW68" i="7"/>
  <c r="BV68" i="7"/>
  <c r="BU68" i="7"/>
  <c r="BT68" i="7"/>
  <c r="BS68" i="7"/>
  <c r="BR68" i="7"/>
  <c r="BQ68" i="7"/>
  <c r="BP68" i="7"/>
  <c r="BO68" i="7"/>
  <c r="BN68" i="7"/>
  <c r="BM68" i="7"/>
  <c r="BL68" i="7"/>
  <c r="BK68" i="7"/>
  <c r="BJ68" i="7"/>
  <c r="BI68" i="7"/>
  <c r="BH68" i="7"/>
  <c r="BG68" i="7"/>
  <c r="BF68" i="7"/>
  <c r="BE68" i="7"/>
  <c r="BD68" i="7"/>
  <c r="BC68" i="7"/>
  <c r="BB68" i="7"/>
  <c r="BA68" i="7"/>
  <c r="AZ68" i="7"/>
  <c r="AY68" i="7"/>
  <c r="AX68" i="7"/>
  <c r="AW68" i="7"/>
  <c r="AV68" i="7"/>
  <c r="AU68" i="7"/>
  <c r="AT68" i="7"/>
  <c r="AS68" i="7"/>
  <c r="AR68" i="7"/>
  <c r="AQ68" i="7"/>
  <c r="AP68" i="7"/>
  <c r="AO68" i="7"/>
  <c r="AN68" i="7"/>
  <c r="AM68" i="7"/>
  <c r="AL68" i="7"/>
  <c r="AK68" i="7"/>
  <c r="AJ68" i="7"/>
  <c r="AI68" i="7"/>
  <c r="AH68" i="7"/>
  <c r="AG68" i="7"/>
  <c r="AF68" i="7"/>
  <c r="AE68" i="7"/>
  <c r="AD68" i="7"/>
  <c r="AC68" i="7"/>
  <c r="AB68" i="7"/>
  <c r="AA68" i="7"/>
  <c r="Z68" i="7"/>
  <c r="Y68" i="7"/>
  <c r="X68" i="7"/>
  <c r="W68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3" i="7"/>
  <c r="BY81" i="7" s="1"/>
  <c r="BY82" i="7" s="1"/>
  <c r="S51" i="7"/>
  <c r="N51" i="7"/>
  <c r="Z51" i="7"/>
  <c r="G40" i="7"/>
  <c r="G41" i="7" s="1"/>
  <c r="F38" i="7"/>
  <c r="F37" i="7"/>
  <c r="F36" i="7"/>
  <c r="F24" i="7"/>
  <c r="AP25" i="7" s="1"/>
  <c r="AP26" i="7" s="1"/>
  <c r="BN13" i="7"/>
  <c r="BM13" i="7"/>
  <c r="BL13" i="7"/>
  <c r="BK13" i="7"/>
  <c r="BJ13" i="7"/>
  <c r="BI13" i="7"/>
  <c r="BH13" i="7"/>
  <c r="BG13" i="7"/>
  <c r="BF13" i="7"/>
  <c r="BE13" i="7"/>
  <c r="BD13" i="7"/>
  <c r="BC13" i="7"/>
  <c r="BB13" i="7"/>
  <c r="BA13" i="7"/>
  <c r="AZ13" i="7"/>
  <c r="AY13" i="7"/>
  <c r="AX13" i="7"/>
  <c r="AW13" i="7"/>
  <c r="AV13" i="7"/>
  <c r="AU13" i="7"/>
  <c r="AT13" i="7"/>
  <c r="AS13" i="7"/>
  <c r="AR13" i="7"/>
  <c r="AQ13" i="7"/>
  <c r="AP13" i="7"/>
  <c r="AO13" i="7"/>
  <c r="AN13" i="7"/>
  <c r="AM13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BN12" i="7"/>
  <c r="BM12" i="7"/>
  <c r="BL12" i="7"/>
  <c r="BK12" i="7"/>
  <c r="BJ12" i="7"/>
  <c r="BI12" i="7"/>
  <c r="BH12" i="7"/>
  <c r="BG12" i="7"/>
  <c r="BF12" i="7"/>
  <c r="BE12" i="7"/>
  <c r="BD12" i="7"/>
  <c r="BC12" i="7"/>
  <c r="BB12" i="7"/>
  <c r="BA12" i="7"/>
  <c r="AZ12" i="7"/>
  <c r="AY12" i="7"/>
  <c r="AX12" i="7"/>
  <c r="AW12" i="7"/>
  <c r="AV12" i="7"/>
  <c r="AU12" i="7"/>
  <c r="AT12" i="7"/>
  <c r="AS12" i="7"/>
  <c r="AR12" i="7"/>
  <c r="AQ12" i="7"/>
  <c r="AP12" i="7"/>
  <c r="AO12" i="7"/>
  <c r="AN12" i="7"/>
  <c r="AM12" i="7"/>
  <c r="AL12" i="7"/>
  <c r="AK12" i="7"/>
  <c r="AJ12" i="7"/>
  <c r="AI12" i="7"/>
  <c r="AH12" i="7"/>
  <c r="AG12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BE10" i="7"/>
  <c r="BE11" i="7" s="1"/>
  <c r="G96" i="6"/>
  <c r="G97" i="6" s="1"/>
  <c r="F94" i="6"/>
  <c r="F93" i="6"/>
  <c r="F92" i="6"/>
  <c r="F83" i="6"/>
  <c r="F80" i="6"/>
  <c r="CH68" i="6"/>
  <c r="CG68" i="6"/>
  <c r="CF68" i="6"/>
  <c r="CE68" i="6"/>
  <c r="CD68" i="6"/>
  <c r="CC68" i="6"/>
  <c r="CB68" i="6"/>
  <c r="CA68" i="6"/>
  <c r="BZ68" i="6"/>
  <c r="BY68" i="6"/>
  <c r="BX68" i="6"/>
  <c r="BW68" i="6"/>
  <c r="BV68" i="6"/>
  <c r="BU68" i="6"/>
  <c r="BT68" i="6"/>
  <c r="BS68" i="6"/>
  <c r="BR68" i="6"/>
  <c r="BQ68" i="6"/>
  <c r="BP68" i="6"/>
  <c r="BO68" i="6"/>
  <c r="BN68" i="6"/>
  <c r="BM68" i="6"/>
  <c r="BL68" i="6"/>
  <c r="BK68" i="6"/>
  <c r="BJ68" i="6"/>
  <c r="BI68" i="6"/>
  <c r="BH68" i="6"/>
  <c r="BG68" i="6"/>
  <c r="BF68" i="6"/>
  <c r="BE68" i="6"/>
  <c r="BD68" i="6"/>
  <c r="BC68" i="6"/>
  <c r="BB68" i="6"/>
  <c r="BA68" i="6"/>
  <c r="AZ68" i="6"/>
  <c r="AY68" i="6"/>
  <c r="AX68" i="6"/>
  <c r="AW68" i="6"/>
  <c r="AV68" i="6"/>
  <c r="AU68" i="6"/>
  <c r="AT68" i="6"/>
  <c r="AS68" i="6"/>
  <c r="AR68" i="6"/>
  <c r="AQ68" i="6"/>
  <c r="AP68" i="6"/>
  <c r="AO68" i="6"/>
  <c r="AN68" i="6"/>
  <c r="AM68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3" i="6"/>
  <c r="BA81" i="6" s="1"/>
  <c r="BA82" i="6" s="1"/>
  <c r="AI51" i="6"/>
  <c r="G40" i="6"/>
  <c r="G41" i="6" s="1"/>
  <c r="F38" i="6"/>
  <c r="F37" i="6"/>
  <c r="F36" i="6"/>
  <c r="AG30" i="6"/>
  <c r="AG29" i="6"/>
  <c r="AR25" i="6"/>
  <c r="AR26" i="6" s="1"/>
  <c r="F24" i="6"/>
  <c r="CP25" i="6" s="1"/>
  <c r="CP26" i="6" s="1"/>
  <c r="CR13" i="6"/>
  <c r="CQ13" i="6"/>
  <c r="CP13" i="6"/>
  <c r="CO13" i="6"/>
  <c r="CN13" i="6"/>
  <c r="CM13" i="6"/>
  <c r="CL13" i="6"/>
  <c r="CK13" i="6"/>
  <c r="CJ13" i="6"/>
  <c r="CI13" i="6"/>
  <c r="CH13" i="6"/>
  <c r="CG13" i="6"/>
  <c r="CF13" i="6"/>
  <c r="CE13" i="6"/>
  <c r="CD13" i="6"/>
  <c r="CC13" i="6"/>
  <c r="CB13" i="6"/>
  <c r="CA13" i="6"/>
  <c r="BZ13" i="6"/>
  <c r="BY13" i="6"/>
  <c r="BX13" i="6"/>
  <c r="BW13" i="6"/>
  <c r="BV13" i="6"/>
  <c r="BU13" i="6"/>
  <c r="BT13" i="6"/>
  <c r="BS13" i="6"/>
  <c r="BR13" i="6"/>
  <c r="BQ13" i="6"/>
  <c r="BP13" i="6"/>
  <c r="BO13" i="6"/>
  <c r="BN13" i="6"/>
  <c r="BM13" i="6"/>
  <c r="BL13" i="6"/>
  <c r="BK13" i="6"/>
  <c r="BJ13" i="6"/>
  <c r="BI13" i="6"/>
  <c r="BH13" i="6"/>
  <c r="BG13" i="6"/>
  <c r="BF13" i="6"/>
  <c r="BE13" i="6"/>
  <c r="BD13" i="6"/>
  <c r="BC13" i="6"/>
  <c r="BB13" i="6"/>
  <c r="BA13" i="6"/>
  <c r="AZ13" i="6"/>
  <c r="AY13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CR12" i="6"/>
  <c r="CQ12" i="6"/>
  <c r="CP12" i="6"/>
  <c r="CO12" i="6"/>
  <c r="CN12" i="6"/>
  <c r="CM12" i="6"/>
  <c r="CL12" i="6"/>
  <c r="CK12" i="6"/>
  <c r="CJ12" i="6"/>
  <c r="CI12" i="6"/>
  <c r="CH12" i="6"/>
  <c r="CG12" i="6"/>
  <c r="CF12" i="6"/>
  <c r="CE12" i="6"/>
  <c r="CD12" i="6"/>
  <c r="CC12" i="6"/>
  <c r="CB12" i="6"/>
  <c r="CA12" i="6"/>
  <c r="BZ12" i="6"/>
  <c r="BY12" i="6"/>
  <c r="BX12" i="6"/>
  <c r="BW12" i="6"/>
  <c r="BV12" i="6"/>
  <c r="BU12" i="6"/>
  <c r="BT12" i="6"/>
  <c r="BS12" i="6"/>
  <c r="BR12" i="6"/>
  <c r="BQ12" i="6"/>
  <c r="BP12" i="6"/>
  <c r="BO12" i="6"/>
  <c r="BN12" i="6"/>
  <c r="BM12" i="6"/>
  <c r="BL12" i="6"/>
  <c r="BK12" i="6"/>
  <c r="BJ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CR10" i="6"/>
  <c r="CR11" i="6" s="1"/>
  <c r="CQ10" i="6"/>
  <c r="CO10" i="6"/>
  <c r="CO11" i="6" s="1"/>
  <c r="CN10" i="6"/>
  <c r="CL10" i="6"/>
  <c r="CK10" i="6"/>
  <c r="CK11" i="6" s="1"/>
  <c r="CJ10" i="6"/>
  <c r="CJ11" i="6" s="1"/>
  <c r="CI10" i="6"/>
  <c r="CI11" i="6" s="1"/>
  <c r="CG10" i="6"/>
  <c r="CG11" i="6" s="1"/>
  <c r="CF10" i="6"/>
  <c r="CD10" i="6"/>
  <c r="CC10" i="6"/>
  <c r="CC11" i="6" s="1"/>
  <c r="CB10" i="6"/>
  <c r="CA10" i="6"/>
  <c r="BY10" i="6"/>
  <c r="BY11" i="6" s="1"/>
  <c r="BX10" i="6"/>
  <c r="BV10" i="6"/>
  <c r="BU10" i="6"/>
  <c r="BU11" i="6" s="1"/>
  <c r="BT10" i="6"/>
  <c r="BT11" i="6" s="1"/>
  <c r="BS10" i="6"/>
  <c r="BS11" i="6" s="1"/>
  <c r="BQ10" i="6"/>
  <c r="BP10" i="6"/>
  <c r="BN10" i="6"/>
  <c r="BM10" i="6"/>
  <c r="BM11" i="6" s="1"/>
  <c r="BL10" i="6"/>
  <c r="BL11" i="6" s="1"/>
  <c r="BK10" i="6"/>
  <c r="BI10" i="6"/>
  <c r="BI11" i="6" s="1"/>
  <c r="BH10" i="6"/>
  <c r="BF10" i="6"/>
  <c r="BE10" i="6"/>
  <c r="BE11" i="6" s="1"/>
  <c r="BD10" i="6"/>
  <c r="BD11" i="6" s="1"/>
  <c r="BC10" i="6"/>
  <c r="BC11" i="6" s="1"/>
  <c r="BA10" i="6"/>
  <c r="BA11" i="6" s="1"/>
  <c r="AZ10" i="6"/>
  <c r="AX10" i="6"/>
  <c r="AW10" i="6"/>
  <c r="AW11" i="6" s="1"/>
  <c r="AV10" i="6"/>
  <c r="AU10" i="6"/>
  <c r="AS10" i="6"/>
  <c r="AS11" i="6" s="1"/>
  <c r="AR10" i="6"/>
  <c r="AP10" i="6"/>
  <c r="AO10" i="6"/>
  <c r="AO11" i="6" s="1"/>
  <c r="AN10" i="6"/>
  <c r="AN11" i="6" s="1"/>
  <c r="AM10" i="6"/>
  <c r="AM11" i="6" s="1"/>
  <c r="AK10" i="6"/>
  <c r="AJ10" i="6"/>
  <c r="AH10" i="6"/>
  <c r="AG10" i="6"/>
  <c r="AG11" i="6" s="1"/>
  <c r="AF10" i="6"/>
  <c r="AF11" i="6" s="1"/>
  <c r="AE10" i="6"/>
  <c r="AE11" i="6" s="1"/>
  <c r="AC10" i="6"/>
  <c r="AC11" i="6" s="1"/>
  <c r="AB10" i="6"/>
  <c r="Z10" i="6"/>
  <c r="Y10" i="6"/>
  <c r="Y11" i="6" s="1"/>
  <c r="X10" i="6"/>
  <c r="W10" i="6"/>
  <c r="U10" i="6"/>
  <c r="U11" i="6" s="1"/>
  <c r="T10" i="6"/>
  <c r="R10" i="6"/>
  <c r="R11" i="6" s="1"/>
  <c r="Q10" i="6"/>
  <c r="Q11" i="6" s="1"/>
  <c r="P10" i="6"/>
  <c r="O10" i="6"/>
  <c r="O11" i="6" s="1"/>
  <c r="M10" i="6"/>
  <c r="L10" i="6"/>
  <c r="J10" i="6"/>
  <c r="J11" i="6" s="1"/>
  <c r="I10" i="6"/>
  <c r="I11" i="6" s="1"/>
  <c r="H10" i="6"/>
  <c r="H11" i="6" s="1"/>
  <c r="G10" i="6"/>
  <c r="G11" i="6" s="1"/>
  <c r="CP10" i="6"/>
  <c r="G96" i="5"/>
  <c r="G97" i="5" s="1"/>
  <c r="F94" i="5"/>
  <c r="F93" i="5"/>
  <c r="F92" i="5"/>
  <c r="F83" i="5"/>
  <c r="F80" i="5"/>
  <c r="CH68" i="5"/>
  <c r="CH79" i="5" s="1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O68" i="5"/>
  <c r="BN68" i="5"/>
  <c r="BM68" i="5"/>
  <c r="BL68" i="5"/>
  <c r="BK68" i="5"/>
  <c r="BJ68" i="5"/>
  <c r="BI68" i="5"/>
  <c r="BH68" i="5"/>
  <c r="BG68" i="5"/>
  <c r="BF68" i="5"/>
  <c r="BE68" i="5"/>
  <c r="BD68" i="5"/>
  <c r="BC68" i="5"/>
  <c r="BB68" i="5"/>
  <c r="BA68" i="5"/>
  <c r="AZ68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3" i="5"/>
  <c r="AK81" i="5" s="1"/>
  <c r="AK82" i="5" s="1"/>
  <c r="G40" i="5"/>
  <c r="G41" i="5" s="1"/>
  <c r="G43" i="5" s="1"/>
  <c r="F38" i="5"/>
  <c r="F37" i="5"/>
  <c r="F36" i="5"/>
  <c r="F24" i="5"/>
  <c r="AA25" i="5" s="1"/>
  <c r="AA26" i="5" s="1"/>
  <c r="FU13" i="5"/>
  <c r="FT13" i="5"/>
  <c r="FS13" i="5"/>
  <c r="FR13" i="5"/>
  <c r="FQ13" i="5"/>
  <c r="FP13" i="5"/>
  <c r="FO13" i="5"/>
  <c r="FN13" i="5"/>
  <c r="FM13" i="5"/>
  <c r="FL13" i="5"/>
  <c r="FK13" i="5"/>
  <c r="FJ13" i="5"/>
  <c r="FI13" i="5"/>
  <c r="FH13" i="5"/>
  <c r="FG13" i="5"/>
  <c r="FF13" i="5"/>
  <c r="FE13" i="5"/>
  <c r="FD13" i="5"/>
  <c r="FC13" i="5"/>
  <c r="FB13" i="5"/>
  <c r="FA13" i="5"/>
  <c r="EZ13" i="5"/>
  <c r="EY13" i="5"/>
  <c r="EX13" i="5"/>
  <c r="EW13" i="5"/>
  <c r="EV13" i="5"/>
  <c r="EU13" i="5"/>
  <c r="ET13" i="5"/>
  <c r="ES13" i="5"/>
  <c r="ER13" i="5"/>
  <c r="EQ13" i="5"/>
  <c r="EP13" i="5"/>
  <c r="EO13" i="5"/>
  <c r="EN13" i="5"/>
  <c r="EM13" i="5"/>
  <c r="EL13" i="5"/>
  <c r="EK13" i="5"/>
  <c r="EJ13" i="5"/>
  <c r="EI13" i="5"/>
  <c r="EH13" i="5"/>
  <c r="EG13" i="5"/>
  <c r="EF13" i="5"/>
  <c r="EE13" i="5"/>
  <c r="ED13" i="5"/>
  <c r="EC13" i="5"/>
  <c r="EB13" i="5"/>
  <c r="EA13" i="5"/>
  <c r="DZ13" i="5"/>
  <c r="DY13" i="5"/>
  <c r="DX13" i="5"/>
  <c r="DW13" i="5"/>
  <c r="DV13" i="5"/>
  <c r="DU13" i="5"/>
  <c r="DT13" i="5"/>
  <c r="DS13" i="5"/>
  <c r="DR13" i="5"/>
  <c r="DQ13" i="5"/>
  <c r="DP13" i="5"/>
  <c r="DO13" i="5"/>
  <c r="DN13" i="5"/>
  <c r="DM13" i="5"/>
  <c r="DL13" i="5"/>
  <c r="DK13" i="5"/>
  <c r="DJ13" i="5"/>
  <c r="DI13" i="5"/>
  <c r="DH13" i="5"/>
  <c r="DG13" i="5"/>
  <c r="DF13" i="5"/>
  <c r="DE13" i="5"/>
  <c r="DD13" i="5"/>
  <c r="DC13" i="5"/>
  <c r="DB13" i="5"/>
  <c r="DA13" i="5"/>
  <c r="CZ13" i="5"/>
  <c r="CY13" i="5"/>
  <c r="CX13" i="5"/>
  <c r="CW13" i="5"/>
  <c r="CV13" i="5"/>
  <c r="CU13" i="5"/>
  <c r="CT13" i="5"/>
  <c r="CS13" i="5"/>
  <c r="CR13" i="5"/>
  <c r="CQ13" i="5"/>
  <c r="CP13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U12" i="5"/>
  <c r="FT12" i="5"/>
  <c r="FS12" i="5"/>
  <c r="FR12" i="5"/>
  <c r="FQ12" i="5"/>
  <c r="FP12" i="5"/>
  <c r="FO12" i="5"/>
  <c r="FN12" i="5"/>
  <c r="FM12" i="5"/>
  <c r="FL12" i="5"/>
  <c r="FK12" i="5"/>
  <c r="FJ12" i="5"/>
  <c r="FI12" i="5"/>
  <c r="FH12" i="5"/>
  <c r="FG12" i="5"/>
  <c r="FF12" i="5"/>
  <c r="FE12" i="5"/>
  <c r="FD12" i="5"/>
  <c r="FC12" i="5"/>
  <c r="FB12" i="5"/>
  <c r="FA12" i="5"/>
  <c r="EZ12" i="5"/>
  <c r="EY12" i="5"/>
  <c r="EX12" i="5"/>
  <c r="EW12" i="5"/>
  <c r="EV12" i="5"/>
  <c r="EU12" i="5"/>
  <c r="ET12" i="5"/>
  <c r="ES12" i="5"/>
  <c r="ER12" i="5"/>
  <c r="EQ12" i="5"/>
  <c r="EP12" i="5"/>
  <c r="EO12" i="5"/>
  <c r="EN12" i="5"/>
  <c r="EM12" i="5"/>
  <c r="EL12" i="5"/>
  <c r="EK12" i="5"/>
  <c r="EJ12" i="5"/>
  <c r="EI12" i="5"/>
  <c r="EH12" i="5"/>
  <c r="EG12" i="5"/>
  <c r="EF12" i="5"/>
  <c r="EE12" i="5"/>
  <c r="ED12" i="5"/>
  <c r="EC12" i="5"/>
  <c r="EB12" i="5"/>
  <c r="EA12" i="5"/>
  <c r="DZ12" i="5"/>
  <c r="DY12" i="5"/>
  <c r="DX12" i="5"/>
  <c r="DW12" i="5"/>
  <c r="DV12" i="5"/>
  <c r="DU12" i="5"/>
  <c r="DT12" i="5"/>
  <c r="DS12" i="5"/>
  <c r="DR12" i="5"/>
  <c r="DQ12" i="5"/>
  <c r="DP12" i="5"/>
  <c r="DO12" i="5"/>
  <c r="DN12" i="5"/>
  <c r="DM12" i="5"/>
  <c r="DL12" i="5"/>
  <c r="DK12" i="5"/>
  <c r="DJ12" i="5"/>
  <c r="DI12" i="5"/>
  <c r="DH12" i="5"/>
  <c r="DG12" i="5"/>
  <c r="DF12" i="5"/>
  <c r="DE12" i="5"/>
  <c r="DD12" i="5"/>
  <c r="DC12" i="5"/>
  <c r="DB12" i="5"/>
  <c r="DA12" i="5"/>
  <c r="CZ12" i="5"/>
  <c r="CY12" i="5"/>
  <c r="CX12" i="5"/>
  <c r="CW12" i="5"/>
  <c r="CV12" i="5"/>
  <c r="CU12" i="5"/>
  <c r="CT12" i="5"/>
  <c r="CS12" i="5"/>
  <c r="CR12" i="5"/>
  <c r="CQ12" i="5"/>
  <c r="CP12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S10" i="5"/>
  <c r="G96" i="4"/>
  <c r="G97" i="4" s="1"/>
  <c r="F94" i="4"/>
  <c r="F93" i="4"/>
  <c r="F92" i="4"/>
  <c r="F83" i="4"/>
  <c r="F80" i="4"/>
  <c r="CH68" i="4"/>
  <c r="CH79" i="4" s="1"/>
  <c r="CG68" i="4"/>
  <c r="CF68" i="4"/>
  <c r="CE68" i="4"/>
  <c r="CD68" i="4"/>
  <c r="CC68" i="4"/>
  <c r="CB68" i="4"/>
  <c r="CA68" i="4"/>
  <c r="BZ68" i="4"/>
  <c r="BY68" i="4"/>
  <c r="BX68" i="4"/>
  <c r="BW68" i="4"/>
  <c r="BV68" i="4"/>
  <c r="BU68" i="4"/>
  <c r="BT68" i="4"/>
  <c r="BS68" i="4"/>
  <c r="BR68" i="4"/>
  <c r="BQ68" i="4"/>
  <c r="BP68" i="4"/>
  <c r="BO68" i="4"/>
  <c r="BN68" i="4"/>
  <c r="BM68" i="4"/>
  <c r="BL68" i="4"/>
  <c r="BK68" i="4"/>
  <c r="BJ68" i="4"/>
  <c r="BI68" i="4"/>
  <c r="BH68" i="4"/>
  <c r="BG68" i="4"/>
  <c r="BF68" i="4"/>
  <c r="BE68" i="4"/>
  <c r="BD68" i="4"/>
  <c r="BC68" i="4"/>
  <c r="BB68" i="4"/>
  <c r="BA68" i="4"/>
  <c r="AZ68" i="4"/>
  <c r="AY68" i="4"/>
  <c r="AX68" i="4"/>
  <c r="AW68" i="4"/>
  <c r="AV68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3" i="4"/>
  <c r="AG81" i="4" s="1"/>
  <c r="AG82" i="4" s="1"/>
  <c r="AJ51" i="4"/>
  <c r="G40" i="4"/>
  <c r="G41" i="4" s="1"/>
  <c r="F38" i="4"/>
  <c r="F37" i="4"/>
  <c r="F36" i="4"/>
  <c r="F24" i="4"/>
  <c r="FE25" i="4" s="1"/>
  <c r="FE26" i="4" s="1"/>
  <c r="FE32" i="4" s="1"/>
  <c r="FU13" i="4"/>
  <c r="FT13" i="4"/>
  <c r="FS13" i="4"/>
  <c r="FR13" i="4"/>
  <c r="FQ13" i="4"/>
  <c r="FP13" i="4"/>
  <c r="FO13" i="4"/>
  <c r="FN13" i="4"/>
  <c r="FM13" i="4"/>
  <c r="FL13" i="4"/>
  <c r="FK13" i="4"/>
  <c r="FJ13" i="4"/>
  <c r="FI13" i="4"/>
  <c r="FH13" i="4"/>
  <c r="FG13" i="4"/>
  <c r="FF13" i="4"/>
  <c r="FE13" i="4"/>
  <c r="FD13" i="4"/>
  <c r="FC13" i="4"/>
  <c r="FB13" i="4"/>
  <c r="FA13" i="4"/>
  <c r="EZ13" i="4"/>
  <c r="EY13" i="4"/>
  <c r="EX13" i="4"/>
  <c r="EW13" i="4"/>
  <c r="EV13" i="4"/>
  <c r="EU13" i="4"/>
  <c r="ET13" i="4"/>
  <c r="ES13" i="4"/>
  <c r="ER13" i="4"/>
  <c r="EQ13" i="4"/>
  <c r="EP13" i="4"/>
  <c r="EO13" i="4"/>
  <c r="EN13" i="4"/>
  <c r="EM13" i="4"/>
  <c r="EL13" i="4"/>
  <c r="EK13" i="4"/>
  <c r="EJ13" i="4"/>
  <c r="EI13" i="4"/>
  <c r="EH13" i="4"/>
  <c r="EG13" i="4"/>
  <c r="EF13" i="4"/>
  <c r="EE13" i="4"/>
  <c r="ED13" i="4"/>
  <c r="EC13" i="4"/>
  <c r="EB13" i="4"/>
  <c r="EA13" i="4"/>
  <c r="DZ13" i="4"/>
  <c r="DY13" i="4"/>
  <c r="DX13" i="4"/>
  <c r="DW13" i="4"/>
  <c r="DV13" i="4"/>
  <c r="DU13" i="4"/>
  <c r="DT13" i="4"/>
  <c r="DS13" i="4"/>
  <c r="DR13" i="4"/>
  <c r="DQ13" i="4"/>
  <c r="DP13" i="4"/>
  <c r="DO13" i="4"/>
  <c r="DN13" i="4"/>
  <c r="DM13" i="4"/>
  <c r="DL13" i="4"/>
  <c r="DK13" i="4"/>
  <c r="DJ13" i="4"/>
  <c r="DI13" i="4"/>
  <c r="DH13" i="4"/>
  <c r="DG13" i="4"/>
  <c r="DF13" i="4"/>
  <c r="DE13" i="4"/>
  <c r="DD13" i="4"/>
  <c r="DC13" i="4"/>
  <c r="DB13" i="4"/>
  <c r="DA13" i="4"/>
  <c r="CZ13" i="4"/>
  <c r="CY13" i="4"/>
  <c r="CX13" i="4"/>
  <c r="CW13" i="4"/>
  <c r="CV13" i="4"/>
  <c r="CU13" i="4"/>
  <c r="CT13" i="4"/>
  <c r="CS13" i="4"/>
  <c r="CR13" i="4"/>
  <c r="CQ13" i="4"/>
  <c r="CP13" i="4"/>
  <c r="CO13" i="4"/>
  <c r="CN13" i="4"/>
  <c r="CM13" i="4"/>
  <c r="CL13" i="4"/>
  <c r="CK13" i="4"/>
  <c r="CJ13" i="4"/>
  <c r="CI13" i="4"/>
  <c r="CH13" i="4"/>
  <c r="CG13" i="4"/>
  <c r="CF13" i="4"/>
  <c r="CE13" i="4"/>
  <c r="CD13" i="4"/>
  <c r="CC13" i="4"/>
  <c r="CB13" i="4"/>
  <c r="CA13" i="4"/>
  <c r="BZ13" i="4"/>
  <c r="BY13" i="4"/>
  <c r="BX13" i="4"/>
  <c r="BW13" i="4"/>
  <c r="BV13" i="4"/>
  <c r="BU13" i="4"/>
  <c r="BT13" i="4"/>
  <c r="BS13" i="4"/>
  <c r="BR13" i="4"/>
  <c r="BQ13" i="4"/>
  <c r="BP13" i="4"/>
  <c r="BO13" i="4"/>
  <c r="BN13" i="4"/>
  <c r="BM13" i="4"/>
  <c r="BL13" i="4"/>
  <c r="BK13" i="4"/>
  <c r="BJ13" i="4"/>
  <c r="BI13" i="4"/>
  <c r="BH13" i="4"/>
  <c r="BG13" i="4"/>
  <c r="BF13" i="4"/>
  <c r="BE13" i="4"/>
  <c r="BD13" i="4"/>
  <c r="BC13" i="4"/>
  <c r="BB13" i="4"/>
  <c r="BA13" i="4"/>
  <c r="AZ13" i="4"/>
  <c r="AY13" i="4"/>
  <c r="AX13" i="4"/>
  <c r="AW13" i="4"/>
  <c r="AV13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U12" i="4"/>
  <c r="FT12" i="4"/>
  <c r="FS12" i="4"/>
  <c r="FR12" i="4"/>
  <c r="FQ12" i="4"/>
  <c r="FP12" i="4"/>
  <c r="FO12" i="4"/>
  <c r="FN12" i="4"/>
  <c r="FM12" i="4"/>
  <c r="FL12" i="4"/>
  <c r="FK12" i="4"/>
  <c r="FJ12" i="4"/>
  <c r="FI12" i="4"/>
  <c r="FH12" i="4"/>
  <c r="FG12" i="4"/>
  <c r="FF12" i="4"/>
  <c r="FE12" i="4"/>
  <c r="FD12" i="4"/>
  <c r="FC12" i="4"/>
  <c r="FB12" i="4"/>
  <c r="FA12" i="4"/>
  <c r="EZ12" i="4"/>
  <c r="EY12" i="4"/>
  <c r="EX12" i="4"/>
  <c r="EW12" i="4"/>
  <c r="EV12" i="4"/>
  <c r="EU12" i="4"/>
  <c r="ET12" i="4"/>
  <c r="ES12" i="4"/>
  <c r="ER12" i="4"/>
  <c r="EQ12" i="4"/>
  <c r="EP12" i="4"/>
  <c r="EO12" i="4"/>
  <c r="EN12" i="4"/>
  <c r="EM12" i="4"/>
  <c r="EL12" i="4"/>
  <c r="EK12" i="4"/>
  <c r="EJ12" i="4"/>
  <c r="EI12" i="4"/>
  <c r="EH12" i="4"/>
  <c r="EG12" i="4"/>
  <c r="EF12" i="4"/>
  <c r="EE12" i="4"/>
  <c r="ED12" i="4"/>
  <c r="EC12" i="4"/>
  <c r="EB12" i="4"/>
  <c r="EA12" i="4"/>
  <c r="DZ12" i="4"/>
  <c r="DY12" i="4"/>
  <c r="DX12" i="4"/>
  <c r="DW12" i="4"/>
  <c r="DV12" i="4"/>
  <c r="DU12" i="4"/>
  <c r="DT12" i="4"/>
  <c r="DS12" i="4"/>
  <c r="DR12" i="4"/>
  <c r="DQ12" i="4"/>
  <c r="DP12" i="4"/>
  <c r="DO12" i="4"/>
  <c r="DN12" i="4"/>
  <c r="DM12" i="4"/>
  <c r="DL12" i="4"/>
  <c r="DK12" i="4"/>
  <c r="DJ12" i="4"/>
  <c r="DI12" i="4"/>
  <c r="DH12" i="4"/>
  <c r="DG12" i="4"/>
  <c r="DF12" i="4"/>
  <c r="DE12" i="4"/>
  <c r="DD12" i="4"/>
  <c r="DC12" i="4"/>
  <c r="DB12" i="4"/>
  <c r="DA12" i="4"/>
  <c r="CZ12" i="4"/>
  <c r="CY12" i="4"/>
  <c r="CX12" i="4"/>
  <c r="CW12" i="4"/>
  <c r="CV12" i="4"/>
  <c r="CU12" i="4"/>
  <c r="CT12" i="4"/>
  <c r="CS12" i="4"/>
  <c r="CR12" i="4"/>
  <c r="CQ12" i="4"/>
  <c r="CP12" i="4"/>
  <c r="CO12" i="4"/>
  <c r="CN12" i="4"/>
  <c r="CM12" i="4"/>
  <c r="CL12" i="4"/>
  <c r="CK12" i="4"/>
  <c r="CJ12" i="4"/>
  <c r="CI12" i="4"/>
  <c r="CH12" i="4"/>
  <c r="CG12" i="4"/>
  <c r="CF12" i="4"/>
  <c r="CE12" i="4"/>
  <c r="CD12" i="4"/>
  <c r="CC12" i="4"/>
  <c r="CB12" i="4"/>
  <c r="CA12" i="4"/>
  <c r="BZ12" i="4"/>
  <c r="BY12" i="4"/>
  <c r="BX12" i="4"/>
  <c r="BW12" i="4"/>
  <c r="BV12" i="4"/>
  <c r="BU12" i="4"/>
  <c r="BT12" i="4"/>
  <c r="BS12" i="4"/>
  <c r="BR12" i="4"/>
  <c r="BQ12" i="4"/>
  <c r="BP12" i="4"/>
  <c r="BO12" i="4"/>
  <c r="BN12" i="4"/>
  <c r="BM12" i="4"/>
  <c r="BL12" i="4"/>
  <c r="BK12" i="4"/>
  <c r="BJ12" i="4"/>
  <c r="BI12" i="4"/>
  <c r="BH12" i="4"/>
  <c r="BG12" i="4"/>
  <c r="BF12" i="4"/>
  <c r="BE12" i="4"/>
  <c r="BD12" i="4"/>
  <c r="BC12" i="4"/>
  <c r="BB12" i="4"/>
  <c r="BA12" i="4"/>
  <c r="AZ12" i="4"/>
  <c r="AY12" i="4"/>
  <c r="AX12" i="4"/>
  <c r="AW12" i="4"/>
  <c r="AV12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Q10" i="4"/>
  <c r="AG25" i="4" l="1"/>
  <c r="AG26" i="4" s="1"/>
  <c r="CA25" i="4"/>
  <c r="CA26" i="4" s="1"/>
  <c r="DT25" i="4"/>
  <c r="DT26" i="4" s="1"/>
  <c r="DT32" i="4" s="1"/>
  <c r="BQ25" i="5"/>
  <c r="BQ26" i="5" s="1"/>
  <c r="DB25" i="6"/>
  <c r="DB26" i="6" s="1"/>
  <c r="DB32" i="6" s="1"/>
  <c r="CX25" i="6"/>
  <c r="CX26" i="6" s="1"/>
  <c r="CT25" i="6"/>
  <c r="CT26" i="6" s="1"/>
  <c r="CT32" i="6" s="1"/>
  <c r="L25" i="4"/>
  <c r="L26" i="4" s="1"/>
  <c r="AW25" i="4"/>
  <c r="AW26" i="4" s="1"/>
  <c r="CQ25" i="4"/>
  <c r="CQ26" i="4" s="1"/>
  <c r="ER25" i="4"/>
  <c r="ER26" i="4" s="1"/>
  <c r="ER32" i="4" s="1"/>
  <c r="EY25" i="5"/>
  <c r="EY26" i="5" s="1"/>
  <c r="EY32" i="5" s="1"/>
  <c r="G43" i="6"/>
  <c r="K69" i="7"/>
  <c r="K70" i="7" s="1"/>
  <c r="DA25" i="6"/>
  <c r="DA26" i="6" s="1"/>
  <c r="DA32" i="6" s="1"/>
  <c r="CW25" i="6"/>
  <c r="CW26" i="6" s="1"/>
  <c r="CW32" i="6" s="1"/>
  <c r="CS25" i="6"/>
  <c r="CS26" i="6" s="1"/>
  <c r="CS32" i="6" s="1"/>
  <c r="O25" i="4"/>
  <c r="O26" i="4" s="1"/>
  <c r="BH25" i="4"/>
  <c r="BH26" i="4" s="1"/>
  <c r="CS25" i="4"/>
  <c r="CS26" i="4" s="1"/>
  <c r="CS32" i="4" s="1"/>
  <c r="EX25" i="4"/>
  <c r="EX26" i="4" s="1"/>
  <c r="EX32" i="4" s="1"/>
  <c r="G43" i="4"/>
  <c r="CZ25" i="6"/>
  <c r="CZ26" i="6" s="1"/>
  <c r="CZ32" i="6" s="1"/>
  <c r="CV25" i="6"/>
  <c r="CV26" i="6" s="1"/>
  <c r="CV32" i="6" s="1"/>
  <c r="R25" i="8"/>
  <c r="R26" i="8" s="1"/>
  <c r="R35" i="8" s="1"/>
  <c r="AI25" i="8"/>
  <c r="AI26" i="8" s="1"/>
  <c r="AY25" i="8"/>
  <c r="AY26" i="8" s="1"/>
  <c r="AE25" i="4"/>
  <c r="AE26" i="4" s="1"/>
  <c r="BX25" i="4"/>
  <c r="BX26" i="4" s="1"/>
  <c r="DI25" i="4"/>
  <c r="DI26" i="4" s="1"/>
  <c r="DI32" i="4" s="1"/>
  <c r="CY25" i="6"/>
  <c r="CY26" i="6" s="1"/>
  <c r="CY32" i="6" s="1"/>
  <c r="CU25" i="6"/>
  <c r="CU26" i="6" s="1"/>
  <c r="CU32" i="6" s="1"/>
  <c r="J25" i="8"/>
  <c r="J26" i="8" s="1"/>
  <c r="J33" i="8" s="1"/>
  <c r="X25" i="8"/>
  <c r="X26" i="8" s="1"/>
  <c r="AN25" i="8"/>
  <c r="AN26" i="8" s="1"/>
  <c r="BG25" i="8"/>
  <c r="BG26" i="8" s="1"/>
  <c r="AC69" i="4"/>
  <c r="H69" i="8"/>
  <c r="P69" i="8"/>
  <c r="X69" i="8"/>
  <c r="AF69" i="8"/>
  <c r="AN69" i="8"/>
  <c r="AN70" i="8" s="1"/>
  <c r="AV69" i="8"/>
  <c r="AV70" i="8" s="1"/>
  <c r="BD69" i="8"/>
  <c r="BD70" i="8" s="1"/>
  <c r="BL69" i="8"/>
  <c r="BL70" i="8" s="1"/>
  <c r="DB34" i="6"/>
  <c r="CY15" i="6"/>
  <c r="CY19" i="6" s="1"/>
  <c r="CV15" i="6"/>
  <c r="CV19" i="6" s="1"/>
  <c r="G69" i="5"/>
  <c r="G70" i="5" s="1"/>
  <c r="W69" i="5"/>
  <c r="M71" i="5"/>
  <c r="Q71" i="4"/>
  <c r="CT35" i="6"/>
  <c r="CT34" i="6"/>
  <c r="CT33" i="6"/>
  <c r="O69" i="5"/>
  <c r="AE69" i="5"/>
  <c r="AE70" i="5" s="1"/>
  <c r="K69" i="5"/>
  <c r="K70" i="5" s="1"/>
  <c r="S69" i="5"/>
  <c r="S70" i="5" s="1"/>
  <c r="AA69" i="5"/>
  <c r="AA70" i="5" s="1"/>
  <c r="AI69" i="5"/>
  <c r="AQ69" i="5"/>
  <c r="AQ70" i="5" s="1"/>
  <c r="AY69" i="5"/>
  <c r="BG69" i="5"/>
  <c r="BG70" i="5" s="1"/>
  <c r="BO69" i="5"/>
  <c r="BO70" i="5" s="1"/>
  <c r="BW69" i="5"/>
  <c r="BW70" i="5" s="1"/>
  <c r="ER35" i="4"/>
  <c r="W71" i="8"/>
  <c r="K69" i="8"/>
  <c r="K70" i="8" s="1"/>
  <c r="BD71" i="8"/>
  <c r="CE71" i="8"/>
  <c r="M69" i="8"/>
  <c r="U69" i="8"/>
  <c r="U70" i="8" s="1"/>
  <c r="AC69" i="8"/>
  <c r="AC70" i="8" s="1"/>
  <c r="AK69" i="8"/>
  <c r="AK70" i="8" s="1"/>
  <c r="AS69" i="8"/>
  <c r="AS70" i="8" s="1"/>
  <c r="BA69" i="8"/>
  <c r="BA70" i="8" s="1"/>
  <c r="BI69" i="8"/>
  <c r="BI70" i="8" s="1"/>
  <c r="BQ69" i="8"/>
  <c r="BQ70" i="8" s="1"/>
  <c r="BY69" i="8"/>
  <c r="CG69" i="8"/>
  <c r="CG70" i="8" s="1"/>
  <c r="G72" i="8"/>
  <c r="BO72" i="8"/>
  <c r="AJ69" i="8"/>
  <c r="AJ70" i="8" s="1"/>
  <c r="BT69" i="8"/>
  <c r="BT70" i="8" s="1"/>
  <c r="CB69" i="8"/>
  <c r="CB70" i="8" s="1"/>
  <c r="AZ69" i="8"/>
  <c r="AZ70" i="8" s="1"/>
  <c r="AC81" i="8"/>
  <c r="AC82" i="8" s="1"/>
  <c r="I69" i="8"/>
  <c r="I70" i="8" s="1"/>
  <c r="Q69" i="8"/>
  <c r="Q70" i="8" s="1"/>
  <c r="Y69" i="8"/>
  <c r="Y70" i="8" s="1"/>
  <c r="AG69" i="8"/>
  <c r="AG70" i="8" s="1"/>
  <c r="AO69" i="8"/>
  <c r="AO70" i="8" s="1"/>
  <c r="AW69" i="8"/>
  <c r="AW70" i="8" s="1"/>
  <c r="BE69" i="8"/>
  <c r="BE70" i="8" s="1"/>
  <c r="BM69" i="8"/>
  <c r="BU69" i="8"/>
  <c r="BU70" i="8" s="1"/>
  <c r="CC69" i="8"/>
  <c r="CC70" i="8" s="1"/>
  <c r="S71" i="8"/>
  <c r="BE81" i="8"/>
  <c r="BE82" i="8" s="1"/>
  <c r="BE88" i="8" s="1"/>
  <c r="CX32" i="6"/>
  <c r="CX33" i="6"/>
  <c r="CX34" i="6"/>
  <c r="CX35" i="6"/>
  <c r="CX15" i="6"/>
  <c r="CX19" i="6" s="1"/>
  <c r="CV35" i="6"/>
  <c r="CV34" i="6"/>
  <c r="CV33" i="6"/>
  <c r="DB35" i="6"/>
  <c r="CG81" i="6"/>
  <c r="CG82" i="6" s="1"/>
  <c r="DB15" i="6"/>
  <c r="DB19" i="6" s="1"/>
  <c r="CW15" i="6"/>
  <c r="CW19" i="6" s="1"/>
  <c r="CU35" i="6"/>
  <c r="CU34" i="6"/>
  <c r="CU33" i="6"/>
  <c r="DA35" i="6"/>
  <c r="CT15" i="6"/>
  <c r="CT19" i="6" s="1"/>
  <c r="CU15" i="6"/>
  <c r="CU19" i="6" s="1"/>
  <c r="CS35" i="6"/>
  <c r="CS34" i="6"/>
  <c r="CS33" i="6"/>
  <c r="DA34" i="6"/>
  <c r="CZ35" i="6"/>
  <c r="CZ34" i="6"/>
  <c r="CZ33" i="6"/>
  <c r="DB33" i="6"/>
  <c r="CY35" i="6"/>
  <c r="CY34" i="6"/>
  <c r="CY33" i="6"/>
  <c r="DA33" i="6"/>
  <c r="CZ15" i="6"/>
  <c r="CZ19" i="6" s="1"/>
  <c r="CW35" i="6"/>
  <c r="CW34" i="6"/>
  <c r="CW33" i="6"/>
  <c r="AS71" i="5"/>
  <c r="BF71" i="5"/>
  <c r="CE69" i="5"/>
  <c r="CE70" i="5" s="1"/>
  <c r="AJ72" i="5"/>
  <c r="BA72" i="5"/>
  <c r="EY35" i="5"/>
  <c r="EY34" i="5"/>
  <c r="EY33" i="5"/>
  <c r="U81" i="5"/>
  <c r="U82" i="5" s="1"/>
  <c r="AM69" i="5"/>
  <c r="AU69" i="5"/>
  <c r="BC69" i="5"/>
  <c r="BC70" i="5" s="1"/>
  <c r="BK69" i="5"/>
  <c r="BK70" i="5" s="1"/>
  <c r="BA69" i="5"/>
  <c r="BA70" i="5" s="1"/>
  <c r="AT71" i="4"/>
  <c r="ER34" i="4"/>
  <c r="DT34" i="4"/>
  <c r="DT35" i="4"/>
  <c r="Q72" i="4"/>
  <c r="EX35" i="4"/>
  <c r="ER33" i="4"/>
  <c r="DT33" i="4"/>
  <c r="BM72" i="4"/>
  <c r="FE35" i="4"/>
  <c r="DI35" i="4"/>
  <c r="CS35" i="4"/>
  <c r="EX34" i="4"/>
  <c r="FE34" i="4"/>
  <c r="DI34" i="4"/>
  <c r="CS34" i="4"/>
  <c r="EX33" i="4"/>
  <c r="W81" i="4"/>
  <c r="W82" i="4" s="1"/>
  <c r="FE33" i="4"/>
  <c r="DI33" i="4"/>
  <c r="CS33" i="4"/>
  <c r="AK69" i="4"/>
  <c r="AK70" i="4" s="1"/>
  <c r="DA15" i="6"/>
  <c r="DA19" i="6" s="1"/>
  <c r="CS15" i="6"/>
  <c r="CS19" i="6" s="1"/>
  <c r="G43" i="7"/>
  <c r="J69" i="8"/>
  <c r="J70" i="8" s="1"/>
  <c r="R69" i="8"/>
  <c r="R70" i="8" s="1"/>
  <c r="Z69" i="8"/>
  <c r="Z70" i="8" s="1"/>
  <c r="AH69" i="8"/>
  <c r="AH70" i="8" s="1"/>
  <c r="AP69" i="8"/>
  <c r="AP70" i="8" s="1"/>
  <c r="AX69" i="8"/>
  <c r="AX70" i="8" s="1"/>
  <c r="BF69" i="8"/>
  <c r="BF70" i="8" s="1"/>
  <c r="BN69" i="8"/>
  <c r="BN70" i="8" s="1"/>
  <c r="BV69" i="8"/>
  <c r="BV70" i="8" s="1"/>
  <c r="CD69" i="8"/>
  <c r="CD70" i="8" s="1"/>
  <c r="BP69" i="8"/>
  <c r="BP70" i="8" s="1"/>
  <c r="AI71" i="8"/>
  <c r="AE72" i="8"/>
  <c r="BI81" i="8"/>
  <c r="BI82" i="8" s="1"/>
  <c r="BI91" i="8" s="1"/>
  <c r="S69" i="8"/>
  <c r="S70" i="8" s="1"/>
  <c r="AA69" i="8"/>
  <c r="AA70" i="8" s="1"/>
  <c r="AI69" i="8"/>
  <c r="AI70" i="8" s="1"/>
  <c r="AQ69" i="8"/>
  <c r="AQ70" i="8" s="1"/>
  <c r="AY69" i="8"/>
  <c r="AY70" i="8" s="1"/>
  <c r="BG69" i="8"/>
  <c r="BG70" i="8" s="1"/>
  <c r="BO69" i="8"/>
  <c r="BO70" i="8" s="1"/>
  <c r="BW69" i="8"/>
  <c r="BW70" i="8" s="1"/>
  <c r="CE69" i="8"/>
  <c r="CE70" i="8" s="1"/>
  <c r="CF69" i="8"/>
  <c r="CF70" i="8" s="1"/>
  <c r="AN71" i="8"/>
  <c r="AI72" i="8"/>
  <c r="L69" i="8"/>
  <c r="L70" i="8" s="1"/>
  <c r="AB69" i="8"/>
  <c r="AB70" i="8" s="1"/>
  <c r="AR69" i="8"/>
  <c r="AR70" i="8" s="1"/>
  <c r="BH69" i="8"/>
  <c r="BH70" i="8" s="1"/>
  <c r="BX69" i="8"/>
  <c r="BX70" i="8" s="1"/>
  <c r="AQ71" i="8"/>
  <c r="BK72" i="8"/>
  <c r="N69" i="8"/>
  <c r="N70" i="8" s="1"/>
  <c r="V69" i="8"/>
  <c r="V70" i="8" s="1"/>
  <c r="AD69" i="8"/>
  <c r="AD70" i="8" s="1"/>
  <c r="AL69" i="8"/>
  <c r="AL70" i="8" s="1"/>
  <c r="AT69" i="8"/>
  <c r="AT70" i="8" s="1"/>
  <c r="BB69" i="8"/>
  <c r="BB70" i="8" s="1"/>
  <c r="BJ69" i="8"/>
  <c r="BJ70" i="8" s="1"/>
  <c r="BR69" i="8"/>
  <c r="BR70" i="8" s="1"/>
  <c r="BZ69" i="8"/>
  <c r="BZ70" i="8" s="1"/>
  <c r="CH69" i="8"/>
  <c r="CH70" i="8" s="1"/>
  <c r="BK71" i="8"/>
  <c r="G69" i="8"/>
  <c r="G70" i="8" s="1"/>
  <c r="O69" i="8"/>
  <c r="O70" i="8" s="1"/>
  <c r="W69" i="8"/>
  <c r="W70" i="8" s="1"/>
  <c r="AE69" i="8"/>
  <c r="AE70" i="8" s="1"/>
  <c r="AM69" i="8"/>
  <c r="AM70" i="8" s="1"/>
  <c r="AU69" i="8"/>
  <c r="AU70" i="8" s="1"/>
  <c r="BC69" i="8"/>
  <c r="BK69" i="8"/>
  <c r="BK70" i="8" s="1"/>
  <c r="BS69" i="8"/>
  <c r="BS70" i="8" s="1"/>
  <c r="CA69" i="8"/>
  <c r="CA70" i="8" s="1"/>
  <c r="T69" i="8"/>
  <c r="T70" i="8" s="1"/>
  <c r="O71" i="8"/>
  <c r="BL71" i="8"/>
  <c r="Y81" i="8"/>
  <c r="Y82" i="8" s="1"/>
  <c r="Y91" i="8" s="1"/>
  <c r="AQ35" i="8"/>
  <c r="AQ34" i="8"/>
  <c r="AY34" i="8"/>
  <c r="AY32" i="8"/>
  <c r="G25" i="8"/>
  <c r="G26" i="8" s="1"/>
  <c r="G35" i="8" s="1"/>
  <c r="W25" i="8"/>
  <c r="W26" i="8" s="1"/>
  <c r="W33" i="8" s="1"/>
  <c r="AM25" i="8"/>
  <c r="AM26" i="8" s="1"/>
  <c r="AM32" i="8" s="1"/>
  <c r="BD25" i="8"/>
  <c r="BD26" i="8" s="1"/>
  <c r="BD35" i="8" s="1"/>
  <c r="BN32" i="8"/>
  <c r="R33" i="8"/>
  <c r="L25" i="8"/>
  <c r="L26" i="8" s="1"/>
  <c r="L35" i="8" s="1"/>
  <c r="AA25" i="8"/>
  <c r="AA26" i="8" s="1"/>
  <c r="AA35" i="8" s="1"/>
  <c r="AU25" i="8"/>
  <c r="AU26" i="8" s="1"/>
  <c r="AU35" i="8" s="1"/>
  <c r="BK25" i="8"/>
  <c r="BK26" i="8" s="1"/>
  <c r="BK33" i="8" s="1"/>
  <c r="Z33" i="8"/>
  <c r="N25" i="8"/>
  <c r="N26" i="8" s="1"/>
  <c r="N34" i="8" s="1"/>
  <c r="AE25" i="8"/>
  <c r="AE26" i="8" s="1"/>
  <c r="AE35" i="8" s="1"/>
  <c r="AV25" i="8"/>
  <c r="AV26" i="8" s="1"/>
  <c r="AV33" i="8" s="1"/>
  <c r="BL25" i="8"/>
  <c r="BL26" i="8" s="1"/>
  <c r="BL35" i="8" s="1"/>
  <c r="R34" i="8"/>
  <c r="AH34" i="8"/>
  <c r="T25" i="8"/>
  <c r="T26" i="8" s="1"/>
  <c r="T32" i="8" s="1"/>
  <c r="AJ25" i="8"/>
  <c r="AJ26" i="8" s="1"/>
  <c r="AJ35" i="8" s="1"/>
  <c r="Z32" i="8"/>
  <c r="BI10" i="8"/>
  <c r="BA10" i="8"/>
  <c r="AS10" i="8"/>
  <c r="AK10" i="8"/>
  <c r="AC10" i="8"/>
  <c r="U10" i="8"/>
  <c r="M10" i="8"/>
  <c r="BH10" i="8"/>
  <c r="AZ10" i="8"/>
  <c r="AR10" i="8"/>
  <c r="AJ10" i="8"/>
  <c r="AB10" i="8"/>
  <c r="T10" i="8"/>
  <c r="L10" i="8"/>
  <c r="BG10" i="8"/>
  <c r="AY10" i="8"/>
  <c r="AQ10" i="8"/>
  <c r="AI10" i="8"/>
  <c r="AA10" i="8"/>
  <c r="S10" i="8"/>
  <c r="K10" i="8"/>
  <c r="BN10" i="8"/>
  <c r="BF10" i="8"/>
  <c r="AX10" i="8"/>
  <c r="AP10" i="8"/>
  <c r="AH10" i="8"/>
  <c r="Z10" i="8"/>
  <c r="R10" i="8"/>
  <c r="J10" i="8"/>
  <c r="BM10" i="8"/>
  <c r="BE10" i="8"/>
  <c r="AW10" i="8"/>
  <c r="AO10" i="8"/>
  <c r="AG10" i="8"/>
  <c r="Y10" i="8"/>
  <c r="Q10" i="8"/>
  <c r="I10" i="8"/>
  <c r="BK10" i="8"/>
  <c r="BC10" i="8"/>
  <c r="AU10" i="8"/>
  <c r="AM10" i="8"/>
  <c r="AE10" i="8"/>
  <c r="W10" i="8"/>
  <c r="O10" i="8"/>
  <c r="G10" i="8"/>
  <c r="AL10" i="8"/>
  <c r="X35" i="8"/>
  <c r="X33" i="8"/>
  <c r="X34" i="8"/>
  <c r="X32" i="8"/>
  <c r="BG32" i="8"/>
  <c r="BG33" i="8"/>
  <c r="BG35" i="8"/>
  <c r="AM34" i="8"/>
  <c r="AM35" i="8"/>
  <c r="H10" i="8"/>
  <c r="AN10" i="8"/>
  <c r="K33" i="8"/>
  <c r="K34" i="8"/>
  <c r="K32" i="8"/>
  <c r="BH34" i="8"/>
  <c r="BH32" i="8"/>
  <c r="BH35" i="8"/>
  <c r="BH33" i="8"/>
  <c r="BL10" i="8"/>
  <c r="N10" i="8"/>
  <c r="AT10" i="8"/>
  <c r="BG34" i="8"/>
  <c r="P10" i="8"/>
  <c r="AV10" i="8"/>
  <c r="AV34" i="8"/>
  <c r="K35" i="8"/>
  <c r="AN35" i="8"/>
  <c r="AN33" i="8"/>
  <c r="AN34" i="8"/>
  <c r="AN32" i="8"/>
  <c r="V10" i="8"/>
  <c r="BB10" i="8"/>
  <c r="AX33" i="8"/>
  <c r="AX35" i="8"/>
  <c r="AX34" i="8"/>
  <c r="AX32" i="8"/>
  <c r="X10" i="8"/>
  <c r="BD10" i="8"/>
  <c r="AI33" i="8"/>
  <c r="AI34" i="8"/>
  <c r="AI35" i="8"/>
  <c r="AI32" i="8"/>
  <c r="O34" i="8"/>
  <c r="O35" i="8"/>
  <c r="O32" i="8"/>
  <c r="O33" i="8"/>
  <c r="AF10" i="8"/>
  <c r="AD10" i="8"/>
  <c r="BJ10" i="8"/>
  <c r="AZ34" i="8"/>
  <c r="AZ32" i="8"/>
  <c r="AZ35" i="8"/>
  <c r="AZ33" i="8"/>
  <c r="J32" i="8"/>
  <c r="AY33" i="8"/>
  <c r="AH35" i="8"/>
  <c r="BN33" i="8"/>
  <c r="J35" i="8"/>
  <c r="BM70" i="8"/>
  <c r="AQ33" i="8"/>
  <c r="J34" i="8"/>
  <c r="Z35" i="8"/>
  <c r="AY35" i="8"/>
  <c r="BN35" i="8"/>
  <c r="BM25" i="8"/>
  <c r="BM26" i="8" s="1"/>
  <c r="BE25" i="8"/>
  <c r="BE26" i="8" s="1"/>
  <c r="AW25" i="8"/>
  <c r="AW26" i="8" s="1"/>
  <c r="AO25" i="8"/>
  <c r="AO26" i="8" s="1"/>
  <c r="AG25" i="8"/>
  <c r="AG26" i="8" s="1"/>
  <c r="Y25" i="8"/>
  <c r="Y26" i="8" s="1"/>
  <c r="Q25" i="8"/>
  <c r="Q26" i="8" s="1"/>
  <c r="I25" i="8"/>
  <c r="I26" i="8" s="1"/>
  <c r="BJ25" i="8"/>
  <c r="BJ26" i="8" s="1"/>
  <c r="BB25" i="8"/>
  <c r="BB26" i="8" s="1"/>
  <c r="AT25" i="8"/>
  <c r="AT26" i="8" s="1"/>
  <c r="AL25" i="8"/>
  <c r="AL26" i="8" s="1"/>
  <c r="AD25" i="8"/>
  <c r="AD26" i="8" s="1"/>
  <c r="V25" i="8"/>
  <c r="V26" i="8" s="1"/>
  <c r="BI25" i="8"/>
  <c r="BI26" i="8" s="1"/>
  <c r="BA25" i="8"/>
  <c r="BA26" i="8" s="1"/>
  <c r="AS25" i="8"/>
  <c r="AS26" i="8" s="1"/>
  <c r="AK25" i="8"/>
  <c r="AK26" i="8" s="1"/>
  <c r="AC25" i="8"/>
  <c r="AC26" i="8" s="1"/>
  <c r="U25" i="8"/>
  <c r="U26" i="8" s="1"/>
  <c r="M25" i="8"/>
  <c r="M26" i="8" s="1"/>
  <c r="P25" i="8"/>
  <c r="P26" i="8" s="1"/>
  <c r="AB25" i="8"/>
  <c r="AB26" i="8" s="1"/>
  <c r="AP25" i="8"/>
  <c r="AP26" i="8" s="1"/>
  <c r="BC25" i="8"/>
  <c r="BC26" i="8" s="1"/>
  <c r="R32" i="8"/>
  <c r="AQ32" i="8"/>
  <c r="AH33" i="8"/>
  <c r="BM91" i="8"/>
  <c r="BM90" i="8"/>
  <c r="BM89" i="8"/>
  <c r="BM88" i="8"/>
  <c r="H25" i="8"/>
  <c r="H26" i="8" s="1"/>
  <c r="S25" i="8"/>
  <c r="S26" i="8" s="1"/>
  <c r="AF25" i="8"/>
  <c r="AF26" i="8" s="1"/>
  <c r="AR25" i="8"/>
  <c r="AR26" i="8" s="1"/>
  <c r="BF25" i="8"/>
  <c r="BF26" i="8" s="1"/>
  <c r="AC91" i="8"/>
  <c r="AC90" i="8"/>
  <c r="AC89" i="8"/>
  <c r="AC88" i="8"/>
  <c r="M70" i="8"/>
  <c r="BY70" i="8"/>
  <c r="BC70" i="8"/>
  <c r="H70" i="8"/>
  <c r="P70" i="8"/>
  <c r="X70" i="8"/>
  <c r="AF70" i="8"/>
  <c r="R51" i="8"/>
  <c r="Z51" i="8"/>
  <c r="AH51" i="8"/>
  <c r="CA71" i="8"/>
  <c r="W72" i="8"/>
  <c r="BC72" i="8"/>
  <c r="Q81" i="8"/>
  <c r="Q82" i="8" s="1"/>
  <c r="AW81" i="8"/>
  <c r="AW82" i="8" s="1"/>
  <c r="CC81" i="8"/>
  <c r="CC82" i="8" s="1"/>
  <c r="K51" i="8"/>
  <c r="S51" i="8"/>
  <c r="AA51" i="8"/>
  <c r="AI51" i="8"/>
  <c r="P71" i="8"/>
  <c r="AM71" i="8"/>
  <c r="BG71" i="8"/>
  <c r="CB71" i="8"/>
  <c r="AA72" i="8"/>
  <c r="BG72" i="8"/>
  <c r="U81" i="8"/>
  <c r="U82" i="8" s="1"/>
  <c r="BA81" i="8"/>
  <c r="BA82" i="8" s="1"/>
  <c r="CG81" i="8"/>
  <c r="CG82" i="8" s="1"/>
  <c r="N51" i="8"/>
  <c r="V51" i="8"/>
  <c r="AD51" i="8"/>
  <c r="X71" i="8"/>
  <c r="AU71" i="8"/>
  <c r="BO71" i="8"/>
  <c r="H72" i="8"/>
  <c r="AM72" i="8"/>
  <c r="BS72" i="8"/>
  <c r="CH79" i="8"/>
  <c r="CH81" i="8" s="1"/>
  <c r="CH82" i="8" s="1"/>
  <c r="AG81" i="8"/>
  <c r="AG82" i="8" s="1"/>
  <c r="G51" i="8"/>
  <c r="O51" i="8"/>
  <c r="W51" i="8"/>
  <c r="AE51" i="8"/>
  <c r="CH72" i="8"/>
  <c r="BZ72" i="8"/>
  <c r="BR72" i="8"/>
  <c r="BJ72" i="8"/>
  <c r="BB72" i="8"/>
  <c r="AT72" i="8"/>
  <c r="AL72" i="8"/>
  <c r="AD72" i="8"/>
  <c r="V72" i="8"/>
  <c r="N72" i="8"/>
  <c r="CH71" i="8"/>
  <c r="BZ71" i="8"/>
  <c r="BR71" i="8"/>
  <c r="BJ71" i="8"/>
  <c r="BB71" i="8"/>
  <c r="AT71" i="8"/>
  <c r="AL71" i="8"/>
  <c r="AD71" i="8"/>
  <c r="V71" i="8"/>
  <c r="N71" i="8"/>
  <c r="CG72" i="8"/>
  <c r="BY72" i="8"/>
  <c r="BQ72" i="8"/>
  <c r="BI72" i="8"/>
  <c r="BA72" i="8"/>
  <c r="AS72" i="8"/>
  <c r="AK72" i="8"/>
  <c r="AC72" i="8"/>
  <c r="U72" i="8"/>
  <c r="M72" i="8"/>
  <c r="CG71" i="8"/>
  <c r="BY71" i="8"/>
  <c r="BQ71" i="8"/>
  <c r="BI71" i="8"/>
  <c r="BA71" i="8"/>
  <c r="AS71" i="8"/>
  <c r="AK71" i="8"/>
  <c r="AC71" i="8"/>
  <c r="U71" i="8"/>
  <c r="M71" i="8"/>
  <c r="CF72" i="8"/>
  <c r="BX72" i="8"/>
  <c r="BP72" i="8"/>
  <c r="BH72" i="8"/>
  <c r="AZ72" i="8"/>
  <c r="AR72" i="8"/>
  <c r="AJ72" i="8"/>
  <c r="AB72" i="8"/>
  <c r="T72" i="8"/>
  <c r="L72" i="8"/>
  <c r="CF71" i="8"/>
  <c r="BX71" i="8"/>
  <c r="BP71" i="8"/>
  <c r="BH71" i="8"/>
  <c r="AZ71" i="8"/>
  <c r="AR71" i="8"/>
  <c r="AJ71" i="8"/>
  <c r="AB71" i="8"/>
  <c r="T71" i="8"/>
  <c r="L71" i="8"/>
  <c r="CD72" i="8"/>
  <c r="BV72" i="8"/>
  <c r="BN72" i="8"/>
  <c r="BF72" i="8"/>
  <c r="AX72" i="8"/>
  <c r="AP72" i="8"/>
  <c r="AH72" i="8"/>
  <c r="Z72" i="8"/>
  <c r="R72" i="8"/>
  <c r="J72" i="8"/>
  <c r="CD71" i="8"/>
  <c r="BV71" i="8"/>
  <c r="BN71" i="8"/>
  <c r="BF71" i="8"/>
  <c r="AX71" i="8"/>
  <c r="AP71" i="8"/>
  <c r="AH71" i="8"/>
  <c r="Z71" i="8"/>
  <c r="R71" i="8"/>
  <c r="J71" i="8"/>
  <c r="CC72" i="8"/>
  <c r="BU72" i="8"/>
  <c r="BM72" i="8"/>
  <c r="BE72" i="8"/>
  <c r="AW72" i="8"/>
  <c r="AO72" i="8"/>
  <c r="AG72" i="8"/>
  <c r="Y72" i="8"/>
  <c r="Q72" i="8"/>
  <c r="I72" i="8"/>
  <c r="CC71" i="8"/>
  <c r="BU71" i="8"/>
  <c r="BM71" i="8"/>
  <c r="BE71" i="8"/>
  <c r="AW71" i="8"/>
  <c r="AO71" i="8"/>
  <c r="AG71" i="8"/>
  <c r="Y71" i="8"/>
  <c r="Q71" i="8"/>
  <c r="I71" i="8"/>
  <c r="CB72" i="8"/>
  <c r="BT72" i="8"/>
  <c r="BL72" i="8"/>
  <c r="BD72" i="8"/>
  <c r="AV72" i="8"/>
  <c r="AN72" i="8"/>
  <c r="AF72" i="8"/>
  <c r="X72" i="8"/>
  <c r="P72" i="8"/>
  <c r="G71" i="8"/>
  <c r="AA71" i="8"/>
  <c r="AV71" i="8"/>
  <c r="BS71" i="8"/>
  <c r="K72" i="8"/>
  <c r="AQ72" i="8"/>
  <c r="BW72" i="8"/>
  <c r="CF81" i="8"/>
  <c r="CF82" i="8" s="1"/>
  <c r="AK81" i="8"/>
  <c r="AK82" i="8" s="1"/>
  <c r="BQ81" i="8"/>
  <c r="BQ82" i="8" s="1"/>
  <c r="H51" i="8"/>
  <c r="P51" i="8"/>
  <c r="X51" i="8"/>
  <c r="AF51" i="8"/>
  <c r="H71" i="8"/>
  <c r="AE71" i="8"/>
  <c r="AY71" i="8"/>
  <c r="BT71" i="8"/>
  <c r="O72" i="8"/>
  <c r="AU72" i="8"/>
  <c r="CA72" i="8"/>
  <c r="I81" i="8"/>
  <c r="I82" i="8" s="1"/>
  <c r="AO81" i="8"/>
  <c r="AO82" i="8" s="1"/>
  <c r="BU81" i="8"/>
  <c r="BU82" i="8" s="1"/>
  <c r="I51" i="8"/>
  <c r="Q51" i="8"/>
  <c r="Y51" i="8"/>
  <c r="K71" i="8"/>
  <c r="AF71" i="8"/>
  <c r="BC71" i="8"/>
  <c r="BW71" i="8"/>
  <c r="S72" i="8"/>
  <c r="AY72" i="8"/>
  <c r="CE72" i="8"/>
  <c r="M81" i="8"/>
  <c r="M82" i="8" s="1"/>
  <c r="AS81" i="8"/>
  <c r="AS82" i="8" s="1"/>
  <c r="BY81" i="8"/>
  <c r="BY82" i="8" s="1"/>
  <c r="N81" i="8"/>
  <c r="N82" i="8" s="1"/>
  <c r="V81" i="8"/>
  <c r="V82" i="8" s="1"/>
  <c r="AD81" i="8"/>
  <c r="AD82" i="8" s="1"/>
  <c r="AL81" i="8"/>
  <c r="AL82" i="8" s="1"/>
  <c r="AT81" i="8"/>
  <c r="AT82" i="8" s="1"/>
  <c r="BB81" i="8"/>
  <c r="BB82" i="8" s="1"/>
  <c r="BJ81" i="8"/>
  <c r="BJ82" i="8" s="1"/>
  <c r="BR81" i="8"/>
  <c r="BR82" i="8" s="1"/>
  <c r="BZ81" i="8"/>
  <c r="BZ82" i="8" s="1"/>
  <c r="G81" i="8"/>
  <c r="G82" i="8" s="1"/>
  <c r="O81" i="8"/>
  <c r="O82" i="8" s="1"/>
  <c r="W81" i="8"/>
  <c r="W82" i="8" s="1"/>
  <c r="AE81" i="8"/>
  <c r="AE82" i="8" s="1"/>
  <c r="AM81" i="8"/>
  <c r="AM82" i="8" s="1"/>
  <c r="AU81" i="8"/>
  <c r="AU82" i="8" s="1"/>
  <c r="BC81" i="8"/>
  <c r="BC82" i="8" s="1"/>
  <c r="BK81" i="8"/>
  <c r="BK82" i="8" s="1"/>
  <c r="BS81" i="8"/>
  <c r="BS82" i="8" s="1"/>
  <c r="CA81" i="8"/>
  <c r="CA82" i="8" s="1"/>
  <c r="H81" i="8"/>
  <c r="H82" i="8" s="1"/>
  <c r="P81" i="8"/>
  <c r="P82" i="8" s="1"/>
  <c r="X81" i="8"/>
  <c r="X82" i="8" s="1"/>
  <c r="AF81" i="8"/>
  <c r="AF82" i="8" s="1"/>
  <c r="AN81" i="8"/>
  <c r="AN82" i="8" s="1"/>
  <c r="AV81" i="8"/>
  <c r="AV82" i="8" s="1"/>
  <c r="BD81" i="8"/>
  <c r="BD82" i="8" s="1"/>
  <c r="BL81" i="8"/>
  <c r="BL82" i="8" s="1"/>
  <c r="BT81" i="8"/>
  <c r="BT82" i="8" s="1"/>
  <c r="CB81" i="8"/>
  <c r="CB82" i="8" s="1"/>
  <c r="AC103" i="8"/>
  <c r="U103" i="8"/>
  <c r="M103" i="8"/>
  <c r="AJ103" i="8"/>
  <c r="AB103" i="8"/>
  <c r="T103" i="8"/>
  <c r="L103" i="8"/>
  <c r="AI103" i="8"/>
  <c r="AA103" i="8"/>
  <c r="S103" i="8"/>
  <c r="K103" i="8"/>
  <c r="AH103" i="8"/>
  <c r="Z103" i="8"/>
  <c r="R103" i="8"/>
  <c r="J103" i="8"/>
  <c r="AG103" i="8"/>
  <c r="Y103" i="8"/>
  <c r="Q103" i="8"/>
  <c r="I103" i="8"/>
  <c r="AF103" i="8"/>
  <c r="X103" i="8"/>
  <c r="P103" i="8"/>
  <c r="H103" i="8"/>
  <c r="AE103" i="8"/>
  <c r="W103" i="8"/>
  <c r="O103" i="8"/>
  <c r="G103" i="8"/>
  <c r="J81" i="8"/>
  <c r="J82" i="8" s="1"/>
  <c r="R81" i="8"/>
  <c r="R82" i="8" s="1"/>
  <c r="Z81" i="8"/>
  <c r="Z82" i="8" s="1"/>
  <c r="AH81" i="8"/>
  <c r="AH82" i="8" s="1"/>
  <c r="AP81" i="8"/>
  <c r="AP82" i="8" s="1"/>
  <c r="AX81" i="8"/>
  <c r="AX82" i="8" s="1"/>
  <c r="BF81" i="8"/>
  <c r="BF82" i="8" s="1"/>
  <c r="BN81" i="8"/>
  <c r="BN82" i="8" s="1"/>
  <c r="BV81" i="8"/>
  <c r="BV82" i="8" s="1"/>
  <c r="CD81" i="8"/>
  <c r="CD82" i="8" s="1"/>
  <c r="N103" i="8"/>
  <c r="K81" i="8"/>
  <c r="K82" i="8" s="1"/>
  <c r="S81" i="8"/>
  <c r="S82" i="8" s="1"/>
  <c r="AA81" i="8"/>
  <c r="AA82" i="8" s="1"/>
  <c r="AI81" i="8"/>
  <c r="AI82" i="8" s="1"/>
  <c r="AQ81" i="8"/>
  <c r="AQ82" i="8" s="1"/>
  <c r="AY81" i="8"/>
  <c r="AY82" i="8" s="1"/>
  <c r="BG81" i="8"/>
  <c r="BG82" i="8" s="1"/>
  <c r="BO81" i="8"/>
  <c r="BO82" i="8" s="1"/>
  <c r="BW81" i="8"/>
  <c r="BW82" i="8" s="1"/>
  <c r="CE81" i="8"/>
  <c r="CE82" i="8" s="1"/>
  <c r="V103" i="8"/>
  <c r="L81" i="8"/>
  <c r="L82" i="8" s="1"/>
  <c r="T81" i="8"/>
  <c r="T82" i="8" s="1"/>
  <c r="AB81" i="8"/>
  <c r="AB82" i="8" s="1"/>
  <c r="AJ81" i="8"/>
  <c r="AJ82" i="8" s="1"/>
  <c r="AR81" i="8"/>
  <c r="AR82" i="8" s="1"/>
  <c r="AZ81" i="8"/>
  <c r="AZ82" i="8" s="1"/>
  <c r="BH81" i="8"/>
  <c r="BH82" i="8" s="1"/>
  <c r="BP81" i="8"/>
  <c r="BP82" i="8" s="1"/>
  <c r="BX81" i="8"/>
  <c r="BX82" i="8" s="1"/>
  <c r="AD103" i="8"/>
  <c r="K10" i="7"/>
  <c r="K11" i="7" s="1"/>
  <c r="AA10" i="7"/>
  <c r="AA11" i="7" s="1"/>
  <c r="AQ10" i="7"/>
  <c r="AQ11" i="7" s="1"/>
  <c r="BG10" i="7"/>
  <c r="BG11" i="7" s="1"/>
  <c r="BG15" i="7" s="1"/>
  <c r="O10" i="7"/>
  <c r="O11" i="7" s="1"/>
  <c r="AE10" i="7"/>
  <c r="AE11" i="7" s="1"/>
  <c r="AU10" i="7"/>
  <c r="AU11" i="7" s="1"/>
  <c r="AU15" i="7" s="1"/>
  <c r="BK10" i="7"/>
  <c r="BK11" i="7" s="1"/>
  <c r="P10" i="7"/>
  <c r="P11" i="7" s="1"/>
  <c r="P15" i="7" s="1"/>
  <c r="AF10" i="7"/>
  <c r="AF11" i="7" s="1"/>
  <c r="AF15" i="7" s="1"/>
  <c r="AV10" i="7"/>
  <c r="AV11" i="7" s="1"/>
  <c r="AV15" i="7" s="1"/>
  <c r="BL10" i="7"/>
  <c r="BL11" i="7" s="1"/>
  <c r="BL15" i="7" s="1"/>
  <c r="Q10" i="7"/>
  <c r="Q11" i="7" s="1"/>
  <c r="Q15" i="7" s="1"/>
  <c r="AG10" i="7"/>
  <c r="AG11" i="7" s="1"/>
  <c r="AW10" i="7"/>
  <c r="AW11" i="7" s="1"/>
  <c r="AW15" i="7" s="1"/>
  <c r="BM10" i="7"/>
  <c r="BM11" i="7" s="1"/>
  <c r="BM15" i="7" s="1"/>
  <c r="S10" i="7"/>
  <c r="S11" i="7" s="1"/>
  <c r="AI10" i="7"/>
  <c r="AI11" i="7" s="1"/>
  <c r="AY10" i="7"/>
  <c r="AY11" i="7" s="1"/>
  <c r="G10" i="7"/>
  <c r="G11" i="7" s="1"/>
  <c r="G15" i="7" s="1"/>
  <c r="W10" i="7"/>
  <c r="W11" i="7" s="1"/>
  <c r="W15" i="7" s="1"/>
  <c r="AM10" i="7"/>
  <c r="AM11" i="7" s="1"/>
  <c r="AM15" i="7" s="1"/>
  <c r="BC10" i="7"/>
  <c r="BC11" i="7" s="1"/>
  <c r="BC15" i="7" s="1"/>
  <c r="H10" i="7"/>
  <c r="H11" i="7" s="1"/>
  <c r="H15" i="7" s="1"/>
  <c r="X10" i="7"/>
  <c r="X11" i="7" s="1"/>
  <c r="X15" i="7" s="1"/>
  <c r="AN10" i="7"/>
  <c r="BD10" i="7"/>
  <c r="BD11" i="7" s="1"/>
  <c r="BD15" i="7" s="1"/>
  <c r="I10" i="7"/>
  <c r="I11" i="7" s="1"/>
  <c r="I15" i="7" s="1"/>
  <c r="Y10" i="7"/>
  <c r="Y11" i="7" s="1"/>
  <c r="Y15" i="7" s="1"/>
  <c r="AO10" i="7"/>
  <c r="AO11" i="7" s="1"/>
  <c r="AO15" i="7" s="1"/>
  <c r="J25" i="7"/>
  <c r="J26" i="7" s="1"/>
  <c r="J35" i="7" s="1"/>
  <c r="AW25" i="7"/>
  <c r="AW26" i="7" s="1"/>
  <c r="AW32" i="7" s="1"/>
  <c r="M25" i="7"/>
  <c r="M26" i="7" s="1"/>
  <c r="M34" i="7" s="1"/>
  <c r="BF25" i="7"/>
  <c r="BF26" i="7" s="1"/>
  <c r="BF35" i="7" s="1"/>
  <c r="Q25" i="7"/>
  <c r="Q26" i="7" s="1"/>
  <c r="Q33" i="7" s="1"/>
  <c r="BI25" i="7"/>
  <c r="BI26" i="7" s="1"/>
  <c r="BI33" i="7" s="1"/>
  <c r="Z25" i="7"/>
  <c r="Z26" i="7" s="1"/>
  <c r="Z35" i="7" s="1"/>
  <c r="BM25" i="7"/>
  <c r="BM26" i="7" s="1"/>
  <c r="BM34" i="7" s="1"/>
  <c r="AC25" i="7"/>
  <c r="AC26" i="7" s="1"/>
  <c r="AC35" i="7" s="1"/>
  <c r="AG25" i="7"/>
  <c r="AG26" i="7" s="1"/>
  <c r="AG33" i="7" s="1"/>
  <c r="AS25" i="7"/>
  <c r="AS26" i="7" s="1"/>
  <c r="AS33" i="7" s="1"/>
  <c r="L69" i="7"/>
  <c r="T69" i="7"/>
  <c r="T70" i="7" s="1"/>
  <c r="AB69" i="7"/>
  <c r="AB70" i="7" s="1"/>
  <c r="AJ69" i="7"/>
  <c r="AJ70" i="7" s="1"/>
  <c r="AR69" i="7"/>
  <c r="AR70" i="7" s="1"/>
  <c r="AZ69" i="7"/>
  <c r="AZ70" i="7" s="1"/>
  <c r="BH69" i="7"/>
  <c r="BP69" i="7"/>
  <c r="BP70" i="7" s="1"/>
  <c r="Z69" i="7"/>
  <c r="BF69" i="7"/>
  <c r="BF70" i="7" s="1"/>
  <c r="AE71" i="7"/>
  <c r="BD71" i="7"/>
  <c r="CE71" i="7"/>
  <c r="AC72" i="7"/>
  <c r="BB72" i="7"/>
  <c r="CA72" i="7"/>
  <c r="AN81" i="7"/>
  <c r="AN82" i="7" s="1"/>
  <c r="AN90" i="7" s="1"/>
  <c r="AA103" i="7"/>
  <c r="M69" i="7"/>
  <c r="M70" i="7" s="1"/>
  <c r="AC69" i="7"/>
  <c r="AC70" i="7" s="1"/>
  <c r="AS69" i="7"/>
  <c r="AS70" i="7" s="1"/>
  <c r="BI69" i="7"/>
  <c r="BI70" i="7" s="1"/>
  <c r="BY69" i="7"/>
  <c r="CG69" i="7"/>
  <c r="CG70" i="7" s="1"/>
  <c r="AH69" i="7"/>
  <c r="BN69" i="7"/>
  <c r="BN70" i="7" s="1"/>
  <c r="K71" i="7"/>
  <c r="AK71" i="7"/>
  <c r="BJ71" i="7"/>
  <c r="G72" i="7"/>
  <c r="AF72" i="7"/>
  <c r="BG72" i="7"/>
  <c r="CG72" i="7"/>
  <c r="AY81" i="7"/>
  <c r="AY82" i="7" s="1"/>
  <c r="AY91" i="7" s="1"/>
  <c r="N69" i="7"/>
  <c r="N70" i="7" s="1"/>
  <c r="V69" i="7"/>
  <c r="V70" i="7" s="1"/>
  <c r="AD69" i="7"/>
  <c r="AD70" i="7" s="1"/>
  <c r="AL69" i="7"/>
  <c r="AL70" i="7" s="1"/>
  <c r="AT69" i="7"/>
  <c r="BB69" i="7"/>
  <c r="BB70" i="7" s="1"/>
  <c r="BJ69" i="7"/>
  <c r="BR69" i="7"/>
  <c r="BR70" i="7" s="1"/>
  <c r="BZ69" i="7"/>
  <c r="BZ70" i="7" s="1"/>
  <c r="AK69" i="7"/>
  <c r="AK70" i="7" s="1"/>
  <c r="BQ69" i="7"/>
  <c r="BQ70" i="7" s="1"/>
  <c r="O71" i="7"/>
  <c r="AN71" i="7"/>
  <c r="BO71" i="7"/>
  <c r="M72" i="7"/>
  <c r="AL72" i="7"/>
  <c r="BK72" i="7"/>
  <c r="AZ81" i="7"/>
  <c r="AZ82" i="7" s="1"/>
  <c r="AZ90" i="7" s="1"/>
  <c r="G69" i="7"/>
  <c r="G70" i="7" s="1"/>
  <c r="O69" i="7"/>
  <c r="O70" i="7" s="1"/>
  <c r="W69" i="7"/>
  <c r="W70" i="7" s="1"/>
  <c r="AE69" i="7"/>
  <c r="AE70" i="7" s="1"/>
  <c r="AM69" i="7"/>
  <c r="AM70" i="7" s="1"/>
  <c r="AU69" i="7"/>
  <c r="AU70" i="7" s="1"/>
  <c r="BC69" i="7"/>
  <c r="BC70" i="7" s="1"/>
  <c r="BK69" i="7"/>
  <c r="BK70" i="7" s="1"/>
  <c r="BS69" i="7"/>
  <c r="CA69" i="7"/>
  <c r="CA70" i="7" s="1"/>
  <c r="H69" i="7"/>
  <c r="H70" i="7" s="1"/>
  <c r="AN69" i="7"/>
  <c r="AN70" i="7" s="1"/>
  <c r="BV69" i="7"/>
  <c r="BV70" i="7" s="1"/>
  <c r="P71" i="7"/>
  <c r="AQ71" i="7"/>
  <c r="BQ71" i="7"/>
  <c r="N72" i="7"/>
  <c r="AM72" i="7"/>
  <c r="BL72" i="7"/>
  <c r="K81" i="7"/>
  <c r="K82" i="7" s="1"/>
  <c r="K91" i="7" s="1"/>
  <c r="BI81" i="7"/>
  <c r="BI82" i="7" s="1"/>
  <c r="BI88" i="7" s="1"/>
  <c r="P69" i="7"/>
  <c r="P70" i="7" s="1"/>
  <c r="AF69" i="7"/>
  <c r="AF70" i="7" s="1"/>
  <c r="AV69" i="7"/>
  <c r="AV70" i="7" s="1"/>
  <c r="BL69" i="7"/>
  <c r="BT69" i="7"/>
  <c r="BT70" i="7" s="1"/>
  <c r="CB69" i="7"/>
  <c r="J69" i="7"/>
  <c r="J70" i="7" s="1"/>
  <c r="AP69" i="7"/>
  <c r="AP70" i="7" s="1"/>
  <c r="S71" i="7"/>
  <c r="AS71" i="7"/>
  <c r="BR71" i="7"/>
  <c r="O72" i="7"/>
  <c r="AN72" i="7"/>
  <c r="BO72" i="7"/>
  <c r="L81" i="7"/>
  <c r="L82" i="7" s="1"/>
  <c r="L89" i="7" s="1"/>
  <c r="BU81" i="7"/>
  <c r="BU82" i="7" s="1"/>
  <c r="BU89" i="7" s="1"/>
  <c r="I69" i="7"/>
  <c r="I70" i="7" s="1"/>
  <c r="Q69" i="7"/>
  <c r="Q70" i="7" s="1"/>
  <c r="Y69" i="7"/>
  <c r="Y70" i="7" s="1"/>
  <c r="AG69" i="7"/>
  <c r="AG70" i="7" s="1"/>
  <c r="AO69" i="7"/>
  <c r="AO70" i="7" s="1"/>
  <c r="AW69" i="7"/>
  <c r="AW70" i="7" s="1"/>
  <c r="BE69" i="7"/>
  <c r="BM69" i="7"/>
  <c r="BU69" i="7"/>
  <c r="BU70" i="7" s="1"/>
  <c r="CC69" i="7"/>
  <c r="CC70" i="7" s="1"/>
  <c r="R69" i="7"/>
  <c r="R70" i="7" s="1"/>
  <c r="AX69" i="7"/>
  <c r="AX70" i="7" s="1"/>
  <c r="W71" i="7"/>
  <c r="AV71" i="7"/>
  <c r="BW71" i="7"/>
  <c r="U72" i="7"/>
  <c r="AT72" i="7"/>
  <c r="BS72" i="7"/>
  <c r="U81" i="7"/>
  <c r="U82" i="7" s="1"/>
  <c r="U89" i="7" s="1"/>
  <c r="BW81" i="7"/>
  <c r="BW82" i="7" s="1"/>
  <c r="BW88" i="7" s="1"/>
  <c r="CD69" i="7"/>
  <c r="U69" i="7"/>
  <c r="U70" i="7" s="1"/>
  <c r="BA69" i="7"/>
  <c r="BA70" i="7" s="1"/>
  <c r="AC71" i="7"/>
  <c r="BB71" i="7"/>
  <c r="CA71" i="7"/>
  <c r="X72" i="7"/>
  <c r="AY72" i="7"/>
  <c r="BY72" i="7"/>
  <c r="AF81" i="7"/>
  <c r="AF82" i="7" s="1"/>
  <c r="AF91" i="7" s="1"/>
  <c r="CE81" i="7"/>
  <c r="CE82" i="7" s="1"/>
  <c r="CE91" i="7" s="1"/>
  <c r="S69" i="7"/>
  <c r="S70" i="7" s="1"/>
  <c r="AA69" i="7"/>
  <c r="AA70" i="7" s="1"/>
  <c r="AI69" i="7"/>
  <c r="AI70" i="7" s="1"/>
  <c r="AQ69" i="7"/>
  <c r="AY69" i="7"/>
  <c r="BG69" i="7"/>
  <c r="BG70" i="7" s="1"/>
  <c r="BO69" i="7"/>
  <c r="BO70" i="7" s="1"/>
  <c r="BW69" i="7"/>
  <c r="BW70" i="7" s="1"/>
  <c r="CE69" i="7"/>
  <c r="CE70" i="7" s="1"/>
  <c r="X69" i="7"/>
  <c r="X70" i="7" s="1"/>
  <c r="BD69" i="7"/>
  <c r="BD70" i="7" s="1"/>
  <c r="AD71" i="7"/>
  <c r="BC71" i="7"/>
  <c r="CB71" i="7"/>
  <c r="AA72" i="7"/>
  <c r="BA72" i="7"/>
  <c r="BZ72" i="7"/>
  <c r="AI81" i="7"/>
  <c r="AI82" i="7" s="1"/>
  <c r="AI91" i="7" s="1"/>
  <c r="J10" i="7"/>
  <c r="R10" i="7"/>
  <c r="Z10" i="7"/>
  <c r="AH10" i="7"/>
  <c r="AP10" i="7"/>
  <c r="AX10" i="7"/>
  <c r="BF10" i="7"/>
  <c r="BN10" i="7"/>
  <c r="AN11" i="7"/>
  <c r="AN15" i="7" s="1"/>
  <c r="N25" i="7"/>
  <c r="N26" i="7" s="1"/>
  <c r="AD25" i="7"/>
  <c r="AD26" i="7" s="1"/>
  <c r="AT25" i="7"/>
  <c r="AT26" i="7" s="1"/>
  <c r="BJ25" i="7"/>
  <c r="BJ26" i="7" s="1"/>
  <c r="BE15" i="7"/>
  <c r="BI34" i="7"/>
  <c r="BM33" i="7"/>
  <c r="L10" i="7"/>
  <c r="T10" i="7"/>
  <c r="AB10" i="7"/>
  <c r="AJ10" i="7"/>
  <c r="AR10" i="7"/>
  <c r="AZ10" i="7"/>
  <c r="BH10" i="7"/>
  <c r="BH25" i="7"/>
  <c r="BH26" i="7" s="1"/>
  <c r="AZ25" i="7"/>
  <c r="AZ26" i="7" s="1"/>
  <c r="AR25" i="7"/>
  <c r="AR26" i="7" s="1"/>
  <c r="AJ25" i="7"/>
  <c r="AJ26" i="7" s="1"/>
  <c r="AB25" i="7"/>
  <c r="AB26" i="7" s="1"/>
  <c r="T25" i="7"/>
  <c r="T26" i="7" s="1"/>
  <c r="L25" i="7"/>
  <c r="L26" i="7" s="1"/>
  <c r="BG25" i="7"/>
  <c r="BG26" i="7" s="1"/>
  <c r="AY25" i="7"/>
  <c r="AY26" i="7" s="1"/>
  <c r="AQ25" i="7"/>
  <c r="AQ26" i="7" s="1"/>
  <c r="AI25" i="7"/>
  <c r="AI26" i="7" s="1"/>
  <c r="AA25" i="7"/>
  <c r="AA26" i="7" s="1"/>
  <c r="S25" i="7"/>
  <c r="S26" i="7" s="1"/>
  <c r="K25" i="7"/>
  <c r="K26" i="7" s="1"/>
  <c r="BL25" i="7"/>
  <c r="BL26" i="7" s="1"/>
  <c r="BD25" i="7"/>
  <c r="BD26" i="7" s="1"/>
  <c r="AV25" i="7"/>
  <c r="AV26" i="7" s="1"/>
  <c r="AN25" i="7"/>
  <c r="AN26" i="7" s="1"/>
  <c r="AF25" i="7"/>
  <c r="AF26" i="7" s="1"/>
  <c r="X25" i="7"/>
  <c r="X26" i="7" s="1"/>
  <c r="P25" i="7"/>
  <c r="P26" i="7" s="1"/>
  <c r="BK25" i="7"/>
  <c r="BK26" i="7" s="1"/>
  <c r="BC25" i="7"/>
  <c r="BC26" i="7" s="1"/>
  <c r="AU25" i="7"/>
  <c r="AU26" i="7" s="1"/>
  <c r="AM25" i="7"/>
  <c r="AM26" i="7" s="1"/>
  <c r="AE25" i="7"/>
  <c r="AE26" i="7" s="1"/>
  <c r="W25" i="7"/>
  <c r="W26" i="7" s="1"/>
  <c r="O25" i="7"/>
  <c r="O26" i="7" s="1"/>
  <c r="R25" i="7"/>
  <c r="R26" i="7" s="1"/>
  <c r="AH25" i="7"/>
  <c r="AH26" i="7" s="1"/>
  <c r="AX25" i="7"/>
  <c r="AX26" i="7" s="1"/>
  <c r="BN25" i="7"/>
  <c r="BN26" i="7" s="1"/>
  <c r="BF32" i="7"/>
  <c r="M10" i="7"/>
  <c r="U10" i="7"/>
  <c r="AC10" i="7"/>
  <c r="AK10" i="7"/>
  <c r="AS10" i="7"/>
  <c r="BA10" i="7"/>
  <c r="BI10" i="7"/>
  <c r="G25" i="7"/>
  <c r="G26" i="7" s="1"/>
  <c r="U25" i="7"/>
  <c r="U26" i="7" s="1"/>
  <c r="AK25" i="7"/>
  <c r="AK26" i="7" s="1"/>
  <c r="BA25" i="7"/>
  <c r="BA26" i="7" s="1"/>
  <c r="BY88" i="7"/>
  <c r="BY90" i="7"/>
  <c r="BY89" i="7"/>
  <c r="BY91" i="7"/>
  <c r="BJ70" i="7"/>
  <c r="N10" i="7"/>
  <c r="V10" i="7"/>
  <c r="AD10" i="7"/>
  <c r="AL10" i="7"/>
  <c r="AT10" i="7"/>
  <c r="BB10" i="7"/>
  <c r="BJ10" i="7"/>
  <c r="H25" i="7"/>
  <c r="H26" i="7" s="1"/>
  <c r="V25" i="7"/>
  <c r="V26" i="7" s="1"/>
  <c r="AL25" i="7"/>
  <c r="AL26" i="7" s="1"/>
  <c r="BB25" i="7"/>
  <c r="BB26" i="7" s="1"/>
  <c r="I25" i="7"/>
  <c r="I26" i="7" s="1"/>
  <c r="Y25" i="7"/>
  <c r="Y26" i="7" s="1"/>
  <c r="AO25" i="7"/>
  <c r="AO26" i="7" s="1"/>
  <c r="BE25" i="7"/>
  <c r="BE26" i="7" s="1"/>
  <c r="AP34" i="7"/>
  <c r="AP33" i="7"/>
  <c r="AP35" i="7"/>
  <c r="BF33" i="7"/>
  <c r="AP32" i="7"/>
  <c r="K89" i="7"/>
  <c r="BI89" i="7"/>
  <c r="BI90" i="7"/>
  <c r="L91" i="7"/>
  <c r="BS70" i="7"/>
  <c r="BU90" i="7"/>
  <c r="V51" i="7"/>
  <c r="BL70" i="7"/>
  <c r="Y51" i="7"/>
  <c r="BE70" i="7"/>
  <c r="BM70" i="7"/>
  <c r="CD70" i="7"/>
  <c r="AF51" i="7"/>
  <c r="X51" i="7"/>
  <c r="P51" i="7"/>
  <c r="H51" i="7"/>
  <c r="AE51" i="7"/>
  <c r="W51" i="7"/>
  <c r="O51" i="7"/>
  <c r="G51" i="7"/>
  <c r="AC51" i="7"/>
  <c r="U51" i="7"/>
  <c r="M51" i="7"/>
  <c r="AJ51" i="7"/>
  <c r="AB51" i="7"/>
  <c r="T51" i="7"/>
  <c r="L51" i="7"/>
  <c r="AH51" i="7"/>
  <c r="R51" i="7"/>
  <c r="AG51" i="7"/>
  <c r="Q51" i="7"/>
  <c r="AA51" i="7"/>
  <c r="K51" i="7"/>
  <c r="AD51" i="7"/>
  <c r="I51" i="7"/>
  <c r="AI51" i="7"/>
  <c r="L70" i="7"/>
  <c r="BH70" i="7"/>
  <c r="Z70" i="7"/>
  <c r="J51" i="7"/>
  <c r="BY70" i="7"/>
  <c r="CB70" i="7"/>
  <c r="AY70" i="7"/>
  <c r="AN91" i="7"/>
  <c r="AN88" i="7"/>
  <c r="U90" i="7"/>
  <c r="AH70" i="7"/>
  <c r="G71" i="7"/>
  <c r="U71" i="7"/>
  <c r="AF71" i="7"/>
  <c r="AT71" i="7"/>
  <c r="BG71" i="7"/>
  <c r="BS71" i="7"/>
  <c r="CG71" i="7"/>
  <c r="P72" i="7"/>
  <c r="AD72" i="7"/>
  <c r="AQ72" i="7"/>
  <c r="BC72" i="7"/>
  <c r="BQ72" i="7"/>
  <c r="CB72" i="7"/>
  <c r="M81" i="7"/>
  <c r="M82" i="7" s="1"/>
  <c r="AJ81" i="7"/>
  <c r="AJ82" i="7" s="1"/>
  <c r="BE81" i="7"/>
  <c r="BE82" i="7" s="1"/>
  <c r="BX81" i="7"/>
  <c r="BX82" i="7" s="1"/>
  <c r="BX69" i="7"/>
  <c r="CF69" i="7"/>
  <c r="CH69" i="7"/>
  <c r="H71" i="7"/>
  <c r="V71" i="7"/>
  <c r="AI71" i="7"/>
  <c r="AU71" i="7"/>
  <c r="BI71" i="7"/>
  <c r="BT71" i="7"/>
  <c r="CH71" i="7"/>
  <c r="S72" i="7"/>
  <c r="AE72" i="7"/>
  <c r="AS72" i="7"/>
  <c r="BD72" i="7"/>
  <c r="BR72" i="7"/>
  <c r="CE72" i="7"/>
  <c r="S81" i="7"/>
  <c r="S82" i="7" s="1"/>
  <c r="AK81" i="7"/>
  <c r="AK82" i="7" s="1"/>
  <c r="BH81" i="7"/>
  <c r="BH82" i="7" s="1"/>
  <c r="CA81" i="7"/>
  <c r="CA82" i="7" s="1"/>
  <c r="BS81" i="7"/>
  <c r="BS82" i="7" s="1"/>
  <c r="BK81" i="7"/>
  <c r="BK82" i="7" s="1"/>
  <c r="BC81" i="7"/>
  <c r="BC82" i="7" s="1"/>
  <c r="AU81" i="7"/>
  <c r="AU82" i="7" s="1"/>
  <c r="AM81" i="7"/>
  <c r="AM82" i="7" s="1"/>
  <c r="AE81" i="7"/>
  <c r="AE82" i="7" s="1"/>
  <c r="W81" i="7"/>
  <c r="W82" i="7" s="1"/>
  <c r="O81" i="7"/>
  <c r="O82" i="7" s="1"/>
  <c r="CD81" i="7"/>
  <c r="CD82" i="7" s="1"/>
  <c r="BV81" i="7"/>
  <c r="BV82" i="7" s="1"/>
  <c r="BN81" i="7"/>
  <c r="BN82" i="7" s="1"/>
  <c r="BF81" i="7"/>
  <c r="BF82" i="7" s="1"/>
  <c r="AX81" i="7"/>
  <c r="AX82" i="7" s="1"/>
  <c r="AP81" i="7"/>
  <c r="AP82" i="7" s="1"/>
  <c r="AH81" i="7"/>
  <c r="AH82" i="7" s="1"/>
  <c r="Z81" i="7"/>
  <c r="Z82" i="7" s="1"/>
  <c r="R81" i="7"/>
  <c r="R82" i="7" s="1"/>
  <c r="J81" i="7"/>
  <c r="J82" i="7" s="1"/>
  <c r="S103" i="7"/>
  <c r="CF81" i="7"/>
  <c r="CF82" i="7" s="1"/>
  <c r="BT81" i="7"/>
  <c r="BT82" i="7" s="1"/>
  <c r="BG81" i="7"/>
  <c r="BG82" i="7" s="1"/>
  <c r="AS81" i="7"/>
  <c r="AS82" i="7" s="1"/>
  <c r="AG81" i="7"/>
  <c r="AG82" i="7" s="1"/>
  <c r="T81" i="7"/>
  <c r="T82" i="7" s="1"/>
  <c r="H81" i="7"/>
  <c r="H82" i="7" s="1"/>
  <c r="CF72" i="7"/>
  <c r="BX72" i="7"/>
  <c r="BP72" i="7"/>
  <c r="BH72" i="7"/>
  <c r="AZ72" i="7"/>
  <c r="AR72" i="7"/>
  <c r="AJ72" i="7"/>
  <c r="AB72" i="7"/>
  <c r="T72" i="7"/>
  <c r="L72" i="7"/>
  <c r="CF71" i="7"/>
  <c r="BX71" i="7"/>
  <c r="BP71" i="7"/>
  <c r="BH71" i="7"/>
  <c r="AZ71" i="7"/>
  <c r="AR71" i="7"/>
  <c r="AJ71" i="7"/>
  <c r="AB71" i="7"/>
  <c r="T71" i="7"/>
  <c r="L71" i="7"/>
  <c r="CC81" i="7"/>
  <c r="CC82" i="7" s="1"/>
  <c r="BP81" i="7"/>
  <c r="BP82" i="7" s="1"/>
  <c r="BD81" i="7"/>
  <c r="BD82" i="7" s="1"/>
  <c r="AQ81" i="7"/>
  <c r="AQ82" i="7" s="1"/>
  <c r="AC81" i="7"/>
  <c r="AC82" i="7" s="1"/>
  <c r="Q81" i="7"/>
  <c r="Q82" i="7" s="1"/>
  <c r="CD72" i="7"/>
  <c r="BV72" i="7"/>
  <c r="BN72" i="7"/>
  <c r="BF72" i="7"/>
  <c r="AX72" i="7"/>
  <c r="AP72" i="7"/>
  <c r="AH72" i="7"/>
  <c r="Z72" i="7"/>
  <c r="R72" i="7"/>
  <c r="J72" i="7"/>
  <c r="CD71" i="7"/>
  <c r="BV71" i="7"/>
  <c r="BN71" i="7"/>
  <c r="BF71" i="7"/>
  <c r="AX71" i="7"/>
  <c r="AP71" i="7"/>
  <c r="AH71" i="7"/>
  <c r="Z71" i="7"/>
  <c r="R71" i="7"/>
  <c r="J71" i="7"/>
  <c r="CB81" i="7"/>
  <c r="CB82" i="7" s="1"/>
  <c r="BO81" i="7"/>
  <c r="BO82" i="7" s="1"/>
  <c r="BA81" i="7"/>
  <c r="BA82" i="7" s="1"/>
  <c r="AO81" i="7"/>
  <c r="AO82" i="7" s="1"/>
  <c r="AB81" i="7"/>
  <c r="AB82" i="7" s="1"/>
  <c r="P81" i="7"/>
  <c r="P82" i="7" s="1"/>
  <c r="CC72" i="7"/>
  <c r="BU72" i="7"/>
  <c r="BM72" i="7"/>
  <c r="BE72" i="7"/>
  <c r="AW72" i="7"/>
  <c r="AO72" i="7"/>
  <c r="AG72" i="7"/>
  <c r="Y72" i="7"/>
  <c r="Q72" i="7"/>
  <c r="I72" i="7"/>
  <c r="CC71" i="7"/>
  <c r="BU71" i="7"/>
  <c r="BM71" i="7"/>
  <c r="BE71" i="7"/>
  <c r="AW71" i="7"/>
  <c r="AO71" i="7"/>
  <c r="AG71" i="7"/>
  <c r="Y71" i="7"/>
  <c r="Q71" i="7"/>
  <c r="I71" i="7"/>
  <c r="CH81" i="7"/>
  <c r="CH82" i="7" s="1"/>
  <c r="M71" i="7"/>
  <c r="X71" i="7"/>
  <c r="AL71" i="7"/>
  <c r="AY71" i="7"/>
  <c r="BK71" i="7"/>
  <c r="BY71" i="7"/>
  <c r="H72" i="7"/>
  <c r="V72" i="7"/>
  <c r="AI72" i="7"/>
  <c r="AU72" i="7"/>
  <c r="BI72" i="7"/>
  <c r="BT72" i="7"/>
  <c r="CH72" i="7"/>
  <c r="X81" i="7"/>
  <c r="X82" i="7" s="1"/>
  <c r="AR81" i="7"/>
  <c r="AR82" i="7" s="1"/>
  <c r="BL81" i="7"/>
  <c r="BL82" i="7" s="1"/>
  <c r="CG81" i="7"/>
  <c r="CG82" i="7" s="1"/>
  <c r="N71" i="7"/>
  <c r="AA71" i="7"/>
  <c r="AM71" i="7"/>
  <c r="BA71" i="7"/>
  <c r="BL71" i="7"/>
  <c r="BZ71" i="7"/>
  <c r="K72" i="7"/>
  <c r="W72" i="7"/>
  <c r="W74" i="7" s="1"/>
  <c r="AK72" i="7"/>
  <c r="AV72" i="7"/>
  <c r="BJ72" i="7"/>
  <c r="BW72" i="7"/>
  <c r="G81" i="7"/>
  <c r="G82" i="7" s="1"/>
  <c r="Y81" i="7"/>
  <c r="Y82" i="7" s="1"/>
  <c r="AV81" i="7"/>
  <c r="AV82" i="7" s="1"/>
  <c r="BM81" i="7"/>
  <c r="BM82" i="7" s="1"/>
  <c r="I81" i="7"/>
  <c r="I82" i="7" s="1"/>
  <c r="AA81" i="7"/>
  <c r="AA82" i="7" s="1"/>
  <c r="AW81" i="7"/>
  <c r="AW82" i="7" s="1"/>
  <c r="BQ81" i="7"/>
  <c r="BQ82" i="7" s="1"/>
  <c r="BZ81" i="7"/>
  <c r="BZ82" i="7" s="1"/>
  <c r="V103" i="7"/>
  <c r="T103" i="7"/>
  <c r="AC103" i="7"/>
  <c r="U103" i="7"/>
  <c r="M103" i="7"/>
  <c r="AH103" i="7"/>
  <c r="Z103" i="7"/>
  <c r="R103" i="7"/>
  <c r="J103" i="7"/>
  <c r="AG103" i="7"/>
  <c r="Y103" i="7"/>
  <c r="Q103" i="7"/>
  <c r="I103" i="7"/>
  <c r="AF103" i="7"/>
  <c r="X103" i="7"/>
  <c r="P103" i="7"/>
  <c r="H103" i="7"/>
  <c r="AE103" i="7"/>
  <c r="W103" i="7"/>
  <c r="O103" i="7"/>
  <c r="G103" i="7"/>
  <c r="AB103" i="7"/>
  <c r="N81" i="7"/>
  <c r="N82" i="7" s="1"/>
  <c r="V81" i="7"/>
  <c r="V82" i="7" s="1"/>
  <c r="AD81" i="7"/>
  <c r="AD82" i="7" s="1"/>
  <c r="AL81" i="7"/>
  <c r="AL82" i="7" s="1"/>
  <c r="AT81" i="7"/>
  <c r="AT82" i="7" s="1"/>
  <c r="BB81" i="7"/>
  <c r="BB82" i="7" s="1"/>
  <c r="BJ81" i="7"/>
  <c r="BJ82" i="7" s="1"/>
  <c r="BR81" i="7"/>
  <c r="BR82" i="7" s="1"/>
  <c r="K103" i="7"/>
  <c r="AD103" i="7"/>
  <c r="L103" i="7"/>
  <c r="AI103" i="7"/>
  <c r="N103" i="7"/>
  <c r="AJ103" i="7"/>
  <c r="L51" i="6"/>
  <c r="T51" i="6"/>
  <c r="AB51" i="6"/>
  <c r="AJ51" i="6"/>
  <c r="BY25" i="6"/>
  <c r="BY26" i="6" s="1"/>
  <c r="BY32" i="6" s="1"/>
  <c r="M69" i="6"/>
  <c r="M70" i="6" s="1"/>
  <c r="U69" i="6"/>
  <c r="U70" i="6" s="1"/>
  <c r="AC69" i="6"/>
  <c r="AC70" i="6" s="1"/>
  <c r="BK71" i="6"/>
  <c r="R25" i="6"/>
  <c r="R26" i="6" s="1"/>
  <c r="R35" i="6" s="1"/>
  <c r="AN25" i="6"/>
  <c r="AN26" i="6" s="1"/>
  <c r="AN33" i="6" s="1"/>
  <c r="BD25" i="6"/>
  <c r="BD26" i="6" s="1"/>
  <c r="BD35" i="6" s="1"/>
  <c r="BM25" i="6"/>
  <c r="BM26" i="6" s="1"/>
  <c r="BM32" i="6" s="1"/>
  <c r="M25" i="6"/>
  <c r="M26" i="6" s="1"/>
  <c r="M32" i="6" s="1"/>
  <c r="BI25" i="6"/>
  <c r="BI26" i="6" s="1"/>
  <c r="BI35" i="6" s="1"/>
  <c r="W25" i="6"/>
  <c r="W26" i="6" s="1"/>
  <c r="W33" i="6" s="1"/>
  <c r="CD25" i="6"/>
  <c r="CD26" i="6" s="1"/>
  <c r="CD34" i="6" s="1"/>
  <c r="AH25" i="6"/>
  <c r="AH26" i="6" s="1"/>
  <c r="AH34" i="6" s="1"/>
  <c r="CI25" i="6"/>
  <c r="CI26" i="6" s="1"/>
  <c r="CI34" i="6" s="1"/>
  <c r="X25" i="6"/>
  <c r="X26" i="6" s="1"/>
  <c r="X35" i="6" s="1"/>
  <c r="AS25" i="6"/>
  <c r="AS26" i="6" s="1"/>
  <c r="AS32" i="6" s="1"/>
  <c r="BN25" i="6"/>
  <c r="BN26" i="6" s="1"/>
  <c r="BN35" i="6" s="1"/>
  <c r="CJ25" i="6"/>
  <c r="CJ26" i="6" s="1"/>
  <c r="CJ32" i="6" s="1"/>
  <c r="G25" i="6"/>
  <c r="G26" i="6" s="1"/>
  <c r="G33" i="6" s="1"/>
  <c r="H37" i="6" s="1"/>
  <c r="AB25" i="6"/>
  <c r="AB26" i="6" s="1"/>
  <c r="AB35" i="6" s="1"/>
  <c r="AW25" i="6"/>
  <c r="AW26" i="6" s="1"/>
  <c r="AW32" i="6" s="1"/>
  <c r="BS25" i="6"/>
  <c r="BS26" i="6" s="1"/>
  <c r="BS33" i="6" s="1"/>
  <c r="CN25" i="6"/>
  <c r="CN26" i="6" s="1"/>
  <c r="CN32" i="6" s="1"/>
  <c r="H25" i="6"/>
  <c r="H26" i="6" s="1"/>
  <c r="H34" i="6" s="1"/>
  <c r="AC25" i="6"/>
  <c r="AC26" i="6" s="1"/>
  <c r="AC35" i="6" s="1"/>
  <c r="AX25" i="6"/>
  <c r="AX26" i="6" s="1"/>
  <c r="AX35" i="6" s="1"/>
  <c r="BT25" i="6"/>
  <c r="BT26" i="6" s="1"/>
  <c r="BT35" i="6" s="1"/>
  <c r="CO25" i="6"/>
  <c r="CO26" i="6" s="1"/>
  <c r="CO34" i="6" s="1"/>
  <c r="L25" i="6"/>
  <c r="L26" i="6" s="1"/>
  <c r="L34" i="6" s="1"/>
  <c r="AG25" i="6"/>
  <c r="AG26" i="6" s="1"/>
  <c r="AG32" i="6" s="1"/>
  <c r="BC25" i="6"/>
  <c r="BC26" i="6" s="1"/>
  <c r="BC34" i="6" s="1"/>
  <c r="BX25" i="6"/>
  <c r="BX26" i="6" s="1"/>
  <c r="BX34" i="6" s="1"/>
  <c r="Q25" i="6"/>
  <c r="Q26" i="6" s="1"/>
  <c r="Q34" i="6" s="1"/>
  <c r="AM25" i="6"/>
  <c r="AM26" i="6" s="1"/>
  <c r="AM34" i="6" s="1"/>
  <c r="BH25" i="6"/>
  <c r="BH26" i="6" s="1"/>
  <c r="BH35" i="6" s="1"/>
  <c r="CC25" i="6"/>
  <c r="CC26" i="6" s="1"/>
  <c r="CC33" i="6" s="1"/>
  <c r="P25" i="6"/>
  <c r="P26" i="6" s="1"/>
  <c r="P35" i="6" s="1"/>
  <c r="Z25" i="6"/>
  <c r="Z26" i="6" s="1"/>
  <c r="Z35" i="6" s="1"/>
  <c r="AK25" i="6"/>
  <c r="AK26" i="6" s="1"/>
  <c r="AK32" i="6" s="1"/>
  <c r="AV25" i="6"/>
  <c r="AV26" i="6" s="1"/>
  <c r="AV35" i="6" s="1"/>
  <c r="BF25" i="6"/>
  <c r="BF26" i="6" s="1"/>
  <c r="BF34" i="6" s="1"/>
  <c r="BQ25" i="6"/>
  <c r="BQ26" i="6" s="1"/>
  <c r="BQ32" i="6" s="1"/>
  <c r="CB25" i="6"/>
  <c r="CB26" i="6" s="1"/>
  <c r="CB35" i="6" s="1"/>
  <c r="CL25" i="6"/>
  <c r="CL26" i="6" s="1"/>
  <c r="CL34" i="6" s="1"/>
  <c r="I25" i="6"/>
  <c r="I26" i="6" s="1"/>
  <c r="I35" i="6" s="1"/>
  <c r="T25" i="6"/>
  <c r="T26" i="6" s="1"/>
  <c r="T33" i="6" s="1"/>
  <c r="AE25" i="6"/>
  <c r="AE26" i="6" s="1"/>
  <c r="AE33" i="6" s="1"/>
  <c r="AO25" i="6"/>
  <c r="AO26" i="6" s="1"/>
  <c r="AO34" i="6" s="1"/>
  <c r="AZ25" i="6"/>
  <c r="AZ26" i="6" s="1"/>
  <c r="AZ33" i="6" s="1"/>
  <c r="BK25" i="6"/>
  <c r="BK26" i="6" s="1"/>
  <c r="BK34" i="6" s="1"/>
  <c r="BU25" i="6"/>
  <c r="BU26" i="6" s="1"/>
  <c r="BU33" i="6" s="1"/>
  <c r="CF25" i="6"/>
  <c r="CF26" i="6" s="1"/>
  <c r="CF32" i="6" s="1"/>
  <c r="CQ25" i="6"/>
  <c r="CQ26" i="6" s="1"/>
  <c r="CQ34" i="6" s="1"/>
  <c r="J25" i="6"/>
  <c r="J26" i="6" s="1"/>
  <c r="J33" i="6" s="1"/>
  <c r="U25" i="6"/>
  <c r="U26" i="6" s="1"/>
  <c r="U32" i="6" s="1"/>
  <c r="AF25" i="6"/>
  <c r="AF26" i="6" s="1"/>
  <c r="AF35" i="6" s="1"/>
  <c r="AP25" i="6"/>
  <c r="AP26" i="6" s="1"/>
  <c r="AP34" i="6" s="1"/>
  <c r="BA25" i="6"/>
  <c r="BA26" i="6" s="1"/>
  <c r="BA32" i="6" s="1"/>
  <c r="BL25" i="6"/>
  <c r="BL26" i="6" s="1"/>
  <c r="BL34" i="6" s="1"/>
  <c r="BV25" i="6"/>
  <c r="BV26" i="6" s="1"/>
  <c r="BV35" i="6" s="1"/>
  <c r="CG25" i="6"/>
  <c r="CG26" i="6" s="1"/>
  <c r="CG35" i="6" s="1"/>
  <c r="CR25" i="6"/>
  <c r="CR26" i="6" s="1"/>
  <c r="CR35" i="6" s="1"/>
  <c r="O25" i="6"/>
  <c r="O26" i="6" s="1"/>
  <c r="O35" i="6" s="1"/>
  <c r="Y25" i="6"/>
  <c r="Y26" i="6" s="1"/>
  <c r="Y34" i="6" s="1"/>
  <c r="AJ25" i="6"/>
  <c r="AJ26" i="6" s="1"/>
  <c r="AJ34" i="6" s="1"/>
  <c r="AU25" i="6"/>
  <c r="AU26" i="6" s="1"/>
  <c r="AU34" i="6" s="1"/>
  <c r="BE25" i="6"/>
  <c r="BE26" i="6" s="1"/>
  <c r="BE33" i="6" s="1"/>
  <c r="BP25" i="6"/>
  <c r="BP26" i="6" s="1"/>
  <c r="BP32" i="6" s="1"/>
  <c r="CA25" i="6"/>
  <c r="CA26" i="6" s="1"/>
  <c r="CA34" i="6" s="1"/>
  <c r="CK25" i="6"/>
  <c r="CK26" i="6" s="1"/>
  <c r="CK34" i="6" s="1"/>
  <c r="AE15" i="6"/>
  <c r="N69" i="6"/>
  <c r="N70" i="6" s="1"/>
  <c r="V69" i="6"/>
  <c r="V70" i="6" s="1"/>
  <c r="AD69" i="6"/>
  <c r="AL69" i="6"/>
  <c r="AL70" i="6" s="1"/>
  <c r="AT69" i="6"/>
  <c r="AT70" i="6" s="1"/>
  <c r="CF71" i="6"/>
  <c r="I15" i="6"/>
  <c r="G69" i="6"/>
  <c r="G70" i="6" s="1"/>
  <c r="O69" i="6"/>
  <c r="O70" i="6" s="1"/>
  <c r="W69" i="6"/>
  <c r="W70" i="6" s="1"/>
  <c r="AE69" i="6"/>
  <c r="AE70" i="6" s="1"/>
  <c r="BK69" i="6"/>
  <c r="BK70" i="6" s="1"/>
  <c r="BS69" i="6"/>
  <c r="BS70" i="6" s="1"/>
  <c r="AK69" i="6"/>
  <c r="AK70" i="6" s="1"/>
  <c r="Y72" i="6"/>
  <c r="AO15" i="6"/>
  <c r="H69" i="6"/>
  <c r="H70" i="6" s="1"/>
  <c r="P69" i="6"/>
  <c r="P70" i="6" s="1"/>
  <c r="X69" i="6"/>
  <c r="X70" i="6" s="1"/>
  <c r="AZ69" i="6"/>
  <c r="AZ70" i="6" s="1"/>
  <c r="AU72" i="6"/>
  <c r="CQ11" i="6"/>
  <c r="CQ15" i="6" s="1"/>
  <c r="CQ19" i="6" s="1"/>
  <c r="BU15" i="6"/>
  <c r="I69" i="6"/>
  <c r="I70" i="6" s="1"/>
  <c r="Q69" i="6"/>
  <c r="Q70" i="6" s="1"/>
  <c r="Y69" i="6"/>
  <c r="Y70" i="6" s="1"/>
  <c r="AG69" i="6"/>
  <c r="AG70" i="6" s="1"/>
  <c r="AW69" i="6"/>
  <c r="AW70" i="6" s="1"/>
  <c r="BE69" i="6"/>
  <c r="BE70" i="6" s="1"/>
  <c r="BM69" i="6"/>
  <c r="BM70" i="6" s="1"/>
  <c r="BU69" i="6"/>
  <c r="BU70" i="6" s="1"/>
  <c r="BP72" i="6"/>
  <c r="J69" i="6"/>
  <c r="J70" i="6" s="1"/>
  <c r="R69" i="6"/>
  <c r="Z69" i="6"/>
  <c r="Z70" i="6" s="1"/>
  <c r="BK11" i="6"/>
  <c r="BK15" i="6" s="1"/>
  <c r="K69" i="6"/>
  <c r="K70" i="6" s="1"/>
  <c r="S69" i="6"/>
  <c r="S70" i="6" s="1"/>
  <c r="AA69" i="6"/>
  <c r="AI69" i="6"/>
  <c r="AI70" i="6" s="1"/>
  <c r="AQ69" i="6"/>
  <c r="AQ70" i="6" s="1"/>
  <c r="AY69" i="6"/>
  <c r="AY70" i="6" s="1"/>
  <c r="BG69" i="6"/>
  <c r="BG70" i="6" s="1"/>
  <c r="BO69" i="6"/>
  <c r="BO70" i="6" s="1"/>
  <c r="BW69" i="6"/>
  <c r="BW70" i="6" s="1"/>
  <c r="CE69" i="6"/>
  <c r="CE70" i="6" s="1"/>
  <c r="T71" i="6"/>
  <c r="J81" i="6"/>
  <c r="J82" i="6" s="1"/>
  <c r="J89" i="6" s="1"/>
  <c r="G15" i="6"/>
  <c r="L69" i="6"/>
  <c r="L70" i="6" s="1"/>
  <c r="T69" i="6"/>
  <c r="T70" i="6" s="1"/>
  <c r="AB69" i="6"/>
  <c r="AB70" i="6" s="1"/>
  <c r="AJ69" i="6"/>
  <c r="AJ70" i="6" s="1"/>
  <c r="AR69" i="6"/>
  <c r="AR70" i="6" s="1"/>
  <c r="BH69" i="6"/>
  <c r="BH70" i="6" s="1"/>
  <c r="BP69" i="6"/>
  <c r="BP70" i="6" s="1"/>
  <c r="BX69" i="6"/>
  <c r="BX70" i="6" s="1"/>
  <c r="CF69" i="6"/>
  <c r="CF70" i="6" s="1"/>
  <c r="AO71" i="6"/>
  <c r="AM81" i="6"/>
  <c r="AM82" i="6" s="1"/>
  <c r="AM91" i="6" s="1"/>
  <c r="L11" i="6"/>
  <c r="L15" i="6" s="1"/>
  <c r="AG15" i="6"/>
  <c r="BM15" i="6"/>
  <c r="AS15" i="6"/>
  <c r="BD15" i="6"/>
  <c r="BN11" i="6"/>
  <c r="BN15" i="6" s="1"/>
  <c r="BY15" i="6"/>
  <c r="CJ15" i="6"/>
  <c r="CJ19" i="6" s="1"/>
  <c r="AM15" i="6"/>
  <c r="BS15" i="6"/>
  <c r="AJ11" i="6"/>
  <c r="AJ15" i="6" s="1"/>
  <c r="CP11" i="6"/>
  <c r="CP15" i="6" s="1"/>
  <c r="CP19" i="6" s="1"/>
  <c r="BF11" i="6"/>
  <c r="BF15" i="6" s="1"/>
  <c r="CL11" i="6"/>
  <c r="CL15" i="6" s="1"/>
  <c r="CL19" i="6" s="1"/>
  <c r="AU11" i="6"/>
  <c r="AU15" i="6" s="1"/>
  <c r="CA11" i="6"/>
  <c r="CA15" i="6" s="1"/>
  <c r="O15" i="6"/>
  <c r="AB11" i="6"/>
  <c r="AB15" i="6" s="1"/>
  <c r="BH11" i="6"/>
  <c r="BH15" i="6" s="1"/>
  <c r="CN11" i="6"/>
  <c r="CN15" i="6" s="1"/>
  <c r="CN19" i="6" s="1"/>
  <c r="M11" i="6"/>
  <c r="M15" i="6" s="1"/>
  <c r="W11" i="6"/>
  <c r="W15" i="6" s="1"/>
  <c r="AH11" i="6"/>
  <c r="AH15" i="6" s="1"/>
  <c r="AV11" i="6"/>
  <c r="AV15" i="6" s="1"/>
  <c r="CB11" i="6"/>
  <c r="CB15" i="6" s="1"/>
  <c r="Q15" i="6"/>
  <c r="AW15" i="6"/>
  <c r="CC15" i="6"/>
  <c r="AR35" i="6"/>
  <c r="AR32" i="6"/>
  <c r="AR33" i="6"/>
  <c r="H15" i="6"/>
  <c r="R15" i="6"/>
  <c r="AC15" i="6"/>
  <c r="AN15" i="6"/>
  <c r="AX11" i="6"/>
  <c r="AX15" i="6" s="1"/>
  <c r="BI15" i="6"/>
  <c r="BT15" i="6"/>
  <c r="CD11" i="6"/>
  <c r="CD15" i="6" s="1"/>
  <c r="CO15" i="6"/>
  <c r="CO19" i="6" s="1"/>
  <c r="X11" i="6"/>
  <c r="X15" i="6" s="1"/>
  <c r="BC15" i="6"/>
  <c r="CI15" i="6"/>
  <c r="CI19" i="6" s="1"/>
  <c r="AR34" i="6"/>
  <c r="AR11" i="6"/>
  <c r="AR15" i="6" s="1"/>
  <c r="BP11" i="6"/>
  <c r="BP15" i="6" s="1"/>
  <c r="T11" i="6"/>
  <c r="T15" i="6" s="1"/>
  <c r="AZ11" i="6"/>
  <c r="AZ15" i="6" s="1"/>
  <c r="CF11" i="6"/>
  <c r="CF15" i="6" s="1"/>
  <c r="Z11" i="6"/>
  <c r="Z15" i="6" s="1"/>
  <c r="AK11" i="6"/>
  <c r="AK15" i="6" s="1"/>
  <c r="BQ11" i="6"/>
  <c r="BQ15" i="6" s="1"/>
  <c r="Y15" i="6"/>
  <c r="BE15" i="6"/>
  <c r="CK15" i="6"/>
  <c r="CK19" i="6" s="1"/>
  <c r="AJ32" i="6"/>
  <c r="BX11" i="6"/>
  <c r="BX15" i="6" s="1"/>
  <c r="J15" i="6"/>
  <c r="U15" i="6"/>
  <c r="AF15" i="6"/>
  <c r="AP11" i="6"/>
  <c r="AP15" i="6" s="1"/>
  <c r="BA15" i="6"/>
  <c r="BL15" i="6"/>
  <c r="BV11" i="6"/>
  <c r="BV15" i="6" s="1"/>
  <c r="CG15" i="6"/>
  <c r="CR15" i="6"/>
  <c r="CR19" i="6" s="1"/>
  <c r="P11" i="6"/>
  <c r="P15" i="6" s="1"/>
  <c r="CP35" i="6"/>
  <c r="CP32" i="6"/>
  <c r="CP34" i="6"/>
  <c r="CP33" i="6"/>
  <c r="K10" i="6"/>
  <c r="S10" i="6"/>
  <c r="AA10" i="6"/>
  <c r="AI10" i="6"/>
  <c r="AQ10" i="6"/>
  <c r="AY10" i="6"/>
  <c r="BG10" i="6"/>
  <c r="BO10" i="6"/>
  <c r="BW10" i="6"/>
  <c r="CE10" i="6"/>
  <c r="CM10" i="6"/>
  <c r="K25" i="6"/>
  <c r="K26" i="6" s="1"/>
  <c r="S25" i="6"/>
  <c r="S26" i="6" s="1"/>
  <c r="AA25" i="6"/>
  <c r="AA26" i="6" s="1"/>
  <c r="AI25" i="6"/>
  <c r="AI26" i="6" s="1"/>
  <c r="AQ25" i="6"/>
  <c r="AQ26" i="6" s="1"/>
  <c r="AY25" i="6"/>
  <c r="AY26" i="6" s="1"/>
  <c r="BG25" i="6"/>
  <c r="BG26" i="6" s="1"/>
  <c r="BO25" i="6"/>
  <c r="BO26" i="6" s="1"/>
  <c r="BW25" i="6"/>
  <c r="BW26" i="6" s="1"/>
  <c r="CE25" i="6"/>
  <c r="CE26" i="6" s="1"/>
  <c r="CM25" i="6"/>
  <c r="CM26" i="6" s="1"/>
  <c r="N10" i="6"/>
  <c r="V10" i="6"/>
  <c r="AD10" i="6"/>
  <c r="AL10" i="6"/>
  <c r="AT10" i="6"/>
  <c r="BB10" i="6"/>
  <c r="BJ10" i="6"/>
  <c r="BR10" i="6"/>
  <c r="BZ10" i="6"/>
  <c r="CH10" i="6"/>
  <c r="N25" i="6"/>
  <c r="N26" i="6" s="1"/>
  <c r="V25" i="6"/>
  <c r="V26" i="6" s="1"/>
  <c r="AD25" i="6"/>
  <c r="AD26" i="6" s="1"/>
  <c r="AL25" i="6"/>
  <c r="AL26" i="6" s="1"/>
  <c r="AT25" i="6"/>
  <c r="AT26" i="6" s="1"/>
  <c r="BB25" i="6"/>
  <c r="BB26" i="6" s="1"/>
  <c r="BJ25" i="6"/>
  <c r="BJ26" i="6" s="1"/>
  <c r="BR25" i="6"/>
  <c r="BR26" i="6" s="1"/>
  <c r="BZ25" i="6"/>
  <c r="BZ26" i="6" s="1"/>
  <c r="CH25" i="6"/>
  <c r="CH26" i="6" s="1"/>
  <c r="R70" i="6"/>
  <c r="BA91" i="6"/>
  <c r="BA90" i="6"/>
  <c r="BA89" i="6"/>
  <c r="BA88" i="6"/>
  <c r="AD70" i="6"/>
  <c r="CG89" i="6"/>
  <c r="CG90" i="6"/>
  <c r="CG88" i="6"/>
  <c r="CG91" i="6"/>
  <c r="M51" i="6"/>
  <c r="U51" i="6"/>
  <c r="AC51" i="6"/>
  <c r="BC69" i="6"/>
  <c r="W71" i="6"/>
  <c r="AR71" i="6"/>
  <c r="BM71" i="6"/>
  <c r="G72" i="6"/>
  <c r="AB72" i="6"/>
  <c r="AW72" i="6"/>
  <c r="BS72" i="6"/>
  <c r="M81" i="6"/>
  <c r="M82" i="6" s="1"/>
  <c r="AT81" i="6"/>
  <c r="AT82" i="6" s="1"/>
  <c r="N51" i="6"/>
  <c r="V51" i="6"/>
  <c r="AD51" i="6"/>
  <c r="AS69" i="6"/>
  <c r="BA69" i="6"/>
  <c r="BI69" i="6"/>
  <c r="BQ69" i="6"/>
  <c r="BY69" i="6"/>
  <c r="CG69" i="6"/>
  <c r="AM69" i="6"/>
  <c r="CA69" i="6"/>
  <c r="Y71" i="6"/>
  <c r="AU71" i="6"/>
  <c r="BP71" i="6"/>
  <c r="I72" i="6"/>
  <c r="AE72" i="6"/>
  <c r="AZ72" i="6"/>
  <c r="BU72" i="6"/>
  <c r="O81" i="6"/>
  <c r="O82" i="6" s="1"/>
  <c r="G51" i="6"/>
  <c r="O51" i="6"/>
  <c r="W51" i="6"/>
  <c r="AE51" i="6"/>
  <c r="AJ103" i="6"/>
  <c r="CH72" i="6"/>
  <c r="BZ72" i="6"/>
  <c r="BR72" i="6"/>
  <c r="BJ72" i="6"/>
  <c r="BB72" i="6"/>
  <c r="AT72" i="6"/>
  <c r="AL72" i="6"/>
  <c r="AD72" i="6"/>
  <c r="V72" i="6"/>
  <c r="N72" i="6"/>
  <c r="CH71" i="6"/>
  <c r="BZ71" i="6"/>
  <c r="BR71" i="6"/>
  <c r="BJ71" i="6"/>
  <c r="BB71" i="6"/>
  <c r="AT71" i="6"/>
  <c r="AL71" i="6"/>
  <c r="AD71" i="6"/>
  <c r="V71" i="6"/>
  <c r="N71" i="6"/>
  <c r="N103" i="6"/>
  <c r="S81" i="6"/>
  <c r="S82" i="6" s="1"/>
  <c r="K81" i="6"/>
  <c r="K82" i="6" s="1"/>
  <c r="CG72" i="6"/>
  <c r="BY72" i="6"/>
  <c r="BQ72" i="6"/>
  <c r="BI72" i="6"/>
  <c r="BA72" i="6"/>
  <c r="AS72" i="6"/>
  <c r="AK72" i="6"/>
  <c r="AC72" i="6"/>
  <c r="U72" i="6"/>
  <c r="M72" i="6"/>
  <c r="CG71" i="6"/>
  <c r="BY71" i="6"/>
  <c r="BQ71" i="6"/>
  <c r="BI71" i="6"/>
  <c r="BA71" i="6"/>
  <c r="AS71" i="6"/>
  <c r="AK71" i="6"/>
  <c r="AC71" i="6"/>
  <c r="U71" i="6"/>
  <c r="M71" i="6"/>
  <c r="L103" i="6"/>
  <c r="CE72" i="6"/>
  <c r="BW72" i="6"/>
  <c r="BO72" i="6"/>
  <c r="BG72" i="6"/>
  <c r="AY72" i="6"/>
  <c r="AQ72" i="6"/>
  <c r="AI72" i="6"/>
  <c r="AA72" i="6"/>
  <c r="S72" i="6"/>
  <c r="K72" i="6"/>
  <c r="CE71" i="6"/>
  <c r="BW71" i="6"/>
  <c r="BO71" i="6"/>
  <c r="BG71" i="6"/>
  <c r="AY71" i="6"/>
  <c r="AQ71" i="6"/>
  <c r="AI71" i="6"/>
  <c r="AA71" i="6"/>
  <c r="S71" i="6"/>
  <c r="K71" i="6"/>
  <c r="BT81" i="6"/>
  <c r="BT82" i="6" s="1"/>
  <c r="BD81" i="6"/>
  <c r="BD82" i="6" s="1"/>
  <c r="AN81" i="6"/>
  <c r="AN82" i="6" s="1"/>
  <c r="X81" i="6"/>
  <c r="X82" i="6" s="1"/>
  <c r="P81" i="6"/>
  <c r="P82" i="6" s="1"/>
  <c r="H81" i="6"/>
  <c r="H82" i="6" s="1"/>
  <c r="CD72" i="6"/>
  <c r="BV72" i="6"/>
  <c r="BN72" i="6"/>
  <c r="BF72" i="6"/>
  <c r="AX72" i="6"/>
  <c r="AP72" i="6"/>
  <c r="AH72" i="6"/>
  <c r="Z72" i="6"/>
  <c r="R72" i="6"/>
  <c r="J72" i="6"/>
  <c r="CD71" i="6"/>
  <c r="BV71" i="6"/>
  <c r="BN71" i="6"/>
  <c r="BF71" i="6"/>
  <c r="AX71" i="6"/>
  <c r="AP71" i="6"/>
  <c r="AH71" i="6"/>
  <c r="Z71" i="6"/>
  <c r="R71" i="6"/>
  <c r="J71" i="6"/>
  <c r="CB72" i="6"/>
  <c r="BT72" i="6"/>
  <c r="BL72" i="6"/>
  <c r="BD72" i="6"/>
  <c r="AV72" i="6"/>
  <c r="AN72" i="6"/>
  <c r="AF72" i="6"/>
  <c r="X72" i="6"/>
  <c r="P72" i="6"/>
  <c r="H72" i="6"/>
  <c r="CB71" i="6"/>
  <c r="BT71" i="6"/>
  <c r="BL71" i="6"/>
  <c r="BD71" i="6"/>
  <c r="AV71" i="6"/>
  <c r="AN71" i="6"/>
  <c r="AF71" i="6"/>
  <c r="X71" i="6"/>
  <c r="P71" i="6"/>
  <c r="H71" i="6"/>
  <c r="BB69" i="6"/>
  <c r="BJ69" i="6"/>
  <c r="BR69" i="6"/>
  <c r="BZ69" i="6"/>
  <c r="CH69" i="6"/>
  <c r="AO69" i="6"/>
  <c r="CC69" i="6"/>
  <c r="G71" i="6"/>
  <c r="AB71" i="6"/>
  <c r="AW71" i="6"/>
  <c r="BS71" i="6"/>
  <c r="L72" i="6"/>
  <c r="AG72" i="6"/>
  <c r="BC72" i="6"/>
  <c r="BX72" i="6"/>
  <c r="R81" i="6"/>
  <c r="R82" i="6" s="1"/>
  <c r="BC81" i="6"/>
  <c r="BC82" i="6" s="1"/>
  <c r="H51" i="6"/>
  <c r="P51" i="6"/>
  <c r="X51" i="6"/>
  <c r="AF51" i="6"/>
  <c r="I71" i="6"/>
  <c r="AE71" i="6"/>
  <c r="AZ71" i="6"/>
  <c r="BU71" i="6"/>
  <c r="O72" i="6"/>
  <c r="AJ72" i="6"/>
  <c r="BE72" i="6"/>
  <c r="CA72" i="6"/>
  <c r="U81" i="6"/>
  <c r="U82" i="6" s="1"/>
  <c r="BJ81" i="6"/>
  <c r="BJ82" i="6" s="1"/>
  <c r="I51" i="6"/>
  <c r="Q51" i="6"/>
  <c r="Y51" i="6"/>
  <c r="AG51" i="6"/>
  <c r="AF69" i="6"/>
  <c r="AN69" i="6"/>
  <c r="AV69" i="6"/>
  <c r="BD69" i="6"/>
  <c r="BL69" i="6"/>
  <c r="BT69" i="6"/>
  <c r="CB69" i="6"/>
  <c r="L71" i="6"/>
  <c r="AG71" i="6"/>
  <c r="BC71" i="6"/>
  <c r="BX71" i="6"/>
  <c r="Q72" i="6"/>
  <c r="AM72" i="6"/>
  <c r="BH72" i="6"/>
  <c r="CC72" i="6"/>
  <c r="CH79" i="6"/>
  <c r="CH81" i="6" s="1"/>
  <c r="CH82" i="6" s="1"/>
  <c r="W81" i="6"/>
  <c r="W82" i="6" s="1"/>
  <c r="BQ81" i="6"/>
  <c r="BQ82" i="6" s="1"/>
  <c r="J51" i="6"/>
  <c r="R51" i="6"/>
  <c r="Z51" i="6"/>
  <c r="AH51" i="6"/>
  <c r="AH69" i="6"/>
  <c r="AU69" i="6"/>
  <c r="O71" i="6"/>
  <c r="AJ71" i="6"/>
  <c r="BE71" i="6"/>
  <c r="CA71" i="6"/>
  <c r="T72" i="6"/>
  <c r="AO72" i="6"/>
  <c r="BK72" i="6"/>
  <c r="CF72" i="6"/>
  <c r="AD81" i="6"/>
  <c r="AD82" i="6" s="1"/>
  <c r="BS81" i="6"/>
  <c r="BS82" i="6" s="1"/>
  <c r="K51" i="6"/>
  <c r="S51" i="6"/>
  <c r="AA51" i="6"/>
  <c r="AP69" i="6"/>
  <c r="AX69" i="6"/>
  <c r="BF69" i="6"/>
  <c r="BN69" i="6"/>
  <c r="BV69" i="6"/>
  <c r="CD69" i="6"/>
  <c r="Q71" i="6"/>
  <c r="AM71" i="6"/>
  <c r="BH71" i="6"/>
  <c r="CC71" i="6"/>
  <c r="W72" i="6"/>
  <c r="AR72" i="6"/>
  <c r="BM72" i="6"/>
  <c r="G81" i="6"/>
  <c r="G82" i="6" s="1"/>
  <c r="AK81" i="6"/>
  <c r="AK82" i="6" s="1"/>
  <c r="BZ81" i="6"/>
  <c r="BZ82" i="6" s="1"/>
  <c r="CF81" i="6"/>
  <c r="CF82" i="6" s="1"/>
  <c r="BX81" i="6"/>
  <c r="BX82" i="6" s="1"/>
  <c r="BP81" i="6"/>
  <c r="BP82" i="6" s="1"/>
  <c r="BH81" i="6"/>
  <c r="BH82" i="6" s="1"/>
  <c r="AZ81" i="6"/>
  <c r="AZ82" i="6" s="1"/>
  <c r="AR81" i="6"/>
  <c r="AR82" i="6" s="1"/>
  <c r="AJ81" i="6"/>
  <c r="AJ82" i="6" s="1"/>
  <c r="AB81" i="6"/>
  <c r="AB82" i="6" s="1"/>
  <c r="CE81" i="6"/>
  <c r="CE82" i="6" s="1"/>
  <c r="BW81" i="6"/>
  <c r="BW82" i="6" s="1"/>
  <c r="BO81" i="6"/>
  <c r="BO82" i="6" s="1"/>
  <c r="BG81" i="6"/>
  <c r="BG82" i="6" s="1"/>
  <c r="AY81" i="6"/>
  <c r="AY82" i="6" s="1"/>
  <c r="AQ81" i="6"/>
  <c r="AQ82" i="6" s="1"/>
  <c r="AI81" i="6"/>
  <c r="AI82" i="6" s="1"/>
  <c r="AA81" i="6"/>
  <c r="AA82" i="6" s="1"/>
  <c r="CD81" i="6"/>
  <c r="CD82" i="6" s="1"/>
  <c r="BV81" i="6"/>
  <c r="BV82" i="6" s="1"/>
  <c r="BN81" i="6"/>
  <c r="BN82" i="6" s="1"/>
  <c r="BF81" i="6"/>
  <c r="BF82" i="6" s="1"/>
  <c r="AX81" i="6"/>
  <c r="AX82" i="6" s="1"/>
  <c r="AP81" i="6"/>
  <c r="AP82" i="6" s="1"/>
  <c r="AH81" i="6"/>
  <c r="AH82" i="6" s="1"/>
  <c r="Z81" i="6"/>
  <c r="Z82" i="6" s="1"/>
  <c r="CC81" i="6"/>
  <c r="CC82" i="6" s="1"/>
  <c r="BU81" i="6"/>
  <c r="BU82" i="6" s="1"/>
  <c r="BM81" i="6"/>
  <c r="BM82" i="6" s="1"/>
  <c r="BE81" i="6"/>
  <c r="BE82" i="6" s="1"/>
  <c r="AW81" i="6"/>
  <c r="AW82" i="6" s="1"/>
  <c r="AO81" i="6"/>
  <c r="AO82" i="6" s="1"/>
  <c r="AG81" i="6"/>
  <c r="AG82" i="6" s="1"/>
  <c r="Y81" i="6"/>
  <c r="Y82" i="6" s="1"/>
  <c r="N81" i="6"/>
  <c r="N82" i="6" s="1"/>
  <c r="V81" i="6"/>
  <c r="V82" i="6" s="1"/>
  <c r="AL81" i="6"/>
  <c r="AL82" i="6" s="1"/>
  <c r="BB81" i="6"/>
  <c r="BB82" i="6" s="1"/>
  <c r="BR81" i="6"/>
  <c r="BR82" i="6" s="1"/>
  <c r="I81" i="6"/>
  <c r="I82" i="6" s="1"/>
  <c r="Q81" i="6"/>
  <c r="Q82" i="6" s="1"/>
  <c r="AC81" i="6"/>
  <c r="AC82" i="6" s="1"/>
  <c r="AS81" i="6"/>
  <c r="AS82" i="6" s="1"/>
  <c r="BI81" i="6"/>
  <c r="BI82" i="6" s="1"/>
  <c r="BY81" i="6"/>
  <c r="BY82" i="6" s="1"/>
  <c r="AA103" i="6"/>
  <c r="AE81" i="6"/>
  <c r="AE82" i="6" s="1"/>
  <c r="AU81" i="6"/>
  <c r="AU82" i="6" s="1"/>
  <c r="BK81" i="6"/>
  <c r="BK82" i="6" s="1"/>
  <c r="CA81" i="6"/>
  <c r="CA82" i="6" s="1"/>
  <c r="L81" i="6"/>
  <c r="L82" i="6" s="1"/>
  <c r="T81" i="6"/>
  <c r="T82" i="6" s="1"/>
  <c r="AF81" i="6"/>
  <c r="AF82" i="6" s="1"/>
  <c r="AV81" i="6"/>
  <c r="AV82" i="6" s="1"/>
  <c r="BL81" i="6"/>
  <c r="BL82" i="6" s="1"/>
  <c r="CB81" i="6"/>
  <c r="CB82" i="6" s="1"/>
  <c r="S103" i="6"/>
  <c r="T103" i="6"/>
  <c r="V103" i="6"/>
  <c r="AC103" i="6"/>
  <c r="U103" i="6"/>
  <c r="M103" i="6"/>
  <c r="AI103" i="6"/>
  <c r="AH103" i="6"/>
  <c r="Z103" i="6"/>
  <c r="R103" i="6"/>
  <c r="J103" i="6"/>
  <c r="AG103" i="6"/>
  <c r="Y103" i="6"/>
  <c r="Q103" i="6"/>
  <c r="I103" i="6"/>
  <c r="AF103" i="6"/>
  <c r="X103" i="6"/>
  <c r="P103" i="6"/>
  <c r="H103" i="6"/>
  <c r="AE103" i="6"/>
  <c r="W103" i="6"/>
  <c r="O103" i="6"/>
  <c r="G103" i="6"/>
  <c r="AB103" i="6"/>
  <c r="K103" i="6"/>
  <c r="AD103" i="6"/>
  <c r="AT25" i="5"/>
  <c r="AT26" i="5" s="1"/>
  <c r="AT32" i="5" s="1"/>
  <c r="DF25" i="5"/>
  <c r="DF26" i="5" s="1"/>
  <c r="CM25" i="5"/>
  <c r="CM26" i="5" s="1"/>
  <c r="CM33" i="5" s="1"/>
  <c r="EC25" i="5"/>
  <c r="EC26" i="5" s="1"/>
  <c r="AI71" i="5"/>
  <c r="BQ71" i="5"/>
  <c r="BS69" i="5"/>
  <c r="BS70" i="5" s="1"/>
  <c r="CA69" i="5"/>
  <c r="CA70" i="5" s="1"/>
  <c r="U69" i="5"/>
  <c r="U70" i="5" s="1"/>
  <c r="K72" i="5"/>
  <c r="Z71" i="5"/>
  <c r="BW72" i="5"/>
  <c r="H69" i="4"/>
  <c r="H70" i="4" s="1"/>
  <c r="P69" i="4"/>
  <c r="X69" i="4"/>
  <c r="X70" i="4" s="1"/>
  <c r="AF69" i="4"/>
  <c r="AN69" i="4"/>
  <c r="AN70" i="4" s="1"/>
  <c r="AV69" i="4"/>
  <c r="AV70" i="4" s="1"/>
  <c r="BD69" i="4"/>
  <c r="BD70" i="4" s="1"/>
  <c r="BL69" i="4"/>
  <c r="BL70" i="4" s="1"/>
  <c r="BT69" i="4"/>
  <c r="BT70" i="4" s="1"/>
  <c r="CB69" i="4"/>
  <c r="CB70" i="4" s="1"/>
  <c r="AA69" i="4"/>
  <c r="AP71" i="4"/>
  <c r="BJ72" i="4"/>
  <c r="AW81" i="4"/>
  <c r="AW82" i="4" s="1"/>
  <c r="AW89" i="4" s="1"/>
  <c r="AT69" i="4"/>
  <c r="AT70" i="4" s="1"/>
  <c r="BO71" i="4"/>
  <c r="BO72" i="4"/>
  <c r="BZ69" i="4"/>
  <c r="CD71" i="4"/>
  <c r="CB72" i="4"/>
  <c r="L69" i="4"/>
  <c r="L70" i="4" s="1"/>
  <c r="T69" i="4"/>
  <c r="T70" i="4" s="1"/>
  <c r="AB69" i="4"/>
  <c r="AB70" i="4" s="1"/>
  <c r="AJ69" i="4"/>
  <c r="AR69" i="4"/>
  <c r="AR70" i="4" s="1"/>
  <c r="AZ69" i="4"/>
  <c r="BH69" i="4"/>
  <c r="BH70" i="4" s="1"/>
  <c r="BP69" i="4"/>
  <c r="BP70" i="4" s="1"/>
  <c r="BX69" i="4"/>
  <c r="BX70" i="4" s="1"/>
  <c r="CF69" i="4"/>
  <c r="CF70" i="4" s="1"/>
  <c r="CH69" i="4"/>
  <c r="CH70" i="4" s="1"/>
  <c r="J72" i="4"/>
  <c r="AA71" i="4"/>
  <c r="Y72" i="4"/>
  <c r="AD81" i="4"/>
  <c r="AD82" i="4" s="1"/>
  <c r="AD88" i="4" s="1"/>
  <c r="R69" i="4"/>
  <c r="R70" i="4" s="1"/>
  <c r="AN71" i="4"/>
  <c r="AP72" i="4"/>
  <c r="I69" i="5"/>
  <c r="I70" i="5" s="1"/>
  <c r="Q69" i="5"/>
  <c r="Q70" i="5" s="1"/>
  <c r="Y69" i="5"/>
  <c r="AG69" i="5"/>
  <c r="AG70" i="5" s="1"/>
  <c r="AO69" i="5"/>
  <c r="AO70" i="5" s="1"/>
  <c r="AW69" i="5"/>
  <c r="AW70" i="5" s="1"/>
  <c r="BE69" i="5"/>
  <c r="BE70" i="5" s="1"/>
  <c r="BM69" i="5"/>
  <c r="BM70" i="5" s="1"/>
  <c r="BU69" i="5"/>
  <c r="BU70" i="5" s="1"/>
  <c r="CC69" i="5"/>
  <c r="CC70" i="5" s="1"/>
  <c r="AK69" i="5"/>
  <c r="S71" i="5"/>
  <c r="AP71" i="5"/>
  <c r="BI71" i="5"/>
  <c r="U72" i="5"/>
  <c r="BP72" i="5"/>
  <c r="BA81" i="5"/>
  <c r="BA82" i="5" s="1"/>
  <c r="BA91" i="5" s="1"/>
  <c r="J69" i="5"/>
  <c r="J70" i="5" s="1"/>
  <c r="R69" i="5"/>
  <c r="R70" i="5" s="1"/>
  <c r="Z69" i="5"/>
  <c r="Z70" i="5" s="1"/>
  <c r="AH69" i="5"/>
  <c r="AH70" i="5" s="1"/>
  <c r="AP69" i="5"/>
  <c r="AP70" i="5" s="1"/>
  <c r="AX69" i="5"/>
  <c r="AX70" i="5" s="1"/>
  <c r="BF69" i="5"/>
  <c r="BF70" i="5" s="1"/>
  <c r="BN69" i="5"/>
  <c r="BN70" i="5" s="1"/>
  <c r="BV69" i="5"/>
  <c r="BV70" i="5" s="1"/>
  <c r="CD69" i="5"/>
  <c r="CD70" i="5" s="1"/>
  <c r="AS69" i="5"/>
  <c r="AS70" i="5" s="1"/>
  <c r="U71" i="5"/>
  <c r="AQ71" i="5"/>
  <c r="BP71" i="5"/>
  <c r="AA72" i="5"/>
  <c r="BQ72" i="5"/>
  <c r="BQ81" i="5"/>
  <c r="BQ82" i="5" s="1"/>
  <c r="BQ90" i="5" s="1"/>
  <c r="L69" i="5"/>
  <c r="T69" i="5"/>
  <c r="T70" i="5" s="1"/>
  <c r="AB69" i="5"/>
  <c r="AB70" i="5" s="1"/>
  <c r="AJ69" i="5"/>
  <c r="AJ70" i="5" s="1"/>
  <c r="AR69" i="5"/>
  <c r="AR70" i="5" s="1"/>
  <c r="AZ69" i="5"/>
  <c r="AZ70" i="5" s="1"/>
  <c r="BH69" i="5"/>
  <c r="BH70" i="5" s="1"/>
  <c r="BP69" i="5"/>
  <c r="BX69" i="5"/>
  <c r="BX70" i="5" s="1"/>
  <c r="CF69" i="5"/>
  <c r="CF70" i="5" s="1"/>
  <c r="CG69" i="5"/>
  <c r="CG70" i="5" s="1"/>
  <c r="AA71" i="5"/>
  <c r="AX71" i="5"/>
  <c r="BW71" i="5"/>
  <c r="AK72" i="5"/>
  <c r="CF72" i="5"/>
  <c r="M69" i="5"/>
  <c r="BI69" i="5"/>
  <c r="BI70" i="5" s="1"/>
  <c r="BQ69" i="5"/>
  <c r="BQ70" i="5" s="1"/>
  <c r="BY69" i="5"/>
  <c r="BY70" i="5" s="1"/>
  <c r="J71" i="5"/>
  <c r="AC71" i="5"/>
  <c r="AY71" i="5"/>
  <c r="CF71" i="5"/>
  <c r="AQ72" i="5"/>
  <c r="CG72" i="5"/>
  <c r="N69" i="5"/>
  <c r="N70" i="5" s="1"/>
  <c r="V69" i="5"/>
  <c r="V70" i="5" s="1"/>
  <c r="AD69" i="5"/>
  <c r="AD70" i="5" s="1"/>
  <c r="AL69" i="5"/>
  <c r="AL70" i="5" s="1"/>
  <c r="AT69" i="5"/>
  <c r="AT70" i="5" s="1"/>
  <c r="BB69" i="5"/>
  <c r="BJ69" i="5"/>
  <c r="BJ70" i="5" s="1"/>
  <c r="BR69" i="5"/>
  <c r="BR70" i="5" s="1"/>
  <c r="BZ69" i="5"/>
  <c r="BZ70" i="5" s="1"/>
  <c r="CH81" i="5"/>
  <c r="CH82" i="5" s="1"/>
  <c r="CH91" i="5" s="1"/>
  <c r="K71" i="5"/>
  <c r="AH71" i="5"/>
  <c r="BA71" i="5"/>
  <c r="CG71" i="5"/>
  <c r="AZ72" i="5"/>
  <c r="CB81" i="5"/>
  <c r="CB82" i="5" s="1"/>
  <c r="CB89" i="5" s="1"/>
  <c r="H69" i="5"/>
  <c r="H70" i="5" s="1"/>
  <c r="P69" i="5"/>
  <c r="P70" i="5" s="1"/>
  <c r="X69" i="5"/>
  <c r="X70" i="5" s="1"/>
  <c r="AF69" i="5"/>
  <c r="AF70" i="5" s="1"/>
  <c r="AN69" i="5"/>
  <c r="AN70" i="5" s="1"/>
  <c r="AV69" i="5"/>
  <c r="AV70" i="5" s="1"/>
  <c r="BD69" i="5"/>
  <c r="BD70" i="5" s="1"/>
  <c r="BL69" i="5"/>
  <c r="BL70" i="5" s="1"/>
  <c r="BT69" i="5"/>
  <c r="BT70" i="5" s="1"/>
  <c r="CB69" i="5"/>
  <c r="CB70" i="5" s="1"/>
  <c r="AC69" i="5"/>
  <c r="AC70" i="5" s="1"/>
  <c r="R71" i="5"/>
  <c r="AK71" i="5"/>
  <c r="BG71" i="5"/>
  <c r="T72" i="5"/>
  <c r="BG72" i="5"/>
  <c r="FS11" i="5"/>
  <c r="FS15" i="5" s="1"/>
  <c r="FS19" i="5" s="1"/>
  <c r="W10" i="5"/>
  <c r="AU10" i="5"/>
  <c r="CC10" i="5"/>
  <c r="CO10" i="5"/>
  <c r="CY10" i="5"/>
  <c r="DI10" i="5"/>
  <c r="EO10" i="5"/>
  <c r="FA10" i="5"/>
  <c r="H10" i="5"/>
  <c r="P10" i="5"/>
  <c r="X10" i="5"/>
  <c r="AF10" i="5"/>
  <c r="AN10" i="5"/>
  <c r="AV10" i="5"/>
  <c r="BD10" i="5"/>
  <c r="BL10" i="5"/>
  <c r="BT10" i="5"/>
  <c r="CE10" i="5"/>
  <c r="CP10" i="5"/>
  <c r="CZ10" i="5"/>
  <c r="DK10" i="5"/>
  <c r="DV10" i="5"/>
  <c r="EF10" i="5"/>
  <c r="EQ10" i="5"/>
  <c r="FB10" i="5"/>
  <c r="FL10" i="5"/>
  <c r="BC10" i="5"/>
  <c r="Q10" i="5"/>
  <c r="CG10" i="5"/>
  <c r="ES10" i="5"/>
  <c r="AE10" i="5"/>
  <c r="DU10" i="5"/>
  <c r="AG10" i="5"/>
  <c r="BM10" i="5"/>
  <c r="DA10" i="5"/>
  <c r="EG10" i="5"/>
  <c r="J10" i="5"/>
  <c r="R10" i="5"/>
  <c r="Z10" i="5"/>
  <c r="AH10" i="5"/>
  <c r="AP10" i="5"/>
  <c r="AX10" i="5"/>
  <c r="BF10" i="5"/>
  <c r="BN10" i="5"/>
  <c r="BW10" i="5"/>
  <c r="CH10" i="5"/>
  <c r="CR10" i="5"/>
  <c r="DC10" i="5"/>
  <c r="DN10" i="5"/>
  <c r="DX10" i="5"/>
  <c r="EI10" i="5"/>
  <c r="ET10" i="5"/>
  <c r="FD10" i="5"/>
  <c r="FO10" i="5"/>
  <c r="O10" i="5"/>
  <c r="AM10" i="5"/>
  <c r="EE10" i="5"/>
  <c r="Y10" i="5"/>
  <c r="AW10" i="5"/>
  <c r="BU10" i="5"/>
  <c r="DM10" i="5"/>
  <c r="FC10" i="5"/>
  <c r="K10" i="5"/>
  <c r="S10" i="5"/>
  <c r="AA10" i="5"/>
  <c r="AI10" i="5"/>
  <c r="AQ10" i="5"/>
  <c r="AY10" i="5"/>
  <c r="BG10" i="5"/>
  <c r="BO10" i="5"/>
  <c r="BY10" i="5"/>
  <c r="CI10" i="5"/>
  <c r="CS10" i="5"/>
  <c r="DE10" i="5"/>
  <c r="DO10" i="5"/>
  <c r="DY10" i="5"/>
  <c r="EK10" i="5"/>
  <c r="EU10" i="5"/>
  <c r="FE10" i="5"/>
  <c r="FQ10" i="5"/>
  <c r="FP25" i="5"/>
  <c r="FP26" i="5" s="1"/>
  <c r="FH25" i="5"/>
  <c r="FH26" i="5" s="1"/>
  <c r="EZ25" i="5"/>
  <c r="EZ26" i="5" s="1"/>
  <c r="ER25" i="5"/>
  <c r="ER26" i="5" s="1"/>
  <c r="EJ25" i="5"/>
  <c r="EJ26" i="5" s="1"/>
  <c r="EB25" i="5"/>
  <c r="EB26" i="5" s="1"/>
  <c r="DT25" i="5"/>
  <c r="DT26" i="5" s="1"/>
  <c r="DL25" i="5"/>
  <c r="DL26" i="5" s="1"/>
  <c r="DD25" i="5"/>
  <c r="DD26" i="5" s="1"/>
  <c r="CV25" i="5"/>
  <c r="CV26" i="5" s="1"/>
  <c r="CN25" i="5"/>
  <c r="CN26" i="5" s="1"/>
  <c r="CF25" i="5"/>
  <c r="CF26" i="5" s="1"/>
  <c r="BX25" i="5"/>
  <c r="BX26" i="5" s="1"/>
  <c r="BP25" i="5"/>
  <c r="BP26" i="5" s="1"/>
  <c r="BH25" i="5"/>
  <c r="BH26" i="5" s="1"/>
  <c r="AZ25" i="5"/>
  <c r="AZ26" i="5" s="1"/>
  <c r="AR25" i="5"/>
  <c r="AR26" i="5" s="1"/>
  <c r="AJ25" i="5"/>
  <c r="AJ26" i="5" s="1"/>
  <c r="AB25" i="5"/>
  <c r="AB26" i="5" s="1"/>
  <c r="T25" i="5"/>
  <c r="T26" i="5" s="1"/>
  <c r="L25" i="5"/>
  <c r="L26" i="5" s="1"/>
  <c r="FN25" i="5"/>
  <c r="FN26" i="5" s="1"/>
  <c r="FF25" i="5"/>
  <c r="FF26" i="5" s="1"/>
  <c r="EX25" i="5"/>
  <c r="EX26" i="5" s="1"/>
  <c r="EP25" i="5"/>
  <c r="EP26" i="5" s="1"/>
  <c r="EH25" i="5"/>
  <c r="EH26" i="5" s="1"/>
  <c r="DZ25" i="5"/>
  <c r="DZ26" i="5" s="1"/>
  <c r="DR25" i="5"/>
  <c r="DR26" i="5" s="1"/>
  <c r="DJ25" i="5"/>
  <c r="DJ26" i="5" s="1"/>
  <c r="DB25" i="5"/>
  <c r="DB26" i="5" s="1"/>
  <c r="CT25" i="5"/>
  <c r="CT26" i="5" s="1"/>
  <c r="CL25" i="5"/>
  <c r="CL26" i="5" s="1"/>
  <c r="CD25" i="5"/>
  <c r="CD26" i="5" s="1"/>
  <c r="BV25" i="5"/>
  <c r="BV26" i="5" s="1"/>
  <c r="BN25" i="5"/>
  <c r="BN26" i="5" s="1"/>
  <c r="BF25" i="5"/>
  <c r="BF26" i="5" s="1"/>
  <c r="AX25" i="5"/>
  <c r="AX26" i="5" s="1"/>
  <c r="AP25" i="5"/>
  <c r="AP26" i="5" s="1"/>
  <c r="AH25" i="5"/>
  <c r="AH26" i="5" s="1"/>
  <c r="Z25" i="5"/>
  <c r="Z26" i="5" s="1"/>
  <c r="R25" i="5"/>
  <c r="R26" i="5" s="1"/>
  <c r="J25" i="5"/>
  <c r="J26" i="5" s="1"/>
  <c r="FU25" i="5"/>
  <c r="FU26" i="5" s="1"/>
  <c r="FM25" i="5"/>
  <c r="FM26" i="5" s="1"/>
  <c r="FE25" i="5"/>
  <c r="FE26" i="5" s="1"/>
  <c r="EW25" i="5"/>
  <c r="EW26" i="5" s="1"/>
  <c r="EO25" i="5"/>
  <c r="EO26" i="5" s="1"/>
  <c r="EG25" i="5"/>
  <c r="EG26" i="5" s="1"/>
  <c r="DY25" i="5"/>
  <c r="DY26" i="5" s="1"/>
  <c r="DQ25" i="5"/>
  <c r="DQ26" i="5" s="1"/>
  <c r="DI25" i="5"/>
  <c r="DI26" i="5" s="1"/>
  <c r="DA25" i="5"/>
  <c r="DA26" i="5" s="1"/>
  <c r="CS25" i="5"/>
  <c r="CS26" i="5" s="1"/>
  <c r="CK25" i="5"/>
  <c r="CK26" i="5" s="1"/>
  <c r="CC25" i="5"/>
  <c r="CC26" i="5" s="1"/>
  <c r="BU25" i="5"/>
  <c r="BU26" i="5" s="1"/>
  <c r="BM25" i="5"/>
  <c r="BM26" i="5" s="1"/>
  <c r="BE25" i="5"/>
  <c r="BE26" i="5" s="1"/>
  <c r="AW25" i="5"/>
  <c r="AW26" i="5" s="1"/>
  <c r="AO25" i="5"/>
  <c r="AO26" i="5" s="1"/>
  <c r="AG25" i="5"/>
  <c r="AG26" i="5" s="1"/>
  <c r="Y25" i="5"/>
  <c r="Y26" i="5" s="1"/>
  <c r="Q25" i="5"/>
  <c r="Q26" i="5" s="1"/>
  <c r="FT25" i="5"/>
  <c r="FT26" i="5" s="1"/>
  <c r="FL25" i="5"/>
  <c r="FL26" i="5" s="1"/>
  <c r="FD25" i="5"/>
  <c r="FD26" i="5" s="1"/>
  <c r="EV25" i="5"/>
  <c r="EV26" i="5" s="1"/>
  <c r="EN25" i="5"/>
  <c r="EN26" i="5" s="1"/>
  <c r="EF25" i="5"/>
  <c r="EF26" i="5" s="1"/>
  <c r="DX25" i="5"/>
  <c r="DX26" i="5" s="1"/>
  <c r="DP25" i="5"/>
  <c r="DP26" i="5" s="1"/>
  <c r="DH25" i="5"/>
  <c r="DH26" i="5" s="1"/>
  <c r="CZ25" i="5"/>
  <c r="CZ26" i="5" s="1"/>
  <c r="CR25" i="5"/>
  <c r="CR26" i="5" s="1"/>
  <c r="CJ25" i="5"/>
  <c r="CJ26" i="5" s="1"/>
  <c r="CB25" i="5"/>
  <c r="CB26" i="5" s="1"/>
  <c r="BT25" i="5"/>
  <c r="BT26" i="5" s="1"/>
  <c r="BL25" i="5"/>
  <c r="BL26" i="5" s="1"/>
  <c r="BD25" i="5"/>
  <c r="BD26" i="5" s="1"/>
  <c r="AV25" i="5"/>
  <c r="AV26" i="5" s="1"/>
  <c r="AN25" i="5"/>
  <c r="AN26" i="5" s="1"/>
  <c r="AF25" i="5"/>
  <c r="AF26" i="5" s="1"/>
  <c r="X25" i="5"/>
  <c r="X26" i="5" s="1"/>
  <c r="P25" i="5"/>
  <c r="P26" i="5" s="1"/>
  <c r="H25" i="5"/>
  <c r="H26" i="5" s="1"/>
  <c r="FS25" i="5"/>
  <c r="FS26" i="5" s="1"/>
  <c r="FK25" i="5"/>
  <c r="FK26" i="5" s="1"/>
  <c r="FC25" i="5"/>
  <c r="FC26" i="5" s="1"/>
  <c r="EU25" i="5"/>
  <c r="EU26" i="5" s="1"/>
  <c r="EM25" i="5"/>
  <c r="EM26" i="5" s="1"/>
  <c r="EE25" i="5"/>
  <c r="EE26" i="5" s="1"/>
  <c r="DW25" i="5"/>
  <c r="DW26" i="5" s="1"/>
  <c r="DO25" i="5"/>
  <c r="DO26" i="5" s="1"/>
  <c r="DG25" i="5"/>
  <c r="DG26" i="5" s="1"/>
  <c r="CY25" i="5"/>
  <c r="CY26" i="5" s="1"/>
  <c r="CQ25" i="5"/>
  <c r="CQ26" i="5" s="1"/>
  <c r="CI25" i="5"/>
  <c r="CI26" i="5" s="1"/>
  <c r="CA25" i="5"/>
  <c r="CA26" i="5" s="1"/>
  <c r="BS25" i="5"/>
  <c r="BS26" i="5" s="1"/>
  <c r="BK25" i="5"/>
  <c r="BK26" i="5" s="1"/>
  <c r="BC25" i="5"/>
  <c r="BC26" i="5" s="1"/>
  <c r="AU25" i="5"/>
  <c r="AU26" i="5" s="1"/>
  <c r="AM25" i="5"/>
  <c r="AM26" i="5" s="1"/>
  <c r="AE25" i="5"/>
  <c r="AE26" i="5" s="1"/>
  <c r="W25" i="5"/>
  <c r="W26" i="5" s="1"/>
  <c r="O25" i="5"/>
  <c r="O26" i="5" s="1"/>
  <c r="G25" i="5"/>
  <c r="G26" i="5" s="1"/>
  <c r="FQ25" i="5"/>
  <c r="FQ26" i="5" s="1"/>
  <c r="ET25" i="5"/>
  <c r="ET26" i="5" s="1"/>
  <c r="EA25" i="5"/>
  <c r="EA26" i="5" s="1"/>
  <c r="DE25" i="5"/>
  <c r="DE26" i="5" s="1"/>
  <c r="CH25" i="5"/>
  <c r="CH26" i="5" s="1"/>
  <c r="BO25" i="5"/>
  <c r="BO26" i="5" s="1"/>
  <c r="AS25" i="5"/>
  <c r="AS26" i="5" s="1"/>
  <c r="V25" i="5"/>
  <c r="V26" i="5" s="1"/>
  <c r="FO25" i="5"/>
  <c r="FO26" i="5" s="1"/>
  <c r="ES25" i="5"/>
  <c r="ES26" i="5" s="1"/>
  <c r="DV25" i="5"/>
  <c r="DV26" i="5" s="1"/>
  <c r="DC25" i="5"/>
  <c r="DC26" i="5" s="1"/>
  <c r="CG25" i="5"/>
  <c r="CG26" i="5" s="1"/>
  <c r="BJ25" i="5"/>
  <c r="BJ26" i="5" s="1"/>
  <c r="AQ25" i="5"/>
  <c r="AQ26" i="5" s="1"/>
  <c r="U25" i="5"/>
  <c r="U26" i="5" s="1"/>
  <c r="FJ25" i="5"/>
  <c r="FJ26" i="5" s="1"/>
  <c r="EQ25" i="5"/>
  <c r="EQ26" i="5" s="1"/>
  <c r="DU25" i="5"/>
  <c r="DU26" i="5" s="1"/>
  <c r="CX25" i="5"/>
  <c r="CX26" i="5" s="1"/>
  <c r="CE25" i="5"/>
  <c r="CE26" i="5" s="1"/>
  <c r="BI25" i="5"/>
  <c r="BI26" i="5" s="1"/>
  <c r="AL25" i="5"/>
  <c r="AL26" i="5" s="1"/>
  <c r="S25" i="5"/>
  <c r="S26" i="5" s="1"/>
  <c r="FI25" i="5"/>
  <c r="FI26" i="5" s="1"/>
  <c r="EL25" i="5"/>
  <c r="EL26" i="5" s="1"/>
  <c r="DS25" i="5"/>
  <c r="DS26" i="5" s="1"/>
  <c r="CW25" i="5"/>
  <c r="CW26" i="5" s="1"/>
  <c r="BZ25" i="5"/>
  <c r="BZ26" i="5" s="1"/>
  <c r="BG25" i="5"/>
  <c r="BG26" i="5" s="1"/>
  <c r="AK25" i="5"/>
  <c r="AK26" i="5" s="1"/>
  <c r="N25" i="5"/>
  <c r="N26" i="5" s="1"/>
  <c r="FG25" i="5"/>
  <c r="FG26" i="5" s="1"/>
  <c r="EK25" i="5"/>
  <c r="EK26" i="5" s="1"/>
  <c r="DN25" i="5"/>
  <c r="DN26" i="5" s="1"/>
  <c r="CU25" i="5"/>
  <c r="CU26" i="5" s="1"/>
  <c r="BY25" i="5"/>
  <c r="BY26" i="5" s="1"/>
  <c r="BB25" i="5"/>
  <c r="BB26" i="5" s="1"/>
  <c r="AI25" i="5"/>
  <c r="AI26" i="5" s="1"/>
  <c r="M25" i="5"/>
  <c r="M26" i="5" s="1"/>
  <c r="FB25" i="5"/>
  <c r="FB26" i="5" s="1"/>
  <c r="EI25" i="5"/>
  <c r="EI26" i="5" s="1"/>
  <c r="DM25" i="5"/>
  <c r="DM26" i="5" s="1"/>
  <c r="CP25" i="5"/>
  <c r="CP26" i="5" s="1"/>
  <c r="BW25" i="5"/>
  <c r="BW26" i="5" s="1"/>
  <c r="BA25" i="5"/>
  <c r="BA26" i="5" s="1"/>
  <c r="AD25" i="5"/>
  <c r="AD26" i="5" s="1"/>
  <c r="K25" i="5"/>
  <c r="K26" i="5" s="1"/>
  <c r="FA25" i="5"/>
  <c r="FA26" i="5" s="1"/>
  <c r="ED25" i="5"/>
  <c r="ED26" i="5" s="1"/>
  <c r="DK25" i="5"/>
  <c r="DK26" i="5" s="1"/>
  <c r="CO25" i="5"/>
  <c r="CO26" i="5" s="1"/>
  <c r="BR25" i="5"/>
  <c r="BR26" i="5" s="1"/>
  <c r="AY25" i="5"/>
  <c r="AY26" i="5" s="1"/>
  <c r="AC25" i="5"/>
  <c r="AC26" i="5" s="1"/>
  <c r="I25" i="5"/>
  <c r="I26" i="5" s="1"/>
  <c r="FR25" i="5"/>
  <c r="FR26" i="5" s="1"/>
  <c r="G10" i="5"/>
  <c r="BS10" i="5"/>
  <c r="FU10" i="5"/>
  <c r="I10" i="5"/>
  <c r="AO10" i="5"/>
  <c r="BE10" i="5"/>
  <c r="CQ10" i="5"/>
  <c r="DW10" i="5"/>
  <c r="FM10" i="5"/>
  <c r="L10" i="5"/>
  <c r="T10" i="5"/>
  <c r="AB10" i="5"/>
  <c r="AJ10" i="5"/>
  <c r="AR10" i="5"/>
  <c r="AZ10" i="5"/>
  <c r="BH10" i="5"/>
  <c r="BP10" i="5"/>
  <c r="BZ10" i="5"/>
  <c r="CJ10" i="5"/>
  <c r="CU10" i="5"/>
  <c r="DF10" i="5"/>
  <c r="DP10" i="5"/>
  <c r="EA10" i="5"/>
  <c r="EL10" i="5"/>
  <c r="EV10" i="5"/>
  <c r="FG10" i="5"/>
  <c r="FR10" i="5"/>
  <c r="AA34" i="5"/>
  <c r="AA33" i="5"/>
  <c r="AA35" i="5"/>
  <c r="AA32" i="5"/>
  <c r="BK10" i="5"/>
  <c r="FK10" i="5"/>
  <c r="M10" i="5"/>
  <c r="U10" i="5"/>
  <c r="AC10" i="5"/>
  <c r="AK10" i="5"/>
  <c r="AS10" i="5"/>
  <c r="BA10" i="5"/>
  <c r="BI10" i="5"/>
  <c r="BQ10" i="5"/>
  <c r="CA10" i="5"/>
  <c r="CK10" i="5"/>
  <c r="CW10" i="5"/>
  <c r="DG10" i="5"/>
  <c r="DQ10" i="5"/>
  <c r="EC10" i="5"/>
  <c r="EM10" i="5"/>
  <c r="EW10" i="5"/>
  <c r="FI10" i="5"/>
  <c r="FP10" i="5"/>
  <c r="FH10" i="5"/>
  <c r="EZ10" i="5"/>
  <c r="ER10" i="5"/>
  <c r="EJ10" i="5"/>
  <c r="EB10" i="5"/>
  <c r="DT10" i="5"/>
  <c r="DL10" i="5"/>
  <c r="DD10" i="5"/>
  <c r="CV10" i="5"/>
  <c r="CN10" i="5"/>
  <c r="CF10" i="5"/>
  <c r="BX10" i="5"/>
  <c r="FN10" i="5"/>
  <c r="FF10" i="5"/>
  <c r="EX10" i="5"/>
  <c r="EP10" i="5"/>
  <c r="EH10" i="5"/>
  <c r="DZ10" i="5"/>
  <c r="DR10" i="5"/>
  <c r="DJ10" i="5"/>
  <c r="DB10" i="5"/>
  <c r="CT10" i="5"/>
  <c r="CL10" i="5"/>
  <c r="CD10" i="5"/>
  <c r="BV10" i="5"/>
  <c r="N10" i="5"/>
  <c r="V10" i="5"/>
  <c r="AD10" i="5"/>
  <c r="AL10" i="5"/>
  <c r="AT10" i="5"/>
  <c r="BB10" i="5"/>
  <c r="BJ10" i="5"/>
  <c r="BR10" i="5"/>
  <c r="CB10" i="5"/>
  <c r="CM10" i="5"/>
  <c r="CX10" i="5"/>
  <c r="DH10" i="5"/>
  <c r="DS10" i="5"/>
  <c r="ED10" i="5"/>
  <c r="EN10" i="5"/>
  <c r="EY10" i="5"/>
  <c r="FJ10" i="5"/>
  <c r="FT10" i="5"/>
  <c r="BQ33" i="5"/>
  <c r="BQ35" i="5"/>
  <c r="BQ34" i="5"/>
  <c r="BQ32" i="5"/>
  <c r="M70" i="5"/>
  <c r="AC51" i="5"/>
  <c r="U51" i="5"/>
  <c r="M51" i="5"/>
  <c r="AJ51" i="5"/>
  <c r="AB51" i="5"/>
  <c r="T51" i="5"/>
  <c r="L51" i="5"/>
  <c r="AI51" i="5"/>
  <c r="AA51" i="5"/>
  <c r="S51" i="5"/>
  <c r="K51" i="5"/>
  <c r="AH51" i="5"/>
  <c r="Z51" i="5"/>
  <c r="R51" i="5"/>
  <c r="J51" i="5"/>
  <c r="AG51" i="5"/>
  <c r="Y51" i="5"/>
  <c r="Q51" i="5"/>
  <c r="I51" i="5"/>
  <c r="AF51" i="5"/>
  <c r="X51" i="5"/>
  <c r="P51" i="5"/>
  <c r="H51" i="5"/>
  <c r="AE51" i="5"/>
  <c r="W51" i="5"/>
  <c r="O51" i="5"/>
  <c r="G51" i="5"/>
  <c r="Y70" i="5"/>
  <c r="N51" i="5"/>
  <c r="U90" i="5"/>
  <c r="U91" i="5"/>
  <c r="U88" i="5"/>
  <c r="U89" i="5"/>
  <c r="V51" i="5"/>
  <c r="AI70" i="5"/>
  <c r="AY70" i="5"/>
  <c r="AK89" i="5"/>
  <c r="AK90" i="5"/>
  <c r="AK91" i="5"/>
  <c r="AK88" i="5"/>
  <c r="AD51" i="5"/>
  <c r="L70" i="5"/>
  <c r="BP70" i="5"/>
  <c r="BA90" i="5"/>
  <c r="BQ88" i="5"/>
  <c r="BB70" i="5"/>
  <c r="O70" i="5"/>
  <c r="W70" i="5"/>
  <c r="AM70" i="5"/>
  <c r="AU70" i="5"/>
  <c r="CF81" i="5"/>
  <c r="CF82" i="5" s="1"/>
  <c r="BX81" i="5"/>
  <c r="BX82" i="5" s="1"/>
  <c r="BP81" i="5"/>
  <c r="BP82" i="5" s="1"/>
  <c r="BH81" i="5"/>
  <c r="BH82" i="5" s="1"/>
  <c r="AZ81" i="5"/>
  <c r="AZ82" i="5" s="1"/>
  <c r="AR81" i="5"/>
  <c r="AR82" i="5" s="1"/>
  <c r="AJ81" i="5"/>
  <c r="AJ82" i="5" s="1"/>
  <c r="AB81" i="5"/>
  <c r="AB82" i="5" s="1"/>
  <c r="T81" i="5"/>
  <c r="T82" i="5" s="1"/>
  <c r="L81" i="5"/>
  <c r="L82" i="5" s="1"/>
  <c r="CH72" i="5"/>
  <c r="BZ72" i="5"/>
  <c r="BR72" i="5"/>
  <c r="BJ72" i="5"/>
  <c r="BB72" i="5"/>
  <c r="AT72" i="5"/>
  <c r="AL72" i="5"/>
  <c r="AD72" i="5"/>
  <c r="V72" i="5"/>
  <c r="N72" i="5"/>
  <c r="CH71" i="5"/>
  <c r="BZ71" i="5"/>
  <c r="BR71" i="5"/>
  <c r="CD81" i="5"/>
  <c r="CD82" i="5" s="1"/>
  <c r="CD72" i="5"/>
  <c r="BV72" i="5"/>
  <c r="BN72" i="5"/>
  <c r="BF72" i="5"/>
  <c r="AX72" i="5"/>
  <c r="AP72" i="5"/>
  <c r="AH72" i="5"/>
  <c r="Z72" i="5"/>
  <c r="R72" i="5"/>
  <c r="J72" i="5"/>
  <c r="CD71" i="5"/>
  <c r="BV71" i="5"/>
  <c r="BN71" i="5"/>
  <c r="CA81" i="5"/>
  <c r="CA82" i="5" s="1"/>
  <c r="BS81" i="5"/>
  <c r="BS82" i="5" s="1"/>
  <c r="BK81" i="5"/>
  <c r="BK82" i="5" s="1"/>
  <c r="BC81" i="5"/>
  <c r="BC82" i="5" s="1"/>
  <c r="AU81" i="5"/>
  <c r="AU82" i="5" s="1"/>
  <c r="AM81" i="5"/>
  <c r="AM82" i="5" s="1"/>
  <c r="AE81" i="5"/>
  <c r="AE82" i="5" s="1"/>
  <c r="W81" i="5"/>
  <c r="W82" i="5" s="1"/>
  <c r="O81" i="5"/>
  <c r="O82" i="5" s="1"/>
  <c r="G81" i="5"/>
  <c r="G82" i="5" s="1"/>
  <c r="CC72" i="5"/>
  <c r="BU72" i="5"/>
  <c r="BM72" i="5"/>
  <c r="BE72" i="5"/>
  <c r="AW72" i="5"/>
  <c r="AO72" i="5"/>
  <c r="AG72" i="5"/>
  <c r="Y72" i="5"/>
  <c r="Q72" i="5"/>
  <c r="I72" i="5"/>
  <c r="CC71" i="5"/>
  <c r="BU71" i="5"/>
  <c r="BM71" i="5"/>
  <c r="CB72" i="5"/>
  <c r="BT72" i="5"/>
  <c r="BL72" i="5"/>
  <c r="BD72" i="5"/>
  <c r="AV72" i="5"/>
  <c r="AN72" i="5"/>
  <c r="AF72" i="5"/>
  <c r="X72" i="5"/>
  <c r="P72" i="5"/>
  <c r="H72" i="5"/>
  <c r="CB71" i="5"/>
  <c r="BT71" i="5"/>
  <c r="CH69" i="5"/>
  <c r="N71" i="5"/>
  <c r="V71" i="5"/>
  <c r="AD71" i="5"/>
  <c r="AL71" i="5"/>
  <c r="AT71" i="5"/>
  <c r="BB71" i="5"/>
  <c r="BJ71" i="5"/>
  <c r="BX71" i="5"/>
  <c r="L72" i="5"/>
  <c r="AB72" i="5"/>
  <c r="AR72" i="5"/>
  <c r="BH72" i="5"/>
  <c r="BX72" i="5"/>
  <c r="I81" i="5"/>
  <c r="I82" i="5" s="1"/>
  <c r="Y81" i="5"/>
  <c r="Y82" i="5" s="1"/>
  <c r="AO81" i="5"/>
  <c r="AO82" i="5" s="1"/>
  <c r="BE81" i="5"/>
  <c r="BE82" i="5" s="1"/>
  <c r="BU81" i="5"/>
  <c r="BU82" i="5" s="1"/>
  <c r="G71" i="5"/>
  <c r="O71" i="5"/>
  <c r="W71" i="5"/>
  <c r="AE71" i="5"/>
  <c r="AM71" i="5"/>
  <c r="AU71" i="5"/>
  <c r="BC71" i="5"/>
  <c r="BK71" i="5"/>
  <c r="BY71" i="5"/>
  <c r="M72" i="5"/>
  <c r="AC72" i="5"/>
  <c r="AS72" i="5"/>
  <c r="BI72" i="5"/>
  <c r="BY72" i="5"/>
  <c r="J81" i="5"/>
  <c r="J82" i="5" s="1"/>
  <c r="Z81" i="5"/>
  <c r="Z82" i="5" s="1"/>
  <c r="AP81" i="5"/>
  <c r="AP82" i="5" s="1"/>
  <c r="BF81" i="5"/>
  <c r="BF82" i="5" s="1"/>
  <c r="BV81" i="5"/>
  <c r="BV82" i="5" s="1"/>
  <c r="H71" i="5"/>
  <c r="P71" i="5"/>
  <c r="X71" i="5"/>
  <c r="AF71" i="5"/>
  <c r="AN71" i="5"/>
  <c r="AV71" i="5"/>
  <c r="BD71" i="5"/>
  <c r="BL71" i="5"/>
  <c r="CA71" i="5"/>
  <c r="O72" i="5"/>
  <c r="AE72" i="5"/>
  <c r="AU72" i="5"/>
  <c r="BK72" i="5"/>
  <c r="CA72" i="5"/>
  <c r="K81" i="5"/>
  <c r="K82" i="5" s="1"/>
  <c r="AA81" i="5"/>
  <c r="AA82" i="5" s="1"/>
  <c r="AQ81" i="5"/>
  <c r="AQ82" i="5" s="1"/>
  <c r="BG81" i="5"/>
  <c r="BG82" i="5" s="1"/>
  <c r="BW81" i="5"/>
  <c r="BW82" i="5" s="1"/>
  <c r="I71" i="5"/>
  <c r="Q71" i="5"/>
  <c r="Y71" i="5"/>
  <c r="AG71" i="5"/>
  <c r="AO71" i="5"/>
  <c r="AW71" i="5"/>
  <c r="BE71" i="5"/>
  <c r="BO71" i="5"/>
  <c r="CE71" i="5"/>
  <c r="S72" i="5"/>
  <c r="AI72" i="5"/>
  <c r="AY72" i="5"/>
  <c r="BO72" i="5"/>
  <c r="CE72" i="5"/>
  <c r="M81" i="5"/>
  <c r="M82" i="5" s="1"/>
  <c r="AC81" i="5"/>
  <c r="AC82" i="5" s="1"/>
  <c r="AS81" i="5"/>
  <c r="AS82" i="5" s="1"/>
  <c r="BI81" i="5"/>
  <c r="BI82" i="5" s="1"/>
  <c r="BY81" i="5"/>
  <c r="BY82" i="5" s="1"/>
  <c r="Q81" i="5"/>
  <c r="Q82" i="5" s="1"/>
  <c r="AG81" i="5"/>
  <c r="AG82" i="5" s="1"/>
  <c r="AW81" i="5"/>
  <c r="AW82" i="5" s="1"/>
  <c r="BM81" i="5"/>
  <c r="BM82" i="5" s="1"/>
  <c r="CC81" i="5"/>
  <c r="CC82" i="5" s="1"/>
  <c r="R81" i="5"/>
  <c r="R82" i="5" s="1"/>
  <c r="AH81" i="5"/>
  <c r="AH82" i="5" s="1"/>
  <c r="AX81" i="5"/>
  <c r="AX82" i="5" s="1"/>
  <c r="BN81" i="5"/>
  <c r="BN82" i="5" s="1"/>
  <c r="CE81" i="5"/>
  <c r="CE82" i="5" s="1"/>
  <c r="X103" i="5"/>
  <c r="L71" i="5"/>
  <c r="T71" i="5"/>
  <c r="AB71" i="5"/>
  <c r="AJ71" i="5"/>
  <c r="AR71" i="5"/>
  <c r="AZ71" i="5"/>
  <c r="BH71" i="5"/>
  <c r="BS71" i="5"/>
  <c r="G72" i="5"/>
  <c r="W72" i="5"/>
  <c r="AM72" i="5"/>
  <c r="BC72" i="5"/>
  <c r="BS72" i="5"/>
  <c r="S81" i="5"/>
  <c r="S82" i="5" s="1"/>
  <c r="AI81" i="5"/>
  <c r="AI82" i="5" s="1"/>
  <c r="AY81" i="5"/>
  <c r="AY82" i="5" s="1"/>
  <c r="BO81" i="5"/>
  <c r="BO82" i="5" s="1"/>
  <c r="CG81" i="5"/>
  <c r="CG82" i="5" s="1"/>
  <c r="P103" i="5"/>
  <c r="N81" i="5"/>
  <c r="N82" i="5" s="1"/>
  <c r="V81" i="5"/>
  <c r="V82" i="5" s="1"/>
  <c r="AD81" i="5"/>
  <c r="AD82" i="5" s="1"/>
  <c r="AL81" i="5"/>
  <c r="AL82" i="5" s="1"/>
  <c r="AT81" i="5"/>
  <c r="AT82" i="5" s="1"/>
  <c r="BB81" i="5"/>
  <c r="BB82" i="5" s="1"/>
  <c r="BJ81" i="5"/>
  <c r="BJ82" i="5" s="1"/>
  <c r="BR81" i="5"/>
  <c r="BR82" i="5" s="1"/>
  <c r="BZ81" i="5"/>
  <c r="BZ82" i="5" s="1"/>
  <c r="T103" i="5"/>
  <c r="V103" i="5"/>
  <c r="H81" i="5"/>
  <c r="H82" i="5" s="1"/>
  <c r="P81" i="5"/>
  <c r="P82" i="5" s="1"/>
  <c r="X81" i="5"/>
  <c r="X82" i="5" s="1"/>
  <c r="AF81" i="5"/>
  <c r="AF82" i="5" s="1"/>
  <c r="AN81" i="5"/>
  <c r="AN82" i="5" s="1"/>
  <c r="AV81" i="5"/>
  <c r="AV82" i="5" s="1"/>
  <c r="BD81" i="5"/>
  <c r="BD82" i="5" s="1"/>
  <c r="BL81" i="5"/>
  <c r="BL82" i="5" s="1"/>
  <c r="BT81" i="5"/>
  <c r="BT82" i="5" s="1"/>
  <c r="AC103" i="5"/>
  <c r="U103" i="5"/>
  <c r="M103" i="5"/>
  <c r="AI103" i="5"/>
  <c r="AA103" i="5"/>
  <c r="S103" i="5"/>
  <c r="K103" i="5"/>
  <c r="AH103" i="5"/>
  <c r="Z103" i="5"/>
  <c r="R103" i="5"/>
  <c r="J103" i="5"/>
  <c r="AG103" i="5"/>
  <c r="Y103" i="5"/>
  <c r="Q103" i="5"/>
  <c r="I103" i="5"/>
  <c r="AE103" i="5"/>
  <c r="W103" i="5"/>
  <c r="O103" i="5"/>
  <c r="G103" i="5"/>
  <c r="AB103" i="5"/>
  <c r="H103" i="5"/>
  <c r="AD103" i="5"/>
  <c r="L103" i="5"/>
  <c r="AF103" i="5"/>
  <c r="N103" i="5"/>
  <c r="AJ103" i="5"/>
  <c r="AB25" i="4"/>
  <c r="AB26" i="4" s="1"/>
  <c r="AB33" i="4" s="1"/>
  <c r="BM25" i="4"/>
  <c r="BM26" i="4" s="1"/>
  <c r="BM32" i="4" s="1"/>
  <c r="DG25" i="4"/>
  <c r="DG26" i="4" s="1"/>
  <c r="FT25" i="4"/>
  <c r="FT26" i="4" s="1"/>
  <c r="AR25" i="4"/>
  <c r="AR26" i="4" s="1"/>
  <c r="AR34" i="4" s="1"/>
  <c r="CC25" i="4"/>
  <c r="CC26" i="4" s="1"/>
  <c r="CC33" i="4" s="1"/>
  <c r="DW25" i="4"/>
  <c r="DW26" i="4" s="1"/>
  <c r="AU25" i="4"/>
  <c r="AU26" i="4" s="1"/>
  <c r="AU33" i="4" s="1"/>
  <c r="CN25" i="4"/>
  <c r="CN26" i="4" s="1"/>
  <c r="CN33" i="4" s="1"/>
  <c r="DY25" i="4"/>
  <c r="DY26" i="4" s="1"/>
  <c r="Q25" i="4"/>
  <c r="Q26" i="4" s="1"/>
  <c r="Q32" i="4" s="1"/>
  <c r="BK25" i="4"/>
  <c r="BK26" i="4" s="1"/>
  <c r="BK34" i="4" s="1"/>
  <c r="DD25" i="4"/>
  <c r="DD26" i="4" s="1"/>
  <c r="FC25" i="4"/>
  <c r="FC26" i="4" s="1"/>
  <c r="FQ11" i="4"/>
  <c r="FQ15" i="4" s="1"/>
  <c r="FQ19" i="4" s="1"/>
  <c r="L34" i="4"/>
  <c r="L35" i="4"/>
  <c r="L32" i="4"/>
  <c r="L33" i="4"/>
  <c r="BX34" i="4"/>
  <c r="BX35" i="4"/>
  <c r="BX32" i="4"/>
  <c r="BX33" i="4"/>
  <c r="AG32" i="4"/>
  <c r="AG35" i="4"/>
  <c r="AG34" i="4"/>
  <c r="AG33" i="4"/>
  <c r="O33" i="4"/>
  <c r="O32" i="4"/>
  <c r="O34" i="4"/>
  <c r="O35" i="4"/>
  <c r="N10" i="4"/>
  <c r="AT10" i="4"/>
  <c r="BZ10" i="4"/>
  <c r="DF10" i="4"/>
  <c r="EL10" i="4"/>
  <c r="FR10" i="4"/>
  <c r="G10" i="4"/>
  <c r="O10" i="4"/>
  <c r="W10" i="4"/>
  <c r="AE10" i="4"/>
  <c r="AM10" i="4"/>
  <c r="AU10" i="4"/>
  <c r="BC10" i="4"/>
  <c r="BK10" i="4"/>
  <c r="BS10" i="4"/>
  <c r="CA10" i="4"/>
  <c r="CI10" i="4"/>
  <c r="CQ10" i="4"/>
  <c r="CY10" i="4"/>
  <c r="DG10" i="4"/>
  <c r="DO10" i="4"/>
  <c r="DW10" i="4"/>
  <c r="EE10" i="4"/>
  <c r="EM10" i="4"/>
  <c r="EU10" i="4"/>
  <c r="FC10" i="4"/>
  <c r="FK10" i="4"/>
  <c r="FS10" i="4"/>
  <c r="N25" i="4"/>
  <c r="N26" i="4" s="1"/>
  <c r="AD25" i="4"/>
  <c r="AD26" i="4" s="1"/>
  <c r="AT25" i="4"/>
  <c r="AT26" i="4" s="1"/>
  <c r="BJ25" i="4"/>
  <c r="BJ26" i="4" s="1"/>
  <c r="BZ25" i="4"/>
  <c r="BZ26" i="4" s="1"/>
  <c r="CP25" i="4"/>
  <c r="CP26" i="4" s="1"/>
  <c r="DF25" i="4"/>
  <c r="DF26" i="4" s="1"/>
  <c r="DV25" i="4"/>
  <c r="DV26" i="4" s="1"/>
  <c r="EU25" i="4"/>
  <c r="EU26" i="4" s="1"/>
  <c r="AL10" i="4"/>
  <c r="DV10" i="4"/>
  <c r="X10" i="4"/>
  <c r="AV10" i="4"/>
  <c r="BT10" i="4"/>
  <c r="CB10" i="4"/>
  <c r="CJ10" i="4"/>
  <c r="CR10" i="4"/>
  <c r="CZ10" i="4"/>
  <c r="DH10" i="4"/>
  <c r="DP10" i="4"/>
  <c r="DX10" i="4"/>
  <c r="EF10" i="4"/>
  <c r="EN10" i="4"/>
  <c r="EV10" i="4"/>
  <c r="FD10" i="4"/>
  <c r="FL10" i="4"/>
  <c r="FT10" i="4"/>
  <c r="AE33" i="4"/>
  <c r="AE32" i="4"/>
  <c r="AE35" i="4"/>
  <c r="AE34" i="4"/>
  <c r="CA33" i="4"/>
  <c r="CA32" i="4"/>
  <c r="CA34" i="4"/>
  <c r="CQ33" i="4"/>
  <c r="CQ32" i="4"/>
  <c r="CQ35" i="4"/>
  <c r="CQ34" i="4"/>
  <c r="BJ10" i="4"/>
  <c r="ED10" i="4"/>
  <c r="P10" i="4"/>
  <c r="AN10" i="4"/>
  <c r="I10" i="4"/>
  <c r="AW10" i="4"/>
  <c r="CC10" i="4"/>
  <c r="DA10" i="4"/>
  <c r="DQ10" i="4"/>
  <c r="EG10" i="4"/>
  <c r="EW10" i="4"/>
  <c r="FE10" i="4"/>
  <c r="FM10" i="4"/>
  <c r="FU10" i="4"/>
  <c r="AW32" i="4"/>
  <c r="AW35" i="4"/>
  <c r="AW34" i="4"/>
  <c r="AW33" i="4"/>
  <c r="V10" i="4"/>
  <c r="BB10" i="4"/>
  <c r="CP10" i="4"/>
  <c r="DN10" i="4"/>
  <c r="FB10" i="4"/>
  <c r="BH34" i="4"/>
  <c r="BH33" i="4"/>
  <c r="BH35" i="4"/>
  <c r="BH32" i="4"/>
  <c r="H10" i="4"/>
  <c r="BL10" i="4"/>
  <c r="Y10" i="4"/>
  <c r="AO10" i="4"/>
  <c r="BM10" i="4"/>
  <c r="CK10" i="4"/>
  <c r="DI10" i="4"/>
  <c r="EO10" i="4"/>
  <c r="J10" i="4"/>
  <c r="Z10" i="4"/>
  <c r="AP10" i="4"/>
  <c r="AX10" i="4"/>
  <c r="BV10" i="4"/>
  <c r="CL10" i="4"/>
  <c r="DB10" i="4"/>
  <c r="DR10" i="4"/>
  <c r="EP10" i="4"/>
  <c r="FN10" i="4"/>
  <c r="T25" i="4"/>
  <c r="T26" i="4" s="1"/>
  <c r="AJ25" i="4"/>
  <c r="AJ26" i="4" s="1"/>
  <c r="AZ25" i="4"/>
  <c r="AZ26" i="4" s="1"/>
  <c r="BP25" i="4"/>
  <c r="BP26" i="4" s="1"/>
  <c r="CF25" i="4"/>
  <c r="CF26" i="4" s="1"/>
  <c r="CV25" i="4"/>
  <c r="CV26" i="4" s="1"/>
  <c r="DL25" i="4"/>
  <c r="DL26" i="4" s="1"/>
  <c r="ED25" i="4"/>
  <c r="ED26" i="4" s="1"/>
  <c r="BR10" i="4"/>
  <c r="ET10" i="4"/>
  <c r="AF10" i="4"/>
  <c r="BD10" i="4"/>
  <c r="Q10" i="4"/>
  <c r="AG10" i="4"/>
  <c r="BE10" i="4"/>
  <c r="BU10" i="4"/>
  <c r="CS10" i="4"/>
  <c r="DY10" i="4"/>
  <c r="R10" i="4"/>
  <c r="AH10" i="4"/>
  <c r="BF10" i="4"/>
  <c r="BN10" i="4"/>
  <c r="CD10" i="4"/>
  <c r="CT10" i="4"/>
  <c r="DJ10" i="4"/>
  <c r="DZ10" i="4"/>
  <c r="EH10" i="4"/>
  <c r="EX10" i="4"/>
  <c r="FF10" i="4"/>
  <c r="K10" i="4"/>
  <c r="S10" i="4"/>
  <c r="AA10" i="4"/>
  <c r="AI10" i="4"/>
  <c r="AQ10" i="4"/>
  <c r="AY10" i="4"/>
  <c r="BG10" i="4"/>
  <c r="BO10" i="4"/>
  <c r="BW10" i="4"/>
  <c r="CE10" i="4"/>
  <c r="CM10" i="4"/>
  <c r="CU10" i="4"/>
  <c r="DC10" i="4"/>
  <c r="DK10" i="4"/>
  <c r="DS10" i="4"/>
  <c r="EA10" i="4"/>
  <c r="EI10" i="4"/>
  <c r="EQ10" i="4"/>
  <c r="EY10" i="4"/>
  <c r="FG10" i="4"/>
  <c r="FO10" i="4"/>
  <c r="FQ25" i="4"/>
  <c r="FQ26" i="4" s="1"/>
  <c r="FI25" i="4"/>
  <c r="FI26" i="4" s="1"/>
  <c r="FA25" i="4"/>
  <c r="FA26" i="4" s="1"/>
  <c r="ES25" i="4"/>
  <c r="ES26" i="4" s="1"/>
  <c r="EK25" i="4"/>
  <c r="EK26" i="4" s="1"/>
  <c r="EC25" i="4"/>
  <c r="EC26" i="4" s="1"/>
  <c r="FO25" i="4"/>
  <c r="FO26" i="4" s="1"/>
  <c r="FG25" i="4"/>
  <c r="FG26" i="4" s="1"/>
  <c r="EY25" i="4"/>
  <c r="EY26" i="4" s="1"/>
  <c r="EQ25" i="4"/>
  <c r="EQ26" i="4" s="1"/>
  <c r="EI25" i="4"/>
  <c r="EI26" i="4" s="1"/>
  <c r="EA25" i="4"/>
  <c r="EA26" i="4" s="1"/>
  <c r="FN25" i="4"/>
  <c r="FN26" i="4" s="1"/>
  <c r="FD25" i="4"/>
  <c r="FD26" i="4" s="1"/>
  <c r="ET25" i="4"/>
  <c r="ET26" i="4" s="1"/>
  <c r="EH25" i="4"/>
  <c r="EH26" i="4" s="1"/>
  <c r="DX25" i="4"/>
  <c r="DX26" i="4" s="1"/>
  <c r="DP25" i="4"/>
  <c r="DP26" i="4" s="1"/>
  <c r="DH25" i="4"/>
  <c r="DH26" i="4" s="1"/>
  <c r="CZ25" i="4"/>
  <c r="CZ26" i="4" s="1"/>
  <c r="CR25" i="4"/>
  <c r="CR26" i="4" s="1"/>
  <c r="CJ25" i="4"/>
  <c r="CJ26" i="4" s="1"/>
  <c r="CB25" i="4"/>
  <c r="CB26" i="4" s="1"/>
  <c r="BT25" i="4"/>
  <c r="BT26" i="4" s="1"/>
  <c r="BL25" i="4"/>
  <c r="BL26" i="4" s="1"/>
  <c r="BD25" i="4"/>
  <c r="BD26" i="4" s="1"/>
  <c r="AV25" i="4"/>
  <c r="AV26" i="4" s="1"/>
  <c r="AN25" i="4"/>
  <c r="AN26" i="4" s="1"/>
  <c r="AF25" i="4"/>
  <c r="AF26" i="4" s="1"/>
  <c r="X25" i="4"/>
  <c r="X26" i="4" s="1"/>
  <c r="P25" i="4"/>
  <c r="P26" i="4" s="1"/>
  <c r="H25" i="4"/>
  <c r="H26" i="4" s="1"/>
  <c r="FL25" i="4"/>
  <c r="FL26" i="4" s="1"/>
  <c r="FB25" i="4"/>
  <c r="FB26" i="4" s="1"/>
  <c r="EP25" i="4"/>
  <c r="EP26" i="4" s="1"/>
  <c r="EF25" i="4"/>
  <c r="EF26" i="4" s="1"/>
  <c r="FU25" i="4"/>
  <c r="FU26" i="4" s="1"/>
  <c r="FK25" i="4"/>
  <c r="FK26" i="4" s="1"/>
  <c r="EZ25" i="4"/>
  <c r="EZ26" i="4" s="1"/>
  <c r="EO25" i="4"/>
  <c r="EO26" i="4" s="1"/>
  <c r="EE25" i="4"/>
  <c r="EE26" i="4" s="1"/>
  <c r="DU25" i="4"/>
  <c r="DU26" i="4" s="1"/>
  <c r="DM25" i="4"/>
  <c r="DM26" i="4" s="1"/>
  <c r="DE25" i="4"/>
  <c r="DE26" i="4" s="1"/>
  <c r="CW25" i="4"/>
  <c r="CW26" i="4" s="1"/>
  <c r="CO25" i="4"/>
  <c r="CO26" i="4" s="1"/>
  <c r="CG25" i="4"/>
  <c r="CG26" i="4" s="1"/>
  <c r="BY25" i="4"/>
  <c r="BY26" i="4" s="1"/>
  <c r="BQ25" i="4"/>
  <c r="BQ26" i="4" s="1"/>
  <c r="BI25" i="4"/>
  <c r="BI26" i="4" s="1"/>
  <c r="BA25" i="4"/>
  <c r="BA26" i="4" s="1"/>
  <c r="AS25" i="4"/>
  <c r="AS26" i="4" s="1"/>
  <c r="AK25" i="4"/>
  <c r="AK26" i="4" s="1"/>
  <c r="AC25" i="4"/>
  <c r="AC26" i="4" s="1"/>
  <c r="U25" i="4"/>
  <c r="U26" i="4" s="1"/>
  <c r="M25" i="4"/>
  <c r="M26" i="4" s="1"/>
  <c r="FS25" i="4"/>
  <c r="FS26" i="4" s="1"/>
  <c r="FH25" i="4"/>
  <c r="FH26" i="4" s="1"/>
  <c r="EW25" i="4"/>
  <c r="EW26" i="4" s="1"/>
  <c r="EM25" i="4"/>
  <c r="EM26" i="4" s="1"/>
  <c r="EB25" i="4"/>
  <c r="EB26" i="4" s="1"/>
  <c r="DS25" i="4"/>
  <c r="DS26" i="4" s="1"/>
  <c r="DK25" i="4"/>
  <c r="DK26" i="4" s="1"/>
  <c r="DC25" i="4"/>
  <c r="DC26" i="4" s="1"/>
  <c r="CU25" i="4"/>
  <c r="CU26" i="4" s="1"/>
  <c r="CM25" i="4"/>
  <c r="CM26" i="4" s="1"/>
  <c r="CE25" i="4"/>
  <c r="CE26" i="4" s="1"/>
  <c r="BW25" i="4"/>
  <c r="BW26" i="4" s="1"/>
  <c r="BO25" i="4"/>
  <c r="BO26" i="4" s="1"/>
  <c r="BG25" i="4"/>
  <c r="BG26" i="4" s="1"/>
  <c r="AY25" i="4"/>
  <c r="AY26" i="4" s="1"/>
  <c r="AQ25" i="4"/>
  <c r="AQ26" i="4" s="1"/>
  <c r="AI25" i="4"/>
  <c r="AI26" i="4" s="1"/>
  <c r="AA25" i="4"/>
  <c r="AA26" i="4" s="1"/>
  <c r="S25" i="4"/>
  <c r="S26" i="4" s="1"/>
  <c r="K25" i="4"/>
  <c r="K26" i="4" s="1"/>
  <c r="FR25" i="4"/>
  <c r="FR26" i="4" s="1"/>
  <c r="FF25" i="4"/>
  <c r="FF26" i="4" s="1"/>
  <c r="EV25" i="4"/>
  <c r="EV26" i="4" s="1"/>
  <c r="EL25" i="4"/>
  <c r="EL26" i="4" s="1"/>
  <c r="DZ25" i="4"/>
  <c r="DZ26" i="4" s="1"/>
  <c r="DR25" i="4"/>
  <c r="DR26" i="4" s="1"/>
  <c r="DJ25" i="4"/>
  <c r="DJ26" i="4" s="1"/>
  <c r="DB25" i="4"/>
  <c r="DB26" i="4" s="1"/>
  <c r="CT25" i="4"/>
  <c r="CT26" i="4" s="1"/>
  <c r="CL25" i="4"/>
  <c r="CL26" i="4" s="1"/>
  <c r="CD25" i="4"/>
  <c r="CD26" i="4" s="1"/>
  <c r="BV25" i="4"/>
  <c r="BV26" i="4" s="1"/>
  <c r="BN25" i="4"/>
  <c r="BN26" i="4" s="1"/>
  <c r="BF25" i="4"/>
  <c r="BF26" i="4" s="1"/>
  <c r="AX25" i="4"/>
  <c r="AX26" i="4" s="1"/>
  <c r="AP25" i="4"/>
  <c r="AP26" i="4" s="1"/>
  <c r="AH25" i="4"/>
  <c r="AH26" i="4" s="1"/>
  <c r="Z25" i="4"/>
  <c r="Z26" i="4" s="1"/>
  <c r="R25" i="4"/>
  <c r="R26" i="4" s="1"/>
  <c r="J25" i="4"/>
  <c r="J26" i="4" s="1"/>
  <c r="V25" i="4"/>
  <c r="V26" i="4" s="1"/>
  <c r="AL25" i="4"/>
  <c r="AL26" i="4" s="1"/>
  <c r="BB25" i="4"/>
  <c r="BB26" i="4" s="1"/>
  <c r="BR25" i="4"/>
  <c r="BR26" i="4" s="1"/>
  <c r="CH25" i="4"/>
  <c r="CH26" i="4" s="1"/>
  <c r="CX25" i="4"/>
  <c r="CX26" i="4" s="1"/>
  <c r="DN25" i="4"/>
  <c r="DN26" i="4" s="1"/>
  <c r="EG25" i="4"/>
  <c r="EG26" i="4" s="1"/>
  <c r="FJ25" i="4"/>
  <c r="FJ26" i="4" s="1"/>
  <c r="CA35" i="4"/>
  <c r="CH10" i="4"/>
  <c r="T10" i="4"/>
  <c r="AR10" i="4"/>
  <c r="BP10" i="4"/>
  <c r="CF10" i="4"/>
  <c r="CN10" i="4"/>
  <c r="CV10" i="4"/>
  <c r="DL10" i="4"/>
  <c r="DT10" i="4"/>
  <c r="EB10" i="4"/>
  <c r="EJ10" i="4"/>
  <c r="ER10" i="4"/>
  <c r="EZ10" i="4"/>
  <c r="FH10" i="4"/>
  <c r="FP10" i="4"/>
  <c r="G25" i="4"/>
  <c r="G26" i="4" s="1"/>
  <c r="W25" i="4"/>
  <c r="W26" i="4" s="1"/>
  <c r="AM25" i="4"/>
  <c r="AM26" i="4" s="1"/>
  <c r="BC25" i="4"/>
  <c r="BC26" i="4" s="1"/>
  <c r="BS25" i="4"/>
  <c r="BS26" i="4" s="1"/>
  <c r="CI25" i="4"/>
  <c r="CI26" i="4" s="1"/>
  <c r="CY25" i="4"/>
  <c r="CY26" i="4" s="1"/>
  <c r="DO25" i="4"/>
  <c r="DO26" i="4" s="1"/>
  <c r="EJ25" i="4"/>
  <c r="EJ26" i="4" s="1"/>
  <c r="FM25" i="4"/>
  <c r="FM26" i="4" s="1"/>
  <c r="AD10" i="4"/>
  <c r="CX10" i="4"/>
  <c r="FJ10" i="4"/>
  <c r="L10" i="4"/>
  <c r="AB10" i="4"/>
  <c r="AJ10" i="4"/>
  <c r="AZ10" i="4"/>
  <c r="BH10" i="4"/>
  <c r="BX10" i="4"/>
  <c r="DD10" i="4"/>
  <c r="M10" i="4"/>
  <c r="U10" i="4"/>
  <c r="AC10" i="4"/>
  <c r="AK10" i="4"/>
  <c r="AS10" i="4"/>
  <c r="BA10" i="4"/>
  <c r="BI10" i="4"/>
  <c r="BQ10" i="4"/>
  <c r="BY10" i="4"/>
  <c r="CG10" i="4"/>
  <c r="CO10" i="4"/>
  <c r="CW10" i="4"/>
  <c r="DE10" i="4"/>
  <c r="DM10" i="4"/>
  <c r="DU10" i="4"/>
  <c r="EC10" i="4"/>
  <c r="EK10" i="4"/>
  <c r="ES10" i="4"/>
  <c r="FA10" i="4"/>
  <c r="FI10" i="4"/>
  <c r="I25" i="4"/>
  <c r="I26" i="4" s="1"/>
  <c r="Y25" i="4"/>
  <c r="Y26" i="4" s="1"/>
  <c r="AO25" i="4"/>
  <c r="AO26" i="4" s="1"/>
  <c r="BE25" i="4"/>
  <c r="BE26" i="4" s="1"/>
  <c r="BU25" i="4"/>
  <c r="BU26" i="4" s="1"/>
  <c r="CK25" i="4"/>
  <c r="CK26" i="4" s="1"/>
  <c r="DA25" i="4"/>
  <c r="DA26" i="4" s="1"/>
  <c r="DQ25" i="4"/>
  <c r="DQ26" i="4" s="1"/>
  <c r="EN25" i="4"/>
  <c r="EN26" i="4" s="1"/>
  <c r="FP25" i="4"/>
  <c r="FP26" i="4" s="1"/>
  <c r="AC70" i="4"/>
  <c r="AF103" i="4"/>
  <c r="P103" i="4"/>
  <c r="CA72" i="4"/>
  <c r="BS72" i="4"/>
  <c r="BK72" i="4"/>
  <c r="BC72" i="4"/>
  <c r="AU72" i="4"/>
  <c r="AM72" i="4"/>
  <c r="AE72" i="4"/>
  <c r="W72" i="4"/>
  <c r="O72" i="4"/>
  <c r="G72" i="4"/>
  <c r="CA71" i="4"/>
  <c r="BS71" i="4"/>
  <c r="BK71" i="4"/>
  <c r="BC71" i="4"/>
  <c r="AU71" i="4"/>
  <c r="AM71" i="4"/>
  <c r="AE71" i="4"/>
  <c r="W71" i="4"/>
  <c r="O71" i="4"/>
  <c r="G71" i="4"/>
  <c r="M103" i="4"/>
  <c r="K103" i="4"/>
  <c r="CA81" i="4"/>
  <c r="CA82" i="4" s="1"/>
  <c r="BM81" i="4"/>
  <c r="BM82" i="4" s="1"/>
  <c r="BB81" i="4"/>
  <c r="BB82" i="4" s="1"/>
  <c r="AN81" i="4"/>
  <c r="AN82" i="4" s="1"/>
  <c r="AA81" i="4"/>
  <c r="AA82" i="4" s="1"/>
  <c r="O81" i="4"/>
  <c r="O82" i="4" s="1"/>
  <c r="CG72" i="4"/>
  <c r="BY72" i="4"/>
  <c r="BQ72" i="4"/>
  <c r="BI72" i="4"/>
  <c r="BA72" i="4"/>
  <c r="AS72" i="4"/>
  <c r="AK72" i="4"/>
  <c r="AC72" i="4"/>
  <c r="U72" i="4"/>
  <c r="M72" i="4"/>
  <c r="CG71" i="4"/>
  <c r="BY71" i="4"/>
  <c r="BQ71" i="4"/>
  <c r="BI71" i="4"/>
  <c r="BA71" i="4"/>
  <c r="AS71" i="4"/>
  <c r="AK71" i="4"/>
  <c r="AC71" i="4"/>
  <c r="U71" i="4"/>
  <c r="M71" i="4"/>
  <c r="N81" i="4"/>
  <c r="N82" i="4" s="1"/>
  <c r="CF72" i="4"/>
  <c r="BX72" i="4"/>
  <c r="BP72" i="4"/>
  <c r="BH72" i="4"/>
  <c r="AZ72" i="4"/>
  <c r="AR72" i="4"/>
  <c r="AJ72" i="4"/>
  <c r="AB72" i="4"/>
  <c r="T72" i="4"/>
  <c r="L72" i="4"/>
  <c r="CF71" i="4"/>
  <c r="BX71" i="4"/>
  <c r="BP71" i="4"/>
  <c r="BH71" i="4"/>
  <c r="AZ71" i="4"/>
  <c r="AR71" i="4"/>
  <c r="AJ71" i="4"/>
  <c r="AB71" i="4"/>
  <c r="T71" i="4"/>
  <c r="L71" i="4"/>
  <c r="CE81" i="4"/>
  <c r="CE82" i="4" s="1"/>
  <c r="BJ81" i="4"/>
  <c r="BJ82" i="4" s="1"/>
  <c r="AO81" i="4"/>
  <c r="AO82" i="4" s="1"/>
  <c r="V81" i="4"/>
  <c r="V82" i="4" s="1"/>
  <c r="CH72" i="4"/>
  <c r="BU72" i="4"/>
  <c r="BG72" i="4"/>
  <c r="AV72" i="4"/>
  <c r="AH72" i="4"/>
  <c r="V72" i="4"/>
  <c r="I72" i="4"/>
  <c r="BW71" i="4"/>
  <c r="BL71" i="4"/>
  <c r="AX71" i="4"/>
  <c r="AL71" i="4"/>
  <c r="Y71" i="4"/>
  <c r="K71" i="4"/>
  <c r="CB81" i="4"/>
  <c r="CB82" i="4" s="1"/>
  <c r="BG81" i="4"/>
  <c r="BG82" i="4" s="1"/>
  <c r="AL81" i="4"/>
  <c r="AL82" i="4" s="1"/>
  <c r="S81" i="4"/>
  <c r="S82" i="4" s="1"/>
  <c r="CE72" i="4"/>
  <c r="BT72" i="4"/>
  <c r="BF72" i="4"/>
  <c r="AT72" i="4"/>
  <c r="AG72" i="4"/>
  <c r="S72" i="4"/>
  <c r="H72" i="4"/>
  <c r="BV71" i="4"/>
  <c r="BJ71" i="4"/>
  <c r="AW71" i="4"/>
  <c r="AI71" i="4"/>
  <c r="X71" i="4"/>
  <c r="J71" i="4"/>
  <c r="CC69" i="4"/>
  <c r="BO69" i="4"/>
  <c r="AQ69" i="4"/>
  <c r="AG69" i="4"/>
  <c r="K69" i="4"/>
  <c r="BW81" i="4"/>
  <c r="BW82" i="4" s="1"/>
  <c r="BE81" i="4"/>
  <c r="BE82" i="4" s="1"/>
  <c r="AI81" i="4"/>
  <c r="AI82" i="4" s="1"/>
  <c r="P81" i="4"/>
  <c r="P82" i="4" s="1"/>
  <c r="CD72" i="4"/>
  <c r="BR72" i="4"/>
  <c r="BE72" i="4"/>
  <c r="AQ72" i="4"/>
  <c r="AF72" i="4"/>
  <c r="R72" i="4"/>
  <c r="CH71" i="4"/>
  <c r="BU71" i="4"/>
  <c r="BG71" i="4"/>
  <c r="AV71" i="4"/>
  <c r="AH71" i="4"/>
  <c r="V71" i="4"/>
  <c r="I71" i="4"/>
  <c r="AC103" i="4"/>
  <c r="BO81" i="4"/>
  <c r="BO82" i="4" s="1"/>
  <c r="AF81" i="4"/>
  <c r="AF82" i="4" s="1"/>
  <c r="BN72" i="4"/>
  <c r="AW72" i="4"/>
  <c r="Z72" i="4"/>
  <c r="CE71" i="4"/>
  <c r="BN71" i="4"/>
  <c r="AQ71" i="4"/>
  <c r="Z71" i="4"/>
  <c r="CE69" i="4"/>
  <c r="AO69" i="4"/>
  <c r="Z69" i="4"/>
  <c r="AA103" i="4"/>
  <c r="BC81" i="4"/>
  <c r="BC82" i="4" s="1"/>
  <c r="X81" i="4"/>
  <c r="X82" i="4" s="1"/>
  <c r="CC72" i="4"/>
  <c r="BL72" i="4"/>
  <c r="AO72" i="4"/>
  <c r="X72" i="4"/>
  <c r="CC71" i="4"/>
  <c r="BF71" i="4"/>
  <c r="AO71" i="4"/>
  <c r="R71" i="4"/>
  <c r="BW69" i="4"/>
  <c r="BF69" i="4"/>
  <c r="S69" i="4"/>
  <c r="AV81" i="4"/>
  <c r="AV82" i="4" s="1"/>
  <c r="K81" i="4"/>
  <c r="K82" i="4" s="1"/>
  <c r="BZ72" i="4"/>
  <c r="BD72" i="4"/>
  <c r="AL72" i="4"/>
  <c r="P72" i="4"/>
  <c r="BZ71" i="4"/>
  <c r="BD71" i="4"/>
  <c r="AG71" i="4"/>
  <c r="P71" i="4"/>
  <c r="BU69" i="4"/>
  <c r="AX69" i="4"/>
  <c r="AI69" i="4"/>
  <c r="Q69" i="4"/>
  <c r="BU81" i="4"/>
  <c r="BU82" i="4" s="1"/>
  <c r="AU81" i="4"/>
  <c r="AU82" i="4" s="1"/>
  <c r="I81" i="4"/>
  <c r="I82" i="4" s="1"/>
  <c r="BW72" i="4"/>
  <c r="BB72" i="4"/>
  <c r="AI72" i="4"/>
  <c r="N72" i="4"/>
  <c r="BT71" i="4"/>
  <c r="BB71" i="4"/>
  <c r="AF71" i="4"/>
  <c r="N71" i="4"/>
  <c r="AW69" i="4"/>
  <c r="BT81" i="4"/>
  <c r="BT82" i="4" s="1"/>
  <c r="AT81" i="4"/>
  <c r="AT82" i="4" s="1"/>
  <c r="H81" i="4"/>
  <c r="H82" i="4" s="1"/>
  <c r="BV72" i="4"/>
  <c r="AY72" i="4"/>
  <c r="AD72" i="4"/>
  <c r="K72" i="4"/>
  <c r="BR71" i="4"/>
  <c r="AY71" i="4"/>
  <c r="AD71" i="4"/>
  <c r="H71" i="4"/>
  <c r="BM69" i="4"/>
  <c r="N69" i="4"/>
  <c r="V69" i="4"/>
  <c r="AD69" i="4"/>
  <c r="AL69" i="4"/>
  <c r="BB69" i="4"/>
  <c r="BJ69" i="4"/>
  <c r="BR69" i="4"/>
  <c r="CH81" i="4"/>
  <c r="CH82" i="4" s="1"/>
  <c r="AY69" i="4"/>
  <c r="BE71" i="4"/>
  <c r="AA72" i="4"/>
  <c r="BK81" i="4"/>
  <c r="BK82" i="4" s="1"/>
  <c r="I69" i="4"/>
  <c r="BG69" i="4"/>
  <c r="BM71" i="4"/>
  <c r="AN72" i="4"/>
  <c r="BS81" i="4"/>
  <c r="BS82" i="4" s="1"/>
  <c r="AF51" i="4"/>
  <c r="X51" i="4"/>
  <c r="P51" i="4"/>
  <c r="H51" i="4"/>
  <c r="AC51" i="4"/>
  <c r="U51" i="4"/>
  <c r="M51" i="4"/>
  <c r="AI51" i="4"/>
  <c r="Y51" i="4"/>
  <c r="N51" i="4"/>
  <c r="AH51" i="4"/>
  <c r="W51" i="4"/>
  <c r="L51" i="4"/>
  <c r="AG51" i="4"/>
  <c r="V51" i="4"/>
  <c r="K51" i="4"/>
  <c r="Z51" i="4"/>
  <c r="G51" i="4"/>
  <c r="S51" i="4"/>
  <c r="AE51" i="4"/>
  <c r="Q51" i="4"/>
  <c r="AD51" i="4"/>
  <c r="O51" i="4"/>
  <c r="AB51" i="4"/>
  <c r="J51" i="4"/>
  <c r="P70" i="4"/>
  <c r="AF70" i="4"/>
  <c r="I51" i="4"/>
  <c r="Y69" i="4"/>
  <c r="BV69" i="4"/>
  <c r="S71" i="4"/>
  <c r="CB71" i="4"/>
  <c r="AX72" i="4"/>
  <c r="G81" i="4"/>
  <c r="G82" i="4" s="1"/>
  <c r="R51" i="4"/>
  <c r="AA70" i="4"/>
  <c r="BZ70" i="4"/>
  <c r="W89" i="4"/>
  <c r="W88" i="4"/>
  <c r="W91" i="4"/>
  <c r="W90" i="4"/>
  <c r="T51" i="4"/>
  <c r="AG89" i="4"/>
  <c r="AG88" i="4"/>
  <c r="AG90" i="4"/>
  <c r="AG91" i="4"/>
  <c r="AA51" i="4"/>
  <c r="AZ70" i="4"/>
  <c r="BE69" i="4"/>
  <c r="J69" i="4"/>
  <c r="AH69" i="4"/>
  <c r="AP69" i="4"/>
  <c r="BN69" i="4"/>
  <c r="CD69" i="4"/>
  <c r="M69" i="4"/>
  <c r="U69" i="4"/>
  <c r="AS69" i="4"/>
  <c r="BA69" i="4"/>
  <c r="BI69" i="4"/>
  <c r="BQ69" i="4"/>
  <c r="BY69" i="4"/>
  <c r="CG69" i="4"/>
  <c r="G69" i="4"/>
  <c r="O69" i="4"/>
  <c r="W69" i="4"/>
  <c r="AE69" i="4"/>
  <c r="AM69" i="4"/>
  <c r="AU69" i="4"/>
  <c r="BC69" i="4"/>
  <c r="BK69" i="4"/>
  <c r="BS69" i="4"/>
  <c r="CA69" i="4"/>
  <c r="BZ81" i="4"/>
  <c r="BZ82" i="4" s="1"/>
  <c r="Y81" i="4"/>
  <c r="Y82" i="4" s="1"/>
  <c r="AM81" i="4"/>
  <c r="AM82" i="4" s="1"/>
  <c r="AY81" i="4"/>
  <c r="AY82" i="4" s="1"/>
  <c r="BL81" i="4"/>
  <c r="BL82" i="4" s="1"/>
  <c r="CG81" i="4"/>
  <c r="CG82" i="4" s="1"/>
  <c r="BY81" i="4"/>
  <c r="BY82" i="4" s="1"/>
  <c r="BQ81" i="4"/>
  <c r="BQ82" i="4" s="1"/>
  <c r="BI81" i="4"/>
  <c r="BI82" i="4" s="1"/>
  <c r="BA81" i="4"/>
  <c r="BA82" i="4" s="1"/>
  <c r="AS81" i="4"/>
  <c r="AS82" i="4" s="1"/>
  <c r="AK81" i="4"/>
  <c r="AK82" i="4" s="1"/>
  <c r="AC81" i="4"/>
  <c r="AC82" i="4" s="1"/>
  <c r="U81" i="4"/>
  <c r="U82" i="4" s="1"/>
  <c r="M81" i="4"/>
  <c r="M82" i="4" s="1"/>
  <c r="CF81" i="4"/>
  <c r="CF82" i="4" s="1"/>
  <c r="BX81" i="4"/>
  <c r="BX82" i="4" s="1"/>
  <c r="BP81" i="4"/>
  <c r="BP82" i="4" s="1"/>
  <c r="BH81" i="4"/>
  <c r="BH82" i="4" s="1"/>
  <c r="AZ81" i="4"/>
  <c r="AZ82" i="4" s="1"/>
  <c r="AR81" i="4"/>
  <c r="AR82" i="4" s="1"/>
  <c r="AJ81" i="4"/>
  <c r="AJ82" i="4" s="1"/>
  <c r="AB81" i="4"/>
  <c r="AB82" i="4" s="1"/>
  <c r="T81" i="4"/>
  <c r="T82" i="4" s="1"/>
  <c r="L81" i="4"/>
  <c r="L82" i="4" s="1"/>
  <c r="CD81" i="4"/>
  <c r="CD82" i="4" s="1"/>
  <c r="BV81" i="4"/>
  <c r="BV82" i="4" s="1"/>
  <c r="BN81" i="4"/>
  <c r="BN82" i="4" s="1"/>
  <c r="BF81" i="4"/>
  <c r="BF82" i="4" s="1"/>
  <c r="AX81" i="4"/>
  <c r="AX82" i="4" s="1"/>
  <c r="AP81" i="4"/>
  <c r="AP82" i="4" s="1"/>
  <c r="AH81" i="4"/>
  <c r="AH82" i="4" s="1"/>
  <c r="Z81" i="4"/>
  <c r="Z82" i="4" s="1"/>
  <c r="R81" i="4"/>
  <c r="R82" i="4" s="1"/>
  <c r="J81" i="4"/>
  <c r="J82" i="4" s="1"/>
  <c r="Q81" i="4"/>
  <c r="Q82" i="4" s="1"/>
  <c r="AE81" i="4"/>
  <c r="AE82" i="4" s="1"/>
  <c r="AQ81" i="4"/>
  <c r="AQ82" i="4" s="1"/>
  <c r="BD81" i="4"/>
  <c r="BD82" i="4" s="1"/>
  <c r="BR81" i="4"/>
  <c r="BR82" i="4" s="1"/>
  <c r="CC81" i="4"/>
  <c r="CC82" i="4" s="1"/>
  <c r="AJ103" i="4"/>
  <c r="AB103" i="4"/>
  <c r="T103" i="4"/>
  <c r="L103" i="4"/>
  <c r="AH103" i="4"/>
  <c r="Z103" i="4"/>
  <c r="R103" i="4"/>
  <c r="J103" i="4"/>
  <c r="AG103" i="4"/>
  <c r="Y103" i="4"/>
  <c r="Q103" i="4"/>
  <c r="I103" i="4"/>
  <c r="AE103" i="4"/>
  <c r="W103" i="4"/>
  <c r="O103" i="4"/>
  <c r="G103" i="4"/>
  <c r="V103" i="4"/>
  <c r="H103" i="4"/>
  <c r="X103" i="4"/>
  <c r="N103" i="4"/>
  <c r="AD103" i="4"/>
  <c r="S103" i="4"/>
  <c r="AI103" i="4"/>
  <c r="U103" i="4"/>
  <c r="CB33" i="6" l="1"/>
  <c r="BJ74" i="7"/>
  <c r="AF89" i="7"/>
  <c r="AJ32" i="8"/>
  <c r="AW88" i="4"/>
  <c r="BH74" i="4"/>
  <c r="AE34" i="8"/>
  <c r="AE33" i="8"/>
  <c r="CR33" i="6"/>
  <c r="Y90" i="8"/>
  <c r="AD90" i="4"/>
  <c r="CC32" i="4"/>
  <c r="L74" i="4"/>
  <c r="BF74" i="7"/>
  <c r="Q35" i="7"/>
  <c r="BM33" i="4"/>
  <c r="AY88" i="7"/>
  <c r="L88" i="7"/>
  <c r="AY15" i="7"/>
  <c r="K74" i="7"/>
  <c r="BE89" i="8"/>
  <c r="T35" i="6"/>
  <c r="BS34" i="6"/>
  <c r="BU91" i="7"/>
  <c r="K88" i="7"/>
  <c r="Q32" i="7"/>
  <c r="O74" i="7"/>
  <c r="AD91" i="4"/>
  <c r="Q34" i="7"/>
  <c r="AG74" i="7"/>
  <c r="AJ33" i="8"/>
  <c r="L34" i="8"/>
  <c r="Y88" i="8"/>
  <c r="Y89" i="8"/>
  <c r="AT34" i="5"/>
  <c r="Q74" i="7"/>
  <c r="AV74" i="7"/>
  <c r="AV19" i="7" s="1"/>
  <c r="BK74" i="7"/>
  <c r="AK74" i="7"/>
  <c r="AC74" i="7"/>
  <c r="AT35" i="5"/>
  <c r="AG15" i="7"/>
  <c r="BC74" i="7"/>
  <c r="BC19" i="7" s="1"/>
  <c r="CB90" i="5"/>
  <c r="AB34" i="6"/>
  <c r="BU88" i="7"/>
  <c r="AT33" i="5"/>
  <c r="CQ33" i="6"/>
  <c r="AC33" i="7"/>
  <c r="R34" i="6"/>
  <c r="BZ74" i="7"/>
  <c r="AR74" i="7"/>
  <c r="BW89" i="7"/>
  <c r="CC34" i="4"/>
  <c r="U91" i="7"/>
  <c r="BI91" i="7"/>
  <c r="BB74" i="7"/>
  <c r="L33" i="8"/>
  <c r="CF74" i="4"/>
  <c r="CC35" i="4"/>
  <c r="BW74" i="5"/>
  <c r="AV74" i="4"/>
  <c r="K74" i="5"/>
  <c r="CG33" i="6"/>
  <c r="BE32" i="6"/>
  <c r="U88" i="7"/>
  <c r="CE88" i="7"/>
  <c r="BI32" i="7"/>
  <c r="BL34" i="8"/>
  <c r="L32" i="8"/>
  <c r="W35" i="6"/>
  <c r="W34" i="6"/>
  <c r="W32" i="6"/>
  <c r="AM88" i="6"/>
  <c r="AM90" i="6"/>
  <c r="BE34" i="6"/>
  <c r="AB74" i="4"/>
  <c r="BY33" i="6"/>
  <c r="Z33" i="7"/>
  <c r="CM35" i="5"/>
  <c r="BY35" i="6"/>
  <c r="L90" i="7"/>
  <c r="K90" i="7"/>
  <c r="Z34" i="7"/>
  <c r="BI35" i="7"/>
  <c r="W35" i="8"/>
  <c r="BX74" i="4"/>
  <c r="AR35" i="4"/>
  <c r="BP74" i="4"/>
  <c r="CB74" i="4"/>
  <c r="AN74" i="4"/>
  <c r="AR33" i="4"/>
  <c r="CM34" i="5"/>
  <c r="P74" i="5"/>
  <c r="AG33" i="6"/>
  <c r="BL35" i="6"/>
  <c r="AN32" i="6"/>
  <c r="G34" i="6"/>
  <c r="H38" i="6" s="1"/>
  <c r="I38" i="6" s="1"/>
  <c r="AF88" i="7"/>
  <c r="BS74" i="7"/>
  <c r="BO74" i="7"/>
  <c r="AA74" i="4"/>
  <c r="AR32" i="4"/>
  <c r="CM32" i="5"/>
  <c r="J88" i="6"/>
  <c r="Z33" i="6"/>
  <c r="AY89" i="7"/>
  <c r="AF90" i="7"/>
  <c r="AQ15" i="7"/>
  <c r="AW90" i="4"/>
  <c r="BK32" i="4"/>
  <c r="AR74" i="4"/>
  <c r="AD89" i="4"/>
  <c r="AW91" i="4"/>
  <c r="AS74" i="5"/>
  <c r="BA88" i="5"/>
  <c r="CB91" i="5"/>
  <c r="AM89" i="6"/>
  <c r="J90" i="6"/>
  <c r="M74" i="7"/>
  <c r="BE74" i="7"/>
  <c r="AO74" i="7"/>
  <c r="AP74" i="7"/>
  <c r="CE74" i="7"/>
  <c r="AY90" i="7"/>
  <c r="S15" i="7"/>
  <c r="R74" i="8"/>
  <c r="BA89" i="5"/>
  <c r="BP74" i="5"/>
  <c r="X74" i="4"/>
  <c r="AG35" i="7"/>
  <c r="AI74" i="8"/>
  <c r="BV74" i="8"/>
  <c r="H74" i="8"/>
  <c r="AJ34" i="8"/>
  <c r="Y74" i="8"/>
  <c r="BI74" i="8"/>
  <c r="N74" i="8"/>
  <c r="BZ74" i="8"/>
  <c r="BL74" i="8"/>
  <c r="T34" i="8"/>
  <c r="BK74" i="8"/>
  <c r="CG74" i="8"/>
  <c r="BQ74" i="8"/>
  <c r="BK34" i="8"/>
  <c r="AM33" i="8"/>
  <c r="BI88" i="8"/>
  <c r="BE74" i="8"/>
  <c r="W74" i="8"/>
  <c r="BD74" i="8"/>
  <c r="M74" i="8"/>
  <c r="BE90" i="8"/>
  <c r="G34" i="8"/>
  <c r="H38" i="8" s="1"/>
  <c r="BL32" i="8"/>
  <c r="AX74" i="8"/>
  <c r="CE74" i="8"/>
  <c r="AA74" i="8"/>
  <c r="AW74" i="8"/>
  <c r="U74" i="8"/>
  <c r="BE91" i="8"/>
  <c r="W32" i="8"/>
  <c r="BK32" i="8"/>
  <c r="BK35" i="8"/>
  <c r="AG74" i="8"/>
  <c r="CF74" i="8"/>
  <c r="S74" i="8"/>
  <c r="BM74" i="8"/>
  <c r="AK74" i="8"/>
  <c r="X74" i="8"/>
  <c r="T33" i="8"/>
  <c r="W34" i="8"/>
  <c r="AV35" i="8"/>
  <c r="T35" i="8"/>
  <c r="G33" i="8"/>
  <c r="H37" i="8" s="1"/>
  <c r="AU32" i="8"/>
  <c r="BC74" i="8"/>
  <c r="Q74" i="8"/>
  <c r="CC74" i="8"/>
  <c r="T74" i="8"/>
  <c r="BA74" i="8"/>
  <c r="G74" i="8"/>
  <c r="G32" i="8"/>
  <c r="H36" i="8" s="1"/>
  <c r="AU34" i="8"/>
  <c r="BF74" i="8"/>
  <c r="AS74" i="8"/>
  <c r="AM74" i="8"/>
  <c r="AU33" i="8"/>
  <c r="CA74" i="7"/>
  <c r="BM74" i="7"/>
  <c r="BM19" i="7" s="1"/>
  <c r="P74" i="7"/>
  <c r="Z32" i="7"/>
  <c r="AC32" i="7"/>
  <c r="AD74" i="7"/>
  <c r="BW90" i="7"/>
  <c r="AI88" i="7"/>
  <c r="J32" i="7"/>
  <c r="AC34" i="7"/>
  <c r="I74" i="7"/>
  <c r="AF74" i="7"/>
  <c r="AE74" i="7"/>
  <c r="AI89" i="7"/>
  <c r="J33" i="7"/>
  <c r="AM74" i="7"/>
  <c r="AI90" i="7"/>
  <c r="R74" i="7"/>
  <c r="J34" i="7"/>
  <c r="AY74" i="7"/>
  <c r="AA74" i="7"/>
  <c r="CG74" i="7"/>
  <c r="BP74" i="7"/>
  <c r="N74" i="7"/>
  <c r="X74" i="7"/>
  <c r="X19" i="7" s="1"/>
  <c r="AW74" i="7"/>
  <c r="AW19" i="7" s="1"/>
  <c r="BL74" i="7"/>
  <c r="O15" i="7"/>
  <c r="AN74" i="7"/>
  <c r="AN19" i="7" s="1"/>
  <c r="Z34" i="6"/>
  <c r="CR32" i="6"/>
  <c r="T34" i="6"/>
  <c r="AG34" i="6"/>
  <c r="CR34" i="6"/>
  <c r="AN34" i="6"/>
  <c r="CK35" i="6"/>
  <c r="T32" i="6"/>
  <c r="AN35" i="6"/>
  <c r="CK33" i="6"/>
  <c r="CI32" i="6"/>
  <c r="CK32" i="6"/>
  <c r="BY34" i="6"/>
  <c r="J32" i="6"/>
  <c r="CI35" i="6"/>
  <c r="J34" i="6"/>
  <c r="CI33" i="6"/>
  <c r="BS32" i="6"/>
  <c r="Z32" i="6"/>
  <c r="AG35" i="6"/>
  <c r="J35" i="6"/>
  <c r="BS35" i="6"/>
  <c r="AQ74" i="6"/>
  <c r="J74" i="6"/>
  <c r="J19" i="6" s="1"/>
  <c r="DK32" i="5"/>
  <c r="DK33" i="5"/>
  <c r="DK34" i="5"/>
  <c r="DK35" i="5"/>
  <c r="CH88" i="5"/>
  <c r="ED32" i="5"/>
  <c r="ED33" i="5"/>
  <c r="ED34" i="5"/>
  <c r="ED35" i="5"/>
  <c r="EI32" i="5"/>
  <c r="EI33" i="5"/>
  <c r="EI34" i="5"/>
  <c r="EI35" i="5"/>
  <c r="EK32" i="5"/>
  <c r="EK33" i="5"/>
  <c r="EK34" i="5"/>
  <c r="EK35" i="5"/>
  <c r="EL32" i="5"/>
  <c r="EL33" i="5"/>
  <c r="EL34" i="5"/>
  <c r="EL35" i="5"/>
  <c r="EQ32" i="5"/>
  <c r="EQ33" i="5"/>
  <c r="EQ34" i="5"/>
  <c r="EQ35" i="5"/>
  <c r="ES32" i="5"/>
  <c r="ES33" i="5"/>
  <c r="ES34" i="5"/>
  <c r="ES35" i="5"/>
  <c r="ET32" i="5"/>
  <c r="ET33" i="5"/>
  <c r="ET34" i="5"/>
  <c r="ET35" i="5"/>
  <c r="DO34" i="5"/>
  <c r="DO35" i="5"/>
  <c r="DO32" i="5"/>
  <c r="DO33" i="5"/>
  <c r="EF32" i="5"/>
  <c r="EF33" i="5"/>
  <c r="EF34" i="5"/>
  <c r="EF35" i="5"/>
  <c r="CS32" i="5"/>
  <c r="CS33" i="5"/>
  <c r="CS34" i="5"/>
  <c r="CS35" i="5"/>
  <c r="FE32" i="5"/>
  <c r="FE33" i="5"/>
  <c r="FE34" i="5"/>
  <c r="FE35" i="5"/>
  <c r="DJ32" i="5"/>
  <c r="DJ33" i="5"/>
  <c r="DJ34" i="5"/>
  <c r="DJ35" i="5"/>
  <c r="EJ32" i="5"/>
  <c r="EJ33" i="5"/>
  <c r="EJ34" i="5"/>
  <c r="EJ35" i="5"/>
  <c r="DM32" i="5"/>
  <c r="DM33" i="5"/>
  <c r="DM34" i="5"/>
  <c r="DM35" i="5"/>
  <c r="EA32" i="5"/>
  <c r="EA33" i="5"/>
  <c r="EA34" i="5"/>
  <c r="EA35" i="5"/>
  <c r="DX32" i="5"/>
  <c r="DX33" i="5"/>
  <c r="DX34" i="5"/>
  <c r="DX35" i="5"/>
  <c r="FN32" i="5"/>
  <c r="FN33" i="5"/>
  <c r="FN34" i="5"/>
  <c r="FN35" i="5"/>
  <c r="CH89" i="5"/>
  <c r="FR32" i="5"/>
  <c r="FR33" i="5"/>
  <c r="FR34" i="5"/>
  <c r="FR35" i="5"/>
  <c r="FA32" i="5"/>
  <c r="FA33" i="5"/>
  <c r="FA34" i="5"/>
  <c r="FA35" i="5"/>
  <c r="FB32" i="5"/>
  <c r="FB33" i="5"/>
  <c r="FB34" i="5"/>
  <c r="FB35" i="5"/>
  <c r="FG32" i="5"/>
  <c r="FG33" i="5"/>
  <c r="FG34" i="5"/>
  <c r="FG35" i="5"/>
  <c r="FI32" i="5"/>
  <c r="FI33" i="5"/>
  <c r="FI34" i="5"/>
  <c r="FI35" i="5"/>
  <c r="FJ32" i="5"/>
  <c r="FJ33" i="5"/>
  <c r="FJ34" i="5"/>
  <c r="FJ35" i="5"/>
  <c r="FO32" i="5"/>
  <c r="FO33" i="5"/>
  <c r="FO34" i="5"/>
  <c r="FO35" i="5"/>
  <c r="FQ32" i="5"/>
  <c r="FQ33" i="5"/>
  <c r="FQ34" i="5"/>
  <c r="FQ35" i="5"/>
  <c r="DW32" i="5"/>
  <c r="DW35" i="5"/>
  <c r="DW33" i="5"/>
  <c r="DW34" i="5"/>
  <c r="EN32" i="5"/>
  <c r="EN33" i="5"/>
  <c r="EN34" i="5"/>
  <c r="EN35" i="5"/>
  <c r="DA32" i="5"/>
  <c r="DA33" i="5"/>
  <c r="DA34" i="5"/>
  <c r="DA35" i="5"/>
  <c r="FM32" i="5"/>
  <c r="FM33" i="5"/>
  <c r="FM34" i="5"/>
  <c r="FM35" i="5"/>
  <c r="DR32" i="5"/>
  <c r="DR33" i="5"/>
  <c r="DR34" i="5"/>
  <c r="DR35" i="5"/>
  <c r="ER32" i="5"/>
  <c r="ER33" i="5"/>
  <c r="ER34" i="5"/>
  <c r="ER35" i="5"/>
  <c r="CF74" i="5"/>
  <c r="Z74" i="5"/>
  <c r="CH90" i="5"/>
  <c r="EE32" i="5"/>
  <c r="EE35" i="5"/>
  <c r="EE33" i="5"/>
  <c r="EE34" i="5"/>
  <c r="EV32" i="5"/>
  <c r="EV33" i="5"/>
  <c r="EV34" i="5"/>
  <c r="EV35" i="5"/>
  <c r="DI32" i="5"/>
  <c r="DI33" i="5"/>
  <c r="DI34" i="5"/>
  <c r="DI35" i="5"/>
  <c r="FU32" i="5"/>
  <c r="FU33" i="5"/>
  <c r="FU34" i="5"/>
  <c r="FU35" i="5"/>
  <c r="DZ32" i="5"/>
  <c r="DZ33" i="5"/>
  <c r="DZ34" i="5"/>
  <c r="DZ35" i="5"/>
  <c r="EZ32" i="5"/>
  <c r="EZ33" i="5"/>
  <c r="EZ34" i="5"/>
  <c r="EZ35" i="5"/>
  <c r="AQ74" i="5"/>
  <c r="DS32" i="5"/>
  <c r="DS33" i="5"/>
  <c r="DS34" i="5"/>
  <c r="DS35" i="5"/>
  <c r="FS32" i="5"/>
  <c r="FS33" i="5"/>
  <c r="FS34" i="5"/>
  <c r="FS35" i="5"/>
  <c r="AH74" i="5"/>
  <c r="AG74" i="5"/>
  <c r="BL74" i="5"/>
  <c r="EM32" i="5"/>
  <c r="EM33" i="5"/>
  <c r="EM34" i="5"/>
  <c r="EM35" i="5"/>
  <c r="FD32" i="5"/>
  <c r="FD33" i="5"/>
  <c r="FD34" i="5"/>
  <c r="FD35" i="5"/>
  <c r="DQ32" i="5"/>
  <c r="DQ33" i="5"/>
  <c r="DQ34" i="5"/>
  <c r="DQ35" i="5"/>
  <c r="EH32" i="5"/>
  <c r="EH33" i="5"/>
  <c r="EH34" i="5"/>
  <c r="EH35" i="5"/>
  <c r="CV32" i="5"/>
  <c r="CV33" i="5"/>
  <c r="CV34" i="5"/>
  <c r="CV35" i="5"/>
  <c r="FH32" i="5"/>
  <c r="FH33" i="5"/>
  <c r="FH34" i="5"/>
  <c r="FH35" i="5"/>
  <c r="EC32" i="5"/>
  <c r="EC33" i="5"/>
  <c r="EC34" i="5"/>
  <c r="EC35" i="5"/>
  <c r="DN32" i="5"/>
  <c r="DN33" i="5"/>
  <c r="DN34" i="5"/>
  <c r="DN35" i="5"/>
  <c r="DG35" i="5"/>
  <c r="DG34" i="5"/>
  <c r="DG33" i="5"/>
  <c r="DG32" i="5"/>
  <c r="EW32" i="5"/>
  <c r="EW33" i="5"/>
  <c r="EW34" i="5"/>
  <c r="EW35" i="5"/>
  <c r="EU35" i="5"/>
  <c r="EU32" i="5"/>
  <c r="EU33" i="5"/>
  <c r="EU34" i="5"/>
  <c r="CZ33" i="5"/>
  <c r="CZ34" i="5"/>
  <c r="CZ32" i="5"/>
  <c r="CZ35" i="5"/>
  <c r="FL32" i="5"/>
  <c r="FL33" i="5"/>
  <c r="FL34" i="5"/>
  <c r="FL35" i="5"/>
  <c r="DY32" i="5"/>
  <c r="DY33" i="5"/>
  <c r="DY34" i="5"/>
  <c r="DY35" i="5"/>
  <c r="EP32" i="5"/>
  <c r="EP33" i="5"/>
  <c r="EP34" i="5"/>
  <c r="EP35" i="5"/>
  <c r="DD32" i="5"/>
  <c r="DD33" i="5"/>
  <c r="DD34" i="5"/>
  <c r="DD35" i="5"/>
  <c r="FP32" i="5"/>
  <c r="FP33" i="5"/>
  <c r="FP34" i="5"/>
  <c r="FP35" i="5"/>
  <c r="AN74" i="5"/>
  <c r="AT74" i="5"/>
  <c r="BH74" i="5"/>
  <c r="DV32" i="5"/>
  <c r="DV33" i="5"/>
  <c r="DV34" i="5"/>
  <c r="DV35" i="5"/>
  <c r="EB32" i="5"/>
  <c r="EB33" i="5"/>
  <c r="EB34" i="5"/>
  <c r="EB35" i="5"/>
  <c r="FC34" i="5"/>
  <c r="FC32" i="5"/>
  <c r="FC35" i="5"/>
  <c r="FC33" i="5"/>
  <c r="DH32" i="5"/>
  <c r="DH33" i="5"/>
  <c r="DH34" i="5"/>
  <c r="DH35" i="5"/>
  <c r="FT32" i="5"/>
  <c r="FT33" i="5"/>
  <c r="FT34" i="5"/>
  <c r="FT35" i="5"/>
  <c r="EG32" i="5"/>
  <c r="EG33" i="5"/>
  <c r="EG34" i="5"/>
  <c r="EG35" i="5"/>
  <c r="EX32" i="5"/>
  <c r="EX33" i="5"/>
  <c r="EX34" i="5"/>
  <c r="EX35" i="5"/>
  <c r="DL32" i="5"/>
  <c r="DL33" i="5"/>
  <c r="DL34" i="5"/>
  <c r="DL35" i="5"/>
  <c r="AA74" i="5"/>
  <c r="DF32" i="5"/>
  <c r="DF33" i="5"/>
  <c r="DF34" i="5"/>
  <c r="DF35" i="5"/>
  <c r="DU32" i="5"/>
  <c r="DU33" i="5"/>
  <c r="DU34" i="5"/>
  <c r="DU35" i="5"/>
  <c r="DB32" i="5"/>
  <c r="DB33" i="5"/>
  <c r="DB34" i="5"/>
  <c r="DB35" i="5"/>
  <c r="CU32" i="5"/>
  <c r="CU33" i="5"/>
  <c r="CU34" i="5"/>
  <c r="CU35" i="5"/>
  <c r="CW35" i="5"/>
  <c r="CW32" i="5"/>
  <c r="CW33" i="5"/>
  <c r="CW34" i="5"/>
  <c r="CX35" i="5"/>
  <c r="CX34" i="5"/>
  <c r="CX32" i="5"/>
  <c r="CX33" i="5"/>
  <c r="DC32" i="5"/>
  <c r="DC33" i="5"/>
  <c r="DC34" i="5"/>
  <c r="DC35" i="5"/>
  <c r="DE32" i="5"/>
  <c r="DE33" i="5"/>
  <c r="DE34" i="5"/>
  <c r="DE35" i="5"/>
  <c r="CY34" i="5"/>
  <c r="CY35" i="5"/>
  <c r="CY33" i="5"/>
  <c r="CY32" i="5"/>
  <c r="FK33" i="5"/>
  <c r="FK32" i="5"/>
  <c r="FK35" i="5"/>
  <c r="FK34" i="5"/>
  <c r="DP32" i="5"/>
  <c r="DP33" i="5"/>
  <c r="DP34" i="5"/>
  <c r="DP35" i="5"/>
  <c r="EO32" i="5"/>
  <c r="EO33" i="5"/>
  <c r="EO34" i="5"/>
  <c r="EO35" i="5"/>
  <c r="CT32" i="5"/>
  <c r="CT33" i="5"/>
  <c r="CT34" i="5"/>
  <c r="CT35" i="5"/>
  <c r="FF32" i="5"/>
  <c r="FF33" i="5"/>
  <c r="FF34" i="5"/>
  <c r="FF35" i="5"/>
  <c r="DT32" i="5"/>
  <c r="DT33" i="5"/>
  <c r="DT34" i="5"/>
  <c r="DT35" i="5"/>
  <c r="DO33" i="4"/>
  <c r="DO34" i="4"/>
  <c r="DO32" i="4"/>
  <c r="DO35" i="4"/>
  <c r="FR34" i="4"/>
  <c r="FR35" i="4"/>
  <c r="FR33" i="4"/>
  <c r="FR32" i="4"/>
  <c r="DA32" i="4"/>
  <c r="DA33" i="4"/>
  <c r="DA34" i="4"/>
  <c r="DA35" i="4"/>
  <c r="CY33" i="4"/>
  <c r="CY34" i="4"/>
  <c r="CY35" i="4"/>
  <c r="CY32" i="4"/>
  <c r="DB32" i="4"/>
  <c r="DB33" i="4"/>
  <c r="DB34" i="4"/>
  <c r="DB35" i="4"/>
  <c r="EM33" i="4"/>
  <c r="EM32" i="4"/>
  <c r="EM34" i="4"/>
  <c r="EM35" i="4"/>
  <c r="DE35" i="4"/>
  <c r="DE34" i="4"/>
  <c r="DE32" i="4"/>
  <c r="DE33" i="4"/>
  <c r="EF32" i="4"/>
  <c r="EF33" i="4"/>
  <c r="EF34" i="4"/>
  <c r="EF35" i="4"/>
  <c r="CZ32" i="4"/>
  <c r="CZ33" i="4"/>
  <c r="CZ34" i="4"/>
  <c r="CZ35" i="4"/>
  <c r="EA32" i="4"/>
  <c r="EA33" i="4"/>
  <c r="EA34" i="4"/>
  <c r="EA35" i="4"/>
  <c r="ES35" i="4"/>
  <c r="ES32" i="4"/>
  <c r="ES34" i="4"/>
  <c r="ES33" i="4"/>
  <c r="DL35" i="4"/>
  <c r="DL32" i="4"/>
  <c r="DL33" i="4"/>
  <c r="DL34" i="4"/>
  <c r="DV34" i="4"/>
  <c r="DV35" i="4"/>
  <c r="DV33" i="4"/>
  <c r="DV32" i="4"/>
  <c r="DQ32" i="4"/>
  <c r="DQ33" i="4"/>
  <c r="DQ34" i="4"/>
  <c r="DQ35" i="4"/>
  <c r="EB32" i="4"/>
  <c r="EB33" i="4"/>
  <c r="EB34" i="4"/>
  <c r="EB35" i="4"/>
  <c r="CH74" i="4"/>
  <c r="DJ32" i="4"/>
  <c r="DJ33" i="4"/>
  <c r="DJ34" i="4"/>
  <c r="DJ35" i="4"/>
  <c r="EW32" i="4"/>
  <c r="EW33" i="4"/>
  <c r="EW34" i="4"/>
  <c r="EW35" i="4"/>
  <c r="DM35" i="4"/>
  <c r="DM34" i="4"/>
  <c r="DM32" i="4"/>
  <c r="DM33" i="4"/>
  <c r="EP32" i="4"/>
  <c r="EP33" i="4"/>
  <c r="EP34" i="4"/>
  <c r="EP35" i="4"/>
  <c r="DH32" i="4"/>
  <c r="DH33" i="4"/>
  <c r="DH34" i="4"/>
  <c r="DH35" i="4"/>
  <c r="EI32" i="4"/>
  <c r="EI33" i="4"/>
  <c r="EI34" i="4"/>
  <c r="EI35" i="4"/>
  <c r="FA35" i="4"/>
  <c r="FA34" i="4"/>
  <c r="FA32" i="4"/>
  <c r="FA33" i="4"/>
  <c r="CV32" i="4"/>
  <c r="CV33" i="4"/>
  <c r="CV35" i="4"/>
  <c r="CV34" i="4"/>
  <c r="DF34" i="4"/>
  <c r="DF35" i="4"/>
  <c r="DF33" i="4"/>
  <c r="DF32" i="4"/>
  <c r="DW33" i="4"/>
  <c r="DW34" i="4"/>
  <c r="DW35" i="4"/>
  <c r="DW32" i="4"/>
  <c r="DR32" i="4"/>
  <c r="DR33" i="4"/>
  <c r="DR34" i="4"/>
  <c r="DR35" i="4"/>
  <c r="FH35" i="4"/>
  <c r="FH32" i="4"/>
  <c r="FH33" i="4"/>
  <c r="FH34" i="4"/>
  <c r="DU35" i="4"/>
  <c r="DU32" i="4"/>
  <c r="DU34" i="4"/>
  <c r="DU33" i="4"/>
  <c r="FB34" i="4"/>
  <c r="FB35" i="4"/>
  <c r="FB33" i="4"/>
  <c r="FB32" i="4"/>
  <c r="DP32" i="4"/>
  <c r="DP33" i="4"/>
  <c r="DP34" i="4"/>
  <c r="DP35" i="4"/>
  <c r="EQ32" i="4"/>
  <c r="EQ33" i="4"/>
  <c r="EQ34" i="4"/>
  <c r="EQ35" i="4"/>
  <c r="FI35" i="4"/>
  <c r="FI34" i="4"/>
  <c r="FI32" i="4"/>
  <c r="FI33" i="4"/>
  <c r="FC33" i="4"/>
  <c r="FC34" i="4"/>
  <c r="FC35" i="4"/>
  <c r="FC32" i="4"/>
  <c r="CT32" i="4"/>
  <c r="CT33" i="4"/>
  <c r="CT34" i="4"/>
  <c r="CT35" i="4"/>
  <c r="FU32" i="4"/>
  <c r="FU33" i="4"/>
  <c r="FU34" i="4"/>
  <c r="FU35" i="4"/>
  <c r="FJ34" i="4"/>
  <c r="FJ35" i="4"/>
  <c r="FJ32" i="4"/>
  <c r="FJ33" i="4"/>
  <c r="DZ32" i="4"/>
  <c r="DZ33" i="4"/>
  <c r="DZ34" i="4"/>
  <c r="DZ35" i="4"/>
  <c r="CU32" i="4"/>
  <c r="CU33" i="4"/>
  <c r="CU34" i="4"/>
  <c r="CU35" i="4"/>
  <c r="FS33" i="4"/>
  <c r="FS34" i="4"/>
  <c r="FS35" i="4"/>
  <c r="FS32" i="4"/>
  <c r="EE33" i="4"/>
  <c r="EE34" i="4"/>
  <c r="EE35" i="4"/>
  <c r="EE32" i="4"/>
  <c r="FL32" i="4"/>
  <c r="FL33" i="4"/>
  <c r="FL34" i="4"/>
  <c r="FL35" i="4"/>
  <c r="DX32" i="4"/>
  <c r="DX33" i="4"/>
  <c r="DX34" i="4"/>
  <c r="DX35" i="4"/>
  <c r="EY32" i="4"/>
  <c r="EY33" i="4"/>
  <c r="EY34" i="4"/>
  <c r="EY35" i="4"/>
  <c r="FQ35" i="4"/>
  <c r="FQ32" i="4"/>
  <c r="FQ33" i="4"/>
  <c r="FQ34" i="4"/>
  <c r="DD35" i="4"/>
  <c r="DD32" i="4"/>
  <c r="DD33" i="4"/>
  <c r="DD34" i="4"/>
  <c r="EK35" i="4"/>
  <c r="EK32" i="4"/>
  <c r="EK33" i="4"/>
  <c r="EK34" i="4"/>
  <c r="EG32" i="4"/>
  <c r="EG33" i="4"/>
  <c r="EG34" i="4"/>
  <c r="EG35" i="4"/>
  <c r="EL34" i="4"/>
  <c r="EL35" i="4"/>
  <c r="EL33" i="4"/>
  <c r="EL32" i="4"/>
  <c r="DC32" i="4"/>
  <c r="DC33" i="4"/>
  <c r="DC34" i="4"/>
  <c r="DC35" i="4"/>
  <c r="EO32" i="4"/>
  <c r="EO33" i="4"/>
  <c r="EO34" i="4"/>
  <c r="EO35" i="4"/>
  <c r="EH32" i="4"/>
  <c r="EH33" i="4"/>
  <c r="EH34" i="4"/>
  <c r="EH35" i="4"/>
  <c r="FG32" i="4"/>
  <c r="FG33" i="4"/>
  <c r="FG34" i="4"/>
  <c r="FG35" i="4"/>
  <c r="FT32" i="4"/>
  <c r="FT33" i="4"/>
  <c r="FT34" i="4"/>
  <c r="FT35" i="4"/>
  <c r="CW35" i="4"/>
  <c r="CW32" i="4"/>
  <c r="CW33" i="4"/>
  <c r="CW34" i="4"/>
  <c r="EU33" i="4"/>
  <c r="EU34" i="4"/>
  <c r="EU35" i="4"/>
  <c r="EU32" i="4"/>
  <c r="AK74" i="4"/>
  <c r="FP35" i="4"/>
  <c r="FP32" i="4"/>
  <c r="FP33" i="4"/>
  <c r="FP34" i="4"/>
  <c r="FM32" i="4"/>
  <c r="FM33" i="4"/>
  <c r="FM34" i="4"/>
  <c r="FM35" i="4"/>
  <c r="DN34" i="4"/>
  <c r="DN35" i="4"/>
  <c r="DN32" i="4"/>
  <c r="DN33" i="4"/>
  <c r="EV32" i="4"/>
  <c r="EV33" i="4"/>
  <c r="EV34" i="4"/>
  <c r="EV35" i="4"/>
  <c r="DK32" i="4"/>
  <c r="DK33" i="4"/>
  <c r="DK34" i="4"/>
  <c r="DK35" i="4"/>
  <c r="EZ35" i="4"/>
  <c r="EZ32" i="4"/>
  <c r="EZ33" i="4"/>
  <c r="EZ34" i="4"/>
  <c r="ET34" i="4"/>
  <c r="ET35" i="4"/>
  <c r="ET32" i="4"/>
  <c r="ET33" i="4"/>
  <c r="FO32" i="4"/>
  <c r="FO33" i="4"/>
  <c r="FO34" i="4"/>
  <c r="FO35" i="4"/>
  <c r="AB32" i="4"/>
  <c r="DG33" i="4"/>
  <c r="DG34" i="4"/>
  <c r="DG35" i="4"/>
  <c r="DG32" i="4"/>
  <c r="FN32" i="4"/>
  <c r="FN33" i="4"/>
  <c r="FN34" i="4"/>
  <c r="FN35" i="4"/>
  <c r="ED34" i="4"/>
  <c r="ED35" i="4"/>
  <c r="ED32" i="4"/>
  <c r="ED33" i="4"/>
  <c r="EN32" i="4"/>
  <c r="EN33" i="4"/>
  <c r="EN34" i="4"/>
  <c r="EN35" i="4"/>
  <c r="EJ32" i="4"/>
  <c r="EJ33" i="4"/>
  <c r="EJ35" i="4"/>
  <c r="EJ34" i="4"/>
  <c r="CX34" i="4"/>
  <c r="CX35" i="4"/>
  <c r="CX32" i="4"/>
  <c r="CX33" i="4"/>
  <c r="FF32" i="4"/>
  <c r="FF33" i="4"/>
  <c r="FF34" i="4"/>
  <c r="FF35" i="4"/>
  <c r="DS32" i="4"/>
  <c r="DS33" i="4"/>
  <c r="DS34" i="4"/>
  <c r="DS35" i="4"/>
  <c r="FK33" i="4"/>
  <c r="FK34" i="4"/>
  <c r="FK35" i="4"/>
  <c r="FK32" i="4"/>
  <c r="FD32" i="4"/>
  <c r="FD33" i="4"/>
  <c r="FD34" i="4"/>
  <c r="FD35" i="4"/>
  <c r="EC35" i="4"/>
  <c r="EC32" i="4"/>
  <c r="EC33" i="4"/>
  <c r="EC34" i="4"/>
  <c r="DY32" i="4"/>
  <c r="DY33" i="4"/>
  <c r="DY34" i="4"/>
  <c r="DY35" i="4"/>
  <c r="BL74" i="4"/>
  <c r="AP74" i="8"/>
  <c r="CB74" i="8"/>
  <c r="AZ74" i="8"/>
  <c r="AD74" i="8"/>
  <c r="AQ74" i="8"/>
  <c r="BO74" i="8"/>
  <c r="AB74" i="8"/>
  <c r="BG74" i="8"/>
  <c r="BT74" i="8"/>
  <c r="P74" i="8"/>
  <c r="AE74" i="8"/>
  <c r="CH74" i="8"/>
  <c r="V74" i="8"/>
  <c r="AR74" i="8"/>
  <c r="I74" i="8"/>
  <c r="K74" i="8"/>
  <c r="BS74" i="8"/>
  <c r="AJ74" i="8"/>
  <c r="BY74" i="8"/>
  <c r="BI89" i="8"/>
  <c r="BR74" i="8"/>
  <c r="L74" i="8"/>
  <c r="O74" i="8"/>
  <c r="AT74" i="8"/>
  <c r="AV74" i="8"/>
  <c r="BI90" i="8"/>
  <c r="BN74" i="8"/>
  <c r="BJ74" i="8"/>
  <c r="AO74" i="8"/>
  <c r="AY74" i="8"/>
  <c r="CA74" i="8"/>
  <c r="AN74" i="8"/>
  <c r="BB74" i="8"/>
  <c r="CD74" i="8"/>
  <c r="BH74" i="8"/>
  <c r="AC74" i="8"/>
  <c r="AF74" i="8"/>
  <c r="BP74" i="8"/>
  <c r="BW74" i="8"/>
  <c r="BU74" i="8"/>
  <c r="AA34" i="8"/>
  <c r="AH74" i="8"/>
  <c r="J74" i="8"/>
  <c r="AL74" i="8"/>
  <c r="Z74" i="8"/>
  <c r="BX74" i="8"/>
  <c r="BL33" i="8"/>
  <c r="AE32" i="8"/>
  <c r="AA33" i="8"/>
  <c r="AA32" i="8"/>
  <c r="AV32" i="8"/>
  <c r="N33" i="8"/>
  <c r="BD32" i="8"/>
  <c r="N32" i="8"/>
  <c r="BD34" i="8"/>
  <c r="N35" i="8"/>
  <c r="BD33" i="8"/>
  <c r="BX91" i="8"/>
  <c r="BX90" i="8"/>
  <c r="BX89" i="8"/>
  <c r="BX88" i="8"/>
  <c r="L91" i="8"/>
  <c r="L90" i="8"/>
  <c r="L89" i="8"/>
  <c r="L88" i="8"/>
  <c r="AI90" i="8"/>
  <c r="AI88" i="8"/>
  <c r="AI91" i="8"/>
  <c r="AI89" i="8"/>
  <c r="BF91" i="8"/>
  <c r="BF90" i="8"/>
  <c r="BF89" i="8"/>
  <c r="BF88" i="8"/>
  <c r="AF90" i="8"/>
  <c r="AF88" i="8"/>
  <c r="AF89" i="8"/>
  <c r="AF91" i="8"/>
  <c r="AU89" i="8"/>
  <c r="AU90" i="8"/>
  <c r="AU88" i="8"/>
  <c r="AU91" i="8"/>
  <c r="BJ91" i="8"/>
  <c r="BJ90" i="8"/>
  <c r="BJ89" i="8"/>
  <c r="BJ88" i="8"/>
  <c r="BY91" i="8"/>
  <c r="BY90" i="8"/>
  <c r="BY89" i="8"/>
  <c r="BY88" i="8"/>
  <c r="CC91" i="8"/>
  <c r="CC90" i="8"/>
  <c r="CC89" i="8"/>
  <c r="CC88" i="8"/>
  <c r="S35" i="8"/>
  <c r="S32" i="8"/>
  <c r="S33" i="8"/>
  <c r="S34" i="8"/>
  <c r="U35" i="8"/>
  <c r="U33" i="8"/>
  <c r="U32" i="8"/>
  <c r="U34" i="8"/>
  <c r="AL33" i="8"/>
  <c r="AL34" i="8"/>
  <c r="AL35" i="8"/>
  <c r="AL32" i="8"/>
  <c r="AO34" i="8"/>
  <c r="AO32" i="8"/>
  <c r="AO35" i="8"/>
  <c r="AO33" i="8"/>
  <c r="N11" i="8"/>
  <c r="N15" i="8" s="1"/>
  <c r="AU11" i="8"/>
  <c r="AU15" i="8" s="1"/>
  <c r="AW11" i="8"/>
  <c r="AW15" i="8" s="1"/>
  <c r="AX11" i="8"/>
  <c r="AX15" i="8" s="1"/>
  <c r="AY11" i="8"/>
  <c r="AY15" i="8" s="1"/>
  <c r="BH11" i="8"/>
  <c r="BH15" i="8" s="1"/>
  <c r="BH19" i="8" s="1"/>
  <c r="BP91" i="8"/>
  <c r="BP90" i="8"/>
  <c r="BP89" i="8"/>
  <c r="BP88" i="8"/>
  <c r="AA88" i="8"/>
  <c r="AA89" i="8"/>
  <c r="AA91" i="8"/>
  <c r="AA90" i="8"/>
  <c r="AX91" i="8"/>
  <c r="AX90" i="8"/>
  <c r="AX89" i="8"/>
  <c r="AX88" i="8"/>
  <c r="X89" i="8"/>
  <c r="X90" i="8"/>
  <c r="X91" i="8"/>
  <c r="X88" i="8"/>
  <c r="AM91" i="8"/>
  <c r="AM88" i="8"/>
  <c r="AM89" i="8"/>
  <c r="AM90" i="8"/>
  <c r="BB91" i="8"/>
  <c r="BB90" i="8"/>
  <c r="BB89" i="8"/>
  <c r="BB88" i="8"/>
  <c r="AS91" i="8"/>
  <c r="AS90" i="8"/>
  <c r="AS89" i="8"/>
  <c r="AS88" i="8"/>
  <c r="CG91" i="8"/>
  <c r="CG90" i="8"/>
  <c r="CG89" i="8"/>
  <c r="CG88" i="8"/>
  <c r="AW91" i="8"/>
  <c r="AW90" i="8"/>
  <c r="AW89" i="8"/>
  <c r="AW88" i="8"/>
  <c r="H35" i="8"/>
  <c r="H33" i="8"/>
  <c r="I37" i="8" s="1"/>
  <c r="H34" i="8"/>
  <c r="H32" i="8"/>
  <c r="AC35" i="8"/>
  <c r="AC33" i="8"/>
  <c r="AC34" i="8"/>
  <c r="AC32" i="8"/>
  <c r="AT35" i="8"/>
  <c r="AT32" i="8"/>
  <c r="AT33" i="8"/>
  <c r="AT34" i="8"/>
  <c r="AW34" i="8"/>
  <c r="AW32" i="8"/>
  <c r="AW33" i="8"/>
  <c r="AW35" i="8"/>
  <c r="AF11" i="8"/>
  <c r="AF15" i="8" s="1"/>
  <c r="BC11" i="8"/>
  <c r="BC15" i="8" s="1"/>
  <c r="BE11" i="8"/>
  <c r="BE15" i="8" s="1"/>
  <c r="BF11" i="8"/>
  <c r="BF15" i="8" s="1"/>
  <c r="BF19" i="8" s="1"/>
  <c r="BG11" i="8"/>
  <c r="BG15" i="8" s="1"/>
  <c r="M11" i="8"/>
  <c r="M15" i="8" s="1"/>
  <c r="CE91" i="8"/>
  <c r="CE88" i="8"/>
  <c r="CE89" i="8"/>
  <c r="CE90" i="8"/>
  <c r="CB91" i="8"/>
  <c r="CB89" i="8"/>
  <c r="CB88" i="8"/>
  <c r="CB90" i="8"/>
  <c r="M91" i="8"/>
  <c r="M90" i="8"/>
  <c r="M89" i="8"/>
  <c r="M88" i="8"/>
  <c r="Q91" i="8"/>
  <c r="Q90" i="8"/>
  <c r="Q89" i="8"/>
  <c r="Q88" i="8"/>
  <c r="BE34" i="8"/>
  <c r="BE32" i="8"/>
  <c r="BE35" i="8"/>
  <c r="BE33" i="8"/>
  <c r="BB11" i="8"/>
  <c r="BB15" i="8" s="1"/>
  <c r="AL11" i="8"/>
  <c r="AL15" i="8" s="1"/>
  <c r="U11" i="8"/>
  <c r="U15" i="8" s="1"/>
  <c r="AZ91" i="8"/>
  <c r="AZ90" i="8"/>
  <c r="AZ89" i="8"/>
  <c r="AZ88" i="8"/>
  <c r="BW88" i="8"/>
  <c r="BW90" i="8"/>
  <c r="BW91" i="8"/>
  <c r="BW89" i="8"/>
  <c r="K88" i="8"/>
  <c r="K90" i="8"/>
  <c r="K91" i="8"/>
  <c r="K89" i="8"/>
  <c r="AH91" i="8"/>
  <c r="AH90" i="8"/>
  <c r="AH89" i="8"/>
  <c r="AH88" i="8"/>
  <c r="BT89" i="8"/>
  <c r="BT90" i="8"/>
  <c r="BT91" i="8"/>
  <c r="BT88" i="8"/>
  <c r="H89" i="8"/>
  <c r="H90" i="8"/>
  <c r="H91" i="8"/>
  <c r="H88" i="8"/>
  <c r="W88" i="8"/>
  <c r="W90" i="8"/>
  <c r="W89" i="8"/>
  <c r="W91" i="8"/>
  <c r="AL91" i="8"/>
  <c r="AL90" i="8"/>
  <c r="AL89" i="8"/>
  <c r="AL88" i="8"/>
  <c r="BQ91" i="8"/>
  <c r="BQ90" i="8"/>
  <c r="BQ89" i="8"/>
  <c r="BQ88" i="8"/>
  <c r="U91" i="8"/>
  <c r="U90" i="8"/>
  <c r="U89" i="8"/>
  <c r="U88" i="8"/>
  <c r="BC35" i="8"/>
  <c r="BC32" i="8"/>
  <c r="BC34" i="8"/>
  <c r="BC33" i="8"/>
  <c r="AS35" i="8"/>
  <c r="AS33" i="8"/>
  <c r="AS32" i="8"/>
  <c r="AS34" i="8"/>
  <c r="BJ33" i="8"/>
  <c r="BJ34" i="8"/>
  <c r="BJ35" i="8"/>
  <c r="BJ32" i="8"/>
  <c r="BM34" i="8"/>
  <c r="BM32" i="8"/>
  <c r="BM35" i="8"/>
  <c r="BM33" i="8"/>
  <c r="BJ11" i="8"/>
  <c r="BJ15" i="8" s="1"/>
  <c r="X11" i="8"/>
  <c r="X15" i="8" s="1"/>
  <c r="V11" i="8"/>
  <c r="V15" i="8" s="1"/>
  <c r="G11" i="8"/>
  <c r="G15" i="8" s="1"/>
  <c r="I11" i="8"/>
  <c r="I15" i="8" s="1"/>
  <c r="J11" i="8"/>
  <c r="J15" i="8" s="1"/>
  <c r="K11" i="8"/>
  <c r="K15" i="8" s="1"/>
  <c r="T11" i="8"/>
  <c r="T15" i="8" s="1"/>
  <c r="AC11" i="8"/>
  <c r="AC15" i="8" s="1"/>
  <c r="AP91" i="8"/>
  <c r="AP90" i="8"/>
  <c r="AP89" i="8"/>
  <c r="AP88" i="8"/>
  <c r="P91" i="8"/>
  <c r="P89" i="8"/>
  <c r="P88" i="8"/>
  <c r="P90" i="8"/>
  <c r="BB34" i="8"/>
  <c r="BB35" i="8"/>
  <c r="BB32" i="8"/>
  <c r="BB33" i="8"/>
  <c r="BD11" i="8"/>
  <c r="BD15" i="8" s="1"/>
  <c r="L11" i="8"/>
  <c r="L15" i="8" s="1"/>
  <c r="AR91" i="8"/>
  <c r="AR90" i="8"/>
  <c r="AR89" i="8"/>
  <c r="AR88" i="8"/>
  <c r="BO88" i="8"/>
  <c r="BO89" i="8"/>
  <c r="BO90" i="8"/>
  <c r="BO91" i="8"/>
  <c r="Z91" i="8"/>
  <c r="Z90" i="8"/>
  <c r="Z89" i="8"/>
  <c r="Z88" i="8"/>
  <c r="BL90" i="8"/>
  <c r="BL89" i="8"/>
  <c r="BL91" i="8"/>
  <c r="BL88" i="8"/>
  <c r="CA90" i="8"/>
  <c r="CA91" i="8"/>
  <c r="CA88" i="8"/>
  <c r="CA89" i="8"/>
  <c r="O90" i="8"/>
  <c r="O91" i="8"/>
  <c r="O88" i="8"/>
  <c r="O89" i="8"/>
  <c r="AD91" i="8"/>
  <c r="AD90" i="8"/>
  <c r="AD89" i="8"/>
  <c r="AD88" i="8"/>
  <c r="AK91" i="8"/>
  <c r="AK90" i="8"/>
  <c r="AK89" i="8"/>
  <c r="AK88" i="8"/>
  <c r="AU74" i="8"/>
  <c r="AP34" i="8"/>
  <c r="AP35" i="8"/>
  <c r="AP32" i="8"/>
  <c r="AP33" i="8"/>
  <c r="BA35" i="8"/>
  <c r="BA33" i="8"/>
  <c r="BA34" i="8"/>
  <c r="BA32" i="8"/>
  <c r="I34" i="8"/>
  <c r="I32" i="8"/>
  <c r="I33" i="8"/>
  <c r="I35" i="8"/>
  <c r="AD11" i="8"/>
  <c r="AD15" i="8" s="1"/>
  <c r="O11" i="8"/>
  <c r="O15" i="8" s="1"/>
  <c r="Q11" i="8"/>
  <c r="Q15" i="8" s="1"/>
  <c r="Q19" i="8" s="1"/>
  <c r="R11" i="8"/>
  <c r="R15" i="8" s="1"/>
  <c r="S11" i="8"/>
  <c r="S15" i="8" s="1"/>
  <c r="AB11" i="8"/>
  <c r="AB15" i="8" s="1"/>
  <c r="AK11" i="8"/>
  <c r="AK15" i="8" s="1"/>
  <c r="S91" i="8"/>
  <c r="S88" i="8"/>
  <c r="S89" i="8"/>
  <c r="S90" i="8"/>
  <c r="AE89" i="8"/>
  <c r="AE90" i="8"/>
  <c r="AE91" i="8"/>
  <c r="AE88" i="8"/>
  <c r="AK35" i="8"/>
  <c r="AK33" i="8"/>
  <c r="AK34" i="8"/>
  <c r="AK32" i="8"/>
  <c r="BN11" i="8"/>
  <c r="BN15" i="8" s="1"/>
  <c r="AJ91" i="8"/>
  <c r="AJ90" i="8"/>
  <c r="AJ89" i="8"/>
  <c r="AJ88" i="8"/>
  <c r="BG88" i="8"/>
  <c r="BG91" i="8"/>
  <c r="BG89" i="8"/>
  <c r="BG90" i="8"/>
  <c r="CD91" i="8"/>
  <c r="CD90" i="8"/>
  <c r="CD89" i="8"/>
  <c r="CD88" i="8"/>
  <c r="R91" i="8"/>
  <c r="R90" i="8"/>
  <c r="R89" i="8"/>
  <c r="R88" i="8"/>
  <c r="BD90" i="8"/>
  <c r="BD91" i="8"/>
  <c r="BD89" i="8"/>
  <c r="BD88" i="8"/>
  <c r="BS89" i="8"/>
  <c r="BS88" i="8"/>
  <c r="BS91" i="8"/>
  <c r="BS90" i="8"/>
  <c r="G89" i="8"/>
  <c r="H93" i="8" s="1"/>
  <c r="G88" i="8"/>
  <c r="H92" i="8" s="1"/>
  <c r="G91" i="8"/>
  <c r="G90" i="8"/>
  <c r="H94" i="8" s="1"/>
  <c r="V91" i="8"/>
  <c r="V90" i="8"/>
  <c r="V89" i="8"/>
  <c r="V88" i="8"/>
  <c r="BU91" i="8"/>
  <c r="BU90" i="8"/>
  <c r="BU89" i="8"/>
  <c r="BU88" i="8"/>
  <c r="CF91" i="8"/>
  <c r="CF90" i="8"/>
  <c r="CF89" i="8"/>
  <c r="CF88" i="8"/>
  <c r="F52" i="8"/>
  <c r="BF35" i="8"/>
  <c r="BF32" i="8"/>
  <c r="BF33" i="8"/>
  <c r="BF34" i="8"/>
  <c r="AB34" i="8"/>
  <c r="AB32" i="8"/>
  <c r="AB35" i="8"/>
  <c r="AB33" i="8"/>
  <c r="BI35" i="8"/>
  <c r="BI33" i="8"/>
  <c r="BI34" i="8"/>
  <c r="BI32" i="8"/>
  <c r="Q34" i="8"/>
  <c r="Q32" i="8"/>
  <c r="Q35" i="8"/>
  <c r="Q33" i="8"/>
  <c r="AV11" i="8"/>
  <c r="AV15" i="8" s="1"/>
  <c r="BL11" i="8"/>
  <c r="BL15" i="8" s="1"/>
  <c r="BL19" i="8" s="1"/>
  <c r="AN11" i="8"/>
  <c r="AN15" i="8" s="1"/>
  <c r="W11" i="8"/>
  <c r="W15" i="8" s="1"/>
  <c r="Y11" i="8"/>
  <c r="Y15" i="8" s="1"/>
  <c r="Z11" i="8"/>
  <c r="Z15" i="8" s="1"/>
  <c r="AA11" i="8"/>
  <c r="AA15" i="8" s="1"/>
  <c r="AJ11" i="8"/>
  <c r="AJ15" i="8" s="1"/>
  <c r="AS11" i="8"/>
  <c r="AS15" i="8" s="1"/>
  <c r="AS19" i="8" s="1"/>
  <c r="BH91" i="8"/>
  <c r="BH90" i="8"/>
  <c r="BH89" i="8"/>
  <c r="BH88" i="8"/>
  <c r="AT91" i="8"/>
  <c r="AT90" i="8"/>
  <c r="AT89" i="8"/>
  <c r="AT88" i="8"/>
  <c r="BA91" i="8"/>
  <c r="BA90" i="8"/>
  <c r="BA89" i="8"/>
  <c r="BA88" i="8"/>
  <c r="BM11" i="8"/>
  <c r="BM15" i="8" s="1"/>
  <c r="AB91" i="8"/>
  <c r="AB90" i="8"/>
  <c r="AB89" i="8"/>
  <c r="AB88" i="8"/>
  <c r="AY89" i="8"/>
  <c r="AY88" i="8"/>
  <c r="AY90" i="8"/>
  <c r="AY91" i="8"/>
  <c r="BV91" i="8"/>
  <c r="BV90" i="8"/>
  <c r="BV89" i="8"/>
  <c r="BV88" i="8"/>
  <c r="J91" i="8"/>
  <c r="J90" i="8"/>
  <c r="J89" i="8"/>
  <c r="J88" i="8"/>
  <c r="AV89" i="8"/>
  <c r="AV91" i="8"/>
  <c r="AV90" i="8"/>
  <c r="AV88" i="8"/>
  <c r="BK91" i="8"/>
  <c r="BK89" i="8"/>
  <c r="BK88" i="8"/>
  <c r="BK90" i="8"/>
  <c r="BZ91" i="8"/>
  <c r="BZ90" i="8"/>
  <c r="BZ89" i="8"/>
  <c r="BZ88" i="8"/>
  <c r="N91" i="8"/>
  <c r="N90" i="8"/>
  <c r="N89" i="8"/>
  <c r="N88" i="8"/>
  <c r="AO91" i="8"/>
  <c r="AO90" i="8"/>
  <c r="AO89" i="8"/>
  <c r="AO88" i="8"/>
  <c r="AG91" i="8"/>
  <c r="AG90" i="8"/>
  <c r="AG89" i="8"/>
  <c r="AG88" i="8"/>
  <c r="AR34" i="8"/>
  <c r="AR32" i="8"/>
  <c r="AR35" i="8"/>
  <c r="AR33" i="8"/>
  <c r="P35" i="8"/>
  <c r="P33" i="8"/>
  <c r="P34" i="8"/>
  <c r="P32" i="8"/>
  <c r="V33" i="8"/>
  <c r="V34" i="8"/>
  <c r="V35" i="8"/>
  <c r="V32" i="8"/>
  <c r="Y34" i="8"/>
  <c r="Y32" i="8"/>
  <c r="Y33" i="8"/>
  <c r="Y35" i="8"/>
  <c r="P11" i="8"/>
  <c r="P15" i="8" s="1"/>
  <c r="H11" i="8"/>
  <c r="H15" i="8" s="1"/>
  <c r="AE11" i="8"/>
  <c r="AE15" i="8" s="1"/>
  <c r="AG11" i="8"/>
  <c r="AG15" i="8" s="1"/>
  <c r="AG19" i="8" s="1"/>
  <c r="AH11" i="8"/>
  <c r="AH15" i="8" s="1"/>
  <c r="AI11" i="8"/>
  <c r="AI15" i="8" s="1"/>
  <c r="AR11" i="8"/>
  <c r="AR15" i="8" s="1"/>
  <c r="BA11" i="8"/>
  <c r="BA15" i="8" s="1"/>
  <c r="BK11" i="8"/>
  <c r="BK15" i="8" s="1"/>
  <c r="T91" i="8"/>
  <c r="T90" i="8"/>
  <c r="T89" i="8"/>
  <c r="T88" i="8"/>
  <c r="AQ88" i="8"/>
  <c r="AQ90" i="8"/>
  <c r="AQ89" i="8"/>
  <c r="AQ91" i="8"/>
  <c r="BN91" i="8"/>
  <c r="BN90" i="8"/>
  <c r="BN89" i="8"/>
  <c r="BN88" i="8"/>
  <c r="G104" i="8"/>
  <c r="AN91" i="8"/>
  <c r="AN89" i="8"/>
  <c r="AN90" i="8"/>
  <c r="AN88" i="8"/>
  <c r="BC90" i="8"/>
  <c r="BC88" i="8"/>
  <c r="BC89" i="8"/>
  <c r="BC91" i="8"/>
  <c r="BR91" i="8"/>
  <c r="BR90" i="8"/>
  <c r="BR89" i="8"/>
  <c r="BR88" i="8"/>
  <c r="I91" i="8"/>
  <c r="I90" i="8"/>
  <c r="I89" i="8"/>
  <c r="I88" i="8"/>
  <c r="CH91" i="8"/>
  <c r="CH90" i="8"/>
  <c r="CH89" i="8"/>
  <c r="CH88" i="8"/>
  <c r="AF35" i="8"/>
  <c r="AF33" i="8"/>
  <c r="AF34" i="8"/>
  <c r="AF32" i="8"/>
  <c r="M35" i="8"/>
  <c r="M33" i="8"/>
  <c r="M34" i="8"/>
  <c r="M32" i="8"/>
  <c r="AD35" i="8"/>
  <c r="AD32" i="8"/>
  <c r="AD34" i="8"/>
  <c r="AD33" i="8"/>
  <c r="AG34" i="8"/>
  <c r="AG32" i="8"/>
  <c r="AG35" i="8"/>
  <c r="AG33" i="8"/>
  <c r="AT11" i="8"/>
  <c r="AT15" i="8" s="1"/>
  <c r="AM11" i="8"/>
  <c r="AM15" i="8" s="1"/>
  <c r="AO11" i="8"/>
  <c r="AO15" i="8" s="1"/>
  <c r="AP11" i="8"/>
  <c r="AP15" i="8" s="1"/>
  <c r="AQ11" i="8"/>
  <c r="AQ15" i="8" s="1"/>
  <c r="AZ11" i="8"/>
  <c r="AZ15" i="8" s="1"/>
  <c r="AZ19" i="8" s="1"/>
  <c r="BI11" i="8"/>
  <c r="BI15" i="8" s="1"/>
  <c r="BI19" i="8" s="1"/>
  <c r="M32" i="7"/>
  <c r="AS35" i="7"/>
  <c r="M35" i="7"/>
  <c r="AS32" i="7"/>
  <c r="AG34" i="7"/>
  <c r="AW35" i="7"/>
  <c r="K15" i="7"/>
  <c r="K19" i="7" s="1"/>
  <c r="AE15" i="7"/>
  <c r="AI15" i="7"/>
  <c r="AA15" i="7"/>
  <c r="BK15" i="7"/>
  <c r="BK19" i="7" s="1"/>
  <c r="BM35" i="7"/>
  <c r="AS34" i="7"/>
  <c r="AW34" i="7"/>
  <c r="M33" i="7"/>
  <c r="AW33" i="7"/>
  <c r="AG32" i="7"/>
  <c r="O19" i="7"/>
  <c r="BM32" i="7"/>
  <c r="BF34" i="7"/>
  <c r="AX74" i="7"/>
  <c r="AU74" i="7"/>
  <c r="AU19" i="7" s="1"/>
  <c r="AZ88" i="7"/>
  <c r="BW91" i="7"/>
  <c r="BY74" i="7"/>
  <c r="CE89" i="7"/>
  <c r="Y74" i="7"/>
  <c r="Y19" i="7" s="1"/>
  <c r="AT70" i="7"/>
  <c r="AT74" i="7" s="1"/>
  <c r="AI74" i="7"/>
  <c r="AZ91" i="7"/>
  <c r="AQ70" i="7"/>
  <c r="AQ74" i="7" s="1"/>
  <c r="BI74" i="7"/>
  <c r="CE90" i="7"/>
  <c r="Q19" i="7"/>
  <c r="W19" i="7"/>
  <c r="BN74" i="7"/>
  <c r="AZ74" i="7"/>
  <c r="V74" i="7"/>
  <c r="AZ89" i="7"/>
  <c r="AN89" i="7"/>
  <c r="AS74" i="7"/>
  <c r="AL74" i="7"/>
  <c r="I19" i="7"/>
  <c r="BH74" i="7"/>
  <c r="H74" i="7"/>
  <c r="H19" i="7" s="1"/>
  <c r="BG74" i="7"/>
  <c r="BG19" i="7" s="1"/>
  <c r="S74" i="7"/>
  <c r="S19" i="7" s="1"/>
  <c r="AJ74" i="7"/>
  <c r="AM19" i="7"/>
  <c r="CC74" i="7"/>
  <c r="AH74" i="7"/>
  <c r="AB74" i="7"/>
  <c r="G74" i="7"/>
  <c r="G19" i="7" s="1"/>
  <c r="T74" i="7"/>
  <c r="BD74" i="7"/>
  <c r="BD19" i="7" s="1"/>
  <c r="BA74" i="7"/>
  <c r="J74" i="7"/>
  <c r="U74" i="7"/>
  <c r="Z74" i="7"/>
  <c r="L74" i="7"/>
  <c r="CB74" i="7"/>
  <c r="BR74" i="7"/>
  <c r="BW74" i="7"/>
  <c r="CD74" i="7"/>
  <c r="BT74" i="7"/>
  <c r="BU74" i="7"/>
  <c r="BV74" i="7"/>
  <c r="BQ74" i="7"/>
  <c r="AF19" i="7"/>
  <c r="AO19" i="7"/>
  <c r="P19" i="7"/>
  <c r="AO91" i="7"/>
  <c r="AO89" i="7"/>
  <c r="AO88" i="7"/>
  <c r="AO90" i="7"/>
  <c r="Q91" i="7"/>
  <c r="Q88" i="7"/>
  <c r="Q89" i="7"/>
  <c r="Q90" i="7"/>
  <c r="CF91" i="7"/>
  <c r="CF90" i="7"/>
  <c r="CF88" i="7"/>
  <c r="CF89" i="7"/>
  <c r="BF91" i="7"/>
  <c r="BF90" i="7"/>
  <c r="BF89" i="7"/>
  <c r="BF88" i="7"/>
  <c r="AU89" i="7"/>
  <c r="AU91" i="7"/>
  <c r="AU88" i="7"/>
  <c r="AU90" i="7"/>
  <c r="BX89" i="7"/>
  <c r="BX91" i="7"/>
  <c r="BX88" i="7"/>
  <c r="BX90" i="7"/>
  <c r="AL35" i="7"/>
  <c r="AL32" i="7"/>
  <c r="AL34" i="7"/>
  <c r="AL33" i="7"/>
  <c r="AT11" i="7"/>
  <c r="AT15" i="7" s="1"/>
  <c r="AT19" i="7" s="1"/>
  <c r="AK35" i="7"/>
  <c r="AK34" i="7"/>
  <c r="AK33" i="7"/>
  <c r="AK32" i="7"/>
  <c r="AC11" i="7"/>
  <c r="AC15" i="7" s="1"/>
  <c r="R35" i="7"/>
  <c r="R34" i="7"/>
  <c r="R32" i="7"/>
  <c r="R33" i="7"/>
  <c r="AV35" i="7"/>
  <c r="AV34" i="7"/>
  <c r="AV32" i="7"/>
  <c r="AV33" i="7"/>
  <c r="S33" i="7"/>
  <c r="S35" i="7"/>
  <c r="S32" i="7"/>
  <c r="S34" i="7"/>
  <c r="BH34" i="7"/>
  <c r="BH35" i="7"/>
  <c r="BH33" i="7"/>
  <c r="BH32" i="7"/>
  <c r="AT35" i="7"/>
  <c r="AT32" i="7"/>
  <c r="AT33" i="7"/>
  <c r="AT34" i="7"/>
  <c r="R11" i="7"/>
  <c r="R15" i="7" s="1"/>
  <c r="AL88" i="7"/>
  <c r="AL90" i="7"/>
  <c r="AL91" i="7"/>
  <c r="AL89" i="7"/>
  <c r="AV91" i="7"/>
  <c r="AV90" i="7"/>
  <c r="AV89" i="7"/>
  <c r="AV88" i="7"/>
  <c r="BL91" i="7"/>
  <c r="BL90" i="7"/>
  <c r="BL89" i="7"/>
  <c r="BL88" i="7"/>
  <c r="CH89" i="7"/>
  <c r="CH91" i="7"/>
  <c r="CH88" i="7"/>
  <c r="CH90" i="7"/>
  <c r="BA88" i="7"/>
  <c r="BA90" i="7"/>
  <c r="BA91" i="7"/>
  <c r="BA89" i="7"/>
  <c r="AC91" i="7"/>
  <c r="AC88" i="7"/>
  <c r="AC89" i="7"/>
  <c r="AC90" i="7"/>
  <c r="BN91" i="7"/>
  <c r="BN90" i="7"/>
  <c r="BN89" i="7"/>
  <c r="BN88" i="7"/>
  <c r="BC91" i="7"/>
  <c r="BC90" i="7"/>
  <c r="BC89" i="7"/>
  <c r="BC88" i="7"/>
  <c r="BE91" i="7"/>
  <c r="BE90" i="7"/>
  <c r="BE88" i="7"/>
  <c r="BE89" i="7"/>
  <c r="F52" i="7"/>
  <c r="V32" i="7"/>
  <c r="V35" i="7"/>
  <c r="V34" i="7"/>
  <c r="V33" i="7"/>
  <c r="AL11" i="7"/>
  <c r="AL15" i="7" s="1"/>
  <c r="U35" i="7"/>
  <c r="U33" i="7"/>
  <c r="U32" i="7"/>
  <c r="U34" i="7"/>
  <c r="U11" i="7"/>
  <c r="U15" i="7" s="1"/>
  <c r="U19" i="7" s="1"/>
  <c r="O34" i="7"/>
  <c r="O35" i="7"/>
  <c r="O33" i="7"/>
  <c r="O32" i="7"/>
  <c r="BD35" i="7"/>
  <c r="BD34" i="7"/>
  <c r="BD32" i="7"/>
  <c r="BD33" i="7"/>
  <c r="AA35" i="7"/>
  <c r="AA34" i="7"/>
  <c r="AA33" i="7"/>
  <c r="AA32" i="7"/>
  <c r="BH11" i="7"/>
  <c r="BH15" i="7" s="1"/>
  <c r="AD35" i="7"/>
  <c r="AD32" i="7"/>
  <c r="AD34" i="7"/>
  <c r="AD33" i="7"/>
  <c r="J11" i="7"/>
  <c r="J15" i="7" s="1"/>
  <c r="BL19" i="7"/>
  <c r="AT90" i="7"/>
  <c r="AT88" i="7"/>
  <c r="AT89" i="7"/>
  <c r="AT91" i="7"/>
  <c r="CG90" i="7"/>
  <c r="CG91" i="7"/>
  <c r="CG88" i="7"/>
  <c r="CG89" i="7"/>
  <c r="AD91" i="7"/>
  <c r="AD88" i="7"/>
  <c r="AD90" i="7"/>
  <c r="AD89" i="7"/>
  <c r="AR91" i="7"/>
  <c r="AR88" i="7"/>
  <c r="AR89" i="7"/>
  <c r="AR90" i="7"/>
  <c r="BO91" i="7"/>
  <c r="BO90" i="7"/>
  <c r="BO89" i="7"/>
  <c r="BO88" i="7"/>
  <c r="AJ89" i="7"/>
  <c r="AJ91" i="7"/>
  <c r="AJ88" i="7"/>
  <c r="AJ90" i="7"/>
  <c r="G34" i="7"/>
  <c r="H38" i="7" s="1"/>
  <c r="G33" i="7"/>
  <c r="H37" i="7" s="1"/>
  <c r="G35" i="7"/>
  <c r="G32" i="7"/>
  <c r="H36" i="7" s="1"/>
  <c r="BL35" i="7"/>
  <c r="BL33" i="7"/>
  <c r="BL34" i="7"/>
  <c r="BL32" i="7"/>
  <c r="V88" i="7"/>
  <c r="V89" i="7"/>
  <c r="V91" i="7"/>
  <c r="V90" i="7"/>
  <c r="BZ88" i="7"/>
  <c r="BZ90" i="7"/>
  <c r="BZ91" i="7"/>
  <c r="BZ89" i="7"/>
  <c r="G90" i="7"/>
  <c r="H94" i="7" s="1"/>
  <c r="G89" i="7"/>
  <c r="H93" i="7" s="1"/>
  <c r="G88" i="7"/>
  <c r="H92" i="7" s="1"/>
  <c r="G91" i="7"/>
  <c r="X91" i="7"/>
  <c r="X90" i="7"/>
  <c r="X89" i="7"/>
  <c r="X88" i="7"/>
  <c r="CB91" i="7"/>
  <c r="CB90" i="7"/>
  <c r="CB89" i="7"/>
  <c r="CB88" i="7"/>
  <c r="BD91" i="7"/>
  <c r="BD90" i="7"/>
  <c r="BD89" i="7"/>
  <c r="BD88" i="7"/>
  <c r="T90" i="7"/>
  <c r="T91" i="7"/>
  <c r="T88" i="7"/>
  <c r="T89" i="7"/>
  <c r="R91" i="7"/>
  <c r="R90" i="7"/>
  <c r="R89" i="7"/>
  <c r="R88" i="7"/>
  <c r="CD91" i="7"/>
  <c r="CD90" i="7"/>
  <c r="CD89" i="7"/>
  <c r="CD88" i="7"/>
  <c r="BS90" i="7"/>
  <c r="BS88" i="7"/>
  <c r="BS89" i="7"/>
  <c r="BS91" i="7"/>
  <c r="M88" i="7"/>
  <c r="M90" i="7"/>
  <c r="M91" i="7"/>
  <c r="M89" i="7"/>
  <c r="V11" i="7"/>
  <c r="V15" i="7" s="1"/>
  <c r="AE35" i="7"/>
  <c r="AE34" i="7"/>
  <c r="AE33" i="7"/>
  <c r="AE32" i="7"/>
  <c r="AQ35" i="7"/>
  <c r="AQ32" i="7"/>
  <c r="AQ34" i="7"/>
  <c r="AQ33" i="7"/>
  <c r="T34" i="7"/>
  <c r="T33" i="7"/>
  <c r="T35" i="7"/>
  <c r="T32" i="7"/>
  <c r="AR11" i="7"/>
  <c r="AR15" i="7" s="1"/>
  <c r="AR19" i="7" s="1"/>
  <c r="BE19" i="7"/>
  <c r="BF11" i="7"/>
  <c r="BF15" i="7" s="1"/>
  <c r="BF19" i="7" s="1"/>
  <c r="Y90" i="7"/>
  <c r="Y88" i="7"/>
  <c r="Y89" i="7"/>
  <c r="Y91" i="7"/>
  <c r="BV91" i="7"/>
  <c r="BV90" i="7"/>
  <c r="BV89" i="7"/>
  <c r="BV88" i="7"/>
  <c r="AD11" i="7"/>
  <c r="AD15" i="7" s="1"/>
  <c r="AZ11" i="7"/>
  <c r="AZ15" i="7" s="1"/>
  <c r="N88" i="7"/>
  <c r="N89" i="7"/>
  <c r="N91" i="7"/>
  <c r="N90" i="7"/>
  <c r="BQ91" i="7"/>
  <c r="BQ88" i="7"/>
  <c r="BQ90" i="7"/>
  <c r="BQ89" i="7"/>
  <c r="BP91" i="7"/>
  <c r="BP89" i="7"/>
  <c r="BP90" i="7"/>
  <c r="BP88" i="7"/>
  <c r="AG90" i="7"/>
  <c r="AG88" i="7"/>
  <c r="AG89" i="7"/>
  <c r="AG91" i="7"/>
  <c r="Z91" i="7"/>
  <c r="Z90" i="7"/>
  <c r="Z89" i="7"/>
  <c r="Z88" i="7"/>
  <c r="O91" i="7"/>
  <c r="O89" i="7"/>
  <c r="O90" i="7"/>
  <c r="O88" i="7"/>
  <c r="CA91" i="7"/>
  <c r="CA89" i="7"/>
  <c r="CA88" i="7"/>
  <c r="CA90" i="7"/>
  <c r="BE35" i="7"/>
  <c r="BE33" i="7"/>
  <c r="BE32" i="7"/>
  <c r="BE34" i="7"/>
  <c r="N11" i="7"/>
  <c r="N15" i="7" s="1"/>
  <c r="BI11" i="7"/>
  <c r="BI15" i="7" s="1"/>
  <c r="AM34" i="7"/>
  <c r="AM33" i="7"/>
  <c r="AM35" i="7"/>
  <c r="AM32" i="7"/>
  <c r="P35" i="7"/>
  <c r="P34" i="7"/>
  <c r="P32" i="7"/>
  <c r="P33" i="7"/>
  <c r="AY32" i="7"/>
  <c r="AY35" i="7"/>
  <c r="AY33" i="7"/>
  <c r="AY34" i="7"/>
  <c r="AB34" i="7"/>
  <c r="AB33" i="7"/>
  <c r="AB35" i="7"/>
  <c r="AB32" i="7"/>
  <c r="AJ11" i="7"/>
  <c r="AJ15" i="7" s="1"/>
  <c r="AG19" i="7"/>
  <c r="AX11" i="7"/>
  <c r="AX15" i="7" s="1"/>
  <c r="J91" i="7"/>
  <c r="J90" i="7"/>
  <c r="J89" i="7"/>
  <c r="J88" i="7"/>
  <c r="L34" i="7"/>
  <c r="L33" i="7"/>
  <c r="L35" i="7"/>
  <c r="L32" i="7"/>
  <c r="N35" i="7"/>
  <c r="N34" i="7"/>
  <c r="N32" i="7"/>
  <c r="N33" i="7"/>
  <c r="BR91" i="7"/>
  <c r="BR88" i="7"/>
  <c r="BR90" i="7"/>
  <c r="BR89" i="7"/>
  <c r="AW89" i="7"/>
  <c r="AW88" i="7"/>
  <c r="AW90" i="7"/>
  <c r="AW91" i="7"/>
  <c r="CC91" i="7"/>
  <c r="CC89" i="7"/>
  <c r="CC88" i="7"/>
  <c r="CC90" i="7"/>
  <c r="AS91" i="7"/>
  <c r="AS90" i="7"/>
  <c r="AS88" i="7"/>
  <c r="AS89" i="7"/>
  <c r="AH91" i="7"/>
  <c r="AH90" i="7"/>
  <c r="AH89" i="7"/>
  <c r="AH88" i="7"/>
  <c r="W89" i="7"/>
  <c r="W91" i="7"/>
  <c r="W90" i="7"/>
  <c r="W88" i="7"/>
  <c r="BH90" i="7"/>
  <c r="BH91" i="7"/>
  <c r="BH88" i="7"/>
  <c r="BH89" i="7"/>
  <c r="CH70" i="7"/>
  <c r="CH74" i="7" s="1"/>
  <c r="AO35" i="7"/>
  <c r="AO33" i="7"/>
  <c r="AO34" i="7"/>
  <c r="AO32" i="7"/>
  <c r="BA11" i="7"/>
  <c r="BA15" i="7" s="1"/>
  <c r="BA19" i="7" s="1"/>
  <c r="BN34" i="7"/>
  <c r="BN32" i="7"/>
  <c r="BN35" i="7"/>
  <c r="BN33" i="7"/>
  <c r="AU34" i="7"/>
  <c r="AU35" i="7"/>
  <c r="AU32" i="7"/>
  <c r="AU33" i="7"/>
  <c r="X35" i="7"/>
  <c r="X32" i="7"/>
  <c r="X34" i="7"/>
  <c r="X33" i="7"/>
  <c r="BG32" i="7"/>
  <c r="BG35" i="7"/>
  <c r="BG33" i="7"/>
  <c r="BG34" i="7"/>
  <c r="AJ34" i="7"/>
  <c r="AJ33" i="7"/>
  <c r="AJ32" i="7"/>
  <c r="AJ35" i="7"/>
  <c r="AB11" i="7"/>
  <c r="AB15" i="7" s="1"/>
  <c r="AP11" i="7"/>
  <c r="AP15" i="7" s="1"/>
  <c r="H91" i="7"/>
  <c r="H90" i="7"/>
  <c r="H89" i="7"/>
  <c r="H88" i="7"/>
  <c r="M11" i="7"/>
  <c r="M15" i="7" s="1"/>
  <c r="BJ89" i="7"/>
  <c r="BJ88" i="7"/>
  <c r="BJ91" i="7"/>
  <c r="BJ90" i="7"/>
  <c r="G104" i="7"/>
  <c r="AA91" i="7"/>
  <c r="AA90" i="7"/>
  <c r="AA89" i="7"/>
  <c r="AA88" i="7"/>
  <c r="P91" i="7"/>
  <c r="P90" i="7"/>
  <c r="P89" i="7"/>
  <c r="P88" i="7"/>
  <c r="BG91" i="7"/>
  <c r="BG90" i="7"/>
  <c r="BG89" i="7"/>
  <c r="BG88" i="7"/>
  <c r="AP91" i="7"/>
  <c r="AP90" i="7"/>
  <c r="AP89" i="7"/>
  <c r="AP88" i="7"/>
  <c r="AE90" i="7"/>
  <c r="AE91" i="7"/>
  <c r="AE89" i="7"/>
  <c r="AE88" i="7"/>
  <c r="AK89" i="7"/>
  <c r="AK88" i="7"/>
  <c r="AK90" i="7"/>
  <c r="AK91" i="7"/>
  <c r="CF70" i="7"/>
  <c r="CF74" i="7" s="1"/>
  <c r="Y33" i="7"/>
  <c r="Y35" i="7"/>
  <c r="Y32" i="7"/>
  <c r="Y34" i="7"/>
  <c r="BJ11" i="7"/>
  <c r="BJ15" i="7" s="1"/>
  <c r="BJ19" i="7" s="1"/>
  <c r="AS11" i="7"/>
  <c r="AS15" i="7" s="1"/>
  <c r="AX34" i="7"/>
  <c r="AX35" i="7"/>
  <c r="AX33" i="7"/>
  <c r="AX32" i="7"/>
  <c r="BC35" i="7"/>
  <c r="BC34" i="7"/>
  <c r="BC32" i="7"/>
  <c r="BC33" i="7"/>
  <c r="AF35" i="7"/>
  <c r="AF34" i="7"/>
  <c r="AF33" i="7"/>
  <c r="AF32" i="7"/>
  <c r="AR34" i="7"/>
  <c r="AR33" i="7"/>
  <c r="AR32" i="7"/>
  <c r="AR35" i="7"/>
  <c r="T11" i="7"/>
  <c r="T15" i="7" s="1"/>
  <c r="T19" i="7" s="1"/>
  <c r="AH11" i="7"/>
  <c r="AH15" i="7" s="1"/>
  <c r="BM88" i="7"/>
  <c r="BM90" i="7"/>
  <c r="BM89" i="7"/>
  <c r="BM91" i="7"/>
  <c r="AQ91" i="7"/>
  <c r="AQ90" i="7"/>
  <c r="AQ89" i="7"/>
  <c r="AQ88" i="7"/>
  <c r="BK90" i="7"/>
  <c r="BK91" i="7"/>
  <c r="BK88" i="7"/>
  <c r="BK89" i="7"/>
  <c r="H35" i="7"/>
  <c r="H33" i="7"/>
  <c r="H32" i="7"/>
  <c r="H34" i="7"/>
  <c r="W34" i="7"/>
  <c r="W35" i="7"/>
  <c r="W33" i="7"/>
  <c r="W32" i="7"/>
  <c r="AI32" i="7"/>
  <c r="AI35" i="7"/>
  <c r="AI34" i="7"/>
  <c r="AI33" i="7"/>
  <c r="BN11" i="7"/>
  <c r="BN15" i="7" s="1"/>
  <c r="BB88" i="7"/>
  <c r="BB91" i="7"/>
  <c r="BB89" i="7"/>
  <c r="BB90" i="7"/>
  <c r="I89" i="7"/>
  <c r="I91" i="7"/>
  <c r="I88" i="7"/>
  <c r="I90" i="7"/>
  <c r="AB89" i="7"/>
  <c r="AB88" i="7"/>
  <c r="AB90" i="7"/>
  <c r="AB91" i="7"/>
  <c r="BT91" i="7"/>
  <c r="BT90" i="7"/>
  <c r="BT89" i="7"/>
  <c r="BT88" i="7"/>
  <c r="AX91" i="7"/>
  <c r="AX90" i="7"/>
  <c r="AX89" i="7"/>
  <c r="AX88" i="7"/>
  <c r="AM90" i="7"/>
  <c r="AM91" i="7"/>
  <c r="AM88" i="7"/>
  <c r="AM89" i="7"/>
  <c r="S91" i="7"/>
  <c r="S90" i="7"/>
  <c r="S89" i="7"/>
  <c r="S88" i="7"/>
  <c r="BX70" i="7"/>
  <c r="BX74" i="7" s="1"/>
  <c r="I33" i="7"/>
  <c r="I32" i="7"/>
  <c r="I35" i="7"/>
  <c r="I34" i="7"/>
  <c r="BB35" i="7"/>
  <c r="BB32" i="7"/>
  <c r="BB34" i="7"/>
  <c r="BB33" i="7"/>
  <c r="BB11" i="7"/>
  <c r="BB15" i="7" s="1"/>
  <c r="BB19" i="7" s="1"/>
  <c r="BA33" i="7"/>
  <c r="BA34" i="7"/>
  <c r="BA35" i="7"/>
  <c r="BA32" i="7"/>
  <c r="AK11" i="7"/>
  <c r="AK15" i="7" s="1"/>
  <c r="AK19" i="7" s="1"/>
  <c r="AH34" i="7"/>
  <c r="AH32" i="7"/>
  <c r="AH33" i="7"/>
  <c r="AH35" i="7"/>
  <c r="BK34" i="7"/>
  <c r="BK35" i="7"/>
  <c r="BK33" i="7"/>
  <c r="BK32" i="7"/>
  <c r="AN35" i="7"/>
  <c r="AN33" i="7"/>
  <c r="AN34" i="7"/>
  <c r="AN32" i="7"/>
  <c r="K35" i="7"/>
  <c r="K34" i="7"/>
  <c r="K33" i="7"/>
  <c r="K32" i="7"/>
  <c r="AZ34" i="7"/>
  <c r="AZ33" i="7"/>
  <c r="AZ35" i="7"/>
  <c r="AZ32" i="7"/>
  <c r="L11" i="7"/>
  <c r="L15" i="7" s="1"/>
  <c r="L19" i="7" s="1"/>
  <c r="BJ35" i="7"/>
  <c r="BJ32" i="7"/>
  <c r="BJ33" i="7"/>
  <c r="BJ34" i="7"/>
  <c r="Z11" i="7"/>
  <c r="Z15" i="7" s="1"/>
  <c r="U33" i="6"/>
  <c r="BD32" i="6"/>
  <c r="BD33" i="6"/>
  <c r="BD34" i="6"/>
  <c r="R32" i="6"/>
  <c r="CQ35" i="6"/>
  <c r="AW33" i="6"/>
  <c r="I33" i="6"/>
  <c r="R33" i="6"/>
  <c r="AW35" i="6"/>
  <c r="CQ32" i="6"/>
  <c r="CG32" i="6"/>
  <c r="AW34" i="6"/>
  <c r="CG34" i="6"/>
  <c r="P32" i="6"/>
  <c r="L33" i="6"/>
  <c r="CA32" i="6"/>
  <c r="P33" i="6"/>
  <c r="I32" i="6"/>
  <c r="AH32" i="6"/>
  <c r="L32" i="6"/>
  <c r="CA35" i="6"/>
  <c r="P34" i="6"/>
  <c r="I34" i="6"/>
  <c r="AH33" i="6"/>
  <c r="L35" i="6"/>
  <c r="CA33" i="6"/>
  <c r="AH35" i="6"/>
  <c r="AS34" i="6"/>
  <c r="BQ33" i="6"/>
  <c r="BT33" i="6"/>
  <c r="BU34" i="6"/>
  <c r="CD35" i="6"/>
  <c r="M35" i="6"/>
  <c r="BT32" i="6"/>
  <c r="Q74" i="6"/>
  <c r="Q19" i="6" s="1"/>
  <c r="CB32" i="6"/>
  <c r="G32" i="6"/>
  <c r="H36" i="6" s="1"/>
  <c r="H40" i="6" s="1"/>
  <c r="H41" i="6" s="1"/>
  <c r="Y32" i="6"/>
  <c r="BM33" i="6"/>
  <c r="CF74" i="6"/>
  <c r="CF19" i="6" s="1"/>
  <c r="Y35" i="6"/>
  <c r="AS35" i="6"/>
  <c r="AO32" i="6"/>
  <c r="BM34" i="6"/>
  <c r="CD32" i="6"/>
  <c r="I74" i="6"/>
  <c r="I19" i="6" s="1"/>
  <c r="R74" i="6"/>
  <c r="R19" i="6" s="1"/>
  <c r="BO74" i="6"/>
  <c r="AC74" i="6"/>
  <c r="AC19" i="6" s="1"/>
  <c r="AL74" i="6"/>
  <c r="AV32" i="6"/>
  <c r="AC32" i="6"/>
  <c r="Y33" i="6"/>
  <c r="AO33" i="6"/>
  <c r="M33" i="6"/>
  <c r="AO35" i="6"/>
  <c r="AF32" i="6"/>
  <c r="CD33" i="6"/>
  <c r="BH74" i="6"/>
  <c r="BH19" i="6" s="1"/>
  <c r="BK74" i="6"/>
  <c r="BK19" i="6" s="1"/>
  <c r="AW74" i="6"/>
  <c r="AT74" i="6"/>
  <c r="AV33" i="6"/>
  <c r="BG74" i="6"/>
  <c r="M34" i="6"/>
  <c r="BX33" i="6"/>
  <c r="AF33" i="6"/>
  <c r="AB32" i="6"/>
  <c r="N74" i="6"/>
  <c r="AV34" i="6"/>
  <c r="BX32" i="6"/>
  <c r="AF34" i="6"/>
  <c r="BW74" i="6"/>
  <c r="K74" i="6"/>
  <c r="BE74" i="6"/>
  <c r="BE19" i="6" s="1"/>
  <c r="H35" i="6"/>
  <c r="T74" i="6"/>
  <c r="T19" i="6" s="1"/>
  <c r="H74" i="6"/>
  <c r="H19" i="6" s="1"/>
  <c r="BX35" i="6"/>
  <c r="H33" i="6"/>
  <c r="I37" i="6" s="1"/>
  <c r="BM35" i="6"/>
  <c r="H32" i="6"/>
  <c r="AS33" i="6"/>
  <c r="W74" i="6"/>
  <c r="W19" i="6" s="1"/>
  <c r="V74" i="6"/>
  <c r="CJ33" i="6"/>
  <c r="BK32" i="6"/>
  <c r="CJ34" i="6"/>
  <c r="AM32" i="6"/>
  <c r="AU32" i="6"/>
  <c r="BI32" i="6"/>
  <c r="AM33" i="6"/>
  <c r="AX32" i="6"/>
  <c r="BI33" i="6"/>
  <c r="BI34" i="6"/>
  <c r="CJ35" i="6"/>
  <c r="AM35" i="6"/>
  <c r="BK35" i="6"/>
  <c r="Q33" i="6"/>
  <c r="Q32" i="6"/>
  <c r="BF32" i="6"/>
  <c r="BN32" i="6"/>
  <c r="AP32" i="6"/>
  <c r="AC33" i="6"/>
  <c r="BF35" i="6"/>
  <c r="BN33" i="6"/>
  <c r="AZ35" i="6"/>
  <c r="BQ34" i="6"/>
  <c r="AP35" i="6"/>
  <c r="AC34" i="6"/>
  <c r="AX33" i="6"/>
  <c r="AU33" i="6"/>
  <c r="BK33" i="6"/>
  <c r="BA33" i="6"/>
  <c r="BF33" i="6"/>
  <c r="CN33" i="6"/>
  <c r="BN34" i="6"/>
  <c r="X33" i="6"/>
  <c r="AZ34" i="6"/>
  <c r="BQ35" i="6"/>
  <c r="AP33" i="6"/>
  <c r="AX34" i="6"/>
  <c r="O33" i="6"/>
  <c r="AE35" i="6"/>
  <c r="BA34" i="6"/>
  <c r="AJ35" i="6"/>
  <c r="X34" i="6"/>
  <c r="AZ32" i="6"/>
  <c r="AK34" i="6"/>
  <c r="BC35" i="6"/>
  <c r="AE34" i="6"/>
  <c r="BA35" i="6"/>
  <c r="AJ33" i="6"/>
  <c r="BC33" i="6"/>
  <c r="Q35" i="6"/>
  <c r="U34" i="6"/>
  <c r="AK35" i="6"/>
  <c r="CO35" i="6"/>
  <c r="CN35" i="6"/>
  <c r="AE32" i="6"/>
  <c r="U35" i="6"/>
  <c r="BC32" i="6"/>
  <c r="X32" i="6"/>
  <c r="CN34" i="6"/>
  <c r="CC35" i="6"/>
  <c r="AB33" i="6"/>
  <c r="CC32" i="6"/>
  <c r="BH34" i="6"/>
  <c r="CB34" i="6"/>
  <c r="BU32" i="6"/>
  <c r="BE35" i="6"/>
  <c r="BL32" i="6"/>
  <c r="BT34" i="6"/>
  <c r="BH33" i="6"/>
  <c r="CC34" i="6"/>
  <c r="G35" i="6"/>
  <c r="O34" i="6"/>
  <c r="BU35" i="6"/>
  <c r="BL33" i="6"/>
  <c r="CO33" i="6"/>
  <c r="BH32" i="6"/>
  <c r="O32" i="6"/>
  <c r="CF33" i="6"/>
  <c r="AK33" i="6"/>
  <c r="CO32" i="6"/>
  <c r="BP35" i="6"/>
  <c r="BV34" i="6"/>
  <c r="CF35" i="6"/>
  <c r="BP33" i="6"/>
  <c r="CF34" i="6"/>
  <c r="BP34" i="6"/>
  <c r="CL32" i="6"/>
  <c r="AU35" i="6"/>
  <c r="BV33" i="6"/>
  <c r="CL35" i="6"/>
  <c r="CL33" i="6"/>
  <c r="BV32" i="6"/>
  <c r="AE74" i="6"/>
  <c r="AE19" i="6" s="1"/>
  <c r="J91" i="6"/>
  <c r="CE74" i="6"/>
  <c r="BM74" i="6"/>
  <c r="BM19" i="6" s="1"/>
  <c r="BS74" i="6"/>
  <c r="BS19" i="6" s="1"/>
  <c r="AA70" i="6"/>
  <c r="AA74" i="6" s="1"/>
  <c r="Z74" i="6"/>
  <c r="Z19" i="6" s="1"/>
  <c r="AJ74" i="6"/>
  <c r="AJ19" i="6" s="1"/>
  <c r="AI74" i="6"/>
  <c r="G74" i="6"/>
  <c r="G19" i="6" s="1"/>
  <c r="X74" i="6"/>
  <c r="X19" i="6" s="1"/>
  <c r="U74" i="6"/>
  <c r="U19" i="6" s="1"/>
  <c r="AB74" i="6"/>
  <c r="AB19" i="6" s="1"/>
  <c r="BP74" i="6"/>
  <c r="BP19" i="6" s="1"/>
  <c r="AR74" i="6"/>
  <c r="AR19" i="6" s="1"/>
  <c r="O74" i="6"/>
  <c r="P74" i="6"/>
  <c r="P19" i="6" s="1"/>
  <c r="M74" i="6"/>
  <c r="M19" i="6" s="1"/>
  <c r="S74" i="6"/>
  <c r="AG74" i="6"/>
  <c r="AG19" i="6" s="1"/>
  <c r="AZ74" i="6"/>
  <c r="AZ19" i="6" s="1"/>
  <c r="Y74" i="6"/>
  <c r="Y19" i="6" s="1"/>
  <c r="AD74" i="6"/>
  <c r="L74" i="6"/>
  <c r="L19" i="6" s="1"/>
  <c r="BU74" i="6"/>
  <c r="BU19" i="6" s="1"/>
  <c r="BX74" i="6"/>
  <c r="BX19" i="6" s="1"/>
  <c r="AK74" i="6"/>
  <c r="AK19" i="6" s="1"/>
  <c r="AY74" i="6"/>
  <c r="AD89" i="6"/>
  <c r="AD90" i="6"/>
  <c r="AD91" i="6"/>
  <c r="AD88" i="6"/>
  <c r="V35" i="6"/>
  <c r="V34" i="6"/>
  <c r="V33" i="6"/>
  <c r="V32" i="6"/>
  <c r="BO35" i="6"/>
  <c r="BO32" i="6"/>
  <c r="BO34" i="6"/>
  <c r="BO33" i="6"/>
  <c r="T91" i="6"/>
  <c r="T89" i="6"/>
  <c r="T90" i="6"/>
  <c r="T88" i="6"/>
  <c r="BY89" i="6"/>
  <c r="BY90" i="6"/>
  <c r="BY91" i="6"/>
  <c r="BY88" i="6"/>
  <c r="AL91" i="6"/>
  <c r="AL89" i="6"/>
  <c r="AL90" i="6"/>
  <c r="AL88" i="6"/>
  <c r="BM91" i="6"/>
  <c r="BM89" i="6"/>
  <c r="BM88" i="6"/>
  <c r="BM90" i="6"/>
  <c r="BN91" i="6"/>
  <c r="BN90" i="6"/>
  <c r="BN89" i="6"/>
  <c r="BN88" i="6"/>
  <c r="BO88" i="6"/>
  <c r="BO89" i="6"/>
  <c r="BO90" i="6"/>
  <c r="BO91" i="6"/>
  <c r="BP89" i="6"/>
  <c r="BP90" i="6"/>
  <c r="BP91" i="6"/>
  <c r="BP88" i="6"/>
  <c r="BF70" i="6"/>
  <c r="BF74" i="6" s="1"/>
  <c r="BF19" i="6" s="1"/>
  <c r="AU70" i="6"/>
  <c r="AU74" i="6" s="1"/>
  <c r="AU19" i="6" s="1"/>
  <c r="W90" i="6"/>
  <c r="W91" i="6"/>
  <c r="W89" i="6"/>
  <c r="W88" i="6"/>
  <c r="AF70" i="6"/>
  <c r="AF74" i="6" s="1"/>
  <c r="AF19" i="6" s="1"/>
  <c r="BZ70" i="6"/>
  <c r="BZ74" i="6" s="1"/>
  <c r="BD91" i="6"/>
  <c r="BD89" i="6"/>
  <c r="BD88" i="6"/>
  <c r="BD90" i="6"/>
  <c r="AM70" i="6"/>
  <c r="AM74" i="6" s="1"/>
  <c r="AM19" i="6" s="1"/>
  <c r="BZ35" i="6"/>
  <c r="BZ33" i="6"/>
  <c r="BZ34" i="6"/>
  <c r="BZ32" i="6"/>
  <c r="N35" i="6"/>
  <c r="N33" i="6"/>
  <c r="N34" i="6"/>
  <c r="N32" i="6"/>
  <c r="AD11" i="6"/>
  <c r="AD15" i="6" s="1"/>
  <c r="AD19" i="6" s="1"/>
  <c r="BG35" i="6"/>
  <c r="BG33" i="6"/>
  <c r="BG32" i="6"/>
  <c r="BG34" i="6"/>
  <c r="CE11" i="6"/>
  <c r="CE15" i="6" s="1"/>
  <c r="S11" i="6"/>
  <c r="S15" i="6" s="1"/>
  <c r="AF90" i="6"/>
  <c r="AF91" i="6"/>
  <c r="AF88" i="6"/>
  <c r="AF89" i="6"/>
  <c r="BH90" i="6"/>
  <c r="BH91" i="6"/>
  <c r="BH88" i="6"/>
  <c r="BH89" i="6"/>
  <c r="AN70" i="6"/>
  <c r="AN74" i="6" s="1"/>
  <c r="AN19" i="6" s="1"/>
  <c r="O89" i="6"/>
  <c r="O90" i="6"/>
  <c r="O91" i="6"/>
  <c r="O88" i="6"/>
  <c r="AA11" i="6"/>
  <c r="AA15" i="6" s="1"/>
  <c r="BV91" i="6"/>
  <c r="BV90" i="6"/>
  <c r="BV89" i="6"/>
  <c r="BV88" i="6"/>
  <c r="CH89" i="6"/>
  <c r="CH90" i="6"/>
  <c r="CH91" i="6"/>
  <c r="CH88" i="6"/>
  <c r="CG70" i="6"/>
  <c r="CG74" i="6" s="1"/>
  <c r="CG19" i="6" s="1"/>
  <c r="V11" i="6"/>
  <c r="V15" i="6" s="1"/>
  <c r="BW11" i="6"/>
  <c r="BW15" i="6" s="1"/>
  <c r="BW19" i="6" s="1"/>
  <c r="AW19" i="6"/>
  <c r="CH35" i="6"/>
  <c r="CH34" i="6"/>
  <c r="CH33" i="6"/>
  <c r="CH32" i="6"/>
  <c r="BU88" i="6"/>
  <c r="BU89" i="6"/>
  <c r="BU91" i="6"/>
  <c r="BU90" i="6"/>
  <c r="BR70" i="6"/>
  <c r="BR74" i="6" s="1"/>
  <c r="BR35" i="6"/>
  <c r="BR34" i="6"/>
  <c r="BR32" i="6"/>
  <c r="BR33" i="6"/>
  <c r="K11" i="6"/>
  <c r="K15" i="6" s="1"/>
  <c r="AS90" i="6"/>
  <c r="AS91" i="6"/>
  <c r="AS89" i="6"/>
  <c r="AS88" i="6"/>
  <c r="N90" i="6"/>
  <c r="N91" i="6"/>
  <c r="N88" i="6"/>
  <c r="N89" i="6"/>
  <c r="CC90" i="6"/>
  <c r="CC91" i="6"/>
  <c r="CC88" i="6"/>
  <c r="CC89" i="6"/>
  <c r="CD91" i="6"/>
  <c r="CD90" i="6"/>
  <c r="CD89" i="6"/>
  <c r="CD88" i="6"/>
  <c r="CE88" i="6"/>
  <c r="CE89" i="6"/>
  <c r="CE91" i="6"/>
  <c r="CE90" i="6"/>
  <c r="CF91" i="6"/>
  <c r="CF88" i="6"/>
  <c r="CF89" i="6"/>
  <c r="CF90" i="6"/>
  <c r="AP70" i="6"/>
  <c r="AP74" i="6" s="1"/>
  <c r="AP19" i="6" s="1"/>
  <c r="CB70" i="6"/>
  <c r="CB74" i="6" s="1"/>
  <c r="CB19" i="6" s="1"/>
  <c r="BJ70" i="6"/>
  <c r="BJ74" i="6" s="1"/>
  <c r="BY70" i="6"/>
  <c r="BY74" i="6" s="1"/>
  <c r="BY19" i="6" s="1"/>
  <c r="AT89" i="6"/>
  <c r="AT88" i="6"/>
  <c r="AT91" i="6"/>
  <c r="AT90" i="6"/>
  <c r="BJ35" i="6"/>
  <c r="BJ34" i="6"/>
  <c r="BJ32" i="6"/>
  <c r="BJ33" i="6"/>
  <c r="BZ11" i="6"/>
  <c r="BZ15" i="6" s="1"/>
  <c r="N11" i="6"/>
  <c r="N15" i="6" s="1"/>
  <c r="AQ35" i="6"/>
  <c r="AQ32" i="6"/>
  <c r="AQ33" i="6"/>
  <c r="AQ34" i="6"/>
  <c r="BO11" i="6"/>
  <c r="BO15" i="6" s="1"/>
  <c r="BF91" i="6"/>
  <c r="BF90" i="6"/>
  <c r="BF89" i="6"/>
  <c r="BF88" i="6"/>
  <c r="CH70" i="6"/>
  <c r="CH74" i="6" s="1"/>
  <c r="AL11" i="6"/>
  <c r="AL15" i="6" s="1"/>
  <c r="L89" i="6"/>
  <c r="L90" i="6"/>
  <c r="L88" i="6"/>
  <c r="L91" i="6"/>
  <c r="BW91" i="6"/>
  <c r="BW88" i="6"/>
  <c r="BW89" i="6"/>
  <c r="BW90" i="6"/>
  <c r="AH70" i="6"/>
  <c r="AH74" i="6" s="1"/>
  <c r="AH19" i="6" s="1"/>
  <c r="BT90" i="6"/>
  <c r="BT91" i="6"/>
  <c r="BT88" i="6"/>
  <c r="BT89" i="6"/>
  <c r="CH11" i="6"/>
  <c r="CH15" i="6" s="1"/>
  <c r="AY35" i="6"/>
  <c r="AY32" i="6"/>
  <c r="AY34" i="6"/>
  <c r="AY33" i="6"/>
  <c r="CA89" i="6"/>
  <c r="CA90" i="6"/>
  <c r="CA91" i="6"/>
  <c r="CA88" i="6"/>
  <c r="AC91" i="6"/>
  <c r="AC89" i="6"/>
  <c r="AC90" i="6"/>
  <c r="AC88" i="6"/>
  <c r="Y91" i="6"/>
  <c r="Y88" i="6"/>
  <c r="Y90" i="6"/>
  <c r="Y89" i="6"/>
  <c r="Z91" i="6"/>
  <c r="Z90" i="6"/>
  <c r="Z89" i="6"/>
  <c r="Z88" i="6"/>
  <c r="AA90" i="6"/>
  <c r="AA91" i="6"/>
  <c r="AA88" i="6"/>
  <c r="AA89" i="6"/>
  <c r="AB89" i="6"/>
  <c r="AB88" i="6"/>
  <c r="AB90" i="6"/>
  <c r="AB91" i="6"/>
  <c r="BZ90" i="6"/>
  <c r="BZ91" i="6"/>
  <c r="BZ88" i="6"/>
  <c r="BZ89" i="6"/>
  <c r="BT70" i="6"/>
  <c r="BT74" i="6" s="1"/>
  <c r="BT19" i="6" s="1"/>
  <c r="BC89" i="6"/>
  <c r="BC91" i="6"/>
  <c r="BC90" i="6"/>
  <c r="BC88" i="6"/>
  <c r="BB70" i="6"/>
  <c r="BB74" i="6" s="1"/>
  <c r="K91" i="6"/>
  <c r="K88" i="6"/>
  <c r="K89" i="6"/>
  <c r="K90" i="6"/>
  <c r="BQ70" i="6"/>
  <c r="BQ74" i="6" s="1"/>
  <c r="BQ19" i="6" s="1"/>
  <c r="M89" i="6"/>
  <c r="M90" i="6"/>
  <c r="M91" i="6"/>
  <c r="M88" i="6"/>
  <c r="BC70" i="6"/>
  <c r="BC74" i="6" s="1"/>
  <c r="BC19" i="6" s="1"/>
  <c r="BB35" i="6"/>
  <c r="BB34" i="6"/>
  <c r="BB33" i="6"/>
  <c r="BB32" i="6"/>
  <c r="BR11" i="6"/>
  <c r="BR15" i="6" s="1"/>
  <c r="AI35" i="6"/>
  <c r="AI32" i="6"/>
  <c r="AI34" i="6"/>
  <c r="AI33" i="6"/>
  <c r="BG11" i="6"/>
  <c r="BG15" i="6" s="1"/>
  <c r="BB90" i="6"/>
  <c r="BB91" i="6"/>
  <c r="BB89" i="6"/>
  <c r="BB88" i="6"/>
  <c r="BN70" i="6"/>
  <c r="BN74" i="6" s="1"/>
  <c r="BN19" i="6" s="1"/>
  <c r="V89" i="6"/>
  <c r="V90" i="6"/>
  <c r="V91" i="6"/>
  <c r="V88" i="6"/>
  <c r="AX70" i="6"/>
  <c r="AX74" i="6" s="1"/>
  <c r="AX19" i="6" s="1"/>
  <c r="G104" i="6"/>
  <c r="CB91" i="6"/>
  <c r="CB88" i="6"/>
  <c r="CB90" i="6"/>
  <c r="CB89" i="6"/>
  <c r="BK90" i="6"/>
  <c r="BK91" i="6"/>
  <c r="BK88" i="6"/>
  <c r="BK89" i="6"/>
  <c r="Q90" i="6"/>
  <c r="Q91" i="6"/>
  <c r="Q88" i="6"/>
  <c r="Q89" i="6"/>
  <c r="AG89" i="6"/>
  <c r="AG90" i="6"/>
  <c r="AG91" i="6"/>
  <c r="AG88" i="6"/>
  <c r="AH91" i="6"/>
  <c r="AH90" i="6"/>
  <c r="AH89" i="6"/>
  <c r="AH88" i="6"/>
  <c r="AI88" i="6"/>
  <c r="AI91" i="6"/>
  <c r="AI89" i="6"/>
  <c r="AI90" i="6"/>
  <c r="AJ90" i="6"/>
  <c r="AJ91" i="6"/>
  <c r="AJ89" i="6"/>
  <c r="AJ88" i="6"/>
  <c r="AK89" i="6"/>
  <c r="AK90" i="6"/>
  <c r="AK88" i="6"/>
  <c r="AK91" i="6"/>
  <c r="BL70" i="6"/>
  <c r="BL74" i="6" s="1"/>
  <c r="BL19" i="6" s="1"/>
  <c r="R91" i="6"/>
  <c r="R90" i="6"/>
  <c r="R89" i="6"/>
  <c r="R88" i="6"/>
  <c r="H90" i="6"/>
  <c r="H91" i="6"/>
  <c r="H88" i="6"/>
  <c r="H89" i="6"/>
  <c r="S88" i="6"/>
  <c r="S89" i="6"/>
  <c r="S91" i="6"/>
  <c r="S90" i="6"/>
  <c r="BI70" i="6"/>
  <c r="BI74" i="6" s="1"/>
  <c r="BI19" i="6" s="1"/>
  <c r="AT35" i="6"/>
  <c r="AT33" i="6"/>
  <c r="AT34" i="6"/>
  <c r="AT32" i="6"/>
  <c r="BJ11" i="6"/>
  <c r="BJ15" i="6" s="1"/>
  <c r="CM35" i="6"/>
  <c r="CM33" i="6"/>
  <c r="CM32" i="6"/>
  <c r="CM34" i="6"/>
  <c r="AA35" i="6"/>
  <c r="AA33" i="6"/>
  <c r="AA32" i="6"/>
  <c r="AA34" i="6"/>
  <c r="AY11" i="6"/>
  <c r="AY15" i="6" s="1"/>
  <c r="O19" i="6"/>
  <c r="BG89" i="6"/>
  <c r="BG88" i="6"/>
  <c r="BG90" i="6"/>
  <c r="BG91" i="6"/>
  <c r="BQ90" i="6"/>
  <c r="BQ91" i="6"/>
  <c r="BQ89" i="6"/>
  <c r="BQ88" i="6"/>
  <c r="CM11" i="6"/>
  <c r="CM15" i="6" s="1"/>
  <c r="CM19" i="6" s="1"/>
  <c r="BI89" i="6"/>
  <c r="BI90" i="6"/>
  <c r="BI91" i="6"/>
  <c r="BI88" i="6"/>
  <c r="BX89" i="6"/>
  <c r="BX90" i="6"/>
  <c r="BX88" i="6"/>
  <c r="BX91" i="6"/>
  <c r="BL89" i="6"/>
  <c r="BL88" i="6"/>
  <c r="BL90" i="6"/>
  <c r="BL91" i="6"/>
  <c r="AU91" i="6"/>
  <c r="AU89" i="6"/>
  <c r="AU88" i="6"/>
  <c r="AU90" i="6"/>
  <c r="I88" i="6"/>
  <c r="I89" i="6"/>
  <c r="I91" i="6"/>
  <c r="I90" i="6"/>
  <c r="AO90" i="6"/>
  <c r="AO88" i="6"/>
  <c r="AO91" i="6"/>
  <c r="AO89" i="6"/>
  <c r="AP91" i="6"/>
  <c r="AP90" i="6"/>
  <c r="AP89" i="6"/>
  <c r="AP88" i="6"/>
  <c r="AQ89" i="6"/>
  <c r="AQ90" i="6"/>
  <c r="AQ88" i="6"/>
  <c r="AQ91" i="6"/>
  <c r="AR91" i="6"/>
  <c r="AR89" i="6"/>
  <c r="AR88" i="6"/>
  <c r="AR90" i="6"/>
  <c r="G91" i="6"/>
  <c r="G90" i="6"/>
  <c r="H94" i="6" s="1"/>
  <c r="G88" i="6"/>
  <c r="H92" i="6" s="1"/>
  <c r="G89" i="6"/>
  <c r="H93" i="6" s="1"/>
  <c r="CD70" i="6"/>
  <c r="CD74" i="6" s="1"/>
  <c r="CD19" i="6" s="1"/>
  <c r="BD70" i="6"/>
  <c r="BD74" i="6" s="1"/>
  <c r="BD19" i="6" s="1"/>
  <c r="BJ91" i="6"/>
  <c r="BJ90" i="6"/>
  <c r="BJ88" i="6"/>
  <c r="BJ89" i="6"/>
  <c r="CC70" i="6"/>
  <c r="CC74" i="6" s="1"/>
  <c r="CC19" i="6" s="1"/>
  <c r="P91" i="6"/>
  <c r="P88" i="6"/>
  <c r="P90" i="6"/>
  <c r="P89" i="6"/>
  <c r="BA70" i="6"/>
  <c r="BA74" i="6" s="1"/>
  <c r="BA19" i="6" s="1"/>
  <c r="AL35" i="6"/>
  <c r="AL34" i="6"/>
  <c r="AL32" i="6"/>
  <c r="AL33" i="6"/>
  <c r="BB11" i="6"/>
  <c r="BB15" i="6" s="1"/>
  <c r="CE35" i="6"/>
  <c r="CE32" i="6"/>
  <c r="CE34" i="6"/>
  <c r="CE33" i="6"/>
  <c r="S35" i="6"/>
  <c r="S32" i="6"/>
  <c r="S34" i="6"/>
  <c r="S33" i="6"/>
  <c r="AQ11" i="6"/>
  <c r="AQ15" i="6" s="1"/>
  <c r="AQ19" i="6" s="1"/>
  <c r="BE89" i="6"/>
  <c r="BE88" i="6"/>
  <c r="BE90" i="6"/>
  <c r="BE91" i="6"/>
  <c r="AN89" i="6"/>
  <c r="AN90" i="6"/>
  <c r="AN88" i="6"/>
  <c r="AN91" i="6"/>
  <c r="CA70" i="6"/>
  <c r="CA74" i="6" s="1"/>
  <c r="CA19" i="6" s="1"/>
  <c r="AV89" i="6"/>
  <c r="AV90" i="6"/>
  <c r="AV88" i="6"/>
  <c r="AV91" i="6"/>
  <c r="AE89" i="6"/>
  <c r="AE90" i="6"/>
  <c r="AE91" i="6"/>
  <c r="AE88" i="6"/>
  <c r="BR89" i="6"/>
  <c r="BR90" i="6"/>
  <c r="BR91" i="6"/>
  <c r="BR88" i="6"/>
  <c r="AW89" i="6"/>
  <c r="AW90" i="6"/>
  <c r="AW88" i="6"/>
  <c r="AW91" i="6"/>
  <c r="AX91" i="6"/>
  <c r="AX90" i="6"/>
  <c r="AX89" i="6"/>
  <c r="AX88" i="6"/>
  <c r="AY88" i="6"/>
  <c r="AY90" i="6"/>
  <c r="AY91" i="6"/>
  <c r="AY89" i="6"/>
  <c r="AZ89" i="6"/>
  <c r="AZ90" i="6"/>
  <c r="AZ91" i="6"/>
  <c r="AZ88" i="6"/>
  <c r="BV70" i="6"/>
  <c r="BV74" i="6" s="1"/>
  <c r="BV19" i="6" s="1"/>
  <c r="BS91" i="6"/>
  <c r="BS89" i="6"/>
  <c r="BS88" i="6"/>
  <c r="BS90" i="6"/>
  <c r="AV70" i="6"/>
  <c r="AV74" i="6" s="1"/>
  <c r="AV19" i="6" s="1"/>
  <c r="U89" i="6"/>
  <c r="U90" i="6"/>
  <c r="U91" i="6"/>
  <c r="U88" i="6"/>
  <c r="AO70" i="6"/>
  <c r="AO74" i="6" s="1"/>
  <c r="AO19" i="6" s="1"/>
  <c r="X89" i="6"/>
  <c r="X90" i="6"/>
  <c r="X91" i="6"/>
  <c r="X88" i="6"/>
  <c r="F52" i="6"/>
  <c r="AS70" i="6"/>
  <c r="AS74" i="6" s="1"/>
  <c r="AS19" i="6" s="1"/>
  <c r="AD35" i="6"/>
  <c r="AD34" i="6"/>
  <c r="AD32" i="6"/>
  <c r="AD33" i="6"/>
  <c r="AT11" i="6"/>
  <c r="AT15" i="6" s="1"/>
  <c r="BW35" i="6"/>
  <c r="BW32" i="6"/>
  <c r="BW33" i="6"/>
  <c r="BW34" i="6"/>
  <c r="K35" i="6"/>
  <c r="K34" i="6"/>
  <c r="K32" i="6"/>
  <c r="K33" i="6"/>
  <c r="AI11" i="6"/>
  <c r="AI15" i="6" s="1"/>
  <c r="O74" i="5"/>
  <c r="BQ89" i="5"/>
  <c r="U74" i="5"/>
  <c r="AC74" i="5"/>
  <c r="X74" i="5"/>
  <c r="AD74" i="5"/>
  <c r="BF74" i="5"/>
  <c r="BM74" i="5"/>
  <c r="AO74" i="5"/>
  <c r="AP74" i="5"/>
  <c r="CB88" i="5"/>
  <c r="BQ74" i="5"/>
  <c r="BC74" i="5"/>
  <c r="BA74" i="5"/>
  <c r="BB74" i="5"/>
  <c r="BV74" i="5"/>
  <c r="AL74" i="5"/>
  <c r="AJ74" i="5"/>
  <c r="BU74" i="5"/>
  <c r="AB74" i="5"/>
  <c r="BG74" i="5"/>
  <c r="AV74" i="5"/>
  <c r="CD74" i="5"/>
  <c r="R74" i="5"/>
  <c r="T74" i="4"/>
  <c r="BT74" i="4"/>
  <c r="AB35" i="4"/>
  <c r="BK33" i="4"/>
  <c r="BD74" i="4"/>
  <c r="P74" i="4"/>
  <c r="R74" i="4"/>
  <c r="AT74" i="4"/>
  <c r="AC74" i="4"/>
  <c r="AB34" i="4"/>
  <c r="AZ74" i="4"/>
  <c r="Q33" i="4"/>
  <c r="CN32" i="4"/>
  <c r="Q34" i="4"/>
  <c r="BZ74" i="4"/>
  <c r="CN35" i="4"/>
  <c r="AF74" i="4"/>
  <c r="CN34" i="4"/>
  <c r="AJ70" i="4"/>
  <c r="AJ74" i="4" s="1"/>
  <c r="H74" i="4"/>
  <c r="BK35" i="4"/>
  <c r="Q74" i="5"/>
  <c r="BN74" i="5"/>
  <c r="AU74" i="5"/>
  <c r="BQ91" i="5"/>
  <c r="AK70" i="5"/>
  <c r="AK74" i="5" s="1"/>
  <c r="AR74" i="5"/>
  <c r="AY74" i="5"/>
  <c r="CG74" i="5"/>
  <c r="AX74" i="5"/>
  <c r="BD74" i="5"/>
  <c r="CC74" i="5"/>
  <c r="J74" i="5"/>
  <c r="AM74" i="5"/>
  <c r="AI74" i="5"/>
  <c r="BE74" i="5"/>
  <c r="BI74" i="5"/>
  <c r="T74" i="5"/>
  <c r="BO74" i="5"/>
  <c r="BX74" i="5"/>
  <c r="I74" i="5"/>
  <c r="AE74" i="5"/>
  <c r="S74" i="5"/>
  <c r="M74" i="5"/>
  <c r="L74" i="5"/>
  <c r="W74" i="5"/>
  <c r="V74" i="5"/>
  <c r="AF74" i="5"/>
  <c r="AW74" i="5"/>
  <c r="CA74" i="5"/>
  <c r="BZ74" i="5"/>
  <c r="N74" i="5"/>
  <c r="BY74" i="5"/>
  <c r="BS74" i="5"/>
  <c r="G74" i="5"/>
  <c r="BR74" i="5"/>
  <c r="CB74" i="5"/>
  <c r="Y74" i="5"/>
  <c r="AZ74" i="5"/>
  <c r="BK74" i="5"/>
  <c r="BJ74" i="5"/>
  <c r="CE74" i="5"/>
  <c r="BT74" i="5"/>
  <c r="H74" i="5"/>
  <c r="AC90" i="5"/>
  <c r="AC88" i="5"/>
  <c r="AC89" i="5"/>
  <c r="AC91" i="5"/>
  <c r="CH70" i="5"/>
  <c r="CH74" i="5" s="1"/>
  <c r="BB91" i="5"/>
  <c r="BB90" i="5"/>
  <c r="BB89" i="5"/>
  <c r="BB88" i="5"/>
  <c r="AT91" i="5"/>
  <c r="AT90" i="5"/>
  <c r="AT89" i="5"/>
  <c r="AT88" i="5"/>
  <c r="M91" i="5"/>
  <c r="M88" i="5"/>
  <c r="M90" i="5"/>
  <c r="M89" i="5"/>
  <c r="Y91" i="5"/>
  <c r="Y88" i="5"/>
  <c r="Y89" i="5"/>
  <c r="Y90" i="5"/>
  <c r="BB11" i="5"/>
  <c r="BB15" i="5" s="1"/>
  <c r="BE11" i="5"/>
  <c r="BE15" i="5" s="1"/>
  <c r="AK35" i="5"/>
  <c r="AK34" i="5"/>
  <c r="AK32" i="5"/>
  <c r="AK33" i="5"/>
  <c r="O35" i="5"/>
  <c r="O34" i="5"/>
  <c r="O33" i="5"/>
  <c r="O32" i="5"/>
  <c r="CR35" i="5"/>
  <c r="CR34" i="5"/>
  <c r="CR33" i="5"/>
  <c r="CR32" i="5"/>
  <c r="J34" i="5"/>
  <c r="J33" i="5"/>
  <c r="J35" i="5"/>
  <c r="J32" i="5"/>
  <c r="AJ35" i="5"/>
  <c r="AJ33" i="5"/>
  <c r="AJ32" i="5"/>
  <c r="AJ34" i="5"/>
  <c r="Y11" i="5"/>
  <c r="Y15" i="5" s="1"/>
  <c r="BM11" i="5"/>
  <c r="BM15" i="5" s="1"/>
  <c r="P11" i="5"/>
  <c r="P15" i="5" s="1"/>
  <c r="P19" i="5" s="1"/>
  <c r="BL91" i="5"/>
  <c r="BL90" i="5"/>
  <c r="BL89" i="5"/>
  <c r="BL88" i="5"/>
  <c r="AL91" i="5"/>
  <c r="AL90" i="5"/>
  <c r="AL89" i="5"/>
  <c r="AL88" i="5"/>
  <c r="AI91" i="5"/>
  <c r="AI90" i="5"/>
  <c r="AI89" i="5"/>
  <c r="AI88" i="5"/>
  <c r="CE91" i="5"/>
  <c r="CE90" i="5"/>
  <c r="CE89" i="5"/>
  <c r="CE88" i="5"/>
  <c r="AG89" i="5"/>
  <c r="AG88" i="5"/>
  <c r="AG91" i="5"/>
  <c r="AG90" i="5"/>
  <c r="AQ91" i="5"/>
  <c r="AQ90" i="5"/>
  <c r="AQ89" i="5"/>
  <c r="AQ88" i="5"/>
  <c r="I88" i="5"/>
  <c r="I90" i="5"/>
  <c r="I89" i="5"/>
  <c r="I91" i="5"/>
  <c r="G88" i="5"/>
  <c r="H92" i="5" s="1"/>
  <c r="G90" i="5"/>
  <c r="H94" i="5" s="1"/>
  <c r="G89" i="5"/>
  <c r="H93" i="5" s="1"/>
  <c r="G91" i="5"/>
  <c r="BS88" i="5"/>
  <c r="BS90" i="5"/>
  <c r="BS89" i="5"/>
  <c r="BS91" i="5"/>
  <c r="AJ91" i="5"/>
  <c r="AJ90" i="5"/>
  <c r="AJ89" i="5"/>
  <c r="AJ88" i="5"/>
  <c r="DS11" i="5"/>
  <c r="DS15" i="5" s="1"/>
  <c r="DS19" i="5" s="1"/>
  <c r="AT11" i="5"/>
  <c r="AT15" i="5" s="1"/>
  <c r="AT19" i="5" s="1"/>
  <c r="CT11" i="5"/>
  <c r="CT15" i="5" s="1"/>
  <c r="CT19" i="5" s="1"/>
  <c r="FF11" i="5"/>
  <c r="FF15" i="5" s="1"/>
  <c r="FF19" i="5" s="1"/>
  <c r="DT11" i="5"/>
  <c r="DT15" i="5" s="1"/>
  <c r="DT19" i="5" s="1"/>
  <c r="DG11" i="5"/>
  <c r="DG15" i="5" s="1"/>
  <c r="DG19" i="5" s="1"/>
  <c r="AK11" i="5"/>
  <c r="AK15" i="5" s="1"/>
  <c r="DF11" i="5"/>
  <c r="DF15" i="5" s="1"/>
  <c r="DF19" i="5" s="1"/>
  <c r="AJ11" i="5"/>
  <c r="AJ15" i="5" s="1"/>
  <c r="AO11" i="5"/>
  <c r="AO15" i="5" s="1"/>
  <c r="AY34" i="5"/>
  <c r="AY33" i="5"/>
  <c r="AY32" i="5"/>
  <c r="AY35" i="5"/>
  <c r="BA33" i="5"/>
  <c r="BA35" i="5"/>
  <c r="BA32" i="5"/>
  <c r="BA34" i="5"/>
  <c r="BB35" i="5"/>
  <c r="BB34" i="5"/>
  <c r="BB32" i="5"/>
  <c r="BB33" i="5"/>
  <c r="BG34" i="5"/>
  <c r="BG33" i="5"/>
  <c r="BG35" i="5"/>
  <c r="BG32" i="5"/>
  <c r="BI33" i="5"/>
  <c r="BI35" i="5"/>
  <c r="BI34" i="5"/>
  <c r="BI32" i="5"/>
  <c r="BJ35" i="5"/>
  <c r="BJ34" i="5"/>
  <c r="BJ32" i="5"/>
  <c r="BJ33" i="5"/>
  <c r="BO34" i="5"/>
  <c r="BO33" i="5"/>
  <c r="BO35" i="5"/>
  <c r="BO32" i="5"/>
  <c r="W35" i="5"/>
  <c r="W34" i="5"/>
  <c r="W33" i="5"/>
  <c r="W32" i="5"/>
  <c r="CI35" i="5"/>
  <c r="CI34" i="5"/>
  <c r="CI33" i="5"/>
  <c r="CI32" i="5"/>
  <c r="AN35" i="5"/>
  <c r="AN34" i="5"/>
  <c r="AN32" i="5"/>
  <c r="AN33" i="5"/>
  <c r="BM35" i="5"/>
  <c r="BM34" i="5"/>
  <c r="BM33" i="5"/>
  <c r="BM32" i="5"/>
  <c r="R34" i="5"/>
  <c r="R33" i="5"/>
  <c r="R35" i="5"/>
  <c r="R32" i="5"/>
  <c r="CD34" i="5"/>
  <c r="CD33" i="5"/>
  <c r="CD35" i="5"/>
  <c r="CD32" i="5"/>
  <c r="AR35" i="5"/>
  <c r="AR33" i="5"/>
  <c r="AR32" i="5"/>
  <c r="AR34" i="5"/>
  <c r="CS11" i="5"/>
  <c r="CS15" i="5" s="1"/>
  <c r="CS19" i="5" s="1"/>
  <c r="AA11" i="5"/>
  <c r="AA15" i="5" s="1"/>
  <c r="AA19" i="5" s="1"/>
  <c r="EE11" i="5"/>
  <c r="EE15" i="5" s="1"/>
  <c r="EE19" i="5" s="1"/>
  <c r="DN11" i="5"/>
  <c r="DN15" i="5" s="1"/>
  <c r="DN19" i="5" s="1"/>
  <c r="AP11" i="5"/>
  <c r="AP15" i="5" s="1"/>
  <c r="AG11" i="5"/>
  <c r="AG15" i="5" s="1"/>
  <c r="FB11" i="5"/>
  <c r="FB15" i="5" s="1"/>
  <c r="FB19" i="5" s="1"/>
  <c r="BT11" i="5"/>
  <c r="BT15" i="5" s="1"/>
  <c r="H11" i="5"/>
  <c r="H15" i="5" s="1"/>
  <c r="CY11" i="5"/>
  <c r="CY15" i="5" s="1"/>
  <c r="CY19" i="5" s="1"/>
  <c r="BO91" i="5"/>
  <c r="BO90" i="5"/>
  <c r="BO89" i="5"/>
  <c r="BO88" i="5"/>
  <c r="AO90" i="5"/>
  <c r="AO91" i="5"/>
  <c r="AO88" i="5"/>
  <c r="AO89" i="5"/>
  <c r="AY91" i="5"/>
  <c r="AY90" i="5"/>
  <c r="AY89" i="5"/>
  <c r="AY88" i="5"/>
  <c r="AW88" i="5"/>
  <c r="AW90" i="5"/>
  <c r="AW89" i="5"/>
  <c r="AW91" i="5"/>
  <c r="BK90" i="5"/>
  <c r="BK91" i="5"/>
  <c r="BK88" i="5"/>
  <c r="BK89" i="5"/>
  <c r="ED11" i="5"/>
  <c r="ED15" i="5" s="1"/>
  <c r="ED19" i="5" s="1"/>
  <c r="DL11" i="5"/>
  <c r="DL15" i="5" s="1"/>
  <c r="DL19" i="5" s="1"/>
  <c r="AS11" i="5"/>
  <c r="AS15" i="5" s="1"/>
  <c r="AR11" i="5"/>
  <c r="AR15" i="5" s="1"/>
  <c r="AI34" i="5"/>
  <c r="AI35" i="5"/>
  <c r="AI33" i="5"/>
  <c r="AI32" i="5"/>
  <c r="AS35" i="5"/>
  <c r="AS32" i="5"/>
  <c r="AS33" i="5"/>
  <c r="AS34" i="5"/>
  <c r="AF35" i="5"/>
  <c r="AF34" i="5"/>
  <c r="AF32" i="5"/>
  <c r="AF33" i="5"/>
  <c r="DE11" i="5"/>
  <c r="DE15" i="5" s="1"/>
  <c r="DE19" i="5" s="1"/>
  <c r="DX11" i="5"/>
  <c r="DX15" i="5" s="1"/>
  <c r="DX19" i="5" s="1"/>
  <c r="DI11" i="5"/>
  <c r="DI15" i="5" s="1"/>
  <c r="DI19" i="5" s="1"/>
  <c r="BD91" i="5"/>
  <c r="BD90" i="5"/>
  <c r="BD89" i="5"/>
  <c r="BD88" i="5"/>
  <c r="AD91" i="5"/>
  <c r="AD90" i="5"/>
  <c r="AD89" i="5"/>
  <c r="AD88" i="5"/>
  <c r="S91" i="5"/>
  <c r="S90" i="5"/>
  <c r="S89" i="5"/>
  <c r="S88" i="5"/>
  <c r="BN91" i="5"/>
  <c r="BN90" i="5"/>
  <c r="BN89" i="5"/>
  <c r="BN88" i="5"/>
  <c r="Q90" i="5"/>
  <c r="Q89" i="5"/>
  <c r="Q88" i="5"/>
  <c r="Q91" i="5"/>
  <c r="AA91" i="5"/>
  <c r="AA90" i="5"/>
  <c r="AA88" i="5"/>
  <c r="AA89" i="5"/>
  <c r="BV91" i="5"/>
  <c r="BV90" i="5"/>
  <c r="BV89" i="5"/>
  <c r="BV88" i="5"/>
  <c r="O90" i="5"/>
  <c r="O89" i="5"/>
  <c r="O91" i="5"/>
  <c r="O88" i="5"/>
  <c r="CA89" i="5"/>
  <c r="CA90" i="5"/>
  <c r="CA91" i="5"/>
  <c r="CA88" i="5"/>
  <c r="AR91" i="5"/>
  <c r="AR90" i="5"/>
  <c r="AR89" i="5"/>
  <c r="AR88" i="5"/>
  <c r="DH11" i="5"/>
  <c r="DH15" i="5" s="1"/>
  <c r="DH19" i="5" s="1"/>
  <c r="AL11" i="5"/>
  <c r="AL15" i="5" s="1"/>
  <c r="DB11" i="5"/>
  <c r="DB15" i="5" s="1"/>
  <c r="DB19" i="5" s="1"/>
  <c r="FN11" i="5"/>
  <c r="FN15" i="5" s="1"/>
  <c r="FN19" i="5" s="1"/>
  <c r="EB11" i="5"/>
  <c r="EB15" i="5" s="1"/>
  <c r="EB19" i="5" s="1"/>
  <c r="CW11" i="5"/>
  <c r="CW15" i="5" s="1"/>
  <c r="CW19" i="5" s="1"/>
  <c r="AC11" i="5"/>
  <c r="AC15" i="5" s="1"/>
  <c r="CU11" i="5"/>
  <c r="CU15" i="5" s="1"/>
  <c r="CU19" i="5" s="1"/>
  <c r="AB11" i="5"/>
  <c r="AB15" i="5" s="1"/>
  <c r="I11" i="5"/>
  <c r="I15" i="5" s="1"/>
  <c r="BR35" i="5"/>
  <c r="BR34" i="5"/>
  <c r="BR32" i="5"/>
  <c r="BR33" i="5"/>
  <c r="BW34" i="5"/>
  <c r="BW33" i="5"/>
  <c r="BW35" i="5"/>
  <c r="BW32" i="5"/>
  <c r="BY33" i="5"/>
  <c r="BY35" i="5"/>
  <c r="BY32" i="5"/>
  <c r="BY34" i="5"/>
  <c r="BZ35" i="5"/>
  <c r="BZ34" i="5"/>
  <c r="BZ32" i="5"/>
  <c r="BZ33" i="5"/>
  <c r="CE34" i="5"/>
  <c r="CE33" i="5"/>
  <c r="CE32" i="5"/>
  <c r="CE35" i="5"/>
  <c r="CG33" i="5"/>
  <c r="CG35" i="5"/>
  <c r="CG32" i="5"/>
  <c r="CG34" i="5"/>
  <c r="CH35" i="5"/>
  <c r="CH34" i="5"/>
  <c r="CH32" i="5"/>
  <c r="CH33" i="5"/>
  <c r="AE35" i="5"/>
  <c r="AE34" i="5"/>
  <c r="AE33" i="5"/>
  <c r="AE32" i="5"/>
  <c r="CQ35" i="5"/>
  <c r="CQ34" i="5"/>
  <c r="CQ33" i="5"/>
  <c r="CQ32" i="5"/>
  <c r="AV35" i="5"/>
  <c r="AV34" i="5"/>
  <c r="AV32" i="5"/>
  <c r="AV33" i="5"/>
  <c r="BU35" i="5"/>
  <c r="BU34" i="5"/>
  <c r="BU33" i="5"/>
  <c r="BU32" i="5"/>
  <c r="Z34" i="5"/>
  <c r="Z33" i="5"/>
  <c r="Z35" i="5"/>
  <c r="Z32" i="5"/>
  <c r="CL34" i="5"/>
  <c r="CL33" i="5"/>
  <c r="CL35" i="5"/>
  <c r="CL32" i="5"/>
  <c r="AZ33" i="5"/>
  <c r="AZ35" i="5"/>
  <c r="AZ32" i="5"/>
  <c r="AZ34" i="5"/>
  <c r="FQ11" i="5"/>
  <c r="FQ15" i="5" s="1"/>
  <c r="FQ19" i="5" s="1"/>
  <c r="CI11" i="5"/>
  <c r="CI15" i="5" s="1"/>
  <c r="CI19" i="5" s="1"/>
  <c r="S11" i="5"/>
  <c r="S15" i="5" s="1"/>
  <c r="AM11" i="5"/>
  <c r="AM15" i="5" s="1"/>
  <c r="DC11" i="5"/>
  <c r="DC15" i="5" s="1"/>
  <c r="DC19" i="5" s="1"/>
  <c r="AH11" i="5"/>
  <c r="AH15" i="5" s="1"/>
  <c r="AH19" i="5" s="1"/>
  <c r="DU11" i="5"/>
  <c r="DU15" i="5" s="1"/>
  <c r="DU19" i="5" s="1"/>
  <c r="EQ11" i="5"/>
  <c r="EQ15" i="5" s="1"/>
  <c r="EQ19" i="5" s="1"/>
  <c r="BL11" i="5"/>
  <c r="BL15" i="5" s="1"/>
  <c r="BL19" i="5" s="1"/>
  <c r="CO11" i="5"/>
  <c r="CO15" i="5" s="1"/>
  <c r="CO19" i="5" s="1"/>
  <c r="BW91" i="5"/>
  <c r="BW90" i="5"/>
  <c r="BW89" i="5"/>
  <c r="BW88" i="5"/>
  <c r="BT91" i="5"/>
  <c r="BT90" i="5"/>
  <c r="BT89" i="5"/>
  <c r="BT88" i="5"/>
  <c r="CD91" i="5"/>
  <c r="CD90" i="5"/>
  <c r="CD89" i="5"/>
  <c r="CD88" i="5"/>
  <c r="EX11" i="5"/>
  <c r="EX15" i="5" s="1"/>
  <c r="EX19" i="5" s="1"/>
  <c r="DP11" i="5"/>
  <c r="DP15" i="5" s="1"/>
  <c r="DP19" i="5" s="1"/>
  <c r="AD35" i="5"/>
  <c r="AD34" i="5"/>
  <c r="AD33" i="5"/>
  <c r="AD32" i="5"/>
  <c r="AQ34" i="5"/>
  <c r="AQ35" i="5"/>
  <c r="AQ33" i="5"/>
  <c r="AQ32" i="5"/>
  <c r="BE35" i="5"/>
  <c r="BE34" i="5"/>
  <c r="BE33" i="5"/>
  <c r="BE32" i="5"/>
  <c r="CE11" i="5"/>
  <c r="CE15" i="5" s="1"/>
  <c r="AV91" i="5"/>
  <c r="AV90" i="5"/>
  <c r="AV89" i="5"/>
  <c r="AV88" i="5"/>
  <c r="V91" i="5"/>
  <c r="V90" i="5"/>
  <c r="V89" i="5"/>
  <c r="V88" i="5"/>
  <c r="AX91" i="5"/>
  <c r="AX90" i="5"/>
  <c r="AX89" i="5"/>
  <c r="AX88" i="5"/>
  <c r="K91" i="5"/>
  <c r="K90" i="5"/>
  <c r="K88" i="5"/>
  <c r="K89" i="5"/>
  <c r="BF91" i="5"/>
  <c r="BF90" i="5"/>
  <c r="BF89" i="5"/>
  <c r="BF88" i="5"/>
  <c r="W91" i="5"/>
  <c r="W88" i="5"/>
  <c r="W89" i="5"/>
  <c r="W90" i="5"/>
  <c r="AZ91" i="5"/>
  <c r="AZ90" i="5"/>
  <c r="AZ89" i="5"/>
  <c r="AZ88" i="5"/>
  <c r="CX11" i="5"/>
  <c r="CX15" i="5" s="1"/>
  <c r="CX19" i="5" s="1"/>
  <c r="AD11" i="5"/>
  <c r="AD15" i="5" s="1"/>
  <c r="DJ11" i="5"/>
  <c r="DJ15" i="5" s="1"/>
  <c r="DJ19" i="5" s="1"/>
  <c r="BX11" i="5"/>
  <c r="BX15" i="5" s="1"/>
  <c r="BX19" i="5" s="1"/>
  <c r="EJ11" i="5"/>
  <c r="EJ15" i="5" s="1"/>
  <c r="EJ19" i="5" s="1"/>
  <c r="CK11" i="5"/>
  <c r="CK15" i="5" s="1"/>
  <c r="CK19" i="5" s="1"/>
  <c r="U11" i="5"/>
  <c r="U15" i="5" s="1"/>
  <c r="U19" i="5" s="1"/>
  <c r="FR11" i="5"/>
  <c r="FR15" i="5" s="1"/>
  <c r="FR19" i="5" s="1"/>
  <c r="CJ11" i="5"/>
  <c r="CJ15" i="5" s="1"/>
  <c r="CJ19" i="5" s="1"/>
  <c r="T11" i="5"/>
  <c r="T15" i="5" s="1"/>
  <c r="FU11" i="5"/>
  <c r="FU15" i="5" s="1"/>
  <c r="FU19" i="5" s="1"/>
  <c r="CO33" i="5"/>
  <c r="CO35" i="5"/>
  <c r="CO34" i="5"/>
  <c r="CO32" i="5"/>
  <c r="CP35" i="5"/>
  <c r="CP34" i="5"/>
  <c r="CP32" i="5"/>
  <c r="CP33" i="5"/>
  <c r="AM35" i="5"/>
  <c r="AM34" i="5"/>
  <c r="AM33" i="5"/>
  <c r="AM32" i="5"/>
  <c r="BD35" i="5"/>
  <c r="BD34" i="5"/>
  <c r="BD33" i="5"/>
  <c r="BD32" i="5"/>
  <c r="Q35" i="5"/>
  <c r="Q34" i="5"/>
  <c r="Q33" i="5"/>
  <c r="Q32" i="5"/>
  <c r="CC35" i="5"/>
  <c r="CC34" i="5"/>
  <c r="CC33" i="5"/>
  <c r="CC32" i="5"/>
  <c r="AH34" i="5"/>
  <c r="AH35" i="5"/>
  <c r="AH33" i="5"/>
  <c r="AH32" i="5"/>
  <c r="BH33" i="5"/>
  <c r="BH35" i="5"/>
  <c r="BH34" i="5"/>
  <c r="BH32" i="5"/>
  <c r="FE11" i="5"/>
  <c r="FE15" i="5" s="1"/>
  <c r="FE19" i="5" s="1"/>
  <c r="BY11" i="5"/>
  <c r="BY15" i="5" s="1"/>
  <c r="K11" i="5"/>
  <c r="K15" i="5" s="1"/>
  <c r="K19" i="5" s="1"/>
  <c r="O11" i="5"/>
  <c r="O15" i="5" s="1"/>
  <c r="CR11" i="5"/>
  <c r="CR15" i="5" s="1"/>
  <c r="CR19" i="5" s="1"/>
  <c r="Z11" i="5"/>
  <c r="Z15" i="5" s="1"/>
  <c r="Z19" i="5" s="1"/>
  <c r="AE11" i="5"/>
  <c r="AE15" i="5" s="1"/>
  <c r="EF11" i="5"/>
  <c r="EF15" i="5" s="1"/>
  <c r="EF19" i="5" s="1"/>
  <c r="BD11" i="5"/>
  <c r="BD15" i="5" s="1"/>
  <c r="BD19" i="5" s="1"/>
  <c r="CC11" i="5"/>
  <c r="CC15" i="5" s="1"/>
  <c r="BC89" i="5"/>
  <c r="BC88" i="5"/>
  <c r="BC91" i="5"/>
  <c r="BC90" i="5"/>
  <c r="H91" i="5"/>
  <c r="H90" i="5"/>
  <c r="H89" i="5"/>
  <c r="H88" i="5"/>
  <c r="BG91" i="5"/>
  <c r="BG90" i="5"/>
  <c r="BG89" i="5"/>
  <c r="BG88" i="5"/>
  <c r="AB91" i="5"/>
  <c r="AB90" i="5"/>
  <c r="AB89" i="5"/>
  <c r="AB88" i="5"/>
  <c r="CL11" i="5"/>
  <c r="CL15" i="5" s="1"/>
  <c r="CL19" i="5" s="1"/>
  <c r="DQ11" i="5"/>
  <c r="DQ15" i="5" s="1"/>
  <c r="DQ19" i="5" s="1"/>
  <c r="AC35" i="5"/>
  <c r="AC34" i="5"/>
  <c r="AC32" i="5"/>
  <c r="AC33" i="5"/>
  <c r="AL35" i="5"/>
  <c r="AL34" i="5"/>
  <c r="AL33" i="5"/>
  <c r="AL32" i="5"/>
  <c r="CA35" i="5"/>
  <c r="CA34" i="5"/>
  <c r="CA33" i="5"/>
  <c r="CA32" i="5"/>
  <c r="BV34" i="5"/>
  <c r="BV33" i="5"/>
  <c r="BV35" i="5"/>
  <c r="BV32" i="5"/>
  <c r="AI11" i="5"/>
  <c r="AI15" i="5" s="1"/>
  <c r="AX11" i="5"/>
  <c r="AX15" i="5" s="1"/>
  <c r="FL11" i="5"/>
  <c r="FL15" i="5" s="1"/>
  <c r="FL19" i="5" s="1"/>
  <c r="AN91" i="5"/>
  <c r="AN90" i="5"/>
  <c r="AN89" i="5"/>
  <c r="AN88" i="5"/>
  <c r="BZ91" i="5"/>
  <c r="BZ90" i="5"/>
  <c r="BZ89" i="5"/>
  <c r="BZ88" i="5"/>
  <c r="N91" i="5"/>
  <c r="N90" i="5"/>
  <c r="N89" i="5"/>
  <c r="N88" i="5"/>
  <c r="AH91" i="5"/>
  <c r="AH90" i="5"/>
  <c r="AH89" i="5"/>
  <c r="AH88" i="5"/>
  <c r="BY89" i="5"/>
  <c r="BY91" i="5"/>
  <c r="BY88" i="5"/>
  <c r="BY90" i="5"/>
  <c r="AP91" i="5"/>
  <c r="AP90" i="5"/>
  <c r="AP89" i="5"/>
  <c r="AP88" i="5"/>
  <c r="AE89" i="5"/>
  <c r="AE90" i="5"/>
  <c r="AE88" i="5"/>
  <c r="AE91" i="5"/>
  <c r="BH91" i="5"/>
  <c r="BH90" i="5"/>
  <c r="BH89" i="5"/>
  <c r="BH88" i="5"/>
  <c r="FT11" i="5"/>
  <c r="FT15" i="5" s="1"/>
  <c r="FT19" i="5" s="1"/>
  <c r="CM11" i="5"/>
  <c r="CM15" i="5" s="1"/>
  <c r="CM19" i="5" s="1"/>
  <c r="V11" i="5"/>
  <c r="V15" i="5" s="1"/>
  <c r="V19" i="5" s="1"/>
  <c r="DR11" i="5"/>
  <c r="DR15" i="5" s="1"/>
  <c r="DR19" i="5" s="1"/>
  <c r="CF11" i="5"/>
  <c r="CF15" i="5" s="1"/>
  <c r="ER11" i="5"/>
  <c r="ER15" i="5" s="1"/>
  <c r="ER19" i="5" s="1"/>
  <c r="FI11" i="5"/>
  <c r="FI15" i="5" s="1"/>
  <c r="FI19" i="5" s="1"/>
  <c r="CA11" i="5"/>
  <c r="CA15" i="5" s="1"/>
  <c r="M11" i="5"/>
  <c r="M15" i="5" s="1"/>
  <c r="FG11" i="5"/>
  <c r="FG15" i="5" s="1"/>
  <c r="FG19" i="5" s="1"/>
  <c r="BZ11" i="5"/>
  <c r="BZ15" i="5" s="1"/>
  <c r="L11" i="5"/>
  <c r="L15" i="5" s="1"/>
  <c r="BS11" i="5"/>
  <c r="BS15" i="5" s="1"/>
  <c r="AU35" i="5"/>
  <c r="AU34" i="5"/>
  <c r="AU32" i="5"/>
  <c r="AU33" i="5"/>
  <c r="BL35" i="5"/>
  <c r="BL34" i="5"/>
  <c r="BL33" i="5"/>
  <c r="BL32" i="5"/>
  <c r="Y35" i="5"/>
  <c r="Y34" i="5"/>
  <c r="Y33" i="5"/>
  <c r="Y32" i="5"/>
  <c r="CK35" i="5"/>
  <c r="CK34" i="5"/>
  <c r="CK33" i="5"/>
  <c r="CK32" i="5"/>
  <c r="AP34" i="5"/>
  <c r="AP33" i="5"/>
  <c r="AP32" i="5"/>
  <c r="AP35" i="5"/>
  <c r="BP33" i="5"/>
  <c r="BP35" i="5"/>
  <c r="BP32" i="5"/>
  <c r="BP34" i="5"/>
  <c r="EU11" i="5"/>
  <c r="EU15" i="5" s="1"/>
  <c r="EU19" i="5" s="1"/>
  <c r="BO11" i="5"/>
  <c r="BO15" i="5" s="1"/>
  <c r="BO19" i="5" s="1"/>
  <c r="FC11" i="5"/>
  <c r="FC15" i="5" s="1"/>
  <c r="FC19" i="5" s="1"/>
  <c r="FO11" i="5"/>
  <c r="FO15" i="5" s="1"/>
  <c r="FO19" i="5" s="1"/>
  <c r="CH11" i="5"/>
  <c r="CH15" i="5" s="1"/>
  <c r="R11" i="5"/>
  <c r="R15" i="5" s="1"/>
  <c r="ES11" i="5"/>
  <c r="ES15" i="5" s="1"/>
  <c r="ES19" i="5" s="1"/>
  <c r="DV11" i="5"/>
  <c r="DV15" i="5" s="1"/>
  <c r="DV19" i="5" s="1"/>
  <c r="AV11" i="5"/>
  <c r="AV15" i="5" s="1"/>
  <c r="AU11" i="5"/>
  <c r="AU15" i="5" s="1"/>
  <c r="G104" i="5"/>
  <c r="AF91" i="5"/>
  <c r="AF90" i="5"/>
  <c r="AF89" i="5"/>
  <c r="AF88" i="5"/>
  <c r="R91" i="5"/>
  <c r="R90" i="5"/>
  <c r="R89" i="5"/>
  <c r="R88" i="5"/>
  <c r="BU89" i="5"/>
  <c r="BU88" i="5"/>
  <c r="BU90" i="5"/>
  <c r="BU91" i="5"/>
  <c r="BP91" i="5"/>
  <c r="BP90" i="5"/>
  <c r="BP89" i="5"/>
  <c r="BP88" i="5"/>
  <c r="FJ11" i="5"/>
  <c r="FJ15" i="5" s="1"/>
  <c r="FJ19" i="5" s="1"/>
  <c r="CB11" i="5"/>
  <c r="CB15" i="5" s="1"/>
  <c r="N11" i="5"/>
  <c r="N15" i="5" s="1"/>
  <c r="DZ11" i="5"/>
  <c r="DZ15" i="5" s="1"/>
  <c r="DZ19" i="5" s="1"/>
  <c r="CN11" i="5"/>
  <c r="CN15" i="5" s="1"/>
  <c r="CN19" i="5" s="1"/>
  <c r="EZ11" i="5"/>
  <c r="EZ15" i="5" s="1"/>
  <c r="EZ19" i="5" s="1"/>
  <c r="EW11" i="5"/>
  <c r="EW15" i="5" s="1"/>
  <c r="EW19" i="5" s="1"/>
  <c r="BQ11" i="5"/>
  <c r="BQ15" i="5" s="1"/>
  <c r="FK11" i="5"/>
  <c r="FK15" i="5" s="1"/>
  <c r="FK19" i="5" s="1"/>
  <c r="EV11" i="5"/>
  <c r="EV15" i="5" s="1"/>
  <c r="EV19" i="5" s="1"/>
  <c r="BP11" i="5"/>
  <c r="BP15" i="5" s="1"/>
  <c r="BP19" i="5" s="1"/>
  <c r="FM11" i="5"/>
  <c r="FM15" i="5" s="1"/>
  <c r="FM19" i="5" s="1"/>
  <c r="G11" i="5"/>
  <c r="G15" i="5" s="1"/>
  <c r="BC35" i="5"/>
  <c r="BC34" i="5"/>
  <c r="BC33" i="5"/>
  <c r="BC32" i="5"/>
  <c r="H35" i="5"/>
  <c r="H34" i="5"/>
  <c r="H32" i="5"/>
  <c r="H33" i="5"/>
  <c r="BT35" i="5"/>
  <c r="BT34" i="5"/>
  <c r="BT33" i="5"/>
  <c r="BT32" i="5"/>
  <c r="AG35" i="5"/>
  <c r="AG34" i="5"/>
  <c r="AG33" i="5"/>
  <c r="AG32" i="5"/>
  <c r="AX34" i="5"/>
  <c r="AX33" i="5"/>
  <c r="AX35" i="5"/>
  <c r="AX32" i="5"/>
  <c r="L35" i="5"/>
  <c r="L33" i="5"/>
  <c r="L32" i="5"/>
  <c r="L34" i="5"/>
  <c r="BX33" i="5"/>
  <c r="BX35" i="5"/>
  <c r="BX32" i="5"/>
  <c r="BX34" i="5"/>
  <c r="EK11" i="5"/>
  <c r="EK15" i="5" s="1"/>
  <c r="EK19" i="5" s="1"/>
  <c r="BG11" i="5"/>
  <c r="BG15" i="5" s="1"/>
  <c r="DM11" i="5"/>
  <c r="DM15" i="5" s="1"/>
  <c r="DM19" i="5" s="1"/>
  <c r="FD11" i="5"/>
  <c r="FD15" i="5" s="1"/>
  <c r="FD19" i="5" s="1"/>
  <c r="BW11" i="5"/>
  <c r="BW15" i="5" s="1"/>
  <c r="J11" i="5"/>
  <c r="J15" i="5" s="1"/>
  <c r="CG11" i="5"/>
  <c r="CG15" i="5" s="1"/>
  <c r="DK11" i="5"/>
  <c r="DK15" i="5" s="1"/>
  <c r="DK19" i="5" s="1"/>
  <c r="AN11" i="5"/>
  <c r="AN15" i="5" s="1"/>
  <c r="AN19" i="5" s="1"/>
  <c r="W11" i="5"/>
  <c r="W15" i="5" s="1"/>
  <c r="P91" i="5"/>
  <c r="P90" i="5"/>
  <c r="P89" i="5"/>
  <c r="P88" i="5"/>
  <c r="BR91" i="5"/>
  <c r="BR90" i="5"/>
  <c r="BR89" i="5"/>
  <c r="BR88" i="5"/>
  <c r="BI90" i="5"/>
  <c r="BI88" i="5"/>
  <c r="BI89" i="5"/>
  <c r="BI91" i="5"/>
  <c r="Z91" i="5"/>
  <c r="Z90" i="5"/>
  <c r="Z89" i="5"/>
  <c r="Z88" i="5"/>
  <c r="AM90" i="5"/>
  <c r="AM88" i="5"/>
  <c r="AM91" i="5"/>
  <c r="AM89" i="5"/>
  <c r="X91" i="5"/>
  <c r="X90" i="5"/>
  <c r="X89" i="5"/>
  <c r="X88" i="5"/>
  <c r="BJ91" i="5"/>
  <c r="BJ90" i="5"/>
  <c r="BJ89" i="5"/>
  <c r="BJ88" i="5"/>
  <c r="CG90" i="5"/>
  <c r="CG88" i="5"/>
  <c r="CG91" i="5"/>
  <c r="CG89" i="5"/>
  <c r="CC90" i="5"/>
  <c r="CC89" i="5"/>
  <c r="CC91" i="5"/>
  <c r="CC88" i="5"/>
  <c r="AS91" i="5"/>
  <c r="AS89" i="5"/>
  <c r="AS88" i="5"/>
  <c r="AS90" i="5"/>
  <c r="J91" i="5"/>
  <c r="J90" i="5"/>
  <c r="J89" i="5"/>
  <c r="J88" i="5"/>
  <c r="BE89" i="5"/>
  <c r="BE90" i="5"/>
  <c r="BE88" i="5"/>
  <c r="BE91" i="5"/>
  <c r="AU91" i="5"/>
  <c r="AU89" i="5"/>
  <c r="AU88" i="5"/>
  <c r="AU90" i="5"/>
  <c r="L91" i="5"/>
  <c r="L90" i="5"/>
  <c r="L89" i="5"/>
  <c r="L88" i="5"/>
  <c r="BX91" i="5"/>
  <c r="BX90" i="5"/>
  <c r="BX89" i="5"/>
  <c r="BX88" i="5"/>
  <c r="F52" i="5"/>
  <c r="EY11" i="5"/>
  <c r="EY15" i="5" s="1"/>
  <c r="EY19" i="5" s="1"/>
  <c r="BR11" i="5"/>
  <c r="BR15" i="5" s="1"/>
  <c r="BR19" i="5" s="1"/>
  <c r="BV11" i="5"/>
  <c r="BV15" i="5" s="1"/>
  <c r="EH11" i="5"/>
  <c r="EH15" i="5" s="1"/>
  <c r="EH19" i="5" s="1"/>
  <c r="CV11" i="5"/>
  <c r="CV15" i="5" s="1"/>
  <c r="CV19" i="5" s="1"/>
  <c r="FH11" i="5"/>
  <c r="FH15" i="5" s="1"/>
  <c r="FH19" i="5" s="1"/>
  <c r="EM11" i="5"/>
  <c r="EM15" i="5" s="1"/>
  <c r="EM19" i="5" s="1"/>
  <c r="BI11" i="5"/>
  <c r="BI15" i="5" s="1"/>
  <c r="BK11" i="5"/>
  <c r="BK15" i="5" s="1"/>
  <c r="EL11" i="5"/>
  <c r="EL15" i="5" s="1"/>
  <c r="EL19" i="5" s="1"/>
  <c r="BH11" i="5"/>
  <c r="BH15" i="5" s="1"/>
  <c r="DW11" i="5"/>
  <c r="DW15" i="5" s="1"/>
  <c r="DW19" i="5" s="1"/>
  <c r="BK35" i="5"/>
  <c r="BK34" i="5"/>
  <c r="BK33" i="5"/>
  <c r="BK32" i="5"/>
  <c r="P35" i="5"/>
  <c r="P34" i="5"/>
  <c r="P32" i="5"/>
  <c r="P33" i="5"/>
  <c r="CB35" i="5"/>
  <c r="CB34" i="5"/>
  <c r="CB33" i="5"/>
  <c r="CB32" i="5"/>
  <c r="AO35" i="5"/>
  <c r="AO34" i="5"/>
  <c r="AO33" i="5"/>
  <c r="AO32" i="5"/>
  <c r="BF34" i="5"/>
  <c r="BF33" i="5"/>
  <c r="BF35" i="5"/>
  <c r="BF32" i="5"/>
  <c r="T35" i="5"/>
  <c r="T33" i="5"/>
  <c r="T32" i="5"/>
  <c r="T34" i="5"/>
  <c r="CF33" i="5"/>
  <c r="CF35" i="5"/>
  <c r="CF32" i="5"/>
  <c r="CF34" i="5"/>
  <c r="DY11" i="5"/>
  <c r="DY15" i="5" s="1"/>
  <c r="DY19" i="5" s="1"/>
  <c r="AY11" i="5"/>
  <c r="AY15" i="5" s="1"/>
  <c r="BU11" i="5"/>
  <c r="BU15" i="5" s="1"/>
  <c r="ET11" i="5"/>
  <c r="ET15" i="5" s="1"/>
  <c r="ET19" i="5" s="1"/>
  <c r="BN11" i="5"/>
  <c r="BN15" i="5" s="1"/>
  <c r="BN19" i="5" s="1"/>
  <c r="EG11" i="5"/>
  <c r="EG15" i="5" s="1"/>
  <c r="EG19" i="5" s="1"/>
  <c r="Q11" i="5"/>
  <c r="Q15" i="5" s="1"/>
  <c r="CZ11" i="5"/>
  <c r="CZ15" i="5" s="1"/>
  <c r="CZ19" i="5" s="1"/>
  <c r="AF11" i="5"/>
  <c r="AF15" i="5" s="1"/>
  <c r="AF19" i="5" s="1"/>
  <c r="FA11" i="5"/>
  <c r="FA15" i="5" s="1"/>
  <c r="FA19" i="5" s="1"/>
  <c r="BM91" i="5"/>
  <c r="BM88" i="5"/>
  <c r="BM89" i="5"/>
  <c r="BM90" i="5"/>
  <c r="T91" i="5"/>
  <c r="T90" i="5"/>
  <c r="T89" i="5"/>
  <c r="T88" i="5"/>
  <c r="CF91" i="5"/>
  <c r="CF90" i="5"/>
  <c r="CF89" i="5"/>
  <c r="CF88" i="5"/>
  <c r="EN11" i="5"/>
  <c r="EN15" i="5" s="1"/>
  <c r="EN19" i="5" s="1"/>
  <c r="BJ11" i="5"/>
  <c r="BJ15" i="5" s="1"/>
  <c r="CD11" i="5"/>
  <c r="CD15" i="5" s="1"/>
  <c r="CD19" i="5" s="1"/>
  <c r="EP11" i="5"/>
  <c r="EP15" i="5" s="1"/>
  <c r="EP19" i="5" s="1"/>
  <c r="DD11" i="5"/>
  <c r="DD15" i="5" s="1"/>
  <c r="DD19" i="5" s="1"/>
  <c r="FP11" i="5"/>
  <c r="FP15" i="5" s="1"/>
  <c r="FP19" i="5" s="1"/>
  <c r="EC11" i="5"/>
  <c r="EC15" i="5" s="1"/>
  <c r="EC19" i="5" s="1"/>
  <c r="BA11" i="5"/>
  <c r="BA15" i="5" s="1"/>
  <c r="EA11" i="5"/>
  <c r="EA15" i="5" s="1"/>
  <c r="EA19" i="5" s="1"/>
  <c r="AZ11" i="5"/>
  <c r="AZ15" i="5" s="1"/>
  <c r="CQ11" i="5"/>
  <c r="CQ15" i="5" s="1"/>
  <c r="CQ19" i="5" s="1"/>
  <c r="I35" i="5"/>
  <c r="I34" i="5"/>
  <c r="I33" i="5"/>
  <c r="I32" i="5"/>
  <c r="K34" i="5"/>
  <c r="K35" i="5"/>
  <c r="K33" i="5"/>
  <c r="K32" i="5"/>
  <c r="M35" i="5"/>
  <c r="M32" i="5"/>
  <c r="M34" i="5"/>
  <c r="M33" i="5"/>
  <c r="N35" i="5"/>
  <c r="N34" i="5"/>
  <c r="N33" i="5"/>
  <c r="N32" i="5"/>
  <c r="S34" i="5"/>
  <c r="S33" i="5"/>
  <c r="S32" i="5"/>
  <c r="S35" i="5"/>
  <c r="U35" i="5"/>
  <c r="U32" i="5"/>
  <c r="U34" i="5"/>
  <c r="U33" i="5"/>
  <c r="V35" i="5"/>
  <c r="V34" i="5"/>
  <c r="V33" i="5"/>
  <c r="V32" i="5"/>
  <c r="G35" i="5"/>
  <c r="G34" i="5"/>
  <c r="H38" i="5" s="1"/>
  <c r="G32" i="5"/>
  <c r="H36" i="5" s="1"/>
  <c r="G33" i="5"/>
  <c r="H37" i="5" s="1"/>
  <c r="BS35" i="5"/>
  <c r="BS34" i="5"/>
  <c r="BS32" i="5"/>
  <c r="BS33" i="5"/>
  <c r="X35" i="5"/>
  <c r="X34" i="5"/>
  <c r="X32" i="5"/>
  <c r="X33" i="5"/>
  <c r="CJ35" i="5"/>
  <c r="CJ34" i="5"/>
  <c r="CJ33" i="5"/>
  <c r="CJ32" i="5"/>
  <c r="AW35" i="5"/>
  <c r="AW34" i="5"/>
  <c r="AW33" i="5"/>
  <c r="AW32" i="5"/>
  <c r="BN34" i="5"/>
  <c r="BN33" i="5"/>
  <c r="BN35" i="5"/>
  <c r="BN32" i="5"/>
  <c r="AB35" i="5"/>
  <c r="AB33" i="5"/>
  <c r="AB34" i="5"/>
  <c r="AB32" i="5"/>
  <c r="CN33" i="5"/>
  <c r="CN35" i="5"/>
  <c r="CN34" i="5"/>
  <c r="CN32" i="5"/>
  <c r="DO11" i="5"/>
  <c r="DO15" i="5" s="1"/>
  <c r="DO19" i="5" s="1"/>
  <c r="AQ11" i="5"/>
  <c r="AQ15" i="5" s="1"/>
  <c r="AQ19" i="5" s="1"/>
  <c r="AW11" i="5"/>
  <c r="AW15" i="5" s="1"/>
  <c r="EI11" i="5"/>
  <c r="EI15" i="5" s="1"/>
  <c r="EI19" i="5" s="1"/>
  <c r="BF11" i="5"/>
  <c r="BF15" i="5" s="1"/>
  <c r="BF19" i="5" s="1"/>
  <c r="DA11" i="5"/>
  <c r="DA15" i="5" s="1"/>
  <c r="DA19" i="5" s="1"/>
  <c r="BC11" i="5"/>
  <c r="BC15" i="5" s="1"/>
  <c r="CP11" i="5"/>
  <c r="CP15" i="5" s="1"/>
  <c r="CP19" i="5" s="1"/>
  <c r="X11" i="5"/>
  <c r="X15" i="5" s="1"/>
  <c r="EO11" i="5"/>
  <c r="EO15" i="5" s="1"/>
  <c r="EO19" i="5" s="1"/>
  <c r="Q35" i="4"/>
  <c r="AU34" i="4"/>
  <c r="BM34" i="4"/>
  <c r="AU35" i="4"/>
  <c r="BM35" i="4"/>
  <c r="AU32" i="4"/>
  <c r="Q90" i="4"/>
  <c r="Q88" i="4"/>
  <c r="Q91" i="4"/>
  <c r="Q89" i="4"/>
  <c r="AK91" i="4"/>
  <c r="AK90" i="4"/>
  <c r="AK89" i="4"/>
  <c r="AK88" i="4"/>
  <c r="AU70" i="4"/>
  <c r="AU74" i="4" s="1"/>
  <c r="BN70" i="4"/>
  <c r="BN74" i="4" s="1"/>
  <c r="Q70" i="4"/>
  <c r="Q74" i="4" s="1"/>
  <c r="BW70" i="4"/>
  <c r="BW74" i="4" s="1"/>
  <c r="BU32" i="4"/>
  <c r="BU35" i="4"/>
  <c r="BU34" i="4"/>
  <c r="BU33" i="4"/>
  <c r="M11" i="4"/>
  <c r="M15" i="4" s="1"/>
  <c r="ER11" i="4"/>
  <c r="ER15" i="4" s="1"/>
  <c r="ER19" i="4" s="1"/>
  <c r="AL33" i="4"/>
  <c r="AL34" i="4"/>
  <c r="AL35" i="4"/>
  <c r="AL32" i="4"/>
  <c r="AA35" i="4"/>
  <c r="AA34" i="4"/>
  <c r="AA33" i="4"/>
  <c r="AA32" i="4"/>
  <c r="BI34" i="4"/>
  <c r="BI33" i="4"/>
  <c r="BI35" i="4"/>
  <c r="BI32" i="4"/>
  <c r="EX11" i="4"/>
  <c r="EX15" i="4" s="1"/>
  <c r="EX19" i="4" s="1"/>
  <c r="Y11" i="4"/>
  <c r="Y15" i="4" s="1"/>
  <c r="FL11" i="4"/>
  <c r="FL15" i="4" s="1"/>
  <c r="FL19" i="4" s="1"/>
  <c r="AL11" i="4"/>
  <c r="AL15" i="4" s="1"/>
  <c r="FR11" i="4"/>
  <c r="FR15" i="4" s="1"/>
  <c r="FR19" i="4" s="1"/>
  <c r="BN90" i="4"/>
  <c r="BN89" i="4"/>
  <c r="BN88" i="4"/>
  <c r="BN91" i="4"/>
  <c r="AZ91" i="4"/>
  <c r="AZ88" i="4"/>
  <c r="AZ90" i="4"/>
  <c r="AZ89" i="4"/>
  <c r="AY91" i="4"/>
  <c r="AY90" i="4"/>
  <c r="AY89" i="4"/>
  <c r="AY88" i="4"/>
  <c r="BY70" i="4"/>
  <c r="BY74" i="4" s="1"/>
  <c r="CH88" i="4"/>
  <c r="CH91" i="4"/>
  <c r="CH90" i="4"/>
  <c r="CH89" i="4"/>
  <c r="BM70" i="4"/>
  <c r="BM74" i="4" s="1"/>
  <c r="BE89" i="4"/>
  <c r="BE88" i="4"/>
  <c r="BE91" i="4"/>
  <c r="BE90" i="4"/>
  <c r="CE91" i="4"/>
  <c r="CE90" i="4"/>
  <c r="CE89" i="4"/>
  <c r="CE88" i="4"/>
  <c r="EK11" i="4"/>
  <c r="EK15" i="4" s="1"/>
  <c r="EK19" i="4" s="1"/>
  <c r="BY11" i="4"/>
  <c r="BY15" i="4" s="1"/>
  <c r="FJ11" i="4"/>
  <c r="FJ15" i="4" s="1"/>
  <c r="FJ19" i="4" s="1"/>
  <c r="BS33" i="4"/>
  <c r="BS32" i="4"/>
  <c r="BS35" i="4"/>
  <c r="BS34" i="4"/>
  <c r="BP11" i="4"/>
  <c r="BP15" i="4" s="1"/>
  <c r="BP19" i="4" s="1"/>
  <c r="BF35" i="4"/>
  <c r="BF34" i="4"/>
  <c r="BF33" i="4"/>
  <c r="BF32" i="4"/>
  <c r="CM35" i="4"/>
  <c r="CM34" i="4"/>
  <c r="CM33" i="4"/>
  <c r="CM32" i="4"/>
  <c r="BD32" i="4"/>
  <c r="BD35" i="4"/>
  <c r="BD34" i="4"/>
  <c r="BD33" i="4"/>
  <c r="DS11" i="4"/>
  <c r="DS15" i="4" s="1"/>
  <c r="DS19" i="4" s="1"/>
  <c r="BG11" i="4"/>
  <c r="BG15" i="4" s="1"/>
  <c r="AH11" i="4"/>
  <c r="AH15" i="4" s="1"/>
  <c r="BD11" i="4"/>
  <c r="BD15" i="4" s="1"/>
  <c r="T34" i="4"/>
  <c r="T33" i="4"/>
  <c r="T35" i="4"/>
  <c r="T32" i="4"/>
  <c r="AP11" i="4"/>
  <c r="AP15" i="4" s="1"/>
  <c r="DN11" i="4"/>
  <c r="DN15" i="4" s="1"/>
  <c r="DN19" i="4" s="1"/>
  <c r="FM11" i="4"/>
  <c r="FM15" i="4" s="1"/>
  <c r="FM19" i="4" s="1"/>
  <c r="I11" i="4"/>
  <c r="I15" i="4" s="1"/>
  <c r="CZ11" i="4"/>
  <c r="CZ15" i="4" s="1"/>
  <c r="CZ19" i="4" s="1"/>
  <c r="AD33" i="4"/>
  <c r="AD35" i="4"/>
  <c r="AD32" i="4"/>
  <c r="AD34" i="4"/>
  <c r="DW11" i="4"/>
  <c r="DW15" i="4" s="1"/>
  <c r="DW19" i="4" s="1"/>
  <c r="BK11" i="4"/>
  <c r="BK15" i="4" s="1"/>
  <c r="J89" i="4"/>
  <c r="J88" i="4"/>
  <c r="J91" i="4"/>
  <c r="J90" i="4"/>
  <c r="BV89" i="4"/>
  <c r="BV91" i="4"/>
  <c r="BV90" i="4"/>
  <c r="BV88" i="4"/>
  <c r="BH88" i="4"/>
  <c r="BH91" i="4"/>
  <c r="BH90" i="4"/>
  <c r="BH89" i="4"/>
  <c r="AS91" i="4"/>
  <c r="AS90" i="4"/>
  <c r="AS89" i="4"/>
  <c r="AS88" i="4"/>
  <c r="AM91" i="4"/>
  <c r="AM88" i="4"/>
  <c r="AM89" i="4"/>
  <c r="AM90" i="4"/>
  <c r="AM70" i="4"/>
  <c r="AM74" i="4" s="1"/>
  <c r="BQ70" i="4"/>
  <c r="BQ74" i="4" s="1"/>
  <c r="AP70" i="4"/>
  <c r="AP74" i="4" s="1"/>
  <c r="BG70" i="4"/>
  <c r="BG74" i="4" s="1"/>
  <c r="BR70" i="4"/>
  <c r="BR74" i="4" s="1"/>
  <c r="H91" i="4"/>
  <c r="H90" i="4"/>
  <c r="H89" i="4"/>
  <c r="H88" i="4"/>
  <c r="AI70" i="4"/>
  <c r="AI74" i="4" s="1"/>
  <c r="X91" i="4"/>
  <c r="X90" i="4"/>
  <c r="X89" i="4"/>
  <c r="X88" i="4"/>
  <c r="BW91" i="4"/>
  <c r="BW90" i="4"/>
  <c r="BW89" i="4"/>
  <c r="BW88" i="4"/>
  <c r="BE32" i="4"/>
  <c r="BE35" i="4"/>
  <c r="BE34" i="4"/>
  <c r="BE33" i="4"/>
  <c r="EC11" i="4"/>
  <c r="EC15" i="4" s="1"/>
  <c r="EC19" i="4" s="1"/>
  <c r="BQ11" i="4"/>
  <c r="BQ15" i="4" s="1"/>
  <c r="DD11" i="4"/>
  <c r="DD15" i="4" s="1"/>
  <c r="DD19" i="4" s="1"/>
  <c r="CX11" i="4"/>
  <c r="CX15" i="4" s="1"/>
  <c r="CX19" i="4" s="1"/>
  <c r="BC33" i="4"/>
  <c r="BC32" i="4"/>
  <c r="BC35" i="4"/>
  <c r="BC34" i="4"/>
  <c r="EJ11" i="4"/>
  <c r="EJ15" i="4" s="1"/>
  <c r="EJ19" i="4" s="1"/>
  <c r="AR11" i="4"/>
  <c r="AR15" i="4" s="1"/>
  <c r="V33" i="4"/>
  <c r="V35" i="4"/>
  <c r="V32" i="4"/>
  <c r="V34" i="4"/>
  <c r="BN35" i="4"/>
  <c r="BN33" i="4"/>
  <c r="BN34" i="4"/>
  <c r="BN32" i="4"/>
  <c r="AI35" i="4"/>
  <c r="AI34" i="4"/>
  <c r="AI33" i="4"/>
  <c r="AI32" i="4"/>
  <c r="BQ34" i="4"/>
  <c r="BQ33" i="4"/>
  <c r="BQ35" i="4"/>
  <c r="BQ32" i="4"/>
  <c r="BL32" i="4"/>
  <c r="BL35" i="4"/>
  <c r="BL33" i="4"/>
  <c r="BL34" i="4"/>
  <c r="DK11" i="4"/>
  <c r="DK15" i="4" s="1"/>
  <c r="DK19" i="4" s="1"/>
  <c r="AY11" i="4"/>
  <c r="AY15" i="4" s="1"/>
  <c r="EH11" i="4"/>
  <c r="EH15" i="4" s="1"/>
  <c r="EH19" i="4" s="1"/>
  <c r="R11" i="4"/>
  <c r="R15" i="4" s="1"/>
  <c r="AF11" i="4"/>
  <c r="AF15" i="4" s="1"/>
  <c r="FN11" i="4"/>
  <c r="FN15" i="4" s="1"/>
  <c r="FN19" i="4" s="1"/>
  <c r="Z11" i="4"/>
  <c r="Z15" i="4" s="1"/>
  <c r="BL11" i="4"/>
  <c r="BL15" i="4" s="1"/>
  <c r="CP11" i="4"/>
  <c r="CP15" i="4" s="1"/>
  <c r="CP19" i="4" s="1"/>
  <c r="FE11" i="4"/>
  <c r="FE15" i="4" s="1"/>
  <c r="FE19" i="4" s="1"/>
  <c r="AN11" i="4"/>
  <c r="AN15" i="4" s="1"/>
  <c r="FD11" i="4"/>
  <c r="FD15" i="4" s="1"/>
  <c r="FD19" i="4" s="1"/>
  <c r="CR11" i="4"/>
  <c r="CR15" i="4" s="1"/>
  <c r="CR19" i="4" s="1"/>
  <c r="N33" i="4"/>
  <c r="N35" i="4"/>
  <c r="N32" i="4"/>
  <c r="N34" i="4"/>
  <c r="DO11" i="4"/>
  <c r="DO15" i="4" s="1"/>
  <c r="DO19" i="4" s="1"/>
  <c r="BC11" i="4"/>
  <c r="BC15" i="4" s="1"/>
  <c r="EL11" i="4"/>
  <c r="EL15" i="4" s="1"/>
  <c r="EL19" i="4" s="1"/>
  <c r="Y91" i="4"/>
  <c r="Y90" i="4"/>
  <c r="Y88" i="4"/>
  <c r="Y89" i="4"/>
  <c r="BJ70" i="4"/>
  <c r="BJ74" i="4" s="1"/>
  <c r="AT89" i="4"/>
  <c r="AT90" i="4"/>
  <c r="AT88" i="4"/>
  <c r="AT91" i="4"/>
  <c r="AX70" i="4"/>
  <c r="AX74" i="4" s="1"/>
  <c r="O90" i="4"/>
  <c r="O89" i="4"/>
  <c r="O88" i="4"/>
  <c r="O91" i="4"/>
  <c r="BI11" i="4"/>
  <c r="BI15" i="4" s="1"/>
  <c r="AM33" i="4"/>
  <c r="AM32" i="4"/>
  <c r="AM35" i="4"/>
  <c r="AM34" i="4"/>
  <c r="BV35" i="4"/>
  <c r="BV34" i="4"/>
  <c r="BV33" i="4"/>
  <c r="BV32" i="4"/>
  <c r="AQ35" i="4"/>
  <c r="AQ34" i="4"/>
  <c r="AQ33" i="4"/>
  <c r="AQ32" i="4"/>
  <c r="M34" i="4"/>
  <c r="M33" i="4"/>
  <c r="M32" i="4"/>
  <c r="M35" i="4"/>
  <c r="H32" i="4"/>
  <c r="H35" i="4"/>
  <c r="H34" i="4"/>
  <c r="H33" i="4"/>
  <c r="DC11" i="4"/>
  <c r="DC15" i="4" s="1"/>
  <c r="DC19" i="4" s="1"/>
  <c r="DZ11" i="4"/>
  <c r="DZ15" i="4" s="1"/>
  <c r="DZ19" i="4" s="1"/>
  <c r="EP11" i="4"/>
  <c r="EP15" i="4" s="1"/>
  <c r="EP19" i="4" s="1"/>
  <c r="H11" i="4"/>
  <c r="H15" i="4" s="1"/>
  <c r="P11" i="4"/>
  <c r="P15" i="4" s="1"/>
  <c r="CJ11" i="4"/>
  <c r="CJ15" i="4" s="1"/>
  <c r="CJ19" i="4" s="1"/>
  <c r="G104" i="4"/>
  <c r="Z91" i="4"/>
  <c r="Z90" i="4"/>
  <c r="Z89" i="4"/>
  <c r="Z88" i="4"/>
  <c r="BX88" i="4"/>
  <c r="BX91" i="4"/>
  <c r="BX90" i="4"/>
  <c r="BX89" i="4"/>
  <c r="W70" i="4"/>
  <c r="W74" i="4" s="1"/>
  <c r="BV70" i="4"/>
  <c r="BV74" i="4" s="1"/>
  <c r="BB70" i="4"/>
  <c r="BB74" i="4" s="1"/>
  <c r="BT91" i="4"/>
  <c r="BT90" i="4"/>
  <c r="BT89" i="4"/>
  <c r="BT88" i="4"/>
  <c r="BU70" i="4"/>
  <c r="BU74" i="4" s="1"/>
  <c r="AG70" i="4"/>
  <c r="AG74" i="4" s="1"/>
  <c r="AA91" i="4"/>
  <c r="AA90" i="4"/>
  <c r="AA89" i="4"/>
  <c r="AA88" i="4"/>
  <c r="Y32" i="4"/>
  <c r="Y35" i="4"/>
  <c r="Y33" i="4"/>
  <c r="Y34" i="4"/>
  <c r="DM11" i="4"/>
  <c r="DM15" i="4" s="1"/>
  <c r="DM19" i="4" s="1"/>
  <c r="BA11" i="4"/>
  <c r="BA15" i="4" s="1"/>
  <c r="BH11" i="4"/>
  <c r="BH15" i="4" s="1"/>
  <c r="BH19" i="4" s="1"/>
  <c r="W33" i="4"/>
  <c r="W32" i="4"/>
  <c r="W35" i="4"/>
  <c r="W34" i="4"/>
  <c r="DT11" i="4"/>
  <c r="DT15" i="4" s="1"/>
  <c r="DT19" i="4" s="1"/>
  <c r="CH11" i="4"/>
  <c r="CH15" i="4" s="1"/>
  <c r="R35" i="4"/>
  <c r="R34" i="4"/>
  <c r="R33" i="4"/>
  <c r="R32" i="4"/>
  <c r="CD35" i="4"/>
  <c r="CD34" i="4"/>
  <c r="CD33" i="4"/>
  <c r="CD32" i="4"/>
  <c r="AY35" i="4"/>
  <c r="AY34" i="4"/>
  <c r="AY32" i="4"/>
  <c r="AY33" i="4"/>
  <c r="U34" i="4"/>
  <c r="U33" i="4"/>
  <c r="U35" i="4"/>
  <c r="U32" i="4"/>
  <c r="CG34" i="4"/>
  <c r="CG33" i="4"/>
  <c r="CG35" i="4"/>
  <c r="CG32" i="4"/>
  <c r="P32" i="4"/>
  <c r="P33" i="4"/>
  <c r="P35" i="4"/>
  <c r="P34" i="4"/>
  <c r="CB32" i="4"/>
  <c r="CB33" i="4"/>
  <c r="CB35" i="4"/>
  <c r="CB34" i="4"/>
  <c r="FG11" i="4"/>
  <c r="FG15" i="4" s="1"/>
  <c r="FG19" i="4" s="1"/>
  <c r="CU11" i="4"/>
  <c r="CU15" i="4" s="1"/>
  <c r="CU19" i="4" s="1"/>
  <c r="AI11" i="4"/>
  <c r="AI15" i="4" s="1"/>
  <c r="DJ11" i="4"/>
  <c r="DJ15" i="4" s="1"/>
  <c r="DJ19" i="4" s="1"/>
  <c r="CS11" i="4"/>
  <c r="CS15" i="4" s="1"/>
  <c r="CS19" i="4" s="1"/>
  <c r="DR11" i="4"/>
  <c r="DR15" i="4" s="1"/>
  <c r="DR19" i="4" s="1"/>
  <c r="EO11" i="4"/>
  <c r="EO15" i="4" s="1"/>
  <c r="EO19" i="4" s="1"/>
  <c r="V11" i="4"/>
  <c r="V15" i="4" s="1"/>
  <c r="EG11" i="4"/>
  <c r="EG15" i="4" s="1"/>
  <c r="EG19" i="4" s="1"/>
  <c r="EN11" i="4"/>
  <c r="EN15" i="4" s="1"/>
  <c r="EN19" i="4" s="1"/>
  <c r="CB11" i="4"/>
  <c r="CB15" i="4" s="1"/>
  <c r="FK11" i="4"/>
  <c r="FK15" i="4" s="1"/>
  <c r="FK19" i="4" s="1"/>
  <c r="CY11" i="4"/>
  <c r="CY15" i="4" s="1"/>
  <c r="CY19" i="4" s="1"/>
  <c r="AM11" i="4"/>
  <c r="AM15" i="4" s="1"/>
  <c r="BZ11" i="4"/>
  <c r="BZ15" i="4" s="1"/>
  <c r="BA91" i="4"/>
  <c r="BA90" i="4"/>
  <c r="BA89" i="4"/>
  <c r="BA88" i="4"/>
  <c r="AH70" i="4"/>
  <c r="AH74" i="4" s="1"/>
  <c r="I70" i="4"/>
  <c r="I74" i="4" s="1"/>
  <c r="BC90" i="4"/>
  <c r="BC91" i="4"/>
  <c r="BC88" i="4"/>
  <c r="BC89" i="4"/>
  <c r="K70" i="4"/>
  <c r="K74" i="4" s="1"/>
  <c r="AO32" i="4"/>
  <c r="AO35" i="4"/>
  <c r="AO33" i="4"/>
  <c r="AO34" i="4"/>
  <c r="DU11" i="4"/>
  <c r="DU15" i="4" s="1"/>
  <c r="DU19" i="4" s="1"/>
  <c r="BX11" i="4"/>
  <c r="BX15" i="4" s="1"/>
  <c r="BX19" i="4" s="1"/>
  <c r="AD11" i="4"/>
  <c r="AD15" i="4" s="1"/>
  <c r="EB11" i="4"/>
  <c r="EB15" i="4" s="1"/>
  <c r="EB19" i="4" s="1"/>
  <c r="T11" i="4"/>
  <c r="T15" i="4" s="1"/>
  <c r="J35" i="4"/>
  <c r="J34" i="4"/>
  <c r="J33" i="4"/>
  <c r="J32" i="4"/>
  <c r="BY34" i="4"/>
  <c r="BY33" i="4"/>
  <c r="BY35" i="4"/>
  <c r="BY32" i="4"/>
  <c r="BT32" i="4"/>
  <c r="BT35" i="4"/>
  <c r="BT34" i="4"/>
  <c r="BT33" i="4"/>
  <c r="FO11" i="4"/>
  <c r="FO15" i="4" s="1"/>
  <c r="FO19" i="4" s="1"/>
  <c r="AQ11" i="4"/>
  <c r="AQ15" i="4" s="1"/>
  <c r="DY11" i="4"/>
  <c r="DY15" i="4" s="1"/>
  <c r="DY19" i="4" s="1"/>
  <c r="J11" i="4"/>
  <c r="J15" i="4" s="1"/>
  <c r="BB11" i="4"/>
  <c r="BB15" i="4" s="1"/>
  <c r="EW11" i="4"/>
  <c r="EW15" i="4" s="1"/>
  <c r="EW19" i="4" s="1"/>
  <c r="EV11" i="4"/>
  <c r="EV15" i="4" s="1"/>
  <c r="EV19" i="4" s="1"/>
  <c r="FS11" i="4"/>
  <c r="FS15" i="4" s="1"/>
  <c r="FS19" i="4" s="1"/>
  <c r="DG11" i="4"/>
  <c r="DG15" i="4" s="1"/>
  <c r="DG19" i="4" s="1"/>
  <c r="AU11" i="4"/>
  <c r="AU15" i="4" s="1"/>
  <c r="DF11" i="4"/>
  <c r="DF15" i="4" s="1"/>
  <c r="DF19" i="4" s="1"/>
  <c r="CC90" i="4"/>
  <c r="CC91" i="4"/>
  <c r="CC89" i="4"/>
  <c r="CC88" i="4"/>
  <c r="L88" i="4"/>
  <c r="L91" i="4"/>
  <c r="L90" i="4"/>
  <c r="L89" i="4"/>
  <c r="BI91" i="4"/>
  <c r="BI90" i="4"/>
  <c r="BI89" i="4"/>
  <c r="BI88" i="4"/>
  <c r="BZ91" i="4"/>
  <c r="BZ88" i="4"/>
  <c r="BZ90" i="4"/>
  <c r="BZ89" i="4"/>
  <c r="BA70" i="4"/>
  <c r="BA74" i="4" s="1"/>
  <c r="J70" i="4"/>
  <c r="J74" i="4" s="1"/>
  <c r="BK91" i="4"/>
  <c r="BK90" i="4"/>
  <c r="BK89" i="4"/>
  <c r="BK88" i="4"/>
  <c r="BR89" i="4"/>
  <c r="BR88" i="4"/>
  <c r="BR91" i="4"/>
  <c r="BR90" i="4"/>
  <c r="AH91" i="4"/>
  <c r="AH90" i="4"/>
  <c r="AH88" i="4"/>
  <c r="AH89" i="4"/>
  <c r="T89" i="4"/>
  <c r="T88" i="4"/>
  <c r="T90" i="4"/>
  <c r="T91" i="4"/>
  <c r="CF89" i="4"/>
  <c r="CF90" i="4"/>
  <c r="CF88" i="4"/>
  <c r="CF91" i="4"/>
  <c r="BQ91" i="4"/>
  <c r="BQ90" i="4"/>
  <c r="BQ89" i="4"/>
  <c r="BQ88" i="4"/>
  <c r="CA70" i="4"/>
  <c r="CA74" i="4" s="1"/>
  <c r="O70" i="4"/>
  <c r="O74" i="4" s="1"/>
  <c r="AS70" i="4"/>
  <c r="AS74" i="4" s="1"/>
  <c r="BE70" i="4"/>
  <c r="BE74" i="4" s="1"/>
  <c r="Y70" i="4"/>
  <c r="Y74" i="4" s="1"/>
  <c r="F52" i="4"/>
  <c r="AL70" i="4"/>
  <c r="AL74" i="4" s="1"/>
  <c r="AW70" i="4"/>
  <c r="AW74" i="4" s="1"/>
  <c r="K91" i="4"/>
  <c r="K90" i="4"/>
  <c r="K89" i="4"/>
  <c r="K88" i="4"/>
  <c r="Z70" i="4"/>
  <c r="Z74" i="4"/>
  <c r="AQ70" i="4"/>
  <c r="AQ74" i="4" s="1"/>
  <c r="S91" i="4"/>
  <c r="S90" i="4"/>
  <c r="S89" i="4"/>
  <c r="S88" i="4"/>
  <c r="AN91" i="4"/>
  <c r="AN90" i="4"/>
  <c r="AN89" i="4"/>
  <c r="AN88" i="4"/>
  <c r="I32" i="4"/>
  <c r="I35" i="4"/>
  <c r="I34" i="4"/>
  <c r="I33" i="4"/>
  <c r="DE11" i="4"/>
  <c r="DE15" i="4" s="1"/>
  <c r="DE19" i="4" s="1"/>
  <c r="AS11" i="4"/>
  <c r="AS15" i="4" s="1"/>
  <c r="AZ11" i="4"/>
  <c r="AZ15" i="4" s="1"/>
  <c r="G33" i="4"/>
  <c r="H37" i="4" s="1"/>
  <c r="G32" i="4"/>
  <c r="H36" i="4" s="1"/>
  <c r="G35" i="4"/>
  <c r="G34" i="4"/>
  <c r="H38" i="4" s="1"/>
  <c r="DL11" i="4"/>
  <c r="DL15" i="4" s="1"/>
  <c r="DL19" i="4" s="1"/>
  <c r="Z35" i="4"/>
  <c r="Z34" i="4"/>
  <c r="Z32" i="4"/>
  <c r="Z33" i="4"/>
  <c r="CL35" i="4"/>
  <c r="CL34" i="4"/>
  <c r="CL32" i="4"/>
  <c r="CL33" i="4"/>
  <c r="BG35" i="4"/>
  <c r="BG34" i="4"/>
  <c r="BG33" i="4"/>
  <c r="BG32" i="4"/>
  <c r="AC34" i="4"/>
  <c r="AC33" i="4"/>
  <c r="AC35" i="4"/>
  <c r="AC32" i="4"/>
  <c r="CO34" i="4"/>
  <c r="CO33" i="4"/>
  <c r="CO35" i="4"/>
  <c r="CO32" i="4"/>
  <c r="X32" i="4"/>
  <c r="X34" i="4"/>
  <c r="X33" i="4"/>
  <c r="X35" i="4"/>
  <c r="CJ32" i="4"/>
  <c r="CJ34" i="4"/>
  <c r="CJ33" i="4"/>
  <c r="CJ35" i="4"/>
  <c r="EY11" i="4"/>
  <c r="EY15" i="4" s="1"/>
  <c r="EY19" i="4" s="1"/>
  <c r="CM11" i="4"/>
  <c r="CM15" i="4" s="1"/>
  <c r="CM19" i="4" s="1"/>
  <c r="AA11" i="4"/>
  <c r="AA15" i="4" s="1"/>
  <c r="AA19" i="4" s="1"/>
  <c r="CT11" i="4"/>
  <c r="CT15" i="4" s="1"/>
  <c r="CT19" i="4" s="1"/>
  <c r="BU11" i="4"/>
  <c r="BU15" i="4" s="1"/>
  <c r="CF34" i="4"/>
  <c r="CF33" i="4"/>
  <c r="CF35" i="4"/>
  <c r="CF32" i="4"/>
  <c r="DB11" i="4"/>
  <c r="DB15" i="4" s="1"/>
  <c r="DB19" i="4" s="1"/>
  <c r="DI11" i="4"/>
  <c r="DI15" i="4" s="1"/>
  <c r="DI19" i="4" s="1"/>
  <c r="DQ11" i="4"/>
  <c r="DQ15" i="4" s="1"/>
  <c r="DQ19" i="4" s="1"/>
  <c r="EF11" i="4"/>
  <c r="EF15" i="4" s="1"/>
  <c r="EF19" i="4" s="1"/>
  <c r="BT11" i="4"/>
  <c r="BT15" i="4" s="1"/>
  <c r="CP33" i="4"/>
  <c r="CP35" i="4"/>
  <c r="CP32" i="4"/>
  <c r="CP34" i="4"/>
  <c r="FC11" i="4"/>
  <c r="FC15" i="4" s="1"/>
  <c r="FC19" i="4" s="1"/>
  <c r="CQ11" i="4"/>
  <c r="CQ15" i="4" s="1"/>
  <c r="CQ19" i="4" s="1"/>
  <c r="AE11" i="4"/>
  <c r="AE15" i="4" s="1"/>
  <c r="AT11" i="4"/>
  <c r="AT15" i="4" s="1"/>
  <c r="BP90" i="4"/>
  <c r="BP88" i="4"/>
  <c r="BP91" i="4"/>
  <c r="BP89" i="4"/>
  <c r="BI70" i="4"/>
  <c r="BI74" i="4" s="1"/>
  <c r="AP90" i="4"/>
  <c r="AP91" i="4"/>
  <c r="AP88" i="4"/>
  <c r="AP89" i="4"/>
  <c r="M91" i="4"/>
  <c r="M90" i="4"/>
  <c r="M89" i="4"/>
  <c r="M88" i="4"/>
  <c r="BS70" i="4"/>
  <c r="BS74" i="4" s="1"/>
  <c r="U70" i="4"/>
  <c r="U74" i="4" s="1"/>
  <c r="AD70" i="4"/>
  <c r="AD74" i="4" s="1"/>
  <c r="AV91" i="4"/>
  <c r="AV90" i="4"/>
  <c r="AV89" i="4"/>
  <c r="AV88" i="4"/>
  <c r="AO70" i="4"/>
  <c r="AO74" i="4" s="1"/>
  <c r="CW11" i="4"/>
  <c r="CW15" i="4" s="1"/>
  <c r="CW19" i="4" s="1"/>
  <c r="AJ11" i="4"/>
  <c r="AJ15" i="4" s="1"/>
  <c r="FP11" i="4"/>
  <c r="FP15" i="4" s="1"/>
  <c r="FP19" i="4" s="1"/>
  <c r="CV11" i="4"/>
  <c r="CV15" i="4" s="1"/>
  <c r="CV19" i="4" s="1"/>
  <c r="CH33" i="4"/>
  <c r="CH35" i="4"/>
  <c r="CH32" i="4"/>
  <c r="CH34" i="4"/>
  <c r="AH35" i="4"/>
  <c r="AH34" i="4"/>
  <c r="AH33" i="4"/>
  <c r="AH32" i="4"/>
  <c r="BO35" i="4"/>
  <c r="BO34" i="4"/>
  <c r="BO32" i="4"/>
  <c r="BO33" i="4"/>
  <c r="AK34" i="4"/>
  <c r="AK33" i="4"/>
  <c r="AK35" i="4"/>
  <c r="AK32" i="4"/>
  <c r="AF32" i="4"/>
  <c r="AF35" i="4"/>
  <c r="AF34" i="4"/>
  <c r="AF33" i="4"/>
  <c r="CR32" i="4"/>
  <c r="CR35" i="4"/>
  <c r="CR34" i="4"/>
  <c r="CR33" i="4"/>
  <c r="EQ11" i="4"/>
  <c r="EQ15" i="4" s="1"/>
  <c r="EQ19" i="4" s="1"/>
  <c r="CE11" i="4"/>
  <c r="CE15" i="4" s="1"/>
  <c r="S11" i="4"/>
  <c r="S15" i="4" s="1"/>
  <c r="CD11" i="4"/>
  <c r="CD15" i="4" s="1"/>
  <c r="BE11" i="4"/>
  <c r="BE15" i="4" s="1"/>
  <c r="ET11" i="4"/>
  <c r="ET15" i="4" s="1"/>
  <c r="ET19" i="4" s="1"/>
  <c r="BP34" i="4"/>
  <c r="BP33" i="4"/>
  <c r="BP35" i="4"/>
  <c r="BP32" i="4"/>
  <c r="CL11" i="4"/>
  <c r="CL15" i="4" s="1"/>
  <c r="CL19" i="4" s="1"/>
  <c r="CK11" i="4"/>
  <c r="CK15" i="4" s="1"/>
  <c r="CK19" i="4" s="1"/>
  <c r="DA11" i="4"/>
  <c r="DA15" i="4" s="1"/>
  <c r="DA19" i="4" s="1"/>
  <c r="DX11" i="4"/>
  <c r="DX15" i="4" s="1"/>
  <c r="DX19" i="4" s="1"/>
  <c r="AV11" i="4"/>
  <c r="AV15" i="4" s="1"/>
  <c r="AV19" i="4" s="1"/>
  <c r="BZ33" i="4"/>
  <c r="BZ35" i="4"/>
  <c r="BZ32" i="4"/>
  <c r="BZ34" i="4"/>
  <c r="EU11" i="4"/>
  <c r="EU15" i="4" s="1"/>
  <c r="EU19" i="4" s="1"/>
  <c r="CI11" i="4"/>
  <c r="CI15" i="4" s="1"/>
  <c r="CI19" i="4" s="1"/>
  <c r="W11" i="4"/>
  <c r="W15" i="4" s="1"/>
  <c r="N11" i="4"/>
  <c r="N15" i="4" s="1"/>
  <c r="R89" i="4"/>
  <c r="R88" i="4"/>
  <c r="R91" i="4"/>
  <c r="R90" i="4"/>
  <c r="AE70" i="4"/>
  <c r="AE74" i="4" s="1"/>
  <c r="BD91" i="4"/>
  <c r="BD90" i="4"/>
  <c r="BD89" i="4"/>
  <c r="BD88" i="4"/>
  <c r="AB88" i="4"/>
  <c r="AB90" i="4"/>
  <c r="AB89" i="4"/>
  <c r="AB91" i="4"/>
  <c r="BY91" i="4"/>
  <c r="BY90" i="4"/>
  <c r="BY89" i="4"/>
  <c r="BY88" i="4"/>
  <c r="G70" i="4"/>
  <c r="G74" i="4" s="1"/>
  <c r="I91" i="4"/>
  <c r="I88" i="4"/>
  <c r="I90" i="4"/>
  <c r="I89" i="4"/>
  <c r="BO70" i="4"/>
  <c r="BO74" i="4" s="1"/>
  <c r="AL91" i="4"/>
  <c r="AL90" i="4"/>
  <c r="AL88" i="4"/>
  <c r="AL89" i="4"/>
  <c r="V91" i="4"/>
  <c r="V88" i="4"/>
  <c r="V90" i="4"/>
  <c r="V89" i="4"/>
  <c r="N91" i="4"/>
  <c r="N90" i="4"/>
  <c r="N88" i="4"/>
  <c r="N89" i="4"/>
  <c r="BB90" i="4"/>
  <c r="BB89" i="4"/>
  <c r="BB88" i="4"/>
  <c r="BB91" i="4"/>
  <c r="FI11" i="4"/>
  <c r="FI15" i="4" s="1"/>
  <c r="FI19" i="4" s="1"/>
  <c r="AK11" i="4"/>
  <c r="AK15" i="4" s="1"/>
  <c r="AQ91" i="4"/>
  <c r="AQ90" i="4"/>
  <c r="AQ89" i="4"/>
  <c r="AQ88" i="4"/>
  <c r="AX91" i="4"/>
  <c r="AX90" i="4"/>
  <c r="AX88" i="4"/>
  <c r="AX89" i="4"/>
  <c r="AJ88" i="4"/>
  <c r="AJ89" i="4"/>
  <c r="AJ91" i="4"/>
  <c r="AJ90" i="4"/>
  <c r="U91" i="4"/>
  <c r="U90" i="4"/>
  <c r="U89" i="4"/>
  <c r="U88" i="4"/>
  <c r="CG91" i="4"/>
  <c r="CG90" i="4"/>
  <c r="CG89" i="4"/>
  <c r="CG88" i="4"/>
  <c r="BK70" i="4"/>
  <c r="BK74" i="4" s="1"/>
  <c r="M70" i="4"/>
  <c r="M74" i="4" s="1"/>
  <c r="BS89" i="4"/>
  <c r="BS90" i="4"/>
  <c r="BS88" i="4"/>
  <c r="BS91" i="4"/>
  <c r="V70" i="4"/>
  <c r="V74" i="4" s="1"/>
  <c r="AU91" i="4"/>
  <c r="AU88" i="4"/>
  <c r="AU90" i="4"/>
  <c r="AU89" i="4"/>
  <c r="S70" i="4"/>
  <c r="S74" i="4" s="1"/>
  <c r="CE70" i="4"/>
  <c r="CE74" i="4" s="1"/>
  <c r="AF91" i="4"/>
  <c r="AF90" i="4"/>
  <c r="AF89" i="4"/>
  <c r="AF88" i="4"/>
  <c r="P91" i="4"/>
  <c r="P90" i="4"/>
  <c r="P89" i="4"/>
  <c r="P88" i="4"/>
  <c r="CC70" i="4"/>
  <c r="CC74" i="4" s="1"/>
  <c r="BG91" i="4"/>
  <c r="BG90" i="4"/>
  <c r="BG89" i="4"/>
  <c r="BG88" i="4"/>
  <c r="AO90" i="4"/>
  <c r="AO89" i="4"/>
  <c r="AO88" i="4"/>
  <c r="AO91" i="4"/>
  <c r="BM91" i="4"/>
  <c r="BM88" i="4"/>
  <c r="BM90" i="4"/>
  <c r="BM89" i="4"/>
  <c r="FA11" i="4"/>
  <c r="FA15" i="4" s="1"/>
  <c r="FA19" i="4" s="1"/>
  <c r="CO11" i="4"/>
  <c r="CO15" i="4" s="1"/>
  <c r="CO19" i="4" s="1"/>
  <c r="AC11" i="4"/>
  <c r="AC15" i="4" s="1"/>
  <c r="AB11" i="4"/>
  <c r="AB15" i="4" s="1"/>
  <c r="AB19" i="4" s="1"/>
  <c r="FH11" i="4"/>
  <c r="FH15" i="4" s="1"/>
  <c r="FH19" i="4" s="1"/>
  <c r="CN11" i="4"/>
  <c r="CN15" i="4" s="1"/>
  <c r="CN19" i="4" s="1"/>
  <c r="BR33" i="4"/>
  <c r="BR35" i="4"/>
  <c r="BR32" i="4"/>
  <c r="BR34" i="4"/>
  <c r="AP35" i="4"/>
  <c r="AP32" i="4"/>
  <c r="AP34" i="4"/>
  <c r="AP33" i="4"/>
  <c r="K35" i="4"/>
  <c r="K34" i="4"/>
  <c r="K33" i="4"/>
  <c r="K32" i="4"/>
  <c r="BW35" i="4"/>
  <c r="BW34" i="4"/>
  <c r="BW33" i="4"/>
  <c r="BW32" i="4"/>
  <c r="AS34" i="4"/>
  <c r="AS33" i="4"/>
  <c r="AS35" i="4"/>
  <c r="AS32" i="4"/>
  <c r="AN32" i="4"/>
  <c r="AN34" i="4"/>
  <c r="AN35" i="4"/>
  <c r="AN33" i="4"/>
  <c r="EI11" i="4"/>
  <c r="EI15" i="4" s="1"/>
  <c r="EI19" i="4" s="1"/>
  <c r="BW11" i="4"/>
  <c r="BW15" i="4" s="1"/>
  <c r="K11" i="4"/>
  <c r="K15" i="4" s="1"/>
  <c r="BN11" i="4"/>
  <c r="BN15" i="4" s="1"/>
  <c r="AG11" i="4"/>
  <c r="AG15" i="4" s="1"/>
  <c r="BR11" i="4"/>
  <c r="BR15" i="4" s="1"/>
  <c r="AZ34" i="4"/>
  <c r="AZ33" i="4"/>
  <c r="AZ32" i="4"/>
  <c r="AZ35" i="4"/>
  <c r="BV11" i="4"/>
  <c r="BV15" i="4" s="1"/>
  <c r="BM11" i="4"/>
  <c r="BM15" i="4" s="1"/>
  <c r="CC11" i="4"/>
  <c r="CC15" i="4" s="1"/>
  <c r="ED11" i="4"/>
  <c r="ED15" i="4" s="1"/>
  <c r="ED19" i="4" s="1"/>
  <c r="DP11" i="4"/>
  <c r="DP15" i="4" s="1"/>
  <c r="DP19" i="4" s="1"/>
  <c r="X11" i="4"/>
  <c r="X15" i="4" s="1"/>
  <c r="BJ33" i="4"/>
  <c r="BJ35" i="4"/>
  <c r="BJ32" i="4"/>
  <c r="BJ34" i="4"/>
  <c r="EM11" i="4"/>
  <c r="EM15" i="4" s="1"/>
  <c r="EM19" i="4" s="1"/>
  <c r="CA11" i="4"/>
  <c r="CA15" i="4" s="1"/>
  <c r="O11" i="4"/>
  <c r="O15" i="4" s="1"/>
  <c r="CD89" i="4"/>
  <c r="CD88" i="4"/>
  <c r="CD91" i="4"/>
  <c r="CD90" i="4"/>
  <c r="AE89" i="4"/>
  <c r="AE91" i="4"/>
  <c r="AE90" i="4"/>
  <c r="AE88" i="4"/>
  <c r="BF89" i="4"/>
  <c r="BF90" i="4"/>
  <c r="BF88" i="4"/>
  <c r="BF91" i="4"/>
  <c r="AR88" i="4"/>
  <c r="AR89" i="4"/>
  <c r="AR90" i="4"/>
  <c r="AR91" i="4"/>
  <c r="AC91" i="4"/>
  <c r="AC90" i="4"/>
  <c r="AC89" i="4"/>
  <c r="AC88" i="4"/>
  <c r="BL91" i="4"/>
  <c r="BL90" i="4"/>
  <c r="BL89" i="4"/>
  <c r="BL88" i="4"/>
  <c r="BC70" i="4"/>
  <c r="BC74" i="4" s="1"/>
  <c r="CG70" i="4"/>
  <c r="CG74" i="4" s="1"/>
  <c r="CD70" i="4"/>
  <c r="CD74" i="4" s="1"/>
  <c r="G89" i="4"/>
  <c r="H93" i="4" s="1"/>
  <c r="G90" i="4"/>
  <c r="H94" i="4" s="1"/>
  <c r="G88" i="4"/>
  <c r="H92" i="4" s="1"/>
  <c r="G91" i="4"/>
  <c r="AY70" i="4"/>
  <c r="AY74" i="4" s="1"/>
  <c r="N70" i="4"/>
  <c r="N74" i="4" s="1"/>
  <c r="BU91" i="4"/>
  <c r="BU88" i="4"/>
  <c r="BU90" i="4"/>
  <c r="BU89" i="4"/>
  <c r="BF70" i="4"/>
  <c r="BF74" i="4" s="1"/>
  <c r="BO91" i="4"/>
  <c r="BO90" i="4"/>
  <c r="BO89" i="4"/>
  <c r="BO88" i="4"/>
  <c r="AI91" i="4"/>
  <c r="AI90" i="4"/>
  <c r="AI89" i="4"/>
  <c r="AI88" i="4"/>
  <c r="CB91" i="4"/>
  <c r="CB90" i="4"/>
  <c r="CB89" i="4"/>
  <c r="CB88" i="4"/>
  <c r="BJ89" i="4"/>
  <c r="BJ88" i="4"/>
  <c r="BJ91" i="4"/>
  <c r="BJ90" i="4"/>
  <c r="CA90" i="4"/>
  <c r="CA89" i="4"/>
  <c r="CA91" i="4"/>
  <c r="CA88" i="4"/>
  <c r="CK32" i="4"/>
  <c r="CK35" i="4"/>
  <c r="CK33" i="4"/>
  <c r="CK34" i="4"/>
  <c r="ES11" i="4"/>
  <c r="ES15" i="4" s="1"/>
  <c r="ES19" i="4" s="1"/>
  <c r="CG11" i="4"/>
  <c r="CG15" i="4" s="1"/>
  <c r="U11" i="4"/>
  <c r="U15" i="4" s="1"/>
  <c r="L11" i="4"/>
  <c r="L15" i="4" s="1"/>
  <c r="L19" i="4" s="1"/>
  <c r="CI33" i="4"/>
  <c r="CI32" i="4"/>
  <c r="CI35" i="4"/>
  <c r="CI34" i="4"/>
  <c r="EZ11" i="4"/>
  <c r="EZ15" i="4" s="1"/>
  <c r="EZ19" i="4" s="1"/>
  <c r="CF11" i="4"/>
  <c r="CF15" i="4" s="1"/>
  <c r="BB33" i="4"/>
  <c r="BB34" i="4"/>
  <c r="BB32" i="4"/>
  <c r="BB35" i="4"/>
  <c r="AX35" i="4"/>
  <c r="AX33" i="4"/>
  <c r="AX32" i="4"/>
  <c r="AX34" i="4"/>
  <c r="S35" i="4"/>
  <c r="S34" i="4"/>
  <c r="S33" i="4"/>
  <c r="S32" i="4"/>
  <c r="CE35" i="4"/>
  <c r="CE34" i="4"/>
  <c r="CE33" i="4"/>
  <c r="CE32" i="4"/>
  <c r="BA34" i="4"/>
  <c r="BA33" i="4"/>
  <c r="BA35" i="4"/>
  <c r="BA32" i="4"/>
  <c r="AV32" i="4"/>
  <c r="AV35" i="4"/>
  <c r="AV34" i="4"/>
  <c r="AV33" i="4"/>
  <c r="EA11" i="4"/>
  <c r="EA15" i="4" s="1"/>
  <c r="EA19" i="4" s="1"/>
  <c r="BO11" i="4"/>
  <c r="BO15" i="4" s="1"/>
  <c r="FF11" i="4"/>
  <c r="FF15" i="4" s="1"/>
  <c r="FF19" i="4" s="1"/>
  <c r="BF11" i="4"/>
  <c r="BF15" i="4" s="1"/>
  <c r="Q11" i="4"/>
  <c r="Q15" i="4" s="1"/>
  <c r="Q19" i="4" s="1"/>
  <c r="AJ34" i="4"/>
  <c r="AJ33" i="4"/>
  <c r="AJ35" i="4"/>
  <c r="AJ32" i="4"/>
  <c r="AX11" i="4"/>
  <c r="AX15" i="4" s="1"/>
  <c r="AO11" i="4"/>
  <c r="AO15" i="4" s="1"/>
  <c r="FB11" i="4"/>
  <c r="FB15" i="4" s="1"/>
  <c r="FB19" i="4" s="1"/>
  <c r="FU11" i="4"/>
  <c r="FU15" i="4" s="1"/>
  <c r="FU19" i="4" s="1"/>
  <c r="AW11" i="4"/>
  <c r="AW15" i="4" s="1"/>
  <c r="BJ11" i="4"/>
  <c r="BJ15" i="4" s="1"/>
  <c r="FT11" i="4"/>
  <c r="FT15" i="4" s="1"/>
  <c r="FT19" i="4" s="1"/>
  <c r="DH11" i="4"/>
  <c r="DH15" i="4" s="1"/>
  <c r="DH19" i="4" s="1"/>
  <c r="DV11" i="4"/>
  <c r="DV15" i="4" s="1"/>
  <c r="DV19" i="4" s="1"/>
  <c r="AT33" i="4"/>
  <c r="AT35" i="4"/>
  <c r="AT32" i="4"/>
  <c r="AT34" i="4"/>
  <c r="EE11" i="4"/>
  <c r="EE15" i="4" s="1"/>
  <c r="EE19" i="4" s="1"/>
  <c r="BS11" i="4"/>
  <c r="BS15" i="4" s="1"/>
  <c r="G11" i="4"/>
  <c r="G15" i="4" s="1"/>
  <c r="BH19" i="7" l="1"/>
  <c r="AY19" i="7"/>
  <c r="AI19" i="7"/>
  <c r="I38" i="4"/>
  <c r="R19" i="4"/>
  <c r="BK19" i="8"/>
  <c r="R19" i="8"/>
  <c r="BM19" i="8"/>
  <c r="AR19" i="4"/>
  <c r="H19" i="4"/>
  <c r="CF19" i="4"/>
  <c r="AN19" i="4"/>
  <c r="AC19" i="4"/>
  <c r="AZ19" i="4"/>
  <c r="AT19" i="6"/>
  <c r="R19" i="7"/>
  <c r="AQ19" i="7"/>
  <c r="AA19" i="8"/>
  <c r="AK19" i="4"/>
  <c r="T19" i="4"/>
  <c r="AZ19" i="5"/>
  <c r="S19" i="5"/>
  <c r="AH19" i="7"/>
  <c r="BU19" i="5"/>
  <c r="J19" i="5"/>
  <c r="AU19" i="5"/>
  <c r="BW19" i="5"/>
  <c r="AI19" i="5"/>
  <c r="W19" i="8"/>
  <c r="AD19" i="8"/>
  <c r="H40" i="8"/>
  <c r="H41" i="8" s="1"/>
  <c r="X19" i="8"/>
  <c r="I38" i="8"/>
  <c r="J38" i="8" s="1"/>
  <c r="K38" i="8" s="1"/>
  <c r="L38" i="8" s="1"/>
  <c r="M38" i="8" s="1"/>
  <c r="N38" i="8" s="1"/>
  <c r="O38" i="8" s="1"/>
  <c r="P38" i="8" s="1"/>
  <c r="Q38" i="8" s="1"/>
  <c r="R38" i="8" s="1"/>
  <c r="S38" i="8" s="1"/>
  <c r="T38" i="8" s="1"/>
  <c r="U38" i="8" s="1"/>
  <c r="V38" i="8" s="1"/>
  <c r="W38" i="8" s="1"/>
  <c r="X38" i="8" s="1"/>
  <c r="Y38" i="8" s="1"/>
  <c r="Z38" i="8" s="1"/>
  <c r="AA38" i="8" s="1"/>
  <c r="AB38" i="8" s="1"/>
  <c r="AC38" i="8" s="1"/>
  <c r="AD38" i="8" s="1"/>
  <c r="AE38" i="8" s="1"/>
  <c r="AF38" i="8" s="1"/>
  <c r="AG38" i="8" s="1"/>
  <c r="AH38" i="8" s="1"/>
  <c r="AI38" i="8" s="1"/>
  <c r="AJ38" i="8" s="1"/>
  <c r="AK38" i="8" s="1"/>
  <c r="AL38" i="8" s="1"/>
  <c r="AM38" i="8" s="1"/>
  <c r="AN38" i="8" s="1"/>
  <c r="AO38" i="8" s="1"/>
  <c r="AP38" i="8" s="1"/>
  <c r="AQ38" i="8" s="1"/>
  <c r="AR38" i="8" s="1"/>
  <c r="AS38" i="8" s="1"/>
  <c r="AT38" i="8" s="1"/>
  <c r="AU38" i="8" s="1"/>
  <c r="AV38" i="8" s="1"/>
  <c r="AW38" i="8" s="1"/>
  <c r="AX38" i="8" s="1"/>
  <c r="AY38" i="8" s="1"/>
  <c r="AZ38" i="8" s="1"/>
  <c r="BA38" i="8" s="1"/>
  <c r="BB38" i="8" s="1"/>
  <c r="BC38" i="8" s="1"/>
  <c r="BD38" i="8" s="1"/>
  <c r="BE38" i="8" s="1"/>
  <c r="BF38" i="8" s="1"/>
  <c r="BG38" i="8" s="1"/>
  <c r="BH38" i="8" s="1"/>
  <c r="BI38" i="8" s="1"/>
  <c r="BJ38" i="8" s="1"/>
  <c r="BK38" i="8" s="1"/>
  <c r="BL38" i="8" s="1"/>
  <c r="BM38" i="8" s="1"/>
  <c r="BN38" i="8" s="1"/>
  <c r="O19" i="5"/>
  <c r="AE19" i="7"/>
  <c r="BN19" i="8"/>
  <c r="Y19" i="8"/>
  <c r="J19" i="8"/>
  <c r="CH19" i="4"/>
  <c r="BT19" i="4"/>
  <c r="CB19" i="5"/>
  <c r="AO19" i="5"/>
  <c r="V19" i="6"/>
  <c r="AC19" i="7"/>
  <c r="BC19" i="8"/>
  <c r="AO19" i="4"/>
  <c r="AM19" i="5"/>
  <c r="M19" i="7"/>
  <c r="AZ19" i="7"/>
  <c r="CA19" i="5"/>
  <c r="AE19" i="5"/>
  <c r="AK19" i="8"/>
  <c r="AP19" i="5"/>
  <c r="AX19" i="7"/>
  <c r="AA19" i="7"/>
  <c r="AE19" i="8"/>
  <c r="N19" i="8"/>
  <c r="AW19" i="8"/>
  <c r="H19" i="8"/>
  <c r="I93" i="8"/>
  <c r="J93" i="8" s="1"/>
  <c r="K93" i="8" s="1"/>
  <c r="L93" i="8" s="1"/>
  <c r="M93" i="8" s="1"/>
  <c r="N93" i="8" s="1"/>
  <c r="O93" i="8" s="1"/>
  <c r="P93" i="8" s="1"/>
  <c r="Q93" i="8" s="1"/>
  <c r="R93" i="8" s="1"/>
  <c r="S93" i="8" s="1"/>
  <c r="T93" i="8" s="1"/>
  <c r="U93" i="8" s="1"/>
  <c r="V93" i="8" s="1"/>
  <c r="W93" i="8" s="1"/>
  <c r="X93" i="8" s="1"/>
  <c r="Y93" i="8" s="1"/>
  <c r="Z93" i="8" s="1"/>
  <c r="AA93" i="8" s="1"/>
  <c r="AB93" i="8" s="1"/>
  <c r="AC93" i="8" s="1"/>
  <c r="AD93" i="8" s="1"/>
  <c r="AE93" i="8" s="1"/>
  <c r="AF93" i="8" s="1"/>
  <c r="AG93" i="8" s="1"/>
  <c r="AH93" i="8" s="1"/>
  <c r="AI93" i="8" s="1"/>
  <c r="AJ93" i="8" s="1"/>
  <c r="AK93" i="8" s="1"/>
  <c r="AL93" i="8" s="1"/>
  <c r="AM93" i="8" s="1"/>
  <c r="AN93" i="8" s="1"/>
  <c r="AO93" i="8" s="1"/>
  <c r="AP93" i="8" s="1"/>
  <c r="AQ93" i="8" s="1"/>
  <c r="AR93" i="8" s="1"/>
  <c r="AS93" i="8" s="1"/>
  <c r="AT93" i="8" s="1"/>
  <c r="AU93" i="8" s="1"/>
  <c r="AV93" i="8" s="1"/>
  <c r="AW93" i="8" s="1"/>
  <c r="AX93" i="8" s="1"/>
  <c r="AY93" i="8" s="1"/>
  <c r="AZ93" i="8" s="1"/>
  <c r="BA93" i="8" s="1"/>
  <c r="BB93" i="8" s="1"/>
  <c r="BC93" i="8" s="1"/>
  <c r="BD93" i="8" s="1"/>
  <c r="BE93" i="8" s="1"/>
  <c r="BF93" i="8" s="1"/>
  <c r="BG93" i="8" s="1"/>
  <c r="BH93" i="8" s="1"/>
  <c r="BI93" i="8" s="1"/>
  <c r="BJ93" i="8" s="1"/>
  <c r="BK93" i="8" s="1"/>
  <c r="BL93" i="8" s="1"/>
  <c r="BM93" i="8" s="1"/>
  <c r="BN93" i="8" s="1"/>
  <c r="BO93" i="8" s="1"/>
  <c r="BP93" i="8" s="1"/>
  <c r="BQ93" i="8" s="1"/>
  <c r="BR93" i="8" s="1"/>
  <c r="BS93" i="8" s="1"/>
  <c r="BT93" i="8" s="1"/>
  <c r="BU93" i="8" s="1"/>
  <c r="BV93" i="8" s="1"/>
  <c r="BW93" i="8" s="1"/>
  <c r="BX93" i="8" s="1"/>
  <c r="BY93" i="8" s="1"/>
  <c r="BZ93" i="8" s="1"/>
  <c r="CA93" i="8" s="1"/>
  <c r="CB93" i="8" s="1"/>
  <c r="CC93" i="8" s="1"/>
  <c r="CD93" i="8" s="1"/>
  <c r="CE93" i="8" s="1"/>
  <c r="CF93" i="8" s="1"/>
  <c r="CG93" i="8" s="1"/>
  <c r="CH93" i="8" s="1"/>
  <c r="S19" i="8"/>
  <c r="AC19" i="8"/>
  <c r="BJ19" i="8"/>
  <c r="BD19" i="8"/>
  <c r="AL19" i="6"/>
  <c r="AI19" i="6"/>
  <c r="I94" i="6"/>
  <c r="AB19" i="8"/>
  <c r="CB19" i="4"/>
  <c r="I19" i="5"/>
  <c r="AL19" i="5"/>
  <c r="N19" i="6"/>
  <c r="AB19" i="7"/>
  <c r="N19" i="7"/>
  <c r="BA19" i="5"/>
  <c r="AS19" i="7"/>
  <c r="CF19" i="5"/>
  <c r="AP19" i="7"/>
  <c r="CG19" i="4"/>
  <c r="X19" i="4"/>
  <c r="BV19" i="5"/>
  <c r="N19" i="5"/>
  <c r="R19" i="5"/>
  <c r="BZ19" i="5"/>
  <c r="CC19" i="5"/>
  <c r="AB19" i="5"/>
  <c r="AR19" i="5"/>
  <c r="AQ19" i="8"/>
  <c r="BA19" i="8"/>
  <c r="AL19" i="8"/>
  <c r="AY19" i="5"/>
  <c r="AS19" i="5"/>
  <c r="O19" i="8"/>
  <c r="BE19" i="8"/>
  <c r="AO19" i="8"/>
  <c r="AI19" i="8"/>
  <c r="I19" i="8"/>
  <c r="BK19" i="5"/>
  <c r="M19" i="5"/>
  <c r="AC19" i="5"/>
  <c r="P19" i="4"/>
  <c r="AW19" i="5"/>
  <c r="BQ19" i="5"/>
  <c r="V19" i="7"/>
  <c r="AM19" i="8"/>
  <c r="AF19" i="8"/>
  <c r="AV19" i="8"/>
  <c r="AP19" i="8"/>
  <c r="T19" i="8"/>
  <c r="AR19" i="8"/>
  <c r="Z19" i="8"/>
  <c r="V19" i="8"/>
  <c r="K19" i="8"/>
  <c r="M19" i="8"/>
  <c r="AT19" i="8"/>
  <c r="AN19" i="8"/>
  <c r="I94" i="8"/>
  <c r="J94" i="8" s="1"/>
  <c r="K94" i="8" s="1"/>
  <c r="L94" i="8" s="1"/>
  <c r="M94" i="8" s="1"/>
  <c r="N94" i="8" s="1"/>
  <c r="O94" i="8" s="1"/>
  <c r="P94" i="8" s="1"/>
  <c r="Q94" i="8" s="1"/>
  <c r="R94" i="8" s="1"/>
  <c r="S94" i="8" s="1"/>
  <c r="T94" i="8" s="1"/>
  <c r="U94" i="8" s="1"/>
  <c r="V94" i="8" s="1"/>
  <c r="W94" i="8" s="1"/>
  <c r="X94" i="8" s="1"/>
  <c r="Y94" i="8" s="1"/>
  <c r="Z94" i="8" s="1"/>
  <c r="AA94" i="8" s="1"/>
  <c r="AB94" i="8" s="1"/>
  <c r="AC94" i="8" s="1"/>
  <c r="AD94" i="8" s="1"/>
  <c r="AE94" i="8" s="1"/>
  <c r="AF94" i="8" s="1"/>
  <c r="AG94" i="8" s="1"/>
  <c r="AH94" i="8" s="1"/>
  <c r="AI94" i="8" s="1"/>
  <c r="AJ94" i="8" s="1"/>
  <c r="AK94" i="8" s="1"/>
  <c r="AL94" i="8" s="1"/>
  <c r="AM94" i="8" s="1"/>
  <c r="AN94" i="8" s="1"/>
  <c r="AO94" i="8" s="1"/>
  <c r="AP94" i="8" s="1"/>
  <c r="AQ94" i="8" s="1"/>
  <c r="AR94" i="8" s="1"/>
  <c r="AS94" i="8" s="1"/>
  <c r="AT94" i="8" s="1"/>
  <c r="AU94" i="8" s="1"/>
  <c r="AV94" i="8" s="1"/>
  <c r="AW94" i="8" s="1"/>
  <c r="AX94" i="8" s="1"/>
  <c r="AY94" i="8" s="1"/>
  <c r="AZ94" i="8" s="1"/>
  <c r="BA94" i="8" s="1"/>
  <c r="BB94" i="8" s="1"/>
  <c r="BC94" i="8" s="1"/>
  <c r="BD94" i="8" s="1"/>
  <c r="BE94" i="8" s="1"/>
  <c r="BF94" i="8" s="1"/>
  <c r="BG94" i="8" s="1"/>
  <c r="BH94" i="8" s="1"/>
  <c r="BI94" i="8" s="1"/>
  <c r="BJ94" i="8" s="1"/>
  <c r="BK94" i="8" s="1"/>
  <c r="BL94" i="8" s="1"/>
  <c r="BM94" i="8" s="1"/>
  <c r="BN94" i="8" s="1"/>
  <c r="BO94" i="8" s="1"/>
  <c r="BP94" i="8" s="1"/>
  <c r="BQ94" i="8" s="1"/>
  <c r="BR94" i="8" s="1"/>
  <c r="BS94" i="8" s="1"/>
  <c r="BT94" i="8" s="1"/>
  <c r="BU94" i="8" s="1"/>
  <c r="BV94" i="8" s="1"/>
  <c r="BW94" i="8" s="1"/>
  <c r="BX94" i="8" s="1"/>
  <c r="BY94" i="8" s="1"/>
  <c r="BZ94" i="8" s="1"/>
  <c r="CA94" i="8" s="1"/>
  <c r="CB94" i="8" s="1"/>
  <c r="CC94" i="8" s="1"/>
  <c r="CD94" i="8" s="1"/>
  <c r="CE94" i="8" s="1"/>
  <c r="CF94" i="8" s="1"/>
  <c r="CG94" i="8" s="1"/>
  <c r="CH94" i="8" s="1"/>
  <c r="U19" i="8"/>
  <c r="BG19" i="8"/>
  <c r="I36" i="8"/>
  <c r="I40" i="8" s="1"/>
  <c r="I41" i="8" s="1"/>
  <c r="AX19" i="8"/>
  <c r="BI19" i="7"/>
  <c r="AL19" i="7"/>
  <c r="AD19" i="7"/>
  <c r="G16" i="6"/>
  <c r="BH19" i="5"/>
  <c r="BG19" i="5"/>
  <c r="Y19" i="5"/>
  <c r="BJ19" i="5"/>
  <c r="X19" i="5"/>
  <c r="BI19" i="5"/>
  <c r="CG19" i="5"/>
  <c r="H19" i="5"/>
  <c r="BC19" i="5"/>
  <c r="AG19" i="5"/>
  <c r="BB19" i="5"/>
  <c r="BS19" i="4"/>
  <c r="AQ19" i="4"/>
  <c r="BG19" i="4"/>
  <c r="AP19" i="4"/>
  <c r="BF19" i="4"/>
  <c r="O19" i="4"/>
  <c r="AT19" i="4"/>
  <c r="AW19" i="4"/>
  <c r="AX19" i="4"/>
  <c r="G54" i="4"/>
  <c r="B6" i="4" s="1"/>
  <c r="E18" i="1" s="1"/>
  <c r="BL19" i="4"/>
  <c r="G54" i="5"/>
  <c r="B6" i="5" s="1"/>
  <c r="E19" i="1" s="1"/>
  <c r="P19" i="8"/>
  <c r="G54" i="8"/>
  <c r="B6" i="8" s="1"/>
  <c r="E22" i="1" s="1"/>
  <c r="AU19" i="8"/>
  <c r="BB19" i="8"/>
  <c r="AH19" i="8"/>
  <c r="L19" i="8"/>
  <c r="AY19" i="8"/>
  <c r="J37" i="8"/>
  <c r="K37" i="8" s="1"/>
  <c r="L37" i="8" s="1"/>
  <c r="M37" i="8" s="1"/>
  <c r="N37" i="8" s="1"/>
  <c r="O37" i="8" s="1"/>
  <c r="P37" i="8" s="1"/>
  <c r="Q37" i="8" s="1"/>
  <c r="R37" i="8" s="1"/>
  <c r="S37" i="8" s="1"/>
  <c r="T37" i="8" s="1"/>
  <c r="U37" i="8" s="1"/>
  <c r="V37" i="8" s="1"/>
  <c r="W37" i="8" s="1"/>
  <c r="X37" i="8" s="1"/>
  <c r="Y37" i="8" s="1"/>
  <c r="Z37" i="8" s="1"/>
  <c r="AA37" i="8" s="1"/>
  <c r="AB37" i="8" s="1"/>
  <c r="AC37" i="8" s="1"/>
  <c r="AD37" i="8" s="1"/>
  <c r="AE37" i="8" s="1"/>
  <c r="AF37" i="8" s="1"/>
  <c r="AG37" i="8" s="1"/>
  <c r="AH37" i="8" s="1"/>
  <c r="AI37" i="8" s="1"/>
  <c r="AJ37" i="8" s="1"/>
  <c r="AK37" i="8" s="1"/>
  <c r="AL37" i="8" s="1"/>
  <c r="AM37" i="8" s="1"/>
  <c r="AN37" i="8" s="1"/>
  <c r="AO37" i="8" s="1"/>
  <c r="AP37" i="8" s="1"/>
  <c r="AQ37" i="8" s="1"/>
  <c r="AR37" i="8" s="1"/>
  <c r="AS37" i="8" s="1"/>
  <c r="AT37" i="8" s="1"/>
  <c r="AU37" i="8" s="1"/>
  <c r="AV37" i="8" s="1"/>
  <c r="AW37" i="8" s="1"/>
  <c r="AX37" i="8" s="1"/>
  <c r="AY37" i="8" s="1"/>
  <c r="AZ37" i="8" s="1"/>
  <c r="BA37" i="8" s="1"/>
  <c r="BB37" i="8" s="1"/>
  <c r="BC37" i="8" s="1"/>
  <c r="BD37" i="8" s="1"/>
  <c r="BE37" i="8" s="1"/>
  <c r="BF37" i="8" s="1"/>
  <c r="BG37" i="8" s="1"/>
  <c r="BH37" i="8" s="1"/>
  <c r="BI37" i="8" s="1"/>
  <c r="BJ37" i="8" s="1"/>
  <c r="BK37" i="8" s="1"/>
  <c r="BL37" i="8" s="1"/>
  <c r="BM37" i="8" s="1"/>
  <c r="BN37" i="8" s="1"/>
  <c r="AJ19" i="8"/>
  <c r="G16" i="8"/>
  <c r="G17" i="8"/>
  <c r="G19" i="8"/>
  <c r="I92" i="8"/>
  <c r="H96" i="8"/>
  <c r="H97" i="8" s="1"/>
  <c r="Z19" i="7"/>
  <c r="BN19" i="7"/>
  <c r="I37" i="7"/>
  <c r="J37" i="7" s="1"/>
  <c r="K37" i="7" s="1"/>
  <c r="L37" i="7" s="1"/>
  <c r="M37" i="7" s="1"/>
  <c r="N37" i="7" s="1"/>
  <c r="O37" i="7" s="1"/>
  <c r="P37" i="7" s="1"/>
  <c r="Q37" i="7" s="1"/>
  <c r="R37" i="7" s="1"/>
  <c r="S37" i="7" s="1"/>
  <c r="T37" i="7" s="1"/>
  <c r="U37" i="7" s="1"/>
  <c r="V37" i="7" s="1"/>
  <c r="W37" i="7" s="1"/>
  <c r="X37" i="7" s="1"/>
  <c r="Y37" i="7" s="1"/>
  <c r="Z37" i="7" s="1"/>
  <c r="AA37" i="7" s="1"/>
  <c r="AB37" i="7" s="1"/>
  <c r="AC37" i="7" s="1"/>
  <c r="AD37" i="7" s="1"/>
  <c r="AE37" i="7" s="1"/>
  <c r="AF37" i="7" s="1"/>
  <c r="AG37" i="7" s="1"/>
  <c r="AH37" i="7" s="1"/>
  <c r="AI37" i="7" s="1"/>
  <c r="AJ37" i="7" s="1"/>
  <c r="AK37" i="7" s="1"/>
  <c r="AL37" i="7" s="1"/>
  <c r="AM37" i="7" s="1"/>
  <c r="AN37" i="7" s="1"/>
  <c r="AO37" i="7" s="1"/>
  <c r="AP37" i="7" s="1"/>
  <c r="AQ37" i="7" s="1"/>
  <c r="AR37" i="7" s="1"/>
  <c r="AS37" i="7" s="1"/>
  <c r="AT37" i="7" s="1"/>
  <c r="AU37" i="7" s="1"/>
  <c r="AV37" i="7" s="1"/>
  <c r="AW37" i="7" s="1"/>
  <c r="AX37" i="7" s="1"/>
  <c r="AY37" i="7" s="1"/>
  <c r="AZ37" i="7" s="1"/>
  <c r="BA37" i="7" s="1"/>
  <c r="BB37" i="7" s="1"/>
  <c r="BC37" i="7" s="1"/>
  <c r="BD37" i="7" s="1"/>
  <c r="BE37" i="7" s="1"/>
  <c r="BF37" i="7" s="1"/>
  <c r="BG37" i="7" s="1"/>
  <c r="BH37" i="7" s="1"/>
  <c r="BI37" i="7" s="1"/>
  <c r="BJ37" i="7" s="1"/>
  <c r="BK37" i="7" s="1"/>
  <c r="BL37" i="7" s="1"/>
  <c r="BM37" i="7" s="1"/>
  <c r="BN37" i="7" s="1"/>
  <c r="J19" i="7"/>
  <c r="G17" i="7"/>
  <c r="I93" i="7"/>
  <c r="J93" i="7" s="1"/>
  <c r="K93" i="7" s="1"/>
  <c r="L93" i="7" s="1"/>
  <c r="M93" i="7" s="1"/>
  <c r="N93" i="7" s="1"/>
  <c r="O93" i="7" s="1"/>
  <c r="P93" i="7" s="1"/>
  <c r="Q93" i="7" s="1"/>
  <c r="R93" i="7" s="1"/>
  <c r="S93" i="7" s="1"/>
  <c r="T93" i="7" s="1"/>
  <c r="U93" i="7" s="1"/>
  <c r="V93" i="7" s="1"/>
  <c r="W93" i="7" s="1"/>
  <c r="X93" i="7" s="1"/>
  <c r="Y93" i="7" s="1"/>
  <c r="Z93" i="7" s="1"/>
  <c r="AA93" i="7" s="1"/>
  <c r="AB93" i="7" s="1"/>
  <c r="AC93" i="7" s="1"/>
  <c r="AD93" i="7" s="1"/>
  <c r="AE93" i="7" s="1"/>
  <c r="AF93" i="7" s="1"/>
  <c r="AG93" i="7" s="1"/>
  <c r="AH93" i="7" s="1"/>
  <c r="AI93" i="7" s="1"/>
  <c r="AJ93" i="7" s="1"/>
  <c r="AK93" i="7" s="1"/>
  <c r="AL93" i="7" s="1"/>
  <c r="AM93" i="7" s="1"/>
  <c r="AN93" i="7" s="1"/>
  <c r="AO93" i="7" s="1"/>
  <c r="AP93" i="7" s="1"/>
  <c r="AQ93" i="7" s="1"/>
  <c r="AR93" i="7" s="1"/>
  <c r="AS93" i="7" s="1"/>
  <c r="AT93" i="7" s="1"/>
  <c r="AU93" i="7" s="1"/>
  <c r="AV93" i="7" s="1"/>
  <c r="AW93" i="7" s="1"/>
  <c r="AX93" i="7" s="1"/>
  <c r="AY93" i="7" s="1"/>
  <c r="AZ93" i="7" s="1"/>
  <c r="BA93" i="7" s="1"/>
  <c r="BB93" i="7" s="1"/>
  <c r="BC93" i="7" s="1"/>
  <c r="BD93" i="7" s="1"/>
  <c r="BE93" i="7" s="1"/>
  <c r="BF93" i="7" s="1"/>
  <c r="BG93" i="7" s="1"/>
  <c r="BH93" i="7" s="1"/>
  <c r="BI93" i="7" s="1"/>
  <c r="BJ93" i="7" s="1"/>
  <c r="BK93" i="7" s="1"/>
  <c r="BL93" i="7" s="1"/>
  <c r="BM93" i="7" s="1"/>
  <c r="BN93" i="7" s="1"/>
  <c r="BO93" i="7" s="1"/>
  <c r="BP93" i="7" s="1"/>
  <c r="BQ93" i="7" s="1"/>
  <c r="BR93" i="7" s="1"/>
  <c r="BS93" i="7" s="1"/>
  <c r="BT93" i="7" s="1"/>
  <c r="BU93" i="7" s="1"/>
  <c r="BV93" i="7" s="1"/>
  <c r="BW93" i="7" s="1"/>
  <c r="BX93" i="7" s="1"/>
  <c r="BY93" i="7" s="1"/>
  <c r="BZ93" i="7" s="1"/>
  <c r="CA93" i="7" s="1"/>
  <c r="CB93" i="7" s="1"/>
  <c r="CC93" i="7" s="1"/>
  <c r="CD93" i="7" s="1"/>
  <c r="CE93" i="7" s="1"/>
  <c r="CF93" i="7" s="1"/>
  <c r="CG93" i="7" s="1"/>
  <c r="CH93" i="7" s="1"/>
  <c r="AJ19" i="7"/>
  <c r="G16" i="7"/>
  <c r="I94" i="7"/>
  <c r="J94" i="7" s="1"/>
  <c r="K94" i="7" s="1"/>
  <c r="L94" i="7" s="1"/>
  <c r="M94" i="7" s="1"/>
  <c r="N94" i="7" s="1"/>
  <c r="O94" i="7" s="1"/>
  <c r="P94" i="7" s="1"/>
  <c r="Q94" i="7" s="1"/>
  <c r="R94" i="7" s="1"/>
  <c r="S94" i="7" s="1"/>
  <c r="T94" i="7" s="1"/>
  <c r="U94" i="7" s="1"/>
  <c r="V94" i="7" s="1"/>
  <c r="W94" i="7" s="1"/>
  <c r="X94" i="7" s="1"/>
  <c r="Y94" i="7" s="1"/>
  <c r="Z94" i="7" s="1"/>
  <c r="AA94" i="7" s="1"/>
  <c r="AB94" i="7" s="1"/>
  <c r="AC94" i="7" s="1"/>
  <c r="AD94" i="7" s="1"/>
  <c r="AE94" i="7" s="1"/>
  <c r="AF94" i="7" s="1"/>
  <c r="AG94" i="7" s="1"/>
  <c r="AH94" i="7" s="1"/>
  <c r="AI94" i="7" s="1"/>
  <c r="AJ94" i="7" s="1"/>
  <c r="AK94" i="7" s="1"/>
  <c r="AL94" i="7" s="1"/>
  <c r="AM94" i="7" s="1"/>
  <c r="AN94" i="7" s="1"/>
  <c r="AO94" i="7" s="1"/>
  <c r="AP94" i="7" s="1"/>
  <c r="AQ94" i="7" s="1"/>
  <c r="AR94" i="7" s="1"/>
  <c r="AS94" i="7" s="1"/>
  <c r="AT94" i="7" s="1"/>
  <c r="AU94" i="7" s="1"/>
  <c r="AV94" i="7" s="1"/>
  <c r="AW94" i="7" s="1"/>
  <c r="AX94" i="7" s="1"/>
  <c r="AY94" i="7" s="1"/>
  <c r="AZ94" i="7" s="1"/>
  <c r="BA94" i="7" s="1"/>
  <c r="BB94" i="7" s="1"/>
  <c r="BC94" i="7" s="1"/>
  <c r="BD94" i="7" s="1"/>
  <c r="BE94" i="7" s="1"/>
  <c r="BF94" i="7" s="1"/>
  <c r="BG94" i="7" s="1"/>
  <c r="BH94" i="7" s="1"/>
  <c r="BI94" i="7" s="1"/>
  <c r="BJ94" i="7" s="1"/>
  <c r="BK94" i="7" s="1"/>
  <c r="BL94" i="7" s="1"/>
  <c r="BM94" i="7" s="1"/>
  <c r="BN94" i="7" s="1"/>
  <c r="BO94" i="7" s="1"/>
  <c r="BP94" i="7" s="1"/>
  <c r="BQ94" i="7" s="1"/>
  <c r="BR94" i="7" s="1"/>
  <c r="BS94" i="7" s="1"/>
  <c r="BT94" i="7" s="1"/>
  <c r="BU94" i="7" s="1"/>
  <c r="BV94" i="7" s="1"/>
  <c r="BW94" i="7" s="1"/>
  <c r="BX94" i="7" s="1"/>
  <c r="BY94" i="7" s="1"/>
  <c r="BZ94" i="7" s="1"/>
  <c r="CA94" i="7" s="1"/>
  <c r="CB94" i="7" s="1"/>
  <c r="CC94" i="7" s="1"/>
  <c r="CD94" i="7" s="1"/>
  <c r="CE94" i="7" s="1"/>
  <c r="CF94" i="7" s="1"/>
  <c r="CG94" i="7" s="1"/>
  <c r="CH94" i="7" s="1"/>
  <c r="I38" i="7"/>
  <c r="J38" i="7" s="1"/>
  <c r="K38" i="7" s="1"/>
  <c r="L38" i="7" s="1"/>
  <c r="M38" i="7" s="1"/>
  <c r="N38" i="7" s="1"/>
  <c r="O38" i="7" s="1"/>
  <c r="P38" i="7" s="1"/>
  <c r="Q38" i="7" s="1"/>
  <c r="R38" i="7" s="1"/>
  <c r="S38" i="7" s="1"/>
  <c r="T38" i="7" s="1"/>
  <c r="U38" i="7" s="1"/>
  <c r="V38" i="7" s="1"/>
  <c r="W38" i="7" s="1"/>
  <c r="X38" i="7" s="1"/>
  <c r="Y38" i="7" s="1"/>
  <c r="Z38" i="7" s="1"/>
  <c r="AA38" i="7" s="1"/>
  <c r="AB38" i="7" s="1"/>
  <c r="AC38" i="7" s="1"/>
  <c r="AD38" i="7" s="1"/>
  <c r="AE38" i="7" s="1"/>
  <c r="AF38" i="7" s="1"/>
  <c r="AG38" i="7" s="1"/>
  <c r="AH38" i="7" s="1"/>
  <c r="AI38" i="7" s="1"/>
  <c r="AJ38" i="7" s="1"/>
  <c r="AK38" i="7" s="1"/>
  <c r="AL38" i="7" s="1"/>
  <c r="AM38" i="7" s="1"/>
  <c r="AN38" i="7" s="1"/>
  <c r="AO38" i="7" s="1"/>
  <c r="AP38" i="7" s="1"/>
  <c r="AQ38" i="7" s="1"/>
  <c r="AR38" i="7" s="1"/>
  <c r="AS38" i="7" s="1"/>
  <c r="AT38" i="7" s="1"/>
  <c r="AU38" i="7" s="1"/>
  <c r="AV38" i="7" s="1"/>
  <c r="AW38" i="7" s="1"/>
  <c r="AX38" i="7" s="1"/>
  <c r="AY38" i="7" s="1"/>
  <c r="AZ38" i="7" s="1"/>
  <c r="BA38" i="7" s="1"/>
  <c r="BB38" i="7" s="1"/>
  <c r="BC38" i="7" s="1"/>
  <c r="BD38" i="7" s="1"/>
  <c r="BE38" i="7" s="1"/>
  <c r="BF38" i="7" s="1"/>
  <c r="BG38" i="7" s="1"/>
  <c r="BH38" i="7" s="1"/>
  <c r="BI38" i="7" s="1"/>
  <c r="BJ38" i="7" s="1"/>
  <c r="BK38" i="7" s="1"/>
  <c r="BL38" i="7" s="1"/>
  <c r="BM38" i="7" s="1"/>
  <c r="BN38" i="7" s="1"/>
  <c r="G54" i="7"/>
  <c r="B6" i="7" s="1"/>
  <c r="E21" i="1" s="1"/>
  <c r="H40" i="7"/>
  <c r="H41" i="7" s="1"/>
  <c r="I36" i="7"/>
  <c r="H96" i="7"/>
  <c r="H97" i="7" s="1"/>
  <c r="I92" i="7"/>
  <c r="J38" i="6"/>
  <c r="K38" i="6" s="1"/>
  <c r="L38" i="6" s="1"/>
  <c r="M38" i="6" s="1"/>
  <c r="N38" i="6" s="1"/>
  <c r="O38" i="6" s="1"/>
  <c r="P38" i="6" s="1"/>
  <c r="Q38" i="6" s="1"/>
  <c r="R38" i="6" s="1"/>
  <c r="S38" i="6" s="1"/>
  <c r="T38" i="6" s="1"/>
  <c r="U38" i="6" s="1"/>
  <c r="V38" i="6" s="1"/>
  <c r="W38" i="6" s="1"/>
  <c r="X38" i="6" s="1"/>
  <c r="Y38" i="6" s="1"/>
  <c r="Z38" i="6" s="1"/>
  <c r="AA38" i="6" s="1"/>
  <c r="AB38" i="6" s="1"/>
  <c r="AC38" i="6" s="1"/>
  <c r="AD38" i="6" s="1"/>
  <c r="AE38" i="6" s="1"/>
  <c r="AF38" i="6" s="1"/>
  <c r="AG38" i="6" s="1"/>
  <c r="AH38" i="6" s="1"/>
  <c r="AI38" i="6" s="1"/>
  <c r="AJ38" i="6" s="1"/>
  <c r="AK38" i="6" s="1"/>
  <c r="AL38" i="6" s="1"/>
  <c r="AM38" i="6" s="1"/>
  <c r="AN38" i="6" s="1"/>
  <c r="AO38" i="6" s="1"/>
  <c r="AP38" i="6" s="1"/>
  <c r="AQ38" i="6" s="1"/>
  <c r="AR38" i="6" s="1"/>
  <c r="AS38" i="6" s="1"/>
  <c r="AT38" i="6" s="1"/>
  <c r="AU38" i="6" s="1"/>
  <c r="AV38" i="6" s="1"/>
  <c r="AW38" i="6" s="1"/>
  <c r="AX38" i="6" s="1"/>
  <c r="AY38" i="6" s="1"/>
  <c r="AZ38" i="6" s="1"/>
  <c r="BA38" i="6" s="1"/>
  <c r="BB38" i="6" s="1"/>
  <c r="BC38" i="6" s="1"/>
  <c r="BD38" i="6" s="1"/>
  <c r="BE38" i="6" s="1"/>
  <c r="BF38" i="6" s="1"/>
  <c r="BG38" i="6" s="1"/>
  <c r="BH38" i="6" s="1"/>
  <c r="BI38" i="6" s="1"/>
  <c r="BJ38" i="6" s="1"/>
  <c r="BK38" i="6" s="1"/>
  <c r="BL38" i="6" s="1"/>
  <c r="BM38" i="6" s="1"/>
  <c r="BN38" i="6" s="1"/>
  <c r="BO38" i="6" s="1"/>
  <c r="BP38" i="6" s="1"/>
  <c r="BQ38" i="6" s="1"/>
  <c r="BR38" i="6" s="1"/>
  <c r="BS38" i="6" s="1"/>
  <c r="BT38" i="6" s="1"/>
  <c r="BU38" i="6" s="1"/>
  <c r="BV38" i="6" s="1"/>
  <c r="BW38" i="6" s="1"/>
  <c r="BX38" i="6" s="1"/>
  <c r="BY38" i="6" s="1"/>
  <c r="BZ38" i="6" s="1"/>
  <c r="CA38" i="6" s="1"/>
  <c r="CB38" i="6" s="1"/>
  <c r="CC38" i="6" s="1"/>
  <c r="CD38" i="6" s="1"/>
  <c r="CE38" i="6" s="1"/>
  <c r="CF38" i="6" s="1"/>
  <c r="CG38" i="6" s="1"/>
  <c r="CH38" i="6" s="1"/>
  <c r="CI38" i="6" s="1"/>
  <c r="CJ38" i="6" s="1"/>
  <c r="CK38" i="6" s="1"/>
  <c r="CL38" i="6" s="1"/>
  <c r="CM38" i="6" s="1"/>
  <c r="CN38" i="6" s="1"/>
  <c r="CO38" i="6" s="1"/>
  <c r="CP38" i="6" s="1"/>
  <c r="CQ38" i="6" s="1"/>
  <c r="CR38" i="6" s="1"/>
  <c r="CS38" i="6" s="1"/>
  <c r="CT38" i="6" s="1"/>
  <c r="CU38" i="6" s="1"/>
  <c r="CV38" i="6" s="1"/>
  <c r="CW38" i="6" s="1"/>
  <c r="CX38" i="6" s="1"/>
  <c r="CY38" i="6" s="1"/>
  <c r="CZ38" i="6" s="1"/>
  <c r="DA38" i="6" s="1"/>
  <c r="DB38" i="6" s="1"/>
  <c r="I36" i="6"/>
  <c r="J36" i="6" s="1"/>
  <c r="J37" i="6"/>
  <c r="K37" i="6" s="1"/>
  <c r="L37" i="6" s="1"/>
  <c r="M37" i="6" s="1"/>
  <c r="N37" i="6" s="1"/>
  <c r="O37" i="6" s="1"/>
  <c r="P37" i="6" s="1"/>
  <c r="Q37" i="6" s="1"/>
  <c r="R37" i="6" s="1"/>
  <c r="S37" i="6" s="1"/>
  <c r="T37" i="6" s="1"/>
  <c r="U37" i="6" s="1"/>
  <c r="V37" i="6" s="1"/>
  <c r="W37" i="6" s="1"/>
  <c r="X37" i="6" s="1"/>
  <c r="Y37" i="6" s="1"/>
  <c r="Z37" i="6" s="1"/>
  <c r="AA37" i="6" s="1"/>
  <c r="AB37" i="6" s="1"/>
  <c r="AC37" i="6" s="1"/>
  <c r="AD37" i="6" s="1"/>
  <c r="AE37" i="6" s="1"/>
  <c r="AF37" i="6" s="1"/>
  <c r="AG37" i="6" s="1"/>
  <c r="AH37" i="6" s="1"/>
  <c r="AI37" i="6" s="1"/>
  <c r="AJ37" i="6" s="1"/>
  <c r="AK37" i="6" s="1"/>
  <c r="AL37" i="6" s="1"/>
  <c r="AM37" i="6" s="1"/>
  <c r="AN37" i="6" s="1"/>
  <c r="AO37" i="6" s="1"/>
  <c r="AP37" i="6" s="1"/>
  <c r="AQ37" i="6" s="1"/>
  <c r="AR37" i="6" s="1"/>
  <c r="AS37" i="6" s="1"/>
  <c r="AT37" i="6" s="1"/>
  <c r="AU37" i="6" s="1"/>
  <c r="AV37" i="6" s="1"/>
  <c r="AW37" i="6" s="1"/>
  <c r="AX37" i="6" s="1"/>
  <c r="AY37" i="6" s="1"/>
  <c r="AZ37" i="6" s="1"/>
  <c r="BA37" i="6" s="1"/>
  <c r="BB37" i="6" s="1"/>
  <c r="BC37" i="6" s="1"/>
  <c r="BD37" i="6" s="1"/>
  <c r="BE37" i="6" s="1"/>
  <c r="BF37" i="6" s="1"/>
  <c r="BG37" i="6" s="1"/>
  <c r="BH37" i="6" s="1"/>
  <c r="BI37" i="6" s="1"/>
  <c r="BJ37" i="6" s="1"/>
  <c r="BK37" i="6" s="1"/>
  <c r="BL37" i="6" s="1"/>
  <c r="BM37" i="6" s="1"/>
  <c r="BN37" i="6" s="1"/>
  <c r="BO37" i="6" s="1"/>
  <c r="BP37" i="6" s="1"/>
  <c r="BQ37" i="6" s="1"/>
  <c r="BR37" i="6" s="1"/>
  <c r="BS37" i="6" s="1"/>
  <c r="BT37" i="6" s="1"/>
  <c r="BU37" i="6" s="1"/>
  <c r="BV37" i="6" s="1"/>
  <c r="BW37" i="6" s="1"/>
  <c r="BX37" i="6" s="1"/>
  <c r="BY37" i="6" s="1"/>
  <c r="BZ37" i="6" s="1"/>
  <c r="CA37" i="6" s="1"/>
  <c r="CB37" i="6" s="1"/>
  <c r="CC37" i="6" s="1"/>
  <c r="CD37" i="6" s="1"/>
  <c r="CE37" i="6" s="1"/>
  <c r="CF37" i="6" s="1"/>
  <c r="CG37" i="6" s="1"/>
  <c r="CH37" i="6" s="1"/>
  <c r="CI37" i="6" s="1"/>
  <c r="CJ37" i="6" s="1"/>
  <c r="CK37" i="6" s="1"/>
  <c r="CL37" i="6" s="1"/>
  <c r="CM37" i="6" s="1"/>
  <c r="CN37" i="6" s="1"/>
  <c r="CO37" i="6" s="1"/>
  <c r="CP37" i="6" s="1"/>
  <c r="CQ37" i="6" s="1"/>
  <c r="CR37" i="6" s="1"/>
  <c r="CS37" i="6" s="1"/>
  <c r="CT37" i="6" s="1"/>
  <c r="CU37" i="6" s="1"/>
  <c r="CV37" i="6" s="1"/>
  <c r="CW37" i="6" s="1"/>
  <c r="CX37" i="6" s="1"/>
  <c r="CY37" i="6" s="1"/>
  <c r="CZ37" i="6" s="1"/>
  <c r="DA37" i="6" s="1"/>
  <c r="DB37" i="6" s="1"/>
  <c r="CE19" i="6"/>
  <c r="I93" i="6"/>
  <c r="J93" i="6" s="1"/>
  <c r="K93" i="6" s="1"/>
  <c r="L93" i="6" s="1"/>
  <c r="M93" i="6" s="1"/>
  <c r="N93" i="6" s="1"/>
  <c r="O93" i="6" s="1"/>
  <c r="P93" i="6" s="1"/>
  <c r="Q93" i="6" s="1"/>
  <c r="R93" i="6" s="1"/>
  <c r="S93" i="6" s="1"/>
  <c r="T93" i="6" s="1"/>
  <c r="U93" i="6" s="1"/>
  <c r="V93" i="6" s="1"/>
  <c r="W93" i="6" s="1"/>
  <c r="X93" i="6" s="1"/>
  <c r="Y93" i="6" s="1"/>
  <c r="Z93" i="6" s="1"/>
  <c r="AA93" i="6" s="1"/>
  <c r="AB93" i="6" s="1"/>
  <c r="AC93" i="6" s="1"/>
  <c r="AD93" i="6" s="1"/>
  <c r="AE93" i="6" s="1"/>
  <c r="AF93" i="6" s="1"/>
  <c r="AG93" i="6" s="1"/>
  <c r="AH93" i="6" s="1"/>
  <c r="AI93" i="6" s="1"/>
  <c r="AJ93" i="6" s="1"/>
  <c r="AK93" i="6" s="1"/>
  <c r="AL93" i="6" s="1"/>
  <c r="AM93" i="6" s="1"/>
  <c r="AN93" i="6" s="1"/>
  <c r="AO93" i="6" s="1"/>
  <c r="AP93" i="6" s="1"/>
  <c r="AQ93" i="6" s="1"/>
  <c r="AR93" i="6" s="1"/>
  <c r="AS93" i="6" s="1"/>
  <c r="AT93" i="6" s="1"/>
  <c r="AU93" i="6" s="1"/>
  <c r="AV93" i="6" s="1"/>
  <c r="AW93" i="6" s="1"/>
  <c r="AX93" i="6" s="1"/>
  <c r="AY93" i="6" s="1"/>
  <c r="AZ93" i="6" s="1"/>
  <c r="BA93" i="6" s="1"/>
  <c r="BB93" i="6" s="1"/>
  <c r="BC93" i="6" s="1"/>
  <c r="BD93" i="6" s="1"/>
  <c r="BE93" i="6" s="1"/>
  <c r="BF93" i="6" s="1"/>
  <c r="BG93" i="6" s="1"/>
  <c r="BH93" i="6" s="1"/>
  <c r="BI93" i="6" s="1"/>
  <c r="BJ93" i="6" s="1"/>
  <c r="BK93" i="6" s="1"/>
  <c r="BL93" i="6" s="1"/>
  <c r="BM93" i="6" s="1"/>
  <c r="BN93" i="6" s="1"/>
  <c r="BO93" i="6" s="1"/>
  <c r="BP93" i="6" s="1"/>
  <c r="BQ93" i="6" s="1"/>
  <c r="BR93" i="6" s="1"/>
  <c r="BS93" i="6" s="1"/>
  <c r="BT93" i="6" s="1"/>
  <c r="BU93" i="6" s="1"/>
  <c r="BV93" i="6" s="1"/>
  <c r="BW93" i="6" s="1"/>
  <c r="BX93" i="6" s="1"/>
  <c r="BY93" i="6" s="1"/>
  <c r="BZ93" i="6" s="1"/>
  <c r="CA93" i="6" s="1"/>
  <c r="CB93" i="6" s="1"/>
  <c r="CC93" i="6" s="1"/>
  <c r="CD93" i="6" s="1"/>
  <c r="CE93" i="6" s="1"/>
  <c r="CF93" i="6" s="1"/>
  <c r="CG93" i="6" s="1"/>
  <c r="CH93" i="6" s="1"/>
  <c r="S19" i="6"/>
  <c r="K19" i="6"/>
  <c r="BG19" i="6"/>
  <c r="BO19" i="6"/>
  <c r="BZ19" i="6"/>
  <c r="BR19" i="6"/>
  <c r="AY19" i="6"/>
  <c r="BJ19" i="6"/>
  <c r="BB19" i="6"/>
  <c r="G54" i="6"/>
  <c r="B6" i="6" s="1"/>
  <c r="E20" i="1" s="1"/>
  <c r="AA19" i="6"/>
  <c r="J94" i="6"/>
  <c r="K94" i="6" s="1"/>
  <c r="L94" i="6" s="1"/>
  <c r="M94" i="6" s="1"/>
  <c r="N94" i="6" s="1"/>
  <c r="O94" i="6" s="1"/>
  <c r="P94" i="6" s="1"/>
  <c r="Q94" i="6" s="1"/>
  <c r="R94" i="6" s="1"/>
  <c r="S94" i="6" s="1"/>
  <c r="T94" i="6" s="1"/>
  <c r="U94" i="6" s="1"/>
  <c r="V94" i="6" s="1"/>
  <c r="W94" i="6" s="1"/>
  <c r="X94" i="6" s="1"/>
  <c r="Y94" i="6" s="1"/>
  <c r="Z94" i="6" s="1"/>
  <c r="AA94" i="6" s="1"/>
  <c r="AB94" i="6" s="1"/>
  <c r="AC94" i="6" s="1"/>
  <c r="AD94" i="6" s="1"/>
  <c r="AE94" i="6" s="1"/>
  <c r="AF94" i="6" s="1"/>
  <c r="AG94" i="6" s="1"/>
  <c r="AH94" i="6" s="1"/>
  <c r="AI94" i="6" s="1"/>
  <c r="AJ94" i="6" s="1"/>
  <c r="AK94" i="6" s="1"/>
  <c r="AL94" i="6" s="1"/>
  <c r="AM94" i="6" s="1"/>
  <c r="AN94" i="6" s="1"/>
  <c r="AO94" i="6" s="1"/>
  <c r="AP94" i="6" s="1"/>
  <c r="AQ94" i="6" s="1"/>
  <c r="AR94" i="6" s="1"/>
  <c r="AS94" i="6" s="1"/>
  <c r="AT94" i="6" s="1"/>
  <c r="AU94" i="6" s="1"/>
  <c r="AV94" i="6" s="1"/>
  <c r="AW94" i="6" s="1"/>
  <c r="AX94" i="6" s="1"/>
  <c r="AY94" i="6" s="1"/>
  <c r="AZ94" i="6" s="1"/>
  <c r="BA94" i="6" s="1"/>
  <c r="BB94" i="6" s="1"/>
  <c r="BC94" i="6" s="1"/>
  <c r="BD94" i="6" s="1"/>
  <c r="BE94" i="6" s="1"/>
  <c r="BF94" i="6" s="1"/>
  <c r="BG94" i="6" s="1"/>
  <c r="BH94" i="6" s="1"/>
  <c r="BI94" i="6" s="1"/>
  <c r="BJ94" i="6" s="1"/>
  <c r="BK94" i="6" s="1"/>
  <c r="BL94" i="6" s="1"/>
  <c r="BM94" i="6" s="1"/>
  <c r="BN94" i="6" s="1"/>
  <c r="BO94" i="6" s="1"/>
  <c r="BP94" i="6" s="1"/>
  <c r="BQ94" i="6" s="1"/>
  <c r="BR94" i="6" s="1"/>
  <c r="BS94" i="6" s="1"/>
  <c r="BT94" i="6" s="1"/>
  <c r="BU94" i="6" s="1"/>
  <c r="BV94" i="6" s="1"/>
  <c r="BW94" i="6" s="1"/>
  <c r="BX94" i="6" s="1"/>
  <c r="BY94" i="6" s="1"/>
  <c r="BZ94" i="6" s="1"/>
  <c r="CA94" i="6" s="1"/>
  <c r="CB94" i="6" s="1"/>
  <c r="CC94" i="6" s="1"/>
  <c r="CD94" i="6" s="1"/>
  <c r="CE94" i="6" s="1"/>
  <c r="CF94" i="6" s="1"/>
  <c r="CG94" i="6" s="1"/>
  <c r="CH94" i="6" s="1"/>
  <c r="G17" i="6"/>
  <c r="CH19" i="6"/>
  <c r="H96" i="6"/>
  <c r="H97" i="6" s="1"/>
  <c r="H43" i="6" s="1"/>
  <c r="I92" i="6"/>
  <c r="AV19" i="5"/>
  <c r="I38" i="5"/>
  <c r="J38" i="5" s="1"/>
  <c r="K38" i="5" s="1"/>
  <c r="L38" i="5" s="1"/>
  <c r="M38" i="5" s="1"/>
  <c r="N38" i="5" s="1"/>
  <c r="O38" i="5" s="1"/>
  <c r="P38" i="5" s="1"/>
  <c r="Q38" i="5" s="1"/>
  <c r="R38" i="5" s="1"/>
  <c r="S38" i="5" s="1"/>
  <c r="T38" i="5" s="1"/>
  <c r="U38" i="5" s="1"/>
  <c r="V38" i="5" s="1"/>
  <c r="W38" i="5" s="1"/>
  <c r="X38" i="5" s="1"/>
  <c r="Y38" i="5" s="1"/>
  <c r="Z38" i="5" s="1"/>
  <c r="AA38" i="5" s="1"/>
  <c r="AB38" i="5" s="1"/>
  <c r="AC38" i="5" s="1"/>
  <c r="AD38" i="5" s="1"/>
  <c r="AE38" i="5" s="1"/>
  <c r="AF38" i="5" s="1"/>
  <c r="AG38" i="5" s="1"/>
  <c r="AH38" i="5" s="1"/>
  <c r="AI38" i="5" s="1"/>
  <c r="AJ38" i="5" s="1"/>
  <c r="AK38" i="5" s="1"/>
  <c r="AL38" i="5" s="1"/>
  <c r="AM38" i="5" s="1"/>
  <c r="AN38" i="5" s="1"/>
  <c r="AO38" i="5" s="1"/>
  <c r="AP38" i="5" s="1"/>
  <c r="AQ38" i="5" s="1"/>
  <c r="AR38" i="5" s="1"/>
  <c r="AS38" i="5" s="1"/>
  <c r="AT38" i="5" s="1"/>
  <c r="AU38" i="5" s="1"/>
  <c r="AV38" i="5" s="1"/>
  <c r="AW38" i="5" s="1"/>
  <c r="AX38" i="5" s="1"/>
  <c r="AY38" i="5" s="1"/>
  <c r="AZ38" i="5" s="1"/>
  <c r="BA38" i="5" s="1"/>
  <c r="BB38" i="5" s="1"/>
  <c r="BC38" i="5" s="1"/>
  <c r="BD38" i="5" s="1"/>
  <c r="BE38" i="5" s="1"/>
  <c r="BF38" i="5" s="1"/>
  <c r="BG38" i="5" s="1"/>
  <c r="BH38" i="5" s="1"/>
  <c r="BI38" i="5" s="1"/>
  <c r="BJ38" i="5" s="1"/>
  <c r="BK38" i="5" s="1"/>
  <c r="BL38" i="5" s="1"/>
  <c r="BM38" i="5" s="1"/>
  <c r="BN38" i="5" s="1"/>
  <c r="BO38" i="5" s="1"/>
  <c r="BP38" i="5" s="1"/>
  <c r="BQ38" i="5" s="1"/>
  <c r="BR38" i="5" s="1"/>
  <c r="BS38" i="5" s="1"/>
  <c r="BT38" i="5" s="1"/>
  <c r="BU38" i="5" s="1"/>
  <c r="BV38" i="5" s="1"/>
  <c r="BW38" i="5" s="1"/>
  <c r="BX38" i="5" s="1"/>
  <c r="BY38" i="5" s="1"/>
  <c r="BZ38" i="5" s="1"/>
  <c r="CA38" i="5" s="1"/>
  <c r="CB38" i="5" s="1"/>
  <c r="CC38" i="5" s="1"/>
  <c r="CD38" i="5" s="1"/>
  <c r="CE38" i="5" s="1"/>
  <c r="CF38" i="5" s="1"/>
  <c r="CG38" i="5" s="1"/>
  <c r="CH38" i="5" s="1"/>
  <c r="CI38" i="5" s="1"/>
  <c r="CJ38" i="5" s="1"/>
  <c r="CK38" i="5" s="1"/>
  <c r="CL38" i="5" s="1"/>
  <c r="CM38" i="5" s="1"/>
  <c r="CN38" i="5" s="1"/>
  <c r="CO38" i="5" s="1"/>
  <c r="CP38" i="5" s="1"/>
  <c r="CQ38" i="5" s="1"/>
  <c r="CR38" i="5" s="1"/>
  <c r="CS38" i="5" s="1"/>
  <c r="CT38" i="5" s="1"/>
  <c r="CU38" i="5" s="1"/>
  <c r="CV38" i="5" s="1"/>
  <c r="CW38" i="5" s="1"/>
  <c r="CX38" i="5" s="1"/>
  <c r="CY38" i="5" s="1"/>
  <c r="CZ38" i="5" s="1"/>
  <c r="DA38" i="5" s="1"/>
  <c r="DB38" i="5" s="1"/>
  <c r="DC38" i="5" s="1"/>
  <c r="DD38" i="5" s="1"/>
  <c r="DE38" i="5" s="1"/>
  <c r="DF38" i="5" s="1"/>
  <c r="DG38" i="5" s="1"/>
  <c r="DH38" i="5" s="1"/>
  <c r="DI38" i="5" s="1"/>
  <c r="DJ38" i="5" s="1"/>
  <c r="DK38" i="5" s="1"/>
  <c r="DL38" i="5" s="1"/>
  <c r="DM38" i="5" s="1"/>
  <c r="DN38" i="5" s="1"/>
  <c r="DO38" i="5" s="1"/>
  <c r="DP38" i="5" s="1"/>
  <c r="DQ38" i="5" s="1"/>
  <c r="DR38" i="5" s="1"/>
  <c r="DS38" i="5" s="1"/>
  <c r="DT38" i="5" s="1"/>
  <c r="DU38" i="5" s="1"/>
  <c r="DV38" i="5" s="1"/>
  <c r="DW38" i="5" s="1"/>
  <c r="DX38" i="5" s="1"/>
  <c r="DY38" i="5" s="1"/>
  <c r="DZ38" i="5" s="1"/>
  <c r="EA38" i="5" s="1"/>
  <c r="EB38" i="5" s="1"/>
  <c r="EC38" i="5" s="1"/>
  <c r="ED38" i="5" s="1"/>
  <c r="EE38" i="5" s="1"/>
  <c r="EF38" i="5" s="1"/>
  <c r="EG38" i="5" s="1"/>
  <c r="EH38" i="5" s="1"/>
  <c r="EI38" i="5" s="1"/>
  <c r="EJ38" i="5" s="1"/>
  <c r="EK38" i="5" s="1"/>
  <c r="EL38" i="5" s="1"/>
  <c r="EM38" i="5" s="1"/>
  <c r="EN38" i="5" s="1"/>
  <c r="EO38" i="5" s="1"/>
  <c r="EP38" i="5" s="1"/>
  <c r="EQ38" i="5" s="1"/>
  <c r="ER38" i="5" s="1"/>
  <c r="ES38" i="5" s="1"/>
  <c r="ET38" i="5" s="1"/>
  <c r="EU38" i="5" s="1"/>
  <c r="EV38" i="5" s="1"/>
  <c r="EW38" i="5" s="1"/>
  <c r="EX38" i="5" s="1"/>
  <c r="EY38" i="5" s="1"/>
  <c r="EZ38" i="5" s="1"/>
  <c r="FA38" i="5" s="1"/>
  <c r="FB38" i="5" s="1"/>
  <c r="FC38" i="5" s="1"/>
  <c r="FD38" i="5" s="1"/>
  <c r="FE38" i="5" s="1"/>
  <c r="FF38" i="5" s="1"/>
  <c r="FG38" i="5" s="1"/>
  <c r="FH38" i="5" s="1"/>
  <c r="FI38" i="5" s="1"/>
  <c r="FJ38" i="5" s="1"/>
  <c r="FK38" i="5" s="1"/>
  <c r="FL38" i="5" s="1"/>
  <c r="FM38" i="5" s="1"/>
  <c r="FN38" i="5" s="1"/>
  <c r="FO38" i="5" s="1"/>
  <c r="FP38" i="5" s="1"/>
  <c r="FQ38" i="5" s="1"/>
  <c r="FR38" i="5" s="1"/>
  <c r="FS38" i="5" s="1"/>
  <c r="FT38" i="5" s="1"/>
  <c r="FU38" i="5" s="1"/>
  <c r="AD19" i="5"/>
  <c r="BS19" i="5"/>
  <c r="BM19" i="5"/>
  <c r="AX19" i="5"/>
  <c r="Q19" i="5"/>
  <c r="T19" i="5"/>
  <c r="I37" i="5"/>
  <c r="J37" i="5" s="1"/>
  <c r="K37" i="5" s="1"/>
  <c r="L37" i="5" s="1"/>
  <c r="M37" i="5" s="1"/>
  <c r="N37" i="5" s="1"/>
  <c r="O37" i="5" s="1"/>
  <c r="P37" i="5" s="1"/>
  <c r="Q37" i="5" s="1"/>
  <c r="R37" i="5" s="1"/>
  <c r="S37" i="5" s="1"/>
  <c r="T37" i="5" s="1"/>
  <c r="U37" i="5" s="1"/>
  <c r="V37" i="5" s="1"/>
  <c r="W37" i="5" s="1"/>
  <c r="X37" i="5" s="1"/>
  <c r="Y37" i="5" s="1"/>
  <c r="Z37" i="5" s="1"/>
  <c r="AA37" i="5" s="1"/>
  <c r="AB37" i="5" s="1"/>
  <c r="AC37" i="5" s="1"/>
  <c r="AD37" i="5" s="1"/>
  <c r="AE37" i="5" s="1"/>
  <c r="AF37" i="5" s="1"/>
  <c r="AG37" i="5" s="1"/>
  <c r="AH37" i="5" s="1"/>
  <c r="AI37" i="5" s="1"/>
  <c r="AJ37" i="5" s="1"/>
  <c r="AK37" i="5" s="1"/>
  <c r="AL37" i="5" s="1"/>
  <c r="AM37" i="5" s="1"/>
  <c r="AN37" i="5" s="1"/>
  <c r="AO37" i="5" s="1"/>
  <c r="AP37" i="5" s="1"/>
  <c r="AQ37" i="5" s="1"/>
  <c r="AR37" i="5" s="1"/>
  <c r="AS37" i="5" s="1"/>
  <c r="AT37" i="5" s="1"/>
  <c r="AU37" i="5" s="1"/>
  <c r="AV37" i="5" s="1"/>
  <c r="AW37" i="5" s="1"/>
  <c r="AX37" i="5" s="1"/>
  <c r="AY37" i="5" s="1"/>
  <c r="AZ37" i="5" s="1"/>
  <c r="BA37" i="5" s="1"/>
  <c r="BB37" i="5" s="1"/>
  <c r="BC37" i="5" s="1"/>
  <c r="BD37" i="5" s="1"/>
  <c r="BE37" i="5" s="1"/>
  <c r="BF37" i="5" s="1"/>
  <c r="BG37" i="5" s="1"/>
  <c r="BH37" i="5" s="1"/>
  <c r="BI37" i="5" s="1"/>
  <c r="BJ37" i="5" s="1"/>
  <c r="BK37" i="5" s="1"/>
  <c r="BL37" i="5" s="1"/>
  <c r="BM37" i="5" s="1"/>
  <c r="BN37" i="5" s="1"/>
  <c r="BO37" i="5" s="1"/>
  <c r="BP37" i="5" s="1"/>
  <c r="BQ37" i="5" s="1"/>
  <c r="BR37" i="5" s="1"/>
  <c r="BS37" i="5" s="1"/>
  <c r="BT37" i="5" s="1"/>
  <c r="BU37" i="5" s="1"/>
  <c r="BV37" i="5" s="1"/>
  <c r="BW37" i="5" s="1"/>
  <c r="BX37" i="5" s="1"/>
  <c r="BY37" i="5" s="1"/>
  <c r="BZ37" i="5" s="1"/>
  <c r="CA37" i="5" s="1"/>
  <c r="CB37" i="5" s="1"/>
  <c r="CC37" i="5" s="1"/>
  <c r="CD37" i="5" s="1"/>
  <c r="CE37" i="5" s="1"/>
  <c r="CF37" i="5" s="1"/>
  <c r="CG37" i="5" s="1"/>
  <c r="CH37" i="5" s="1"/>
  <c r="CI37" i="5" s="1"/>
  <c r="CJ37" i="5" s="1"/>
  <c r="CK37" i="5" s="1"/>
  <c r="CL37" i="5" s="1"/>
  <c r="CM37" i="5" s="1"/>
  <c r="CN37" i="5" s="1"/>
  <c r="CO37" i="5" s="1"/>
  <c r="CP37" i="5" s="1"/>
  <c r="CQ37" i="5" s="1"/>
  <c r="CR37" i="5" s="1"/>
  <c r="CS37" i="5" s="1"/>
  <c r="CT37" i="5" s="1"/>
  <c r="CU37" i="5" s="1"/>
  <c r="CV37" i="5" s="1"/>
  <c r="CW37" i="5" s="1"/>
  <c r="CX37" i="5" s="1"/>
  <c r="CY37" i="5" s="1"/>
  <c r="CZ37" i="5" s="1"/>
  <c r="DA37" i="5" s="1"/>
  <c r="DB37" i="5" s="1"/>
  <c r="DC37" i="5" s="1"/>
  <c r="DD37" i="5" s="1"/>
  <c r="DE37" i="5" s="1"/>
  <c r="DF37" i="5" s="1"/>
  <c r="DG37" i="5" s="1"/>
  <c r="DH37" i="5" s="1"/>
  <c r="DI37" i="5" s="1"/>
  <c r="DJ37" i="5" s="1"/>
  <c r="DK37" i="5" s="1"/>
  <c r="DL37" i="5" s="1"/>
  <c r="DM37" i="5" s="1"/>
  <c r="DN37" i="5" s="1"/>
  <c r="DO37" i="5" s="1"/>
  <c r="DP37" i="5" s="1"/>
  <c r="DQ37" i="5" s="1"/>
  <c r="DR37" i="5" s="1"/>
  <c r="DS37" i="5" s="1"/>
  <c r="DT37" i="5" s="1"/>
  <c r="DU37" i="5" s="1"/>
  <c r="DV37" i="5" s="1"/>
  <c r="DW37" i="5" s="1"/>
  <c r="DX37" i="5" s="1"/>
  <c r="DY37" i="5" s="1"/>
  <c r="DZ37" i="5" s="1"/>
  <c r="EA37" i="5" s="1"/>
  <c r="EB37" i="5" s="1"/>
  <c r="EC37" i="5" s="1"/>
  <c r="ED37" i="5" s="1"/>
  <c r="EE37" i="5" s="1"/>
  <c r="EF37" i="5" s="1"/>
  <c r="EG37" i="5" s="1"/>
  <c r="EH37" i="5" s="1"/>
  <c r="EI37" i="5" s="1"/>
  <c r="EJ37" i="5" s="1"/>
  <c r="EK37" i="5" s="1"/>
  <c r="EL37" i="5" s="1"/>
  <c r="EM37" i="5" s="1"/>
  <c r="EN37" i="5" s="1"/>
  <c r="EO37" i="5" s="1"/>
  <c r="EP37" i="5" s="1"/>
  <c r="EQ37" i="5" s="1"/>
  <c r="ER37" i="5" s="1"/>
  <c r="ES37" i="5" s="1"/>
  <c r="ET37" i="5" s="1"/>
  <c r="EU37" i="5" s="1"/>
  <c r="EV37" i="5" s="1"/>
  <c r="EW37" i="5" s="1"/>
  <c r="EX37" i="5" s="1"/>
  <c r="EY37" i="5" s="1"/>
  <c r="EZ37" i="5" s="1"/>
  <c r="FA37" i="5" s="1"/>
  <c r="FB37" i="5" s="1"/>
  <c r="FC37" i="5" s="1"/>
  <c r="FD37" i="5" s="1"/>
  <c r="FE37" i="5" s="1"/>
  <c r="FF37" i="5" s="1"/>
  <c r="FG37" i="5" s="1"/>
  <c r="FH37" i="5" s="1"/>
  <c r="FI37" i="5" s="1"/>
  <c r="FJ37" i="5" s="1"/>
  <c r="FK37" i="5" s="1"/>
  <c r="FL37" i="5" s="1"/>
  <c r="FM37" i="5" s="1"/>
  <c r="FN37" i="5" s="1"/>
  <c r="FO37" i="5" s="1"/>
  <c r="FP37" i="5" s="1"/>
  <c r="FQ37" i="5" s="1"/>
  <c r="FR37" i="5" s="1"/>
  <c r="FS37" i="5" s="1"/>
  <c r="FT37" i="5" s="1"/>
  <c r="FU37" i="5" s="1"/>
  <c r="CA19" i="4"/>
  <c r="BO19" i="4"/>
  <c r="S19" i="4"/>
  <c r="CD19" i="4"/>
  <c r="BU19" i="4"/>
  <c r="J19" i="4"/>
  <c r="BZ19" i="4"/>
  <c r="I19" i="4"/>
  <c r="AL19" i="4"/>
  <c r="V19" i="4"/>
  <c r="Z19" i="4"/>
  <c r="BD19" i="4"/>
  <c r="BY19" i="4"/>
  <c r="U19" i="4"/>
  <c r="AH19" i="4"/>
  <c r="BM19" i="4"/>
  <c r="BV19" i="4"/>
  <c r="W19" i="4"/>
  <c r="AF19" i="4"/>
  <c r="AK19" i="5"/>
  <c r="W19" i="5"/>
  <c r="L19" i="5"/>
  <c r="CE19" i="5"/>
  <c r="BT19" i="5"/>
  <c r="BY19" i="5"/>
  <c r="BE19" i="5"/>
  <c r="G19" i="5"/>
  <c r="G17" i="5"/>
  <c r="AJ19" i="5"/>
  <c r="G16" i="5"/>
  <c r="H40" i="5"/>
  <c r="H41" i="5" s="1"/>
  <c r="I36" i="5"/>
  <c r="CH19" i="5"/>
  <c r="I93" i="5"/>
  <c r="J93" i="5" s="1"/>
  <c r="K93" i="5" s="1"/>
  <c r="L93" i="5" s="1"/>
  <c r="M93" i="5" s="1"/>
  <c r="N93" i="5" s="1"/>
  <c r="O93" i="5" s="1"/>
  <c r="P93" i="5" s="1"/>
  <c r="Q93" i="5" s="1"/>
  <c r="R93" i="5" s="1"/>
  <c r="S93" i="5" s="1"/>
  <c r="T93" i="5" s="1"/>
  <c r="U93" i="5" s="1"/>
  <c r="V93" i="5" s="1"/>
  <c r="W93" i="5" s="1"/>
  <c r="X93" i="5" s="1"/>
  <c r="Y93" i="5" s="1"/>
  <c r="Z93" i="5" s="1"/>
  <c r="AA93" i="5" s="1"/>
  <c r="AB93" i="5" s="1"/>
  <c r="AC93" i="5" s="1"/>
  <c r="AD93" i="5" s="1"/>
  <c r="AE93" i="5" s="1"/>
  <c r="AF93" i="5" s="1"/>
  <c r="AG93" i="5" s="1"/>
  <c r="AH93" i="5" s="1"/>
  <c r="AI93" i="5" s="1"/>
  <c r="AJ93" i="5" s="1"/>
  <c r="AK93" i="5" s="1"/>
  <c r="AL93" i="5" s="1"/>
  <c r="AM93" i="5" s="1"/>
  <c r="AN93" i="5" s="1"/>
  <c r="AO93" i="5" s="1"/>
  <c r="AP93" i="5" s="1"/>
  <c r="AQ93" i="5" s="1"/>
  <c r="AR93" i="5" s="1"/>
  <c r="AS93" i="5" s="1"/>
  <c r="AT93" i="5" s="1"/>
  <c r="AU93" i="5" s="1"/>
  <c r="AV93" i="5" s="1"/>
  <c r="AW93" i="5" s="1"/>
  <c r="AX93" i="5" s="1"/>
  <c r="AY93" i="5" s="1"/>
  <c r="AZ93" i="5" s="1"/>
  <c r="BA93" i="5" s="1"/>
  <c r="BB93" i="5" s="1"/>
  <c r="BC93" i="5" s="1"/>
  <c r="BD93" i="5" s="1"/>
  <c r="BE93" i="5" s="1"/>
  <c r="BF93" i="5" s="1"/>
  <c r="BG93" i="5" s="1"/>
  <c r="BH93" i="5" s="1"/>
  <c r="BI93" i="5" s="1"/>
  <c r="BJ93" i="5" s="1"/>
  <c r="BK93" i="5" s="1"/>
  <c r="BL93" i="5" s="1"/>
  <c r="BM93" i="5" s="1"/>
  <c r="BN93" i="5" s="1"/>
  <c r="BO93" i="5" s="1"/>
  <c r="BP93" i="5" s="1"/>
  <c r="BQ93" i="5" s="1"/>
  <c r="BR93" i="5" s="1"/>
  <c r="BS93" i="5" s="1"/>
  <c r="BT93" i="5" s="1"/>
  <c r="BU93" i="5" s="1"/>
  <c r="BV93" i="5" s="1"/>
  <c r="BW93" i="5" s="1"/>
  <c r="BX93" i="5" s="1"/>
  <c r="BY93" i="5" s="1"/>
  <c r="BZ93" i="5" s="1"/>
  <c r="CA93" i="5" s="1"/>
  <c r="CB93" i="5" s="1"/>
  <c r="CC93" i="5" s="1"/>
  <c r="CD93" i="5" s="1"/>
  <c r="CE93" i="5" s="1"/>
  <c r="CF93" i="5" s="1"/>
  <c r="CG93" i="5" s="1"/>
  <c r="CH93" i="5" s="1"/>
  <c r="I94" i="5"/>
  <c r="J94" i="5" s="1"/>
  <c r="K94" i="5" s="1"/>
  <c r="L94" i="5" s="1"/>
  <c r="M94" i="5" s="1"/>
  <c r="N94" i="5" s="1"/>
  <c r="O94" i="5" s="1"/>
  <c r="P94" i="5" s="1"/>
  <c r="Q94" i="5" s="1"/>
  <c r="R94" i="5" s="1"/>
  <c r="S94" i="5" s="1"/>
  <c r="T94" i="5" s="1"/>
  <c r="U94" i="5" s="1"/>
  <c r="V94" i="5" s="1"/>
  <c r="W94" i="5" s="1"/>
  <c r="X94" i="5" s="1"/>
  <c r="Y94" i="5" s="1"/>
  <c r="Z94" i="5" s="1"/>
  <c r="AA94" i="5" s="1"/>
  <c r="AB94" i="5" s="1"/>
  <c r="AC94" i="5" s="1"/>
  <c r="AD94" i="5" s="1"/>
  <c r="AE94" i="5" s="1"/>
  <c r="AF94" i="5" s="1"/>
  <c r="AG94" i="5" s="1"/>
  <c r="AH94" i="5" s="1"/>
  <c r="AI94" i="5" s="1"/>
  <c r="AJ94" i="5" s="1"/>
  <c r="AK94" i="5" s="1"/>
  <c r="AL94" i="5" s="1"/>
  <c r="AM94" i="5" s="1"/>
  <c r="AN94" i="5" s="1"/>
  <c r="AO94" i="5" s="1"/>
  <c r="AP94" i="5" s="1"/>
  <c r="AQ94" i="5" s="1"/>
  <c r="AR94" i="5" s="1"/>
  <c r="AS94" i="5" s="1"/>
  <c r="AT94" i="5" s="1"/>
  <c r="AU94" i="5" s="1"/>
  <c r="AV94" i="5" s="1"/>
  <c r="AW94" i="5" s="1"/>
  <c r="AX94" i="5" s="1"/>
  <c r="AY94" i="5" s="1"/>
  <c r="AZ94" i="5" s="1"/>
  <c r="BA94" i="5" s="1"/>
  <c r="BB94" i="5" s="1"/>
  <c r="BC94" i="5" s="1"/>
  <c r="BD94" i="5" s="1"/>
  <c r="BE94" i="5" s="1"/>
  <c r="BF94" i="5" s="1"/>
  <c r="BG94" i="5" s="1"/>
  <c r="BH94" i="5" s="1"/>
  <c r="BI94" i="5" s="1"/>
  <c r="BJ94" i="5" s="1"/>
  <c r="BK94" i="5" s="1"/>
  <c r="BL94" i="5" s="1"/>
  <c r="BM94" i="5" s="1"/>
  <c r="BN94" i="5" s="1"/>
  <c r="BO94" i="5" s="1"/>
  <c r="BP94" i="5" s="1"/>
  <c r="BQ94" i="5" s="1"/>
  <c r="BR94" i="5" s="1"/>
  <c r="BS94" i="5" s="1"/>
  <c r="BT94" i="5" s="1"/>
  <c r="BU94" i="5" s="1"/>
  <c r="BV94" i="5" s="1"/>
  <c r="BW94" i="5" s="1"/>
  <c r="BX94" i="5" s="1"/>
  <c r="BY94" i="5" s="1"/>
  <c r="BZ94" i="5" s="1"/>
  <c r="CA94" i="5" s="1"/>
  <c r="CB94" i="5" s="1"/>
  <c r="CC94" i="5" s="1"/>
  <c r="CD94" i="5" s="1"/>
  <c r="CE94" i="5" s="1"/>
  <c r="CF94" i="5" s="1"/>
  <c r="CG94" i="5" s="1"/>
  <c r="CH94" i="5" s="1"/>
  <c r="H96" i="5"/>
  <c r="H97" i="5" s="1"/>
  <c r="I92" i="5"/>
  <c r="I37" i="4"/>
  <c r="J37" i="4" s="1"/>
  <c r="K37" i="4" s="1"/>
  <c r="L37" i="4" s="1"/>
  <c r="M37" i="4" s="1"/>
  <c r="N37" i="4" s="1"/>
  <c r="O37" i="4" s="1"/>
  <c r="P37" i="4" s="1"/>
  <c r="Q37" i="4" s="1"/>
  <c r="R37" i="4" s="1"/>
  <c r="S37" i="4" s="1"/>
  <c r="T37" i="4" s="1"/>
  <c r="U37" i="4" s="1"/>
  <c r="V37" i="4" s="1"/>
  <c r="W37" i="4" s="1"/>
  <c r="X37" i="4" s="1"/>
  <c r="Y37" i="4" s="1"/>
  <c r="Z37" i="4" s="1"/>
  <c r="AA37" i="4" s="1"/>
  <c r="AB37" i="4" s="1"/>
  <c r="AC37" i="4" s="1"/>
  <c r="AD37" i="4" s="1"/>
  <c r="AE37" i="4" s="1"/>
  <c r="AF37" i="4" s="1"/>
  <c r="AG37" i="4" s="1"/>
  <c r="AH37" i="4" s="1"/>
  <c r="AI37" i="4" s="1"/>
  <c r="AJ37" i="4" s="1"/>
  <c r="AK37" i="4" s="1"/>
  <c r="AL37" i="4" s="1"/>
  <c r="AM37" i="4" s="1"/>
  <c r="AN37" i="4" s="1"/>
  <c r="AO37" i="4" s="1"/>
  <c r="AP37" i="4" s="1"/>
  <c r="AQ37" i="4" s="1"/>
  <c r="AR37" i="4" s="1"/>
  <c r="AS37" i="4" s="1"/>
  <c r="AT37" i="4" s="1"/>
  <c r="AU37" i="4" s="1"/>
  <c r="AV37" i="4" s="1"/>
  <c r="AW37" i="4" s="1"/>
  <c r="AX37" i="4" s="1"/>
  <c r="AY37" i="4" s="1"/>
  <c r="AZ37" i="4" s="1"/>
  <c r="BA37" i="4" s="1"/>
  <c r="BB37" i="4" s="1"/>
  <c r="BC37" i="4" s="1"/>
  <c r="BD37" i="4" s="1"/>
  <c r="BE37" i="4" s="1"/>
  <c r="BF37" i="4" s="1"/>
  <c r="BG37" i="4" s="1"/>
  <c r="BH37" i="4" s="1"/>
  <c r="BI37" i="4" s="1"/>
  <c r="BJ37" i="4" s="1"/>
  <c r="BK37" i="4" s="1"/>
  <c r="BL37" i="4" s="1"/>
  <c r="BM37" i="4" s="1"/>
  <c r="BN37" i="4" s="1"/>
  <c r="BO37" i="4" s="1"/>
  <c r="BP37" i="4" s="1"/>
  <c r="BQ37" i="4" s="1"/>
  <c r="BR37" i="4" s="1"/>
  <c r="BS37" i="4" s="1"/>
  <c r="BT37" i="4" s="1"/>
  <c r="BU37" i="4" s="1"/>
  <c r="BV37" i="4" s="1"/>
  <c r="BW37" i="4" s="1"/>
  <c r="BX37" i="4" s="1"/>
  <c r="BY37" i="4" s="1"/>
  <c r="BZ37" i="4" s="1"/>
  <c r="CA37" i="4" s="1"/>
  <c r="CB37" i="4" s="1"/>
  <c r="CC37" i="4" s="1"/>
  <c r="CD37" i="4" s="1"/>
  <c r="CE37" i="4" s="1"/>
  <c r="CF37" i="4" s="1"/>
  <c r="CG37" i="4" s="1"/>
  <c r="CH37" i="4" s="1"/>
  <c r="CI37" i="4" s="1"/>
  <c r="CJ37" i="4" s="1"/>
  <c r="CK37" i="4" s="1"/>
  <c r="CL37" i="4" s="1"/>
  <c r="CM37" i="4" s="1"/>
  <c r="CN37" i="4" s="1"/>
  <c r="CO37" i="4" s="1"/>
  <c r="CP37" i="4" s="1"/>
  <c r="CQ37" i="4" s="1"/>
  <c r="CR37" i="4" s="1"/>
  <c r="CS37" i="4" s="1"/>
  <c r="CT37" i="4" s="1"/>
  <c r="CU37" i="4" s="1"/>
  <c r="CV37" i="4" s="1"/>
  <c r="CW37" i="4" s="1"/>
  <c r="CX37" i="4" s="1"/>
  <c r="CY37" i="4" s="1"/>
  <c r="CZ37" i="4" s="1"/>
  <c r="DA37" i="4" s="1"/>
  <c r="DB37" i="4" s="1"/>
  <c r="DC37" i="4" s="1"/>
  <c r="DD37" i="4" s="1"/>
  <c r="DE37" i="4" s="1"/>
  <c r="DF37" i="4" s="1"/>
  <c r="DG37" i="4" s="1"/>
  <c r="DH37" i="4" s="1"/>
  <c r="DI37" i="4" s="1"/>
  <c r="DJ37" i="4" s="1"/>
  <c r="DK37" i="4" s="1"/>
  <c r="DL37" i="4" s="1"/>
  <c r="DM37" i="4" s="1"/>
  <c r="DN37" i="4" s="1"/>
  <c r="DO37" i="4" s="1"/>
  <c r="DP37" i="4" s="1"/>
  <c r="DQ37" i="4" s="1"/>
  <c r="DR37" i="4" s="1"/>
  <c r="DS37" i="4" s="1"/>
  <c r="DT37" i="4" s="1"/>
  <c r="DU37" i="4" s="1"/>
  <c r="DV37" i="4" s="1"/>
  <c r="DW37" i="4" s="1"/>
  <c r="DX37" i="4" s="1"/>
  <c r="DY37" i="4" s="1"/>
  <c r="DZ37" i="4" s="1"/>
  <c r="EA37" i="4" s="1"/>
  <c r="EB37" i="4" s="1"/>
  <c r="EC37" i="4" s="1"/>
  <c r="ED37" i="4" s="1"/>
  <c r="EE37" i="4" s="1"/>
  <c r="EF37" i="4" s="1"/>
  <c r="EG37" i="4" s="1"/>
  <c r="EH37" i="4" s="1"/>
  <c r="EI37" i="4" s="1"/>
  <c r="EJ37" i="4" s="1"/>
  <c r="EK37" i="4" s="1"/>
  <c r="EL37" i="4" s="1"/>
  <c r="EM37" i="4" s="1"/>
  <c r="EN37" i="4" s="1"/>
  <c r="EO37" i="4" s="1"/>
  <c r="EP37" i="4" s="1"/>
  <c r="EQ37" i="4" s="1"/>
  <c r="ER37" i="4" s="1"/>
  <c r="ES37" i="4" s="1"/>
  <c r="ET37" i="4" s="1"/>
  <c r="EU37" i="4" s="1"/>
  <c r="EV37" i="4" s="1"/>
  <c r="EW37" i="4" s="1"/>
  <c r="EX37" i="4" s="1"/>
  <c r="EY37" i="4" s="1"/>
  <c r="EZ37" i="4" s="1"/>
  <c r="FA37" i="4" s="1"/>
  <c r="FB37" i="4" s="1"/>
  <c r="FC37" i="4" s="1"/>
  <c r="FD37" i="4" s="1"/>
  <c r="FE37" i="4" s="1"/>
  <c r="FF37" i="4" s="1"/>
  <c r="FG37" i="4" s="1"/>
  <c r="FH37" i="4" s="1"/>
  <c r="FI37" i="4" s="1"/>
  <c r="FJ37" i="4" s="1"/>
  <c r="FK37" i="4" s="1"/>
  <c r="FL37" i="4" s="1"/>
  <c r="FM37" i="4" s="1"/>
  <c r="FN37" i="4" s="1"/>
  <c r="FO37" i="4" s="1"/>
  <c r="FP37" i="4" s="1"/>
  <c r="FQ37" i="4" s="1"/>
  <c r="FR37" i="4" s="1"/>
  <c r="FS37" i="4" s="1"/>
  <c r="FT37" i="4" s="1"/>
  <c r="FU37" i="4" s="1"/>
  <c r="J38" i="4"/>
  <c r="K38" i="4" s="1"/>
  <c r="L38" i="4" s="1"/>
  <c r="M38" i="4" s="1"/>
  <c r="N38" i="4" s="1"/>
  <c r="O38" i="4" s="1"/>
  <c r="P38" i="4" s="1"/>
  <c r="Q38" i="4" s="1"/>
  <c r="R38" i="4" s="1"/>
  <c r="S38" i="4" s="1"/>
  <c r="T38" i="4" s="1"/>
  <c r="U38" i="4" s="1"/>
  <c r="V38" i="4" s="1"/>
  <c r="W38" i="4" s="1"/>
  <c r="X38" i="4" s="1"/>
  <c r="Y38" i="4" s="1"/>
  <c r="Z38" i="4" s="1"/>
  <c r="AA38" i="4" s="1"/>
  <c r="AB38" i="4" s="1"/>
  <c r="AC38" i="4" s="1"/>
  <c r="AD38" i="4" s="1"/>
  <c r="AE38" i="4" s="1"/>
  <c r="AF38" i="4" s="1"/>
  <c r="AG38" i="4" s="1"/>
  <c r="AH38" i="4" s="1"/>
  <c r="AI38" i="4" s="1"/>
  <c r="AJ38" i="4" s="1"/>
  <c r="AK38" i="4" s="1"/>
  <c r="AL38" i="4" s="1"/>
  <c r="AM38" i="4" s="1"/>
  <c r="AN38" i="4" s="1"/>
  <c r="AO38" i="4" s="1"/>
  <c r="AP38" i="4" s="1"/>
  <c r="AQ38" i="4" s="1"/>
  <c r="AR38" i="4" s="1"/>
  <c r="AS38" i="4" s="1"/>
  <c r="AT38" i="4" s="1"/>
  <c r="AU38" i="4" s="1"/>
  <c r="AV38" i="4" s="1"/>
  <c r="AW38" i="4" s="1"/>
  <c r="AX38" i="4" s="1"/>
  <c r="AY38" i="4" s="1"/>
  <c r="AZ38" i="4" s="1"/>
  <c r="BA38" i="4" s="1"/>
  <c r="BB38" i="4" s="1"/>
  <c r="BC38" i="4" s="1"/>
  <c r="BD38" i="4" s="1"/>
  <c r="BE38" i="4" s="1"/>
  <c r="BF38" i="4" s="1"/>
  <c r="BG38" i="4" s="1"/>
  <c r="BH38" i="4" s="1"/>
  <c r="BI38" i="4" s="1"/>
  <c r="BJ38" i="4" s="1"/>
  <c r="BK38" i="4" s="1"/>
  <c r="BL38" i="4" s="1"/>
  <c r="BM38" i="4" s="1"/>
  <c r="BN38" i="4" s="1"/>
  <c r="BO38" i="4" s="1"/>
  <c r="BP38" i="4" s="1"/>
  <c r="BQ38" i="4" s="1"/>
  <c r="BR38" i="4" s="1"/>
  <c r="BS38" i="4" s="1"/>
  <c r="BT38" i="4" s="1"/>
  <c r="BU38" i="4" s="1"/>
  <c r="BV38" i="4" s="1"/>
  <c r="BW38" i="4" s="1"/>
  <c r="BX38" i="4" s="1"/>
  <c r="BY38" i="4" s="1"/>
  <c r="BZ38" i="4" s="1"/>
  <c r="CA38" i="4" s="1"/>
  <c r="CB38" i="4" s="1"/>
  <c r="CC38" i="4" s="1"/>
  <c r="CD38" i="4" s="1"/>
  <c r="CE38" i="4" s="1"/>
  <c r="CF38" i="4" s="1"/>
  <c r="CG38" i="4" s="1"/>
  <c r="CH38" i="4" s="1"/>
  <c r="CI38" i="4" s="1"/>
  <c r="CJ38" i="4" s="1"/>
  <c r="CK38" i="4" s="1"/>
  <c r="CL38" i="4" s="1"/>
  <c r="CM38" i="4" s="1"/>
  <c r="CN38" i="4" s="1"/>
  <c r="CO38" i="4" s="1"/>
  <c r="CP38" i="4" s="1"/>
  <c r="CQ38" i="4" s="1"/>
  <c r="CR38" i="4" s="1"/>
  <c r="CS38" i="4" s="1"/>
  <c r="CT38" i="4" s="1"/>
  <c r="CU38" i="4" s="1"/>
  <c r="CV38" i="4" s="1"/>
  <c r="CW38" i="4" s="1"/>
  <c r="CX38" i="4" s="1"/>
  <c r="CY38" i="4" s="1"/>
  <c r="CZ38" i="4" s="1"/>
  <c r="DA38" i="4" s="1"/>
  <c r="DB38" i="4" s="1"/>
  <c r="DC38" i="4" s="1"/>
  <c r="DD38" i="4" s="1"/>
  <c r="DE38" i="4" s="1"/>
  <c r="DF38" i="4" s="1"/>
  <c r="DG38" i="4" s="1"/>
  <c r="DH38" i="4" s="1"/>
  <c r="DI38" i="4" s="1"/>
  <c r="DJ38" i="4" s="1"/>
  <c r="DK38" i="4" s="1"/>
  <c r="DL38" i="4" s="1"/>
  <c r="DM38" i="4" s="1"/>
  <c r="DN38" i="4" s="1"/>
  <c r="DO38" i="4" s="1"/>
  <c r="DP38" i="4" s="1"/>
  <c r="DQ38" i="4" s="1"/>
  <c r="DR38" i="4" s="1"/>
  <c r="DS38" i="4" s="1"/>
  <c r="DT38" i="4" s="1"/>
  <c r="DU38" i="4" s="1"/>
  <c r="DV38" i="4" s="1"/>
  <c r="DW38" i="4" s="1"/>
  <c r="DX38" i="4" s="1"/>
  <c r="DY38" i="4" s="1"/>
  <c r="DZ38" i="4" s="1"/>
  <c r="EA38" i="4" s="1"/>
  <c r="EB38" i="4" s="1"/>
  <c r="EC38" i="4" s="1"/>
  <c r="ED38" i="4" s="1"/>
  <c r="EE38" i="4" s="1"/>
  <c r="EF38" i="4" s="1"/>
  <c r="EG38" i="4" s="1"/>
  <c r="EH38" i="4" s="1"/>
  <c r="EI38" i="4" s="1"/>
  <c r="EJ38" i="4" s="1"/>
  <c r="EK38" i="4" s="1"/>
  <c r="EL38" i="4" s="1"/>
  <c r="EM38" i="4" s="1"/>
  <c r="EN38" i="4" s="1"/>
  <c r="EO38" i="4" s="1"/>
  <c r="EP38" i="4" s="1"/>
  <c r="EQ38" i="4" s="1"/>
  <c r="ER38" i="4" s="1"/>
  <c r="ES38" i="4" s="1"/>
  <c r="ET38" i="4" s="1"/>
  <c r="EU38" i="4" s="1"/>
  <c r="EV38" i="4" s="1"/>
  <c r="EW38" i="4" s="1"/>
  <c r="EX38" i="4" s="1"/>
  <c r="EY38" i="4" s="1"/>
  <c r="EZ38" i="4" s="1"/>
  <c r="FA38" i="4" s="1"/>
  <c r="FB38" i="4" s="1"/>
  <c r="FC38" i="4" s="1"/>
  <c r="FD38" i="4" s="1"/>
  <c r="FE38" i="4" s="1"/>
  <c r="FF38" i="4" s="1"/>
  <c r="FG38" i="4" s="1"/>
  <c r="FH38" i="4" s="1"/>
  <c r="FI38" i="4" s="1"/>
  <c r="FJ38" i="4" s="1"/>
  <c r="FK38" i="4" s="1"/>
  <c r="FL38" i="4" s="1"/>
  <c r="FM38" i="4" s="1"/>
  <c r="FN38" i="4" s="1"/>
  <c r="FO38" i="4" s="1"/>
  <c r="FP38" i="4" s="1"/>
  <c r="FQ38" i="4" s="1"/>
  <c r="FR38" i="4" s="1"/>
  <c r="FS38" i="4" s="1"/>
  <c r="FT38" i="4" s="1"/>
  <c r="FU38" i="4" s="1"/>
  <c r="BK19" i="4"/>
  <c r="BC19" i="4"/>
  <c r="AG19" i="4"/>
  <c r="N19" i="4"/>
  <c r="AJ19" i="4"/>
  <c r="G16" i="4"/>
  <c r="CE19" i="4"/>
  <c r="AE19" i="4"/>
  <c r="M19" i="4"/>
  <c r="H96" i="4"/>
  <c r="H97" i="4" s="1"/>
  <c r="I92" i="4"/>
  <c r="I94" i="4"/>
  <c r="J94" i="4" s="1"/>
  <c r="K94" i="4" s="1"/>
  <c r="L94" i="4" s="1"/>
  <c r="M94" i="4" s="1"/>
  <c r="N94" i="4" s="1"/>
  <c r="O94" i="4" s="1"/>
  <c r="P94" i="4" s="1"/>
  <c r="Q94" i="4" s="1"/>
  <c r="R94" i="4" s="1"/>
  <c r="S94" i="4" s="1"/>
  <c r="T94" i="4" s="1"/>
  <c r="U94" i="4" s="1"/>
  <c r="V94" i="4" s="1"/>
  <c r="W94" i="4" s="1"/>
  <c r="X94" i="4" s="1"/>
  <c r="Y94" i="4" s="1"/>
  <c r="Z94" i="4" s="1"/>
  <c r="AA94" i="4" s="1"/>
  <c r="AB94" i="4" s="1"/>
  <c r="AC94" i="4" s="1"/>
  <c r="AD94" i="4" s="1"/>
  <c r="AE94" i="4" s="1"/>
  <c r="AF94" i="4" s="1"/>
  <c r="AG94" i="4" s="1"/>
  <c r="AH94" i="4" s="1"/>
  <c r="AI94" i="4" s="1"/>
  <c r="AJ94" i="4" s="1"/>
  <c r="AK94" i="4" s="1"/>
  <c r="AL94" i="4" s="1"/>
  <c r="AM94" i="4" s="1"/>
  <c r="AN94" i="4" s="1"/>
  <c r="AO94" i="4" s="1"/>
  <c r="AP94" i="4" s="1"/>
  <c r="AQ94" i="4" s="1"/>
  <c r="AR94" i="4" s="1"/>
  <c r="AS94" i="4" s="1"/>
  <c r="AT94" i="4" s="1"/>
  <c r="AU94" i="4" s="1"/>
  <c r="AV94" i="4" s="1"/>
  <c r="AW94" i="4" s="1"/>
  <c r="AX94" i="4" s="1"/>
  <c r="AY94" i="4" s="1"/>
  <c r="AZ94" i="4" s="1"/>
  <c r="BA94" i="4" s="1"/>
  <c r="BB94" i="4" s="1"/>
  <c r="BC94" i="4" s="1"/>
  <c r="BD94" i="4" s="1"/>
  <c r="BE94" i="4" s="1"/>
  <c r="BF94" i="4" s="1"/>
  <c r="BG94" i="4" s="1"/>
  <c r="BH94" i="4" s="1"/>
  <c r="BI94" i="4" s="1"/>
  <c r="BJ94" i="4" s="1"/>
  <c r="BK94" i="4" s="1"/>
  <c r="BL94" i="4" s="1"/>
  <c r="BM94" i="4" s="1"/>
  <c r="BN94" i="4" s="1"/>
  <c r="BO94" i="4" s="1"/>
  <c r="BP94" i="4" s="1"/>
  <c r="BQ94" i="4" s="1"/>
  <c r="BR94" i="4" s="1"/>
  <c r="BS94" i="4" s="1"/>
  <c r="BT94" i="4" s="1"/>
  <c r="BU94" i="4" s="1"/>
  <c r="BV94" i="4" s="1"/>
  <c r="BW94" i="4" s="1"/>
  <c r="BX94" i="4" s="1"/>
  <c r="BY94" i="4" s="1"/>
  <c r="BZ94" i="4" s="1"/>
  <c r="CA94" i="4" s="1"/>
  <c r="CB94" i="4" s="1"/>
  <c r="CC94" i="4" s="1"/>
  <c r="CD94" i="4" s="1"/>
  <c r="CE94" i="4" s="1"/>
  <c r="CF94" i="4" s="1"/>
  <c r="CG94" i="4" s="1"/>
  <c r="CH94" i="4" s="1"/>
  <c r="K19" i="4"/>
  <c r="I36" i="4"/>
  <c r="H40" i="4"/>
  <c r="H41" i="4" s="1"/>
  <c r="AM19" i="4"/>
  <c r="CC19" i="4"/>
  <c r="I93" i="4"/>
  <c r="J93" i="4" s="1"/>
  <c r="K93" i="4" s="1"/>
  <c r="L93" i="4" s="1"/>
  <c r="M93" i="4" s="1"/>
  <c r="N93" i="4" s="1"/>
  <c r="O93" i="4" s="1"/>
  <c r="P93" i="4" s="1"/>
  <c r="Q93" i="4" s="1"/>
  <c r="R93" i="4" s="1"/>
  <c r="S93" i="4" s="1"/>
  <c r="T93" i="4" s="1"/>
  <c r="U93" i="4" s="1"/>
  <c r="V93" i="4" s="1"/>
  <c r="W93" i="4" s="1"/>
  <c r="X93" i="4" s="1"/>
  <c r="Y93" i="4" s="1"/>
  <c r="Z93" i="4" s="1"/>
  <c r="AA93" i="4" s="1"/>
  <c r="AB93" i="4" s="1"/>
  <c r="AC93" i="4" s="1"/>
  <c r="AD93" i="4" s="1"/>
  <c r="AE93" i="4" s="1"/>
  <c r="AF93" i="4" s="1"/>
  <c r="AG93" i="4" s="1"/>
  <c r="AH93" i="4" s="1"/>
  <c r="AI93" i="4" s="1"/>
  <c r="AJ93" i="4" s="1"/>
  <c r="AK93" i="4" s="1"/>
  <c r="AL93" i="4" s="1"/>
  <c r="AM93" i="4" s="1"/>
  <c r="AN93" i="4" s="1"/>
  <c r="AO93" i="4" s="1"/>
  <c r="AP93" i="4" s="1"/>
  <c r="AQ93" i="4" s="1"/>
  <c r="AR93" i="4" s="1"/>
  <c r="AS93" i="4" s="1"/>
  <c r="AT93" i="4" s="1"/>
  <c r="AU93" i="4" s="1"/>
  <c r="AV93" i="4" s="1"/>
  <c r="AW93" i="4" s="1"/>
  <c r="AX93" i="4" s="1"/>
  <c r="AY93" i="4" s="1"/>
  <c r="AZ93" i="4" s="1"/>
  <c r="BA93" i="4" s="1"/>
  <c r="BB93" i="4" s="1"/>
  <c r="BC93" i="4" s="1"/>
  <c r="BD93" i="4" s="1"/>
  <c r="BE93" i="4" s="1"/>
  <c r="BF93" i="4" s="1"/>
  <c r="BG93" i="4" s="1"/>
  <c r="BH93" i="4" s="1"/>
  <c r="BI93" i="4" s="1"/>
  <c r="BJ93" i="4" s="1"/>
  <c r="BK93" i="4" s="1"/>
  <c r="BL93" i="4" s="1"/>
  <c r="BM93" i="4" s="1"/>
  <c r="BN93" i="4" s="1"/>
  <c r="BO93" i="4" s="1"/>
  <c r="BP93" i="4" s="1"/>
  <c r="BQ93" i="4" s="1"/>
  <c r="BR93" i="4" s="1"/>
  <c r="BS93" i="4" s="1"/>
  <c r="BT93" i="4" s="1"/>
  <c r="BU93" i="4" s="1"/>
  <c r="BV93" i="4" s="1"/>
  <c r="BW93" i="4" s="1"/>
  <c r="BX93" i="4" s="1"/>
  <c r="BY93" i="4" s="1"/>
  <c r="BZ93" i="4" s="1"/>
  <c r="CA93" i="4" s="1"/>
  <c r="CB93" i="4" s="1"/>
  <c r="CC93" i="4" s="1"/>
  <c r="CD93" i="4" s="1"/>
  <c r="CE93" i="4" s="1"/>
  <c r="CF93" i="4" s="1"/>
  <c r="CG93" i="4" s="1"/>
  <c r="CH93" i="4" s="1"/>
  <c r="AD19" i="4"/>
  <c r="AI19" i="4"/>
  <c r="AY19" i="4"/>
  <c r="BE19" i="4"/>
  <c r="AU19" i="4"/>
  <c r="BA19" i="4"/>
  <c r="Y19" i="4"/>
  <c r="BJ19" i="4"/>
  <c r="BW19" i="4"/>
  <c r="BB19" i="4"/>
  <c r="BQ19" i="4"/>
  <c r="BN19" i="4"/>
  <c r="G19" i="4"/>
  <c r="G17" i="4"/>
  <c r="BR19" i="4"/>
  <c r="AS19" i="4"/>
  <c r="BI19" i="4"/>
  <c r="H43" i="8" l="1"/>
  <c r="G18" i="6"/>
  <c r="B4" i="6" s="1"/>
  <c r="C20" i="1" s="1"/>
  <c r="H43" i="4"/>
  <c r="I40" i="6"/>
  <c r="I41" i="6" s="1"/>
  <c r="J36" i="8"/>
  <c r="J40" i="8" s="1"/>
  <c r="J41" i="8" s="1"/>
  <c r="J92" i="8"/>
  <c r="I96" i="8"/>
  <c r="I97" i="8" s="1"/>
  <c r="I43" i="8" s="1"/>
  <c r="G18" i="8"/>
  <c r="B4" i="8" s="1"/>
  <c r="C22" i="1" s="1"/>
  <c r="G18" i="7"/>
  <c r="B4" i="7" s="1"/>
  <c r="C21" i="1" s="1"/>
  <c r="H43" i="7"/>
  <c r="I40" i="7"/>
  <c r="I41" i="7" s="1"/>
  <c r="J36" i="7"/>
  <c r="J92" i="7"/>
  <c r="I96" i="7"/>
  <c r="I97" i="7" s="1"/>
  <c r="J92" i="6"/>
  <c r="I96" i="6"/>
  <c r="I97" i="6" s="1"/>
  <c r="J40" i="6"/>
  <c r="J41" i="6" s="1"/>
  <c r="K36" i="6"/>
  <c r="I40" i="5"/>
  <c r="I41" i="5" s="1"/>
  <c r="J36" i="5"/>
  <c r="H43" i="5"/>
  <c r="G18" i="5"/>
  <c r="B4" i="5" s="1"/>
  <c r="C19" i="1" s="1"/>
  <c r="J92" i="5"/>
  <c r="I96" i="5"/>
  <c r="I97" i="5" s="1"/>
  <c r="G18" i="4"/>
  <c r="B4" i="4" s="1"/>
  <c r="C18" i="1" s="1"/>
  <c r="J92" i="4"/>
  <c r="I96" i="4"/>
  <c r="I97" i="4" s="1"/>
  <c r="I40" i="4"/>
  <c r="I41" i="4" s="1"/>
  <c r="J36" i="4"/>
  <c r="CS12" i="3"/>
  <c r="CT12" i="3"/>
  <c r="CU12" i="3"/>
  <c r="CV12" i="3"/>
  <c r="CW12" i="3"/>
  <c r="CX12" i="3"/>
  <c r="CY12" i="3"/>
  <c r="CZ12" i="3"/>
  <c r="DA12" i="3"/>
  <c r="DB12" i="3"/>
  <c r="DC12" i="3"/>
  <c r="DD12" i="3"/>
  <c r="DE12" i="3"/>
  <c r="DF12" i="3"/>
  <c r="DG12" i="3"/>
  <c r="DH12" i="3"/>
  <c r="DI12" i="3"/>
  <c r="DJ12" i="3"/>
  <c r="DK12" i="3"/>
  <c r="DL12" i="3"/>
  <c r="DM12" i="3"/>
  <c r="DN12" i="3"/>
  <c r="DO12" i="3"/>
  <c r="DP12" i="3"/>
  <c r="DQ12" i="3"/>
  <c r="DR12" i="3"/>
  <c r="DS12" i="3"/>
  <c r="DT12" i="3"/>
  <c r="DU12" i="3"/>
  <c r="DV12" i="3"/>
  <c r="DW12" i="3"/>
  <c r="DX12" i="3"/>
  <c r="DY12" i="3"/>
  <c r="DZ12" i="3"/>
  <c r="EA12" i="3"/>
  <c r="EB12" i="3"/>
  <c r="EC12" i="3"/>
  <c r="ED12" i="3"/>
  <c r="EE12" i="3"/>
  <c r="EF12" i="3"/>
  <c r="EG12" i="3"/>
  <c r="EH12" i="3"/>
  <c r="EI12" i="3"/>
  <c r="EJ12" i="3"/>
  <c r="EK12" i="3"/>
  <c r="EL12" i="3"/>
  <c r="EM12" i="3"/>
  <c r="EN12" i="3"/>
  <c r="EO12" i="3"/>
  <c r="EP12" i="3"/>
  <c r="EQ12" i="3"/>
  <c r="ER12" i="3"/>
  <c r="ES12" i="3"/>
  <c r="ET12" i="3"/>
  <c r="EU12" i="3"/>
  <c r="EV12" i="3"/>
  <c r="EW12" i="3"/>
  <c r="EX12" i="3"/>
  <c r="EY12" i="3"/>
  <c r="EZ12" i="3"/>
  <c r="FA12" i="3"/>
  <c r="FB12" i="3"/>
  <c r="FC12" i="3"/>
  <c r="FD12" i="3"/>
  <c r="FE12" i="3"/>
  <c r="FF12" i="3"/>
  <c r="FG12" i="3"/>
  <c r="FH12" i="3"/>
  <c r="FI12" i="3"/>
  <c r="FJ12" i="3"/>
  <c r="FK12" i="3"/>
  <c r="FL12" i="3"/>
  <c r="FM12" i="3"/>
  <c r="FN12" i="3"/>
  <c r="FO12" i="3"/>
  <c r="FP12" i="3"/>
  <c r="FQ12" i="3"/>
  <c r="FR12" i="3"/>
  <c r="FS12" i="3"/>
  <c r="FT12" i="3"/>
  <c r="FU12" i="3"/>
  <c r="CS13" i="3"/>
  <c r="CT13" i="3"/>
  <c r="CU13" i="3"/>
  <c r="CV13" i="3"/>
  <c r="CW13" i="3"/>
  <c r="CX13" i="3"/>
  <c r="CY13" i="3"/>
  <c r="CZ13" i="3"/>
  <c r="DA13" i="3"/>
  <c r="DB13" i="3"/>
  <c r="DC13" i="3"/>
  <c r="DD13" i="3"/>
  <c r="DE13" i="3"/>
  <c r="DF13" i="3"/>
  <c r="DG13" i="3"/>
  <c r="DH13" i="3"/>
  <c r="DI13" i="3"/>
  <c r="DJ13" i="3"/>
  <c r="DK13" i="3"/>
  <c r="DL13" i="3"/>
  <c r="DM13" i="3"/>
  <c r="DN13" i="3"/>
  <c r="DO13" i="3"/>
  <c r="DP13" i="3"/>
  <c r="DQ13" i="3"/>
  <c r="DR13" i="3"/>
  <c r="DS13" i="3"/>
  <c r="DT13" i="3"/>
  <c r="DU13" i="3"/>
  <c r="DV13" i="3"/>
  <c r="DW13" i="3"/>
  <c r="DX13" i="3"/>
  <c r="DY13" i="3"/>
  <c r="DZ13" i="3"/>
  <c r="EA13" i="3"/>
  <c r="EB13" i="3"/>
  <c r="EC13" i="3"/>
  <c r="ED13" i="3"/>
  <c r="EE13" i="3"/>
  <c r="EF13" i="3"/>
  <c r="EG13" i="3"/>
  <c r="EH13" i="3"/>
  <c r="EI13" i="3"/>
  <c r="EJ13" i="3"/>
  <c r="EK13" i="3"/>
  <c r="EL13" i="3"/>
  <c r="EM13" i="3"/>
  <c r="EN13" i="3"/>
  <c r="EO13" i="3"/>
  <c r="EP13" i="3"/>
  <c r="EQ13" i="3"/>
  <c r="ER13" i="3"/>
  <c r="ES13" i="3"/>
  <c r="ET13" i="3"/>
  <c r="EU13" i="3"/>
  <c r="EV13" i="3"/>
  <c r="EW13" i="3"/>
  <c r="EX13" i="3"/>
  <c r="EY13" i="3"/>
  <c r="EZ13" i="3"/>
  <c r="FA13" i="3"/>
  <c r="FB13" i="3"/>
  <c r="FC13" i="3"/>
  <c r="FD13" i="3"/>
  <c r="FE13" i="3"/>
  <c r="FF13" i="3"/>
  <c r="FG13" i="3"/>
  <c r="FH13" i="3"/>
  <c r="FI13" i="3"/>
  <c r="FJ13" i="3"/>
  <c r="FK13" i="3"/>
  <c r="FL13" i="3"/>
  <c r="FM13" i="3"/>
  <c r="FN13" i="3"/>
  <c r="FO13" i="3"/>
  <c r="FP13" i="3"/>
  <c r="FQ13" i="3"/>
  <c r="FR13" i="3"/>
  <c r="FS13" i="3"/>
  <c r="FT13" i="3"/>
  <c r="FU13" i="3"/>
  <c r="G96" i="3"/>
  <c r="G97" i="3" s="1"/>
  <c r="F94" i="3"/>
  <c r="F93" i="3"/>
  <c r="F92" i="3"/>
  <c r="F83" i="3"/>
  <c r="F80" i="3"/>
  <c r="CH68" i="3"/>
  <c r="CH79" i="3" s="1"/>
  <c r="CG68" i="3"/>
  <c r="CF68" i="3"/>
  <c r="CE68" i="3"/>
  <c r="CD68" i="3"/>
  <c r="CC68" i="3"/>
  <c r="CB68" i="3"/>
  <c r="CA68" i="3"/>
  <c r="BZ68" i="3"/>
  <c r="BY68" i="3"/>
  <c r="BX68" i="3"/>
  <c r="BW68" i="3"/>
  <c r="BV68" i="3"/>
  <c r="BU68" i="3"/>
  <c r="BT68" i="3"/>
  <c r="BS68" i="3"/>
  <c r="BR68" i="3"/>
  <c r="BQ68" i="3"/>
  <c r="BP68" i="3"/>
  <c r="BO68" i="3"/>
  <c r="BN68" i="3"/>
  <c r="BM68" i="3"/>
  <c r="BL68" i="3"/>
  <c r="BK68" i="3"/>
  <c r="BJ68" i="3"/>
  <c r="BI68" i="3"/>
  <c r="BH68" i="3"/>
  <c r="BG68" i="3"/>
  <c r="BF68" i="3"/>
  <c r="BE68" i="3"/>
  <c r="BD68" i="3"/>
  <c r="BC68" i="3"/>
  <c r="BB68" i="3"/>
  <c r="BA68" i="3"/>
  <c r="AZ68" i="3"/>
  <c r="AY68" i="3"/>
  <c r="AX68" i="3"/>
  <c r="AW68" i="3"/>
  <c r="AV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3" i="3"/>
  <c r="CA72" i="3" s="1"/>
  <c r="AG51" i="3"/>
  <c r="G40" i="3"/>
  <c r="G41" i="3" s="1"/>
  <c r="G43" i="3" s="1"/>
  <c r="F38" i="3"/>
  <c r="F37" i="3"/>
  <c r="F36" i="3"/>
  <c r="AV30" i="3"/>
  <c r="AV29" i="3"/>
  <c r="AV28" i="3"/>
  <c r="F24" i="3"/>
  <c r="CS25" i="3" s="1"/>
  <c r="CS26" i="3" s="1"/>
  <c r="CR13" i="3"/>
  <c r="CQ13" i="3"/>
  <c r="CP13" i="3"/>
  <c r="CO13" i="3"/>
  <c r="CN13" i="3"/>
  <c r="CM13" i="3"/>
  <c r="CL13" i="3"/>
  <c r="CK13" i="3"/>
  <c r="CJ13" i="3"/>
  <c r="CI13" i="3"/>
  <c r="CH13" i="3"/>
  <c r="CG13" i="3"/>
  <c r="CF13" i="3"/>
  <c r="CE13" i="3"/>
  <c r="CD13" i="3"/>
  <c r="CC13" i="3"/>
  <c r="CB13" i="3"/>
  <c r="CA13" i="3"/>
  <c r="BZ13" i="3"/>
  <c r="BY13" i="3"/>
  <c r="BX13" i="3"/>
  <c r="BW13" i="3"/>
  <c r="BV13" i="3"/>
  <c r="BU13" i="3"/>
  <c r="BT13" i="3"/>
  <c r="BS13" i="3"/>
  <c r="BR13" i="3"/>
  <c r="BQ13" i="3"/>
  <c r="BP13" i="3"/>
  <c r="BO13" i="3"/>
  <c r="BN13" i="3"/>
  <c r="BM13" i="3"/>
  <c r="BL13" i="3"/>
  <c r="BK13" i="3"/>
  <c r="BJ13" i="3"/>
  <c r="BI13" i="3"/>
  <c r="BH13" i="3"/>
  <c r="BG13" i="3"/>
  <c r="BF13" i="3"/>
  <c r="BE13" i="3"/>
  <c r="BD13" i="3"/>
  <c r="BC13" i="3"/>
  <c r="BB13" i="3"/>
  <c r="BA13" i="3"/>
  <c r="AZ13" i="3"/>
  <c r="AY13" i="3"/>
  <c r="AX13" i="3"/>
  <c r="AW13" i="3"/>
  <c r="AV13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CR12" i="3"/>
  <c r="CQ12" i="3"/>
  <c r="CP12" i="3"/>
  <c r="CO12" i="3"/>
  <c r="CN12" i="3"/>
  <c r="CM12" i="3"/>
  <c r="CL12" i="3"/>
  <c r="CK12" i="3"/>
  <c r="CJ12" i="3"/>
  <c r="CI12" i="3"/>
  <c r="CH12" i="3"/>
  <c r="CG12" i="3"/>
  <c r="CF12" i="3"/>
  <c r="CE12" i="3"/>
  <c r="CD12" i="3"/>
  <c r="CC12" i="3"/>
  <c r="CB12" i="3"/>
  <c r="CA12" i="3"/>
  <c r="BZ12" i="3"/>
  <c r="BY12" i="3"/>
  <c r="BX12" i="3"/>
  <c r="BW12" i="3"/>
  <c r="BV12" i="3"/>
  <c r="BU12" i="3"/>
  <c r="BT12" i="3"/>
  <c r="BS12" i="3"/>
  <c r="BR12" i="3"/>
  <c r="BQ12" i="3"/>
  <c r="BP12" i="3"/>
  <c r="BO12" i="3"/>
  <c r="BN12" i="3"/>
  <c r="BM12" i="3"/>
  <c r="BL12" i="3"/>
  <c r="BK12" i="3"/>
  <c r="BJ12" i="3"/>
  <c r="BI12" i="3"/>
  <c r="BH12" i="3"/>
  <c r="BG12" i="3"/>
  <c r="BF12" i="3"/>
  <c r="BE12" i="3"/>
  <c r="BD12" i="3"/>
  <c r="BC12" i="3"/>
  <c r="BB12" i="3"/>
  <c r="BA12" i="3"/>
  <c r="AZ12" i="3"/>
  <c r="AY12" i="3"/>
  <c r="AX12" i="3"/>
  <c r="AW12" i="3"/>
  <c r="AV12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DH10" i="3"/>
  <c r="K25" i="3" l="1"/>
  <c r="K26" i="3" s="1"/>
  <c r="AE25" i="3"/>
  <c r="AE26" i="3" s="1"/>
  <c r="AE33" i="3" s="1"/>
  <c r="BH25" i="3"/>
  <c r="BH26" i="3" s="1"/>
  <c r="CE25" i="3"/>
  <c r="CE26" i="3" s="1"/>
  <c r="FM25" i="3"/>
  <c r="FM26" i="3" s="1"/>
  <c r="EB25" i="3"/>
  <c r="EB26" i="3" s="1"/>
  <c r="L25" i="3"/>
  <c r="L26" i="3" s="1"/>
  <c r="AQ25" i="3"/>
  <c r="AQ26" i="3" s="1"/>
  <c r="BM25" i="3"/>
  <c r="BM26" i="3" s="1"/>
  <c r="CK25" i="3"/>
  <c r="CK26" i="3" s="1"/>
  <c r="FD25" i="3"/>
  <c r="FD26" i="3" s="1"/>
  <c r="DS25" i="3"/>
  <c r="DS26" i="3" s="1"/>
  <c r="Y25" i="3"/>
  <c r="Y26" i="3" s="1"/>
  <c r="AU25" i="3"/>
  <c r="AU26" i="3" s="1"/>
  <c r="AU33" i="3" s="1"/>
  <c r="BO25" i="3"/>
  <c r="BO26" i="3" s="1"/>
  <c r="EU25" i="3"/>
  <c r="EU26" i="3" s="1"/>
  <c r="DJ25" i="3"/>
  <c r="DJ26" i="3" s="1"/>
  <c r="G25" i="3"/>
  <c r="G26" i="3" s="1"/>
  <c r="G33" i="3" s="1"/>
  <c r="H37" i="3" s="1"/>
  <c r="AB25" i="3"/>
  <c r="AB26" i="3" s="1"/>
  <c r="AW25" i="3"/>
  <c r="AW26" i="3" s="1"/>
  <c r="CA25" i="3"/>
  <c r="CA26" i="3" s="1"/>
  <c r="CA33" i="3" s="1"/>
  <c r="EK25" i="3"/>
  <c r="EK26" i="3" s="1"/>
  <c r="AX69" i="3"/>
  <c r="AX70" i="3" s="1"/>
  <c r="I43" i="6"/>
  <c r="G69" i="3"/>
  <c r="O69" i="3"/>
  <c r="W69" i="3"/>
  <c r="W70" i="3" s="1"/>
  <c r="I43" i="4"/>
  <c r="DA25" i="3"/>
  <c r="DA26" i="3" s="1"/>
  <c r="DA33" i="3" s="1"/>
  <c r="BS81" i="3"/>
  <c r="BS82" i="3" s="1"/>
  <c r="BS91" i="3" s="1"/>
  <c r="FU25" i="3"/>
  <c r="FU26" i="3" s="1"/>
  <c r="FL25" i="3"/>
  <c r="FL26" i="3" s="1"/>
  <c r="FL32" i="3" s="1"/>
  <c r="FC25" i="3"/>
  <c r="FC26" i="3" s="1"/>
  <c r="FC34" i="3" s="1"/>
  <c r="ES25" i="3"/>
  <c r="ES26" i="3" s="1"/>
  <c r="EJ25" i="3"/>
  <c r="EJ26" i="3" s="1"/>
  <c r="EJ35" i="3" s="1"/>
  <c r="EA25" i="3"/>
  <c r="EA26" i="3" s="1"/>
  <c r="EA32" i="3" s="1"/>
  <c r="DR25" i="3"/>
  <c r="DR26" i="3" s="1"/>
  <c r="DR34" i="3" s="1"/>
  <c r="DI25" i="3"/>
  <c r="DI26" i="3" s="1"/>
  <c r="DI32" i="3" s="1"/>
  <c r="CZ25" i="3"/>
  <c r="CZ26" i="3" s="1"/>
  <c r="CW25" i="3"/>
  <c r="CW26" i="3" s="1"/>
  <c r="CW34" i="3" s="1"/>
  <c r="O25" i="3"/>
  <c r="O26" i="3" s="1"/>
  <c r="O33" i="3" s="1"/>
  <c r="AG25" i="3"/>
  <c r="AG26" i="3" s="1"/>
  <c r="AY25" i="3"/>
  <c r="AY26" i="3" s="1"/>
  <c r="AY34" i="3" s="1"/>
  <c r="BS25" i="3"/>
  <c r="BS26" i="3" s="1"/>
  <c r="BS33" i="3" s="1"/>
  <c r="CV25" i="3"/>
  <c r="CV26" i="3" s="1"/>
  <c r="CV32" i="3" s="1"/>
  <c r="CM25" i="3"/>
  <c r="CM26" i="3" s="1"/>
  <c r="CM33" i="3" s="1"/>
  <c r="FT25" i="3"/>
  <c r="FT26" i="3" s="1"/>
  <c r="FK25" i="3"/>
  <c r="FK26" i="3" s="1"/>
  <c r="FK33" i="3" s="1"/>
  <c r="FA25" i="3"/>
  <c r="FA26" i="3" s="1"/>
  <c r="FA32" i="3" s="1"/>
  <c r="ER25" i="3"/>
  <c r="ER26" i="3" s="1"/>
  <c r="EI25" i="3"/>
  <c r="EI26" i="3" s="1"/>
  <c r="EI34" i="3" s="1"/>
  <c r="DZ25" i="3"/>
  <c r="DZ26" i="3" s="1"/>
  <c r="DZ32" i="3" s="1"/>
  <c r="DQ25" i="3"/>
  <c r="DQ26" i="3" s="1"/>
  <c r="DQ33" i="3" s="1"/>
  <c r="DH25" i="3"/>
  <c r="DH26" i="3" s="1"/>
  <c r="DH33" i="3" s="1"/>
  <c r="Q25" i="3"/>
  <c r="Q26" i="3" s="1"/>
  <c r="AI25" i="3"/>
  <c r="AI26" i="3" s="1"/>
  <c r="AI34" i="3" s="1"/>
  <c r="BC25" i="3"/>
  <c r="BC26" i="3" s="1"/>
  <c r="BU25" i="3"/>
  <c r="BU26" i="3" s="1"/>
  <c r="CN25" i="3"/>
  <c r="CN26" i="3" s="1"/>
  <c r="CN34" i="3" s="1"/>
  <c r="BM69" i="3"/>
  <c r="BM70" i="3" s="1"/>
  <c r="FS25" i="3"/>
  <c r="FS26" i="3" s="1"/>
  <c r="FS32" i="3" s="1"/>
  <c r="FI25" i="3"/>
  <c r="FI26" i="3" s="1"/>
  <c r="FI33" i="3" s="1"/>
  <c r="EZ25" i="3"/>
  <c r="EZ26" i="3" s="1"/>
  <c r="EQ25" i="3"/>
  <c r="EQ26" i="3" s="1"/>
  <c r="EQ33" i="3" s="1"/>
  <c r="EH25" i="3"/>
  <c r="EH26" i="3" s="1"/>
  <c r="EH32" i="3" s="1"/>
  <c r="DY25" i="3"/>
  <c r="DY26" i="3" s="1"/>
  <c r="DP25" i="3"/>
  <c r="DP26" i="3" s="1"/>
  <c r="DP35" i="3" s="1"/>
  <c r="DG25" i="3"/>
  <c r="DG26" i="3" s="1"/>
  <c r="DG32" i="3" s="1"/>
  <c r="S25" i="3"/>
  <c r="S26" i="3" s="1"/>
  <c r="S32" i="3" s="1"/>
  <c r="AM25" i="3"/>
  <c r="AM26" i="3" s="1"/>
  <c r="AM34" i="3" s="1"/>
  <c r="BE25" i="3"/>
  <c r="BE26" i="3" s="1"/>
  <c r="BW25" i="3"/>
  <c r="BW26" i="3" s="1"/>
  <c r="BW35" i="3" s="1"/>
  <c r="AO71" i="3"/>
  <c r="FQ25" i="3"/>
  <c r="FQ26" i="3" s="1"/>
  <c r="FH25" i="3"/>
  <c r="FH26" i="3" s="1"/>
  <c r="FH33" i="3" s="1"/>
  <c r="EY25" i="3"/>
  <c r="EY26" i="3" s="1"/>
  <c r="EY33" i="3" s="1"/>
  <c r="EP25" i="3"/>
  <c r="EP26" i="3" s="1"/>
  <c r="EP33" i="3" s="1"/>
  <c r="EG25" i="3"/>
  <c r="EG26" i="3" s="1"/>
  <c r="EG33" i="3" s="1"/>
  <c r="DX25" i="3"/>
  <c r="DX26" i="3" s="1"/>
  <c r="DO25" i="3"/>
  <c r="DO26" i="3" s="1"/>
  <c r="DO32" i="3" s="1"/>
  <c r="DE25" i="3"/>
  <c r="DE26" i="3" s="1"/>
  <c r="DE35" i="3" s="1"/>
  <c r="CU25" i="3"/>
  <c r="CU26" i="3" s="1"/>
  <c r="W25" i="3"/>
  <c r="W26" i="3" s="1"/>
  <c r="W33" i="3" s="1"/>
  <c r="AO25" i="3"/>
  <c r="AO26" i="3" s="1"/>
  <c r="AO35" i="3" s="1"/>
  <c r="BG25" i="3"/>
  <c r="BG26" i="3" s="1"/>
  <c r="BG35" i="3" s="1"/>
  <c r="BX25" i="3"/>
  <c r="BX26" i="3" s="1"/>
  <c r="BX34" i="3" s="1"/>
  <c r="FP25" i="3"/>
  <c r="FP26" i="3" s="1"/>
  <c r="FG25" i="3"/>
  <c r="FG26" i="3" s="1"/>
  <c r="FG33" i="3" s="1"/>
  <c r="EX25" i="3"/>
  <c r="EX26" i="3" s="1"/>
  <c r="EX35" i="3" s="1"/>
  <c r="EO25" i="3"/>
  <c r="EO26" i="3" s="1"/>
  <c r="EF25" i="3"/>
  <c r="EF26" i="3" s="1"/>
  <c r="EF32" i="3" s="1"/>
  <c r="DW25" i="3"/>
  <c r="DW26" i="3" s="1"/>
  <c r="DW32" i="3" s="1"/>
  <c r="DM25" i="3"/>
  <c r="DM26" i="3" s="1"/>
  <c r="DM34" i="3" s="1"/>
  <c r="DD25" i="3"/>
  <c r="DD26" i="3" s="1"/>
  <c r="DD32" i="3" s="1"/>
  <c r="CT25" i="3"/>
  <c r="CT26" i="3" s="1"/>
  <c r="FO25" i="3"/>
  <c r="FO26" i="3" s="1"/>
  <c r="FO33" i="3" s="1"/>
  <c r="FF25" i="3"/>
  <c r="FF26" i="3" s="1"/>
  <c r="FF33" i="3" s="1"/>
  <c r="EW25" i="3"/>
  <c r="EW26" i="3" s="1"/>
  <c r="EN25" i="3"/>
  <c r="EN26" i="3" s="1"/>
  <c r="EN35" i="3" s="1"/>
  <c r="EE25" i="3"/>
  <c r="EE26" i="3" s="1"/>
  <c r="EE32" i="3" s="1"/>
  <c r="DU25" i="3"/>
  <c r="DU26" i="3" s="1"/>
  <c r="DU35" i="3" s="1"/>
  <c r="DL25" i="3"/>
  <c r="DL26" i="3" s="1"/>
  <c r="DL32" i="3" s="1"/>
  <c r="DC25" i="3"/>
  <c r="DC26" i="3" s="1"/>
  <c r="I25" i="3"/>
  <c r="I26" i="3" s="1"/>
  <c r="I33" i="3" s="1"/>
  <c r="AA25" i="3"/>
  <c r="AA26" i="3" s="1"/>
  <c r="AR25" i="3"/>
  <c r="AR26" i="3" s="1"/>
  <c r="BK25" i="3"/>
  <c r="BK26" i="3" s="1"/>
  <c r="BK33" i="3" s="1"/>
  <c r="CC25" i="3"/>
  <c r="CC26" i="3" s="1"/>
  <c r="CC35" i="3" s="1"/>
  <c r="FN25" i="3"/>
  <c r="FN26" i="3" s="1"/>
  <c r="FN32" i="3" s="1"/>
  <c r="FE25" i="3"/>
  <c r="FE26" i="3" s="1"/>
  <c r="FE35" i="3" s="1"/>
  <c r="EV25" i="3"/>
  <c r="EV26" i="3" s="1"/>
  <c r="EM25" i="3"/>
  <c r="EM26" i="3" s="1"/>
  <c r="EM33" i="3" s="1"/>
  <c r="EC25" i="3"/>
  <c r="EC26" i="3" s="1"/>
  <c r="EC35" i="3" s="1"/>
  <c r="DT25" i="3"/>
  <c r="DT26" i="3" s="1"/>
  <c r="DK25" i="3"/>
  <c r="DK26" i="3" s="1"/>
  <c r="DK32" i="3" s="1"/>
  <c r="DB25" i="3"/>
  <c r="DB26" i="3" s="1"/>
  <c r="DB32" i="3" s="1"/>
  <c r="K36" i="8"/>
  <c r="L36" i="8" s="1"/>
  <c r="EZ35" i="3"/>
  <c r="EZ32" i="3"/>
  <c r="EZ33" i="3"/>
  <c r="EZ34" i="3"/>
  <c r="EN34" i="3"/>
  <c r="ER35" i="3"/>
  <c r="ER32" i="3"/>
  <c r="ER33" i="3"/>
  <c r="ER34" i="3"/>
  <c r="FS33" i="3"/>
  <c r="FS34" i="3"/>
  <c r="EH35" i="3"/>
  <c r="DY32" i="3"/>
  <c r="DY33" i="3"/>
  <c r="DY34" i="3"/>
  <c r="DY35" i="3"/>
  <c r="DP32" i="3"/>
  <c r="DP34" i="3"/>
  <c r="FT32" i="3"/>
  <c r="FT33" i="3"/>
  <c r="FT34" i="3"/>
  <c r="FT35" i="3"/>
  <c r="EI33" i="3"/>
  <c r="FQ34" i="3"/>
  <c r="FQ35" i="3"/>
  <c r="FQ32" i="3"/>
  <c r="FQ33" i="3"/>
  <c r="FH32" i="3"/>
  <c r="EP32" i="3"/>
  <c r="DX32" i="3"/>
  <c r="DX33" i="3"/>
  <c r="DX34" i="3"/>
  <c r="DX35" i="3"/>
  <c r="DE34" i="3"/>
  <c r="DE32" i="3"/>
  <c r="DE33" i="3"/>
  <c r="CU32" i="3"/>
  <c r="CU33" i="3"/>
  <c r="CU34" i="3"/>
  <c r="CU35" i="3"/>
  <c r="FK32" i="3"/>
  <c r="FP35" i="3"/>
  <c r="FP32" i="3"/>
  <c r="FP33" i="3"/>
  <c r="FP34" i="3"/>
  <c r="EX34" i="3"/>
  <c r="EF33" i="3"/>
  <c r="EF35" i="3"/>
  <c r="DM35" i="3"/>
  <c r="DM32" i="3"/>
  <c r="CT32" i="3"/>
  <c r="CT33" i="3"/>
  <c r="CT34" i="3"/>
  <c r="CT35" i="3"/>
  <c r="FA34" i="3"/>
  <c r="FA35" i="3"/>
  <c r="DT35" i="3"/>
  <c r="DT32" i="3"/>
  <c r="DT33" i="3"/>
  <c r="DT34" i="3"/>
  <c r="FO32" i="3"/>
  <c r="FF32" i="3"/>
  <c r="DU34" i="3"/>
  <c r="DC32" i="3"/>
  <c r="DC33" i="3"/>
  <c r="DC34" i="3"/>
  <c r="DC35" i="3"/>
  <c r="DQ32" i="3"/>
  <c r="EW32" i="3"/>
  <c r="EW33" i="3"/>
  <c r="EW34" i="3"/>
  <c r="EW35" i="3"/>
  <c r="FN33" i="3"/>
  <c r="FN34" i="3"/>
  <c r="EC34" i="3"/>
  <c r="DK33" i="3"/>
  <c r="DK34" i="3"/>
  <c r="CS32" i="3"/>
  <c r="CS33" i="3"/>
  <c r="CS34" i="3"/>
  <c r="CS35" i="3"/>
  <c r="EV32" i="3"/>
  <c r="EV33" i="3"/>
  <c r="EV34" i="3"/>
  <c r="EV35" i="3"/>
  <c r="CV35" i="3"/>
  <c r="FM32" i="3"/>
  <c r="FM33" i="3"/>
  <c r="FM34" i="3"/>
  <c r="FM35" i="3"/>
  <c r="FD32" i="3"/>
  <c r="FD33" i="3"/>
  <c r="FD34" i="3"/>
  <c r="FD35" i="3"/>
  <c r="EU32" i="3"/>
  <c r="EU33" i="3"/>
  <c r="EU34" i="3"/>
  <c r="EU35" i="3"/>
  <c r="EK34" i="3"/>
  <c r="EK35" i="3"/>
  <c r="EK32" i="3"/>
  <c r="EK33" i="3"/>
  <c r="EB35" i="3"/>
  <c r="EB32" i="3"/>
  <c r="EB33" i="3"/>
  <c r="EB34" i="3"/>
  <c r="DS32" i="3"/>
  <c r="DS33" i="3"/>
  <c r="DS34" i="3"/>
  <c r="DS35" i="3"/>
  <c r="DJ32" i="3"/>
  <c r="DJ33" i="3"/>
  <c r="DJ34" i="3"/>
  <c r="DJ35" i="3"/>
  <c r="DA32" i="3"/>
  <c r="CW32" i="3"/>
  <c r="AY71" i="3"/>
  <c r="EO32" i="3"/>
  <c r="EO33" i="3"/>
  <c r="EO34" i="3"/>
  <c r="EO35" i="3"/>
  <c r="FU32" i="3"/>
  <c r="FU33" i="3"/>
  <c r="FU34" i="3"/>
  <c r="FU35" i="3"/>
  <c r="FC32" i="3"/>
  <c r="FC33" i="3"/>
  <c r="ES34" i="3"/>
  <c r="ES35" i="3"/>
  <c r="ES32" i="3"/>
  <c r="ES33" i="3"/>
  <c r="DR32" i="3"/>
  <c r="DR33" i="3"/>
  <c r="DR35" i="3"/>
  <c r="CZ32" i="3"/>
  <c r="CZ33" i="3"/>
  <c r="CZ34" i="3"/>
  <c r="CZ35" i="3"/>
  <c r="J96" i="8"/>
  <c r="J97" i="8" s="1"/>
  <c r="J43" i="8" s="1"/>
  <c r="K92" i="8"/>
  <c r="K92" i="7"/>
  <c r="J96" i="7"/>
  <c r="J97" i="7" s="1"/>
  <c r="J40" i="7"/>
  <c r="J41" i="7" s="1"/>
  <c r="K36" i="7"/>
  <c r="I43" i="7"/>
  <c r="J96" i="6"/>
  <c r="J97" i="6" s="1"/>
  <c r="J43" i="6" s="1"/>
  <c r="K92" i="6"/>
  <c r="K40" i="6"/>
  <c r="K41" i="6" s="1"/>
  <c r="L36" i="6"/>
  <c r="I43" i="5"/>
  <c r="K92" i="5"/>
  <c r="J96" i="5"/>
  <c r="J97" i="5" s="1"/>
  <c r="K36" i="5"/>
  <c r="J40" i="5"/>
  <c r="J41" i="5" s="1"/>
  <c r="J40" i="4"/>
  <c r="J41" i="4" s="1"/>
  <c r="K36" i="4"/>
  <c r="K92" i="4"/>
  <c r="J96" i="4"/>
  <c r="J97" i="4" s="1"/>
  <c r="AA69" i="3"/>
  <c r="AA70" i="3" s="1"/>
  <c r="AC71" i="3"/>
  <c r="AI72" i="3"/>
  <c r="CC81" i="3"/>
  <c r="CC82" i="3" s="1"/>
  <c r="CC90" i="3" s="1"/>
  <c r="J69" i="3"/>
  <c r="J70" i="3" s="1"/>
  <c r="R69" i="3"/>
  <c r="R70" i="3" s="1"/>
  <c r="Z69" i="3"/>
  <c r="Z70" i="3" s="1"/>
  <c r="AP69" i="3"/>
  <c r="AP70" i="3" s="1"/>
  <c r="BF69" i="3"/>
  <c r="AI69" i="3"/>
  <c r="AI70" i="3" s="1"/>
  <c r="AM71" i="3"/>
  <c r="BE72" i="3"/>
  <c r="BW69" i="3"/>
  <c r="BW70" i="3" s="1"/>
  <c r="BM71" i="3"/>
  <c r="CC69" i="3"/>
  <c r="CC70" i="3" s="1"/>
  <c r="CC71" i="3"/>
  <c r="AG81" i="3"/>
  <c r="AG82" i="3" s="1"/>
  <c r="AG91" i="3" s="1"/>
  <c r="AE69" i="3"/>
  <c r="AE70" i="3" s="1"/>
  <c r="AM69" i="3"/>
  <c r="AU69" i="3"/>
  <c r="AU70" i="3" s="1"/>
  <c r="BC69" i="3"/>
  <c r="BC70" i="3" s="1"/>
  <c r="BK69" i="3"/>
  <c r="BK70" i="3" s="1"/>
  <c r="BS69" i="3"/>
  <c r="BS70" i="3" s="1"/>
  <c r="CA69" i="3"/>
  <c r="CA70" i="3" s="1"/>
  <c r="I69" i="3"/>
  <c r="K71" i="3"/>
  <c r="Q72" i="3"/>
  <c r="BC81" i="3"/>
  <c r="BC82" i="3" s="1"/>
  <c r="BC89" i="3" s="1"/>
  <c r="Y69" i="3"/>
  <c r="T71" i="3"/>
  <c r="S72" i="3"/>
  <c r="BY81" i="3"/>
  <c r="BY82" i="3" s="1"/>
  <c r="BY89" i="3" s="1"/>
  <c r="M81" i="3"/>
  <c r="M82" i="3" s="1"/>
  <c r="M88" i="3" s="1"/>
  <c r="L69" i="3"/>
  <c r="L70" i="3" s="1"/>
  <c r="T69" i="3"/>
  <c r="AB69" i="3"/>
  <c r="AB70" i="3" s="1"/>
  <c r="AJ69" i="3"/>
  <c r="AJ70" i="3" s="1"/>
  <c r="AR69" i="3"/>
  <c r="AR70" i="3" s="1"/>
  <c r="AZ69" i="3"/>
  <c r="AZ70" i="3" s="1"/>
  <c r="BH69" i="3"/>
  <c r="BP69" i="3"/>
  <c r="BP70" i="3" s="1"/>
  <c r="BX69" i="3"/>
  <c r="BX70" i="3" s="1"/>
  <c r="CF69" i="3"/>
  <c r="AO69" i="3"/>
  <c r="L71" i="3"/>
  <c r="BA71" i="3"/>
  <c r="AM72" i="3"/>
  <c r="Q81" i="3"/>
  <c r="Q82" i="3" s="1"/>
  <c r="Q91" i="3" s="1"/>
  <c r="AY69" i="3"/>
  <c r="AY70" i="3" s="1"/>
  <c r="U71" i="3"/>
  <c r="BO71" i="3"/>
  <c r="BG72" i="3"/>
  <c r="AM81" i="3"/>
  <c r="AM82" i="3" s="1"/>
  <c r="AM89" i="3" s="1"/>
  <c r="H69" i="3"/>
  <c r="H70" i="3" s="1"/>
  <c r="P69" i="3"/>
  <c r="P70" i="3" s="1"/>
  <c r="X69" i="3"/>
  <c r="X70" i="3" s="1"/>
  <c r="AF69" i="3"/>
  <c r="AF70" i="3" s="1"/>
  <c r="AN69" i="3"/>
  <c r="AV69" i="3"/>
  <c r="BD69" i="3"/>
  <c r="BD70" i="3" s="1"/>
  <c r="BL69" i="3"/>
  <c r="BL70" i="3" s="1"/>
  <c r="BT69" i="3"/>
  <c r="BT70" i="3" s="1"/>
  <c r="CB69" i="3"/>
  <c r="CB70" i="3" s="1"/>
  <c r="K69" i="3"/>
  <c r="K70" i="3" s="1"/>
  <c r="BN69" i="3"/>
  <c r="BN70" i="3" s="1"/>
  <c r="AD71" i="3"/>
  <c r="CE71" i="3"/>
  <c r="CC72" i="3"/>
  <c r="BI81" i="3"/>
  <c r="BI82" i="3" s="1"/>
  <c r="BI89" i="3" s="1"/>
  <c r="CY25" i="3"/>
  <c r="CY26" i="3" s="1"/>
  <c r="T25" i="3"/>
  <c r="T26" i="3" s="1"/>
  <c r="T34" i="3" s="1"/>
  <c r="AJ25" i="3"/>
  <c r="AJ26" i="3" s="1"/>
  <c r="AJ33" i="3" s="1"/>
  <c r="AZ25" i="3"/>
  <c r="AZ26" i="3" s="1"/>
  <c r="AZ34" i="3" s="1"/>
  <c r="BP25" i="3"/>
  <c r="BP26" i="3" s="1"/>
  <c r="BP33" i="3" s="1"/>
  <c r="CF25" i="3"/>
  <c r="CF26" i="3" s="1"/>
  <c r="FR25" i="3"/>
  <c r="FR26" i="3" s="1"/>
  <c r="FJ25" i="3"/>
  <c r="FJ26" i="3" s="1"/>
  <c r="FB25" i="3"/>
  <c r="FB26" i="3" s="1"/>
  <c r="ET25" i="3"/>
  <c r="ET26" i="3" s="1"/>
  <c r="EL25" i="3"/>
  <c r="EL26" i="3" s="1"/>
  <c r="ED25" i="3"/>
  <c r="ED26" i="3" s="1"/>
  <c r="DV25" i="3"/>
  <c r="DV26" i="3" s="1"/>
  <c r="DN25" i="3"/>
  <c r="DN26" i="3" s="1"/>
  <c r="DF25" i="3"/>
  <c r="DF26" i="3" s="1"/>
  <c r="CX25" i="3"/>
  <c r="CX26" i="3" s="1"/>
  <c r="DH11" i="3"/>
  <c r="DH15" i="3" s="1"/>
  <c r="DH19" i="3" s="1"/>
  <c r="EF10" i="3"/>
  <c r="DJ10" i="3"/>
  <c r="DJ11" i="3" s="1"/>
  <c r="DJ15" i="3" s="1"/>
  <c r="DJ19" i="3" s="1"/>
  <c r="FT10" i="3"/>
  <c r="EX10" i="3"/>
  <c r="EX11" i="3" s="1"/>
  <c r="EE10" i="3"/>
  <c r="EE11" i="3" s="1"/>
  <c r="CM10" i="3"/>
  <c r="CM11" i="3" s="1"/>
  <c r="CM15" i="3" s="1"/>
  <c r="CM19" i="3" s="1"/>
  <c r="CS10" i="3"/>
  <c r="CS11" i="3" s="1"/>
  <c r="DA10" i="3"/>
  <c r="DA11" i="3" s="1"/>
  <c r="DI10" i="3"/>
  <c r="DI11" i="3" s="1"/>
  <c r="DI15" i="3" s="1"/>
  <c r="DI19" i="3" s="1"/>
  <c r="DQ10" i="3"/>
  <c r="DQ11" i="3" s="1"/>
  <c r="DY10" i="3"/>
  <c r="DY11" i="3" s="1"/>
  <c r="EG10" i="3"/>
  <c r="EG11" i="3" s="1"/>
  <c r="EO10" i="3"/>
  <c r="EO11" i="3" s="1"/>
  <c r="EW10" i="3"/>
  <c r="EW11" i="3" s="1"/>
  <c r="FE10" i="3"/>
  <c r="FE11" i="3" s="1"/>
  <c r="FM10" i="3"/>
  <c r="FM11" i="3" s="1"/>
  <c r="FU10" i="3"/>
  <c r="FU11" i="3" s="1"/>
  <c r="CU10" i="3"/>
  <c r="CU11" i="3" s="1"/>
  <c r="DC10" i="3"/>
  <c r="DC11" i="3" s="1"/>
  <c r="DK10" i="3"/>
  <c r="DK11" i="3" s="1"/>
  <c r="DS10" i="3"/>
  <c r="DS11" i="3" s="1"/>
  <c r="EA10" i="3"/>
  <c r="EA11" i="3" s="1"/>
  <c r="EI10" i="3"/>
  <c r="EI11" i="3" s="1"/>
  <c r="EQ10" i="3"/>
  <c r="EQ11" i="3" s="1"/>
  <c r="EY10" i="3"/>
  <c r="EY11" i="3" s="1"/>
  <c r="FG10" i="3"/>
  <c r="FG11" i="3" s="1"/>
  <c r="FO10" i="3"/>
  <c r="FO11" i="3" s="1"/>
  <c r="CV10" i="3"/>
  <c r="DD10" i="3"/>
  <c r="DL10" i="3"/>
  <c r="DT10" i="3"/>
  <c r="EB10" i="3"/>
  <c r="EJ10" i="3"/>
  <c r="ER10" i="3"/>
  <c r="EZ10" i="3"/>
  <c r="FH10" i="3"/>
  <c r="FP10" i="3"/>
  <c r="CW10" i="3"/>
  <c r="CW11" i="3" s="1"/>
  <c r="DE10" i="3"/>
  <c r="DE11" i="3" s="1"/>
  <c r="DM10" i="3"/>
  <c r="DM11" i="3" s="1"/>
  <c r="DU10" i="3"/>
  <c r="DU11" i="3" s="1"/>
  <c r="EC10" i="3"/>
  <c r="EC11" i="3" s="1"/>
  <c r="EK10" i="3"/>
  <c r="EK11" i="3" s="1"/>
  <c r="ES10" i="3"/>
  <c r="ES11" i="3" s="1"/>
  <c r="FA10" i="3"/>
  <c r="FA11" i="3" s="1"/>
  <c r="FA15" i="3" s="1"/>
  <c r="FA19" i="3" s="1"/>
  <c r="FI10" i="3"/>
  <c r="FI11" i="3" s="1"/>
  <c r="FQ10" i="3"/>
  <c r="FQ11" i="3" s="1"/>
  <c r="CX10" i="3"/>
  <c r="DF10" i="3"/>
  <c r="DN10" i="3"/>
  <c r="DV10" i="3"/>
  <c r="ED10" i="3"/>
  <c r="EL10" i="3"/>
  <c r="ET10" i="3"/>
  <c r="FB10" i="3"/>
  <c r="FJ10" i="3"/>
  <c r="FR10" i="3"/>
  <c r="FC10" i="3"/>
  <c r="FC11" i="3" s="1"/>
  <c r="FS10" i="3"/>
  <c r="FS11" i="3" s="1"/>
  <c r="EV10" i="3"/>
  <c r="DZ10" i="3"/>
  <c r="DZ11" i="3" s="1"/>
  <c r="DG10" i="3"/>
  <c r="DG11" i="3" s="1"/>
  <c r="FN10" i="3"/>
  <c r="FN11" i="3" s="1"/>
  <c r="EU10" i="3"/>
  <c r="EU11" i="3" s="1"/>
  <c r="DX10" i="3"/>
  <c r="DB10" i="3"/>
  <c r="DB11" i="3" s="1"/>
  <c r="FL10" i="3"/>
  <c r="EP10" i="3"/>
  <c r="EP11" i="3" s="1"/>
  <c r="DW10" i="3"/>
  <c r="DW11" i="3" s="1"/>
  <c r="CZ10" i="3"/>
  <c r="FD10" i="3"/>
  <c r="FK10" i="3"/>
  <c r="FK11" i="3" s="1"/>
  <c r="EN10" i="3"/>
  <c r="DR10" i="3"/>
  <c r="DR11" i="3" s="1"/>
  <c r="DR15" i="3" s="1"/>
  <c r="DR19" i="3" s="1"/>
  <c r="CY10" i="3"/>
  <c r="CY11" i="3" s="1"/>
  <c r="FF10" i="3"/>
  <c r="FF11" i="3" s="1"/>
  <c r="EM10" i="3"/>
  <c r="EM11" i="3" s="1"/>
  <c r="DP10" i="3"/>
  <c r="CT10" i="3"/>
  <c r="CT11" i="3" s="1"/>
  <c r="EH10" i="3"/>
  <c r="EH11" i="3" s="1"/>
  <c r="DO10" i="3"/>
  <c r="DO11" i="3" s="1"/>
  <c r="AH51" i="3"/>
  <c r="AI51" i="3"/>
  <c r="AJ51" i="3"/>
  <c r="H51" i="3"/>
  <c r="X51" i="3"/>
  <c r="J51" i="3"/>
  <c r="Z51" i="3"/>
  <c r="P51" i="3"/>
  <c r="R51" i="3"/>
  <c r="S51" i="3"/>
  <c r="T51" i="3"/>
  <c r="K51" i="3"/>
  <c r="AA51" i="3"/>
  <c r="AF51" i="3"/>
  <c r="L51" i="3"/>
  <c r="AB51" i="3"/>
  <c r="CL25" i="3"/>
  <c r="CL26" i="3" s="1"/>
  <c r="CL34" i="3" s="1"/>
  <c r="BV69" i="3"/>
  <c r="BV70" i="3" s="1"/>
  <c r="S69" i="3"/>
  <c r="S70" i="3" s="1"/>
  <c r="AW69" i="3"/>
  <c r="AW70" i="3" s="1"/>
  <c r="BU69" i="3"/>
  <c r="BU70" i="3" s="1"/>
  <c r="I71" i="3"/>
  <c r="AB71" i="3"/>
  <c r="AW71" i="3"/>
  <c r="CA71" i="3"/>
  <c r="AG72" i="3"/>
  <c r="BW72" i="3"/>
  <c r="W81" i="3"/>
  <c r="W82" i="3" s="1"/>
  <c r="W90" i="3" s="1"/>
  <c r="BM81" i="3"/>
  <c r="BM82" i="3" s="1"/>
  <c r="BM91" i="3" s="1"/>
  <c r="M69" i="3"/>
  <c r="M70" i="3" s="1"/>
  <c r="U69" i="3"/>
  <c r="U70" i="3" s="1"/>
  <c r="AC69" i="3"/>
  <c r="AC70" i="3" s="1"/>
  <c r="AK69" i="3"/>
  <c r="AS69" i="3"/>
  <c r="AS70" i="3" s="1"/>
  <c r="BA69" i="3"/>
  <c r="BI69" i="3"/>
  <c r="BI70" i="3" s="1"/>
  <c r="BQ69" i="3"/>
  <c r="BQ70" i="3" s="1"/>
  <c r="BY69" i="3"/>
  <c r="BY70" i="3" s="1"/>
  <c r="CG69" i="3"/>
  <c r="CG70" i="3" s="1"/>
  <c r="AG69" i="3"/>
  <c r="AG70" i="3" s="1"/>
  <c r="BE69" i="3"/>
  <c r="BE70" i="3" s="1"/>
  <c r="CD69" i="3"/>
  <c r="CD70" i="3" s="1"/>
  <c r="P71" i="3"/>
  <c r="AJ71" i="3"/>
  <c r="BG71" i="3"/>
  <c r="K72" i="3"/>
  <c r="AW72" i="3"/>
  <c r="CH81" i="3"/>
  <c r="CH82" i="3" s="1"/>
  <c r="CH89" i="3" s="1"/>
  <c r="AO81" i="3"/>
  <c r="AO82" i="3" s="1"/>
  <c r="AO89" i="3" s="1"/>
  <c r="CG81" i="3"/>
  <c r="CG82" i="3" s="1"/>
  <c r="CG91" i="3" s="1"/>
  <c r="N69" i="3"/>
  <c r="N70" i="3" s="1"/>
  <c r="V69" i="3"/>
  <c r="V70" i="3" s="1"/>
  <c r="AD69" i="3"/>
  <c r="AD70" i="3" s="1"/>
  <c r="AL69" i="3"/>
  <c r="AL70" i="3" s="1"/>
  <c r="AT69" i="3"/>
  <c r="AT70" i="3" s="1"/>
  <c r="BB69" i="3"/>
  <c r="BB70" i="3" s="1"/>
  <c r="BJ69" i="3"/>
  <c r="BJ70" i="3" s="1"/>
  <c r="BR69" i="3"/>
  <c r="BR70" i="3" s="1"/>
  <c r="BZ69" i="3"/>
  <c r="BZ70" i="3" s="1"/>
  <c r="CH69" i="3"/>
  <c r="AH69" i="3"/>
  <c r="AH70" i="3" s="1"/>
  <c r="BG69" i="3"/>
  <c r="CE69" i="3"/>
  <c r="CE70" i="3" s="1"/>
  <c r="S71" i="3"/>
  <c r="AL71" i="3"/>
  <c r="BK71" i="3"/>
  <c r="O72" i="3"/>
  <c r="BC72" i="3"/>
  <c r="AS81" i="3"/>
  <c r="AS82" i="3" s="1"/>
  <c r="AS91" i="3" s="1"/>
  <c r="Q69" i="3"/>
  <c r="AQ69" i="3"/>
  <c r="AQ70" i="3" s="1"/>
  <c r="BO69" i="3"/>
  <c r="BO70" i="3" s="1"/>
  <c r="G71" i="3"/>
  <c r="Y71" i="3"/>
  <c r="AT71" i="3"/>
  <c r="BW71" i="3"/>
  <c r="AA72" i="3"/>
  <c r="BS72" i="3"/>
  <c r="U81" i="3"/>
  <c r="U82" i="3" s="1"/>
  <c r="U91" i="3" s="1"/>
  <c r="BK81" i="3"/>
  <c r="BK82" i="3" s="1"/>
  <c r="BK91" i="3" s="1"/>
  <c r="I34" i="3"/>
  <c r="BU35" i="3"/>
  <c r="BU34" i="3"/>
  <c r="BU33" i="3"/>
  <c r="BU32" i="3"/>
  <c r="AA34" i="3"/>
  <c r="AA33" i="3"/>
  <c r="AA32" i="3"/>
  <c r="AA35" i="3"/>
  <c r="L34" i="3"/>
  <c r="L33" i="3"/>
  <c r="L32" i="3"/>
  <c r="L35" i="3"/>
  <c r="AB34" i="3"/>
  <c r="AB33" i="3"/>
  <c r="AB32" i="3"/>
  <c r="AB35" i="3"/>
  <c r="BE35" i="3"/>
  <c r="BE34" i="3"/>
  <c r="BE33" i="3"/>
  <c r="BE32" i="3"/>
  <c r="AQ35" i="3"/>
  <c r="AQ34" i="3"/>
  <c r="AQ33" i="3"/>
  <c r="AQ32" i="3"/>
  <c r="AG35" i="3"/>
  <c r="AG34" i="3"/>
  <c r="AG33" i="3"/>
  <c r="AG32" i="3"/>
  <c r="BM35" i="3"/>
  <c r="BM34" i="3"/>
  <c r="BM33" i="3"/>
  <c r="BM32" i="3"/>
  <c r="Y35" i="3"/>
  <c r="Y34" i="3"/>
  <c r="Y33" i="3"/>
  <c r="Y32" i="3"/>
  <c r="K34" i="3"/>
  <c r="K33" i="3"/>
  <c r="K32" i="3"/>
  <c r="K35" i="3"/>
  <c r="Q35" i="3"/>
  <c r="Q34" i="3"/>
  <c r="Q33" i="3"/>
  <c r="Q32" i="3"/>
  <c r="AW35" i="3"/>
  <c r="AW34" i="3"/>
  <c r="AW33" i="3"/>
  <c r="AW32" i="3"/>
  <c r="S33" i="3"/>
  <c r="AI32" i="3"/>
  <c r="AI35" i="3"/>
  <c r="CK35" i="3"/>
  <c r="CK34" i="3"/>
  <c r="CK33" i="3"/>
  <c r="CK32" i="3"/>
  <c r="L10" i="3"/>
  <c r="BH10" i="3"/>
  <c r="CN35" i="3"/>
  <c r="CN33" i="3"/>
  <c r="M10" i="3"/>
  <c r="U10" i="3"/>
  <c r="AC10" i="3"/>
  <c r="AK10" i="3"/>
  <c r="AS10" i="3"/>
  <c r="BA10" i="3"/>
  <c r="BI10" i="3"/>
  <c r="BQ10" i="3"/>
  <c r="BY10" i="3"/>
  <c r="CG10" i="3"/>
  <c r="CO10" i="3"/>
  <c r="M25" i="3"/>
  <c r="M26" i="3" s="1"/>
  <c r="U25" i="3"/>
  <c r="U26" i="3" s="1"/>
  <c r="AC25" i="3"/>
  <c r="AC26" i="3" s="1"/>
  <c r="AK25" i="3"/>
  <c r="AK26" i="3" s="1"/>
  <c r="AS25" i="3"/>
  <c r="AS26" i="3" s="1"/>
  <c r="BA25" i="3"/>
  <c r="BA26" i="3" s="1"/>
  <c r="BI25" i="3"/>
  <c r="BI26" i="3" s="1"/>
  <c r="BQ25" i="3"/>
  <c r="BQ26" i="3" s="1"/>
  <c r="BY25" i="3"/>
  <c r="BY26" i="3" s="1"/>
  <c r="CG25" i="3"/>
  <c r="CG26" i="3" s="1"/>
  <c r="CO25" i="3"/>
  <c r="CO26" i="3" s="1"/>
  <c r="N10" i="3"/>
  <c r="V10" i="3"/>
  <c r="AD10" i="3"/>
  <c r="AL10" i="3"/>
  <c r="AT10" i="3"/>
  <c r="BB10" i="3"/>
  <c r="BJ10" i="3"/>
  <c r="BR10" i="3"/>
  <c r="BZ10" i="3"/>
  <c r="CH10" i="3"/>
  <c r="CP10" i="3"/>
  <c r="N25" i="3"/>
  <c r="N26" i="3" s="1"/>
  <c r="V25" i="3"/>
  <c r="V26" i="3" s="1"/>
  <c r="AD25" i="3"/>
  <c r="AD26" i="3" s="1"/>
  <c r="AL25" i="3"/>
  <c r="AL26" i="3" s="1"/>
  <c r="AT25" i="3"/>
  <c r="AT26" i="3" s="1"/>
  <c r="BB25" i="3"/>
  <c r="BB26" i="3" s="1"/>
  <c r="BJ25" i="3"/>
  <c r="BJ26" i="3" s="1"/>
  <c r="BR25" i="3"/>
  <c r="BR26" i="3" s="1"/>
  <c r="BZ25" i="3"/>
  <c r="BZ26" i="3" s="1"/>
  <c r="CH25" i="3"/>
  <c r="CH26" i="3" s="1"/>
  <c r="CP25" i="3"/>
  <c r="CP26" i="3" s="1"/>
  <c r="AB10" i="3"/>
  <c r="BH34" i="3"/>
  <c r="BH35" i="3"/>
  <c r="BH33" i="3"/>
  <c r="BH32" i="3"/>
  <c r="G10" i="3"/>
  <c r="O10" i="3"/>
  <c r="W10" i="3"/>
  <c r="AE10" i="3"/>
  <c r="AM10" i="3"/>
  <c r="AU10" i="3"/>
  <c r="BC10" i="3"/>
  <c r="BK10" i="3"/>
  <c r="BS10" i="3"/>
  <c r="CA10" i="3"/>
  <c r="CI10" i="3"/>
  <c r="CQ10" i="3"/>
  <c r="AU35" i="3"/>
  <c r="AU32" i="3"/>
  <c r="AU34" i="3"/>
  <c r="BC35" i="3"/>
  <c r="BC32" i="3"/>
  <c r="BC34" i="3"/>
  <c r="BK34" i="3"/>
  <c r="BS35" i="3"/>
  <c r="CA35" i="3"/>
  <c r="CA32" i="3"/>
  <c r="CA34" i="3"/>
  <c r="CI25" i="3"/>
  <c r="CI26" i="3" s="1"/>
  <c r="CQ25" i="3"/>
  <c r="CQ26" i="3" s="1"/>
  <c r="AZ10" i="3"/>
  <c r="CF34" i="3"/>
  <c r="CF33" i="3"/>
  <c r="CF32" i="3"/>
  <c r="CF35" i="3"/>
  <c r="H10" i="3"/>
  <c r="P10" i="3"/>
  <c r="X10" i="3"/>
  <c r="AF10" i="3"/>
  <c r="AN10" i="3"/>
  <c r="AV10" i="3"/>
  <c r="BD10" i="3"/>
  <c r="BL10" i="3"/>
  <c r="BT10" i="3"/>
  <c r="CB10" i="3"/>
  <c r="CJ10" i="3"/>
  <c r="CR10" i="3"/>
  <c r="H25" i="3"/>
  <c r="H26" i="3" s="1"/>
  <c r="P25" i="3"/>
  <c r="P26" i="3" s="1"/>
  <c r="X25" i="3"/>
  <c r="X26" i="3" s="1"/>
  <c r="AF25" i="3"/>
  <c r="AF26" i="3" s="1"/>
  <c r="AN25" i="3"/>
  <c r="AN26" i="3" s="1"/>
  <c r="AV25" i="3"/>
  <c r="AV26" i="3" s="1"/>
  <c r="BD25" i="3"/>
  <c r="BD26" i="3" s="1"/>
  <c r="BL25" i="3"/>
  <c r="BL26" i="3" s="1"/>
  <c r="BT25" i="3"/>
  <c r="BT26" i="3" s="1"/>
  <c r="CB25" i="3"/>
  <c r="CB26" i="3" s="1"/>
  <c r="CJ25" i="3"/>
  <c r="CJ26" i="3" s="1"/>
  <c r="CR25" i="3"/>
  <c r="CR26" i="3" s="1"/>
  <c r="T10" i="3"/>
  <c r="AR10" i="3"/>
  <c r="BX10" i="3"/>
  <c r="CN10" i="3"/>
  <c r="AR34" i="3"/>
  <c r="AR35" i="3"/>
  <c r="AR33" i="3"/>
  <c r="AR32" i="3"/>
  <c r="BP34" i="3"/>
  <c r="I10" i="3"/>
  <c r="Q10" i="3"/>
  <c r="Y10" i="3"/>
  <c r="AG10" i="3"/>
  <c r="AO10" i="3"/>
  <c r="AW10" i="3"/>
  <c r="BE10" i="3"/>
  <c r="BM10" i="3"/>
  <c r="BU10" i="3"/>
  <c r="CC10" i="3"/>
  <c r="CK10" i="3"/>
  <c r="G32" i="3"/>
  <c r="H36" i="3" s="1"/>
  <c r="G35" i="3"/>
  <c r="G34" i="3"/>
  <c r="H38" i="3" s="1"/>
  <c r="O32" i="3"/>
  <c r="O35" i="3"/>
  <c r="O34" i="3"/>
  <c r="W34" i="3"/>
  <c r="AE32" i="3"/>
  <c r="AE35" i="3"/>
  <c r="AE34" i="3"/>
  <c r="J10" i="3"/>
  <c r="R10" i="3"/>
  <c r="Z10" i="3"/>
  <c r="AH10" i="3"/>
  <c r="AP10" i="3"/>
  <c r="AX10" i="3"/>
  <c r="BF10" i="3"/>
  <c r="BN10" i="3"/>
  <c r="BV10" i="3"/>
  <c r="CD10" i="3"/>
  <c r="CL10" i="3"/>
  <c r="J25" i="3"/>
  <c r="J26" i="3" s="1"/>
  <c r="R25" i="3"/>
  <c r="R26" i="3" s="1"/>
  <c r="Z25" i="3"/>
  <c r="Z26" i="3" s="1"/>
  <c r="AH25" i="3"/>
  <c r="AH26" i="3" s="1"/>
  <c r="AP25" i="3"/>
  <c r="AP26" i="3" s="1"/>
  <c r="AX25" i="3"/>
  <c r="AX26" i="3" s="1"/>
  <c r="BF25" i="3"/>
  <c r="BF26" i="3" s="1"/>
  <c r="BN25" i="3"/>
  <c r="BN26" i="3" s="1"/>
  <c r="BV25" i="3"/>
  <c r="BV26" i="3" s="1"/>
  <c r="CD25" i="3"/>
  <c r="CD26" i="3" s="1"/>
  <c r="BC33" i="3"/>
  <c r="AJ10" i="3"/>
  <c r="BP10" i="3"/>
  <c r="CF10" i="3"/>
  <c r="K10" i="3"/>
  <c r="S10" i="3"/>
  <c r="AA10" i="3"/>
  <c r="AI10" i="3"/>
  <c r="AQ10" i="3"/>
  <c r="AY10" i="3"/>
  <c r="BG10" i="3"/>
  <c r="BO10" i="3"/>
  <c r="BW10" i="3"/>
  <c r="CE10" i="3"/>
  <c r="AY35" i="3"/>
  <c r="BG33" i="3"/>
  <c r="BG32" i="3"/>
  <c r="BO35" i="3"/>
  <c r="BO34" i="3"/>
  <c r="BO33" i="3"/>
  <c r="BO32" i="3"/>
  <c r="BW33" i="3"/>
  <c r="BW32" i="3"/>
  <c r="CE35" i="3"/>
  <c r="CE34" i="3"/>
  <c r="CE33" i="3"/>
  <c r="CE32" i="3"/>
  <c r="AK70" i="3"/>
  <c r="BA70" i="3"/>
  <c r="BI91" i="3"/>
  <c r="BI90" i="3"/>
  <c r="CH70" i="3"/>
  <c r="G70" i="3"/>
  <c r="O70" i="3"/>
  <c r="AM70" i="3"/>
  <c r="BG70" i="3"/>
  <c r="BG74" i="3" s="1"/>
  <c r="CC88" i="3"/>
  <c r="BF70" i="3"/>
  <c r="AN70" i="3"/>
  <c r="AV70" i="3"/>
  <c r="I70" i="3"/>
  <c r="Y70" i="3"/>
  <c r="AO70" i="3"/>
  <c r="T70" i="3"/>
  <c r="CF70" i="3"/>
  <c r="Q70" i="3"/>
  <c r="M90" i="3"/>
  <c r="M51" i="3"/>
  <c r="U51" i="3"/>
  <c r="AC51" i="3"/>
  <c r="M71" i="3"/>
  <c r="V71" i="3"/>
  <c r="AE71" i="3"/>
  <c r="AQ71" i="3"/>
  <c r="BB71" i="3"/>
  <c r="BR71" i="3"/>
  <c r="CH71" i="3"/>
  <c r="V72" i="3"/>
  <c r="AO72" i="3"/>
  <c r="BK72" i="3"/>
  <c r="CE72" i="3"/>
  <c r="CE81" i="3"/>
  <c r="CE82" i="3" s="1"/>
  <c r="Y81" i="3"/>
  <c r="Y82" i="3" s="1"/>
  <c r="AU81" i="3"/>
  <c r="AU82" i="3" s="1"/>
  <c r="BQ81" i="3"/>
  <c r="BQ82" i="3" s="1"/>
  <c r="N51" i="3"/>
  <c r="V51" i="3"/>
  <c r="AD51" i="3"/>
  <c r="N71" i="3"/>
  <c r="W71" i="3"/>
  <c r="AG71" i="3"/>
  <c r="AR71" i="3"/>
  <c r="BC71" i="3"/>
  <c r="BS71" i="3"/>
  <c r="G72" i="3"/>
  <c r="W72" i="3"/>
  <c r="AQ72" i="3"/>
  <c r="BM72" i="3"/>
  <c r="G81" i="3"/>
  <c r="G82" i="3" s="1"/>
  <c r="AC81" i="3"/>
  <c r="AC82" i="3" s="1"/>
  <c r="AW81" i="3"/>
  <c r="AW82" i="3" s="1"/>
  <c r="G51" i="3"/>
  <c r="O51" i="3"/>
  <c r="W51" i="3"/>
  <c r="AE51" i="3"/>
  <c r="CF81" i="3"/>
  <c r="CF82" i="3" s="1"/>
  <c r="BX81" i="3"/>
  <c r="BX82" i="3" s="1"/>
  <c r="BP81" i="3"/>
  <c r="BP82" i="3" s="1"/>
  <c r="BH81" i="3"/>
  <c r="BH82" i="3" s="1"/>
  <c r="AZ81" i="3"/>
  <c r="AZ82" i="3" s="1"/>
  <c r="AR81" i="3"/>
  <c r="AR82" i="3" s="1"/>
  <c r="AJ81" i="3"/>
  <c r="AJ82" i="3" s="1"/>
  <c r="AB81" i="3"/>
  <c r="AB82" i="3" s="1"/>
  <c r="T81" i="3"/>
  <c r="T82" i="3" s="1"/>
  <c r="L81" i="3"/>
  <c r="L82" i="3" s="1"/>
  <c r="CH72" i="3"/>
  <c r="BZ72" i="3"/>
  <c r="BR72" i="3"/>
  <c r="BJ72" i="3"/>
  <c r="BB72" i="3"/>
  <c r="AT72" i="3"/>
  <c r="AL72" i="3"/>
  <c r="AD72" i="3"/>
  <c r="CG72" i="3"/>
  <c r="BY72" i="3"/>
  <c r="BQ72" i="3"/>
  <c r="BI72" i="3"/>
  <c r="BA72" i="3"/>
  <c r="AS72" i="3"/>
  <c r="AK72" i="3"/>
  <c r="AC72" i="3"/>
  <c r="U72" i="3"/>
  <c r="M72" i="3"/>
  <c r="CG71" i="3"/>
  <c r="BY71" i="3"/>
  <c r="BQ71" i="3"/>
  <c r="BI71" i="3"/>
  <c r="CF72" i="3"/>
  <c r="BX72" i="3"/>
  <c r="BP72" i="3"/>
  <c r="BH72" i="3"/>
  <c r="AZ72" i="3"/>
  <c r="AR72" i="3"/>
  <c r="AJ72" i="3"/>
  <c r="AB72" i="3"/>
  <c r="T72" i="3"/>
  <c r="L72" i="3"/>
  <c r="CF71" i="3"/>
  <c r="BX71" i="3"/>
  <c r="BP71" i="3"/>
  <c r="BH71" i="3"/>
  <c r="AZ71" i="3"/>
  <c r="CD72" i="3"/>
  <c r="BV72" i="3"/>
  <c r="BN72" i="3"/>
  <c r="BF72" i="3"/>
  <c r="AX72" i="3"/>
  <c r="AP72" i="3"/>
  <c r="AH72" i="3"/>
  <c r="Z72" i="3"/>
  <c r="R72" i="3"/>
  <c r="J72" i="3"/>
  <c r="CD71" i="3"/>
  <c r="BV71" i="3"/>
  <c r="BN71" i="3"/>
  <c r="BF71" i="3"/>
  <c r="AX71" i="3"/>
  <c r="AP71" i="3"/>
  <c r="AH71" i="3"/>
  <c r="Z71" i="3"/>
  <c r="R71" i="3"/>
  <c r="J71" i="3"/>
  <c r="CB72" i="3"/>
  <c r="BT72" i="3"/>
  <c r="BL72" i="3"/>
  <c r="BD72" i="3"/>
  <c r="AV72" i="3"/>
  <c r="AN72" i="3"/>
  <c r="AF72" i="3"/>
  <c r="X72" i="3"/>
  <c r="P72" i="3"/>
  <c r="H72" i="3"/>
  <c r="CB71" i="3"/>
  <c r="BT71" i="3"/>
  <c r="BL71" i="3"/>
  <c r="BD71" i="3"/>
  <c r="AV71" i="3"/>
  <c r="AN71" i="3"/>
  <c r="AF71" i="3"/>
  <c r="O71" i="3"/>
  <c r="X71" i="3"/>
  <c r="AI71" i="3"/>
  <c r="AS71" i="3"/>
  <c r="BE71" i="3"/>
  <c r="BU71" i="3"/>
  <c r="I72" i="3"/>
  <c r="Y72" i="3"/>
  <c r="AU72" i="3"/>
  <c r="BO72" i="3"/>
  <c r="I81" i="3"/>
  <c r="I82" i="3" s="1"/>
  <c r="AE81" i="3"/>
  <c r="AE82" i="3" s="1"/>
  <c r="BA81" i="3"/>
  <c r="BA82" i="3" s="1"/>
  <c r="BU81" i="3"/>
  <c r="BU82" i="3" s="1"/>
  <c r="AC103" i="3"/>
  <c r="U103" i="3"/>
  <c r="M103" i="3"/>
  <c r="AJ103" i="3"/>
  <c r="AB103" i="3"/>
  <c r="T103" i="3"/>
  <c r="L103" i="3"/>
  <c r="AI103" i="3"/>
  <c r="AA103" i="3"/>
  <c r="S103" i="3"/>
  <c r="K103" i="3"/>
  <c r="AH103" i="3"/>
  <c r="Z103" i="3"/>
  <c r="R103" i="3"/>
  <c r="J103" i="3"/>
  <c r="AG103" i="3"/>
  <c r="Y103" i="3"/>
  <c r="Q103" i="3"/>
  <c r="I103" i="3"/>
  <c r="AE103" i="3"/>
  <c r="W103" i="3"/>
  <c r="O103" i="3"/>
  <c r="G103" i="3"/>
  <c r="AF103" i="3"/>
  <c r="AD103" i="3"/>
  <c r="X103" i="3"/>
  <c r="V103" i="3"/>
  <c r="P103" i="3"/>
  <c r="H103" i="3"/>
  <c r="I51" i="3"/>
  <c r="Q51" i="3"/>
  <c r="Y51" i="3"/>
  <c r="H71" i="3"/>
  <c r="Q71" i="3"/>
  <c r="AA71" i="3"/>
  <c r="AK71" i="3"/>
  <c r="AU71" i="3"/>
  <c r="BJ71" i="3"/>
  <c r="BZ71" i="3"/>
  <c r="N72" i="3"/>
  <c r="AE72" i="3"/>
  <c r="AY72" i="3"/>
  <c r="BU72" i="3"/>
  <c r="O81" i="3"/>
  <c r="O82" i="3" s="1"/>
  <c r="AK81" i="3"/>
  <c r="AK82" i="3" s="1"/>
  <c r="BE81" i="3"/>
  <c r="BE82" i="3" s="1"/>
  <c r="CA81" i="3"/>
  <c r="CA82" i="3" s="1"/>
  <c r="N103" i="3"/>
  <c r="N81" i="3"/>
  <c r="N82" i="3" s="1"/>
  <c r="V81" i="3"/>
  <c r="V82" i="3" s="1"/>
  <c r="AD81" i="3"/>
  <c r="AD82" i="3" s="1"/>
  <c r="AL81" i="3"/>
  <c r="AL82" i="3" s="1"/>
  <c r="AT81" i="3"/>
  <c r="AT82" i="3" s="1"/>
  <c r="BB81" i="3"/>
  <c r="BB82" i="3" s="1"/>
  <c r="BJ81" i="3"/>
  <c r="BJ82" i="3" s="1"/>
  <c r="BR81" i="3"/>
  <c r="BR82" i="3" s="1"/>
  <c r="BZ81" i="3"/>
  <c r="BZ82" i="3" s="1"/>
  <c r="H81" i="3"/>
  <c r="H82" i="3" s="1"/>
  <c r="P81" i="3"/>
  <c r="P82" i="3" s="1"/>
  <c r="X81" i="3"/>
  <c r="X82" i="3" s="1"/>
  <c r="AF81" i="3"/>
  <c r="AF82" i="3" s="1"/>
  <c r="AN81" i="3"/>
  <c r="AN82" i="3" s="1"/>
  <c r="AV81" i="3"/>
  <c r="AV82" i="3" s="1"/>
  <c r="BD81" i="3"/>
  <c r="BD82" i="3" s="1"/>
  <c r="BL81" i="3"/>
  <c r="BL82" i="3" s="1"/>
  <c r="BT81" i="3"/>
  <c r="BT82" i="3" s="1"/>
  <c r="CB81" i="3"/>
  <c r="CB82" i="3" s="1"/>
  <c r="J81" i="3"/>
  <c r="J82" i="3" s="1"/>
  <c r="R81" i="3"/>
  <c r="R82" i="3" s="1"/>
  <c r="Z81" i="3"/>
  <c r="Z82" i="3" s="1"/>
  <c r="AH81" i="3"/>
  <c r="AH82" i="3" s="1"/>
  <c r="AP81" i="3"/>
  <c r="AP82" i="3" s="1"/>
  <c r="AX81" i="3"/>
  <c r="AX82" i="3" s="1"/>
  <c r="BF81" i="3"/>
  <c r="BF82" i="3" s="1"/>
  <c r="BN81" i="3"/>
  <c r="BN82" i="3" s="1"/>
  <c r="BV81" i="3"/>
  <c r="BV82" i="3" s="1"/>
  <c r="CD81" i="3"/>
  <c r="CD82" i="3" s="1"/>
  <c r="K81" i="3"/>
  <c r="K82" i="3" s="1"/>
  <c r="S81" i="3"/>
  <c r="S82" i="3" s="1"/>
  <c r="AA81" i="3"/>
  <c r="AA82" i="3" s="1"/>
  <c r="AI81" i="3"/>
  <c r="AI82" i="3" s="1"/>
  <c r="AQ81" i="3"/>
  <c r="AQ82" i="3" s="1"/>
  <c r="AY81" i="3"/>
  <c r="AY82" i="3" s="1"/>
  <c r="BG81" i="3"/>
  <c r="BG82" i="3" s="1"/>
  <c r="BO81" i="3"/>
  <c r="BO82" i="3" s="1"/>
  <c r="BW81" i="3"/>
  <c r="BW82" i="3" s="1"/>
  <c r="FI34" i="3" l="1"/>
  <c r="CC89" i="3"/>
  <c r="CW35" i="3"/>
  <c r="EX33" i="3"/>
  <c r="DO34" i="3"/>
  <c r="EH34" i="3"/>
  <c r="CC91" i="3"/>
  <c r="EC33" i="3"/>
  <c r="FF35" i="3"/>
  <c r="EX32" i="3"/>
  <c r="DO33" i="3"/>
  <c r="EH33" i="3"/>
  <c r="BC91" i="3"/>
  <c r="AS88" i="3"/>
  <c r="FC35" i="3"/>
  <c r="EC32" i="3"/>
  <c r="FF34" i="3"/>
  <c r="FA33" i="3"/>
  <c r="FG32" i="3"/>
  <c r="BC88" i="3"/>
  <c r="AS89" i="3"/>
  <c r="BM89" i="3"/>
  <c r="EQ32" i="3"/>
  <c r="BC90" i="3"/>
  <c r="AS90" i="3"/>
  <c r="BM90" i="3"/>
  <c r="BM88" i="3"/>
  <c r="M91" i="3"/>
  <c r="CN32" i="3"/>
  <c r="EK15" i="3"/>
  <c r="EK19" i="3" s="1"/>
  <c r="DK35" i="3"/>
  <c r="EF34" i="3"/>
  <c r="FH35" i="3"/>
  <c r="EI32" i="3"/>
  <c r="DP33" i="3"/>
  <c r="EN33" i="3"/>
  <c r="T35" i="3"/>
  <c r="AG88" i="3"/>
  <c r="AZ35" i="3"/>
  <c r="W35" i="3"/>
  <c r="BK32" i="3"/>
  <c r="T32" i="3"/>
  <c r="EJ34" i="3"/>
  <c r="AG90" i="3"/>
  <c r="AY32" i="3"/>
  <c r="AZ32" i="3"/>
  <c r="W32" i="3"/>
  <c r="BK35" i="3"/>
  <c r="EJ33" i="3"/>
  <c r="DZ33" i="3"/>
  <c r="AG89" i="3"/>
  <c r="M89" i="3"/>
  <c r="AY33" i="3"/>
  <c r="AZ33" i="3"/>
  <c r="EJ32" i="3"/>
  <c r="FH34" i="3"/>
  <c r="EI35" i="3"/>
  <c r="DG34" i="3"/>
  <c r="DZ35" i="3"/>
  <c r="EY32" i="3"/>
  <c r="AM32" i="3"/>
  <c r="DZ34" i="3"/>
  <c r="DG35" i="3"/>
  <c r="CC32" i="3"/>
  <c r="EA35" i="3"/>
  <c r="EG34" i="3"/>
  <c r="DG33" i="3"/>
  <c r="FE32" i="3"/>
  <c r="AO32" i="3"/>
  <c r="CC33" i="3"/>
  <c r="EA34" i="3"/>
  <c r="DB35" i="3"/>
  <c r="DW35" i="3"/>
  <c r="EM32" i="3"/>
  <c r="CM32" i="3"/>
  <c r="AO33" i="3"/>
  <c r="CC34" i="3"/>
  <c r="EA33" i="3"/>
  <c r="DB34" i="3"/>
  <c r="DW34" i="3"/>
  <c r="EY35" i="3"/>
  <c r="BS34" i="3"/>
  <c r="AO34" i="3"/>
  <c r="DB33" i="3"/>
  <c r="DW33" i="3"/>
  <c r="EY34" i="3"/>
  <c r="BS32" i="3"/>
  <c r="DH32" i="3"/>
  <c r="DL35" i="3"/>
  <c r="DD35" i="3"/>
  <c r="FE34" i="3"/>
  <c r="FI32" i="3"/>
  <c r="CH90" i="3"/>
  <c r="BK90" i="3"/>
  <c r="AM35" i="3"/>
  <c r="S34" i="3"/>
  <c r="I35" i="3"/>
  <c r="J43" i="7"/>
  <c r="CW33" i="3"/>
  <c r="FN35" i="3"/>
  <c r="DM33" i="3"/>
  <c r="DO35" i="3"/>
  <c r="EG35" i="3"/>
  <c r="FS35" i="3"/>
  <c r="FE33" i="3"/>
  <c r="FI35" i="3"/>
  <c r="CM34" i="3"/>
  <c r="BW34" i="3"/>
  <c r="BG34" i="3"/>
  <c r="BX32" i="3"/>
  <c r="T33" i="3"/>
  <c r="AI33" i="3"/>
  <c r="DI35" i="3"/>
  <c r="FL35" i="3"/>
  <c r="EG32" i="3"/>
  <c r="AM74" i="3"/>
  <c r="BS89" i="3"/>
  <c r="CM35" i="3"/>
  <c r="BX33" i="3"/>
  <c r="BP35" i="3"/>
  <c r="DI34" i="3"/>
  <c r="FL34" i="3"/>
  <c r="DA35" i="3"/>
  <c r="CV34" i="3"/>
  <c r="DH35" i="3"/>
  <c r="DL34" i="3"/>
  <c r="DQ35" i="3"/>
  <c r="DU33" i="3"/>
  <c r="FO35" i="3"/>
  <c r="DD34" i="3"/>
  <c r="FG35" i="3"/>
  <c r="FK35" i="3"/>
  <c r="EP35" i="3"/>
  <c r="EQ35" i="3"/>
  <c r="EM35" i="3"/>
  <c r="BY90" i="3"/>
  <c r="BS90" i="3"/>
  <c r="BX35" i="3"/>
  <c r="BP32" i="3"/>
  <c r="AM33" i="3"/>
  <c r="S35" i="3"/>
  <c r="I32" i="3"/>
  <c r="K40" i="8"/>
  <c r="K41" i="8" s="1"/>
  <c r="DI33" i="3"/>
  <c r="FL33" i="3"/>
  <c r="DA34" i="3"/>
  <c r="CV33" i="3"/>
  <c r="DH34" i="3"/>
  <c r="DL33" i="3"/>
  <c r="DQ34" i="3"/>
  <c r="DU32" i="3"/>
  <c r="FO34" i="3"/>
  <c r="DD33" i="3"/>
  <c r="FG34" i="3"/>
  <c r="FK34" i="3"/>
  <c r="EP34" i="3"/>
  <c r="EQ34" i="3"/>
  <c r="EM34" i="3"/>
  <c r="BS88" i="3"/>
  <c r="CC74" i="3"/>
  <c r="AO74" i="3"/>
  <c r="EN32" i="3"/>
  <c r="EE35" i="3"/>
  <c r="EE34" i="3"/>
  <c r="EE33" i="3"/>
  <c r="T74" i="3"/>
  <c r="J43" i="4"/>
  <c r="CH91" i="3"/>
  <c r="BY91" i="3"/>
  <c r="AG74" i="3"/>
  <c r="BK89" i="3"/>
  <c r="ET33" i="3"/>
  <c r="ET34" i="3"/>
  <c r="ET35" i="3"/>
  <c r="ET32" i="3"/>
  <c r="BK88" i="3"/>
  <c r="FB33" i="3"/>
  <c r="FB34" i="3"/>
  <c r="FB35" i="3"/>
  <c r="FB32" i="3"/>
  <c r="CY32" i="3"/>
  <c r="CY33" i="3"/>
  <c r="CY34" i="3"/>
  <c r="CY35" i="3"/>
  <c r="CX33" i="3"/>
  <c r="CX34" i="3"/>
  <c r="CX35" i="3"/>
  <c r="CX32" i="3"/>
  <c r="FJ33" i="3"/>
  <c r="FJ34" i="3"/>
  <c r="FJ35" i="3"/>
  <c r="FJ32" i="3"/>
  <c r="J74" i="3"/>
  <c r="EL33" i="3"/>
  <c r="EL34" i="3"/>
  <c r="EL35" i="3"/>
  <c r="EL32" i="3"/>
  <c r="BO74" i="3"/>
  <c r="AX74" i="3"/>
  <c r="AW74" i="3"/>
  <c r="DF33" i="3"/>
  <c r="DF34" i="3"/>
  <c r="DF35" i="3"/>
  <c r="DF32" i="3"/>
  <c r="FR33" i="3"/>
  <c r="FR34" i="3"/>
  <c r="FR35" i="3"/>
  <c r="FR32" i="3"/>
  <c r="Q88" i="3"/>
  <c r="AJ34" i="3"/>
  <c r="DN33" i="3"/>
  <c r="DN34" i="3"/>
  <c r="DN35" i="3"/>
  <c r="DN32" i="3"/>
  <c r="CH88" i="3"/>
  <c r="BY88" i="3"/>
  <c r="DV33" i="3"/>
  <c r="DV34" i="3"/>
  <c r="DV35" i="3"/>
  <c r="DV32" i="3"/>
  <c r="AF74" i="3"/>
  <c r="ED33" i="3"/>
  <c r="ED34" i="3"/>
  <c r="ED35" i="3"/>
  <c r="ED32" i="3"/>
  <c r="CT15" i="3"/>
  <c r="CT19" i="3" s="1"/>
  <c r="DA15" i="3"/>
  <c r="DA19" i="3" s="1"/>
  <c r="FS15" i="3"/>
  <c r="FS19" i="3" s="1"/>
  <c r="DY15" i="3"/>
  <c r="DY19" i="3" s="1"/>
  <c r="FM15" i="3"/>
  <c r="FM19" i="3" s="1"/>
  <c r="L92" i="8"/>
  <c r="K96" i="8"/>
  <c r="K97" i="8" s="1"/>
  <c r="L40" i="8"/>
  <c r="L41" i="8" s="1"/>
  <c r="M36" i="8"/>
  <c r="L36" i="7"/>
  <c r="K40" i="7"/>
  <c r="K41" i="7" s="1"/>
  <c r="K96" i="7"/>
  <c r="K97" i="7" s="1"/>
  <c r="L92" i="7"/>
  <c r="L40" i="6"/>
  <c r="L41" i="6" s="1"/>
  <c r="M36" i="6"/>
  <c r="K96" i="6"/>
  <c r="K97" i="6" s="1"/>
  <c r="K43" i="6" s="1"/>
  <c r="L92" i="6"/>
  <c r="J43" i="5"/>
  <c r="L92" i="5"/>
  <c r="K96" i="5"/>
  <c r="K97" i="5" s="1"/>
  <c r="L36" i="5"/>
  <c r="K40" i="5"/>
  <c r="K41" i="5" s="1"/>
  <c r="K96" i="4"/>
  <c r="K97" i="4" s="1"/>
  <c r="L92" i="4"/>
  <c r="K40" i="4"/>
  <c r="K41" i="4" s="1"/>
  <c r="L36" i="4"/>
  <c r="DE15" i="3"/>
  <c r="DE19" i="3" s="1"/>
  <c r="AM90" i="3"/>
  <c r="BI88" i="3"/>
  <c r="BW74" i="3"/>
  <c r="K74" i="3"/>
  <c r="CG88" i="3"/>
  <c r="BN74" i="3"/>
  <c r="AM88" i="3"/>
  <c r="FE15" i="3"/>
  <c r="FE19" i="3" s="1"/>
  <c r="BM74" i="3"/>
  <c r="CG89" i="3"/>
  <c r="CA74" i="3"/>
  <c r="AD74" i="3"/>
  <c r="CL32" i="3"/>
  <c r="AV74" i="3"/>
  <c r="CG90" i="3"/>
  <c r="CL33" i="3"/>
  <c r="BK74" i="3"/>
  <c r="AM91" i="3"/>
  <c r="CL35" i="3"/>
  <c r="CS15" i="3"/>
  <c r="CS19" i="3" s="1"/>
  <c r="FQ15" i="3"/>
  <c r="FQ19" i="3" s="1"/>
  <c r="AO88" i="3"/>
  <c r="DC15" i="3"/>
  <c r="DC19" i="3" s="1"/>
  <c r="BY74" i="3"/>
  <c r="M74" i="3"/>
  <c r="BH70" i="3"/>
  <c r="BH74" i="3" s="1"/>
  <c r="AI74" i="3"/>
  <c r="Q89" i="3"/>
  <c r="AK74" i="3"/>
  <c r="EH15" i="3"/>
  <c r="EH19" i="3" s="1"/>
  <c r="EM15" i="3"/>
  <c r="EM19" i="3" s="1"/>
  <c r="BF74" i="3"/>
  <c r="BS74" i="3"/>
  <c r="CB74" i="3"/>
  <c r="P74" i="3"/>
  <c r="AY74" i="3"/>
  <c r="EX15" i="3"/>
  <c r="EX19" i="3" s="1"/>
  <c r="V74" i="3"/>
  <c r="BI74" i="3"/>
  <c r="U74" i="3"/>
  <c r="BV74" i="3"/>
  <c r="U88" i="3"/>
  <c r="AL74" i="3"/>
  <c r="BZ74" i="3"/>
  <c r="N74" i="3"/>
  <c r="S74" i="3"/>
  <c r="ES15" i="3"/>
  <c r="ES19" i="3" s="1"/>
  <c r="AJ74" i="3"/>
  <c r="U89" i="3"/>
  <c r="AJ35" i="3"/>
  <c r="BT74" i="3"/>
  <c r="BU74" i="3"/>
  <c r="U90" i="3"/>
  <c r="Q90" i="3"/>
  <c r="AJ32" i="3"/>
  <c r="BE74" i="3"/>
  <c r="EG15" i="3"/>
  <c r="EG19" i="3" s="1"/>
  <c r="AS74" i="3"/>
  <c r="CD74" i="3"/>
  <c r="AB74" i="3"/>
  <c r="AE74" i="3"/>
  <c r="BX74" i="3"/>
  <c r="BA74" i="3"/>
  <c r="DO15" i="3"/>
  <c r="DO19" i="3" s="1"/>
  <c r="FI15" i="3"/>
  <c r="FI19" i="3" s="1"/>
  <c r="EE15" i="3"/>
  <c r="EE19" i="3" s="1"/>
  <c r="DB15" i="3"/>
  <c r="DB19" i="3" s="1"/>
  <c r="CW15" i="3"/>
  <c r="CW19" i="3" s="1"/>
  <c r="DS15" i="3"/>
  <c r="DS19" i="3" s="1"/>
  <c r="EO15" i="3"/>
  <c r="EO19" i="3" s="1"/>
  <c r="DZ15" i="3"/>
  <c r="DZ19" i="3" s="1"/>
  <c r="EW15" i="3"/>
  <c r="EW19" i="3" s="1"/>
  <c r="FJ11" i="3"/>
  <c r="FJ15" i="3" s="1"/>
  <c r="FJ19" i="3" s="1"/>
  <c r="EP15" i="3"/>
  <c r="EP19" i="3" s="1"/>
  <c r="DG15" i="3"/>
  <c r="DG19" i="3" s="1"/>
  <c r="DM15" i="3"/>
  <c r="DM19" i="3" s="1"/>
  <c r="EN11" i="3"/>
  <c r="EN15" i="3" s="1"/>
  <c r="EN19" i="3" s="1"/>
  <c r="FK15" i="3"/>
  <c r="FK19" i="3" s="1"/>
  <c r="EV11" i="3"/>
  <c r="EV15" i="3" s="1"/>
  <c r="EV19" i="3" s="1"/>
  <c r="ET11" i="3"/>
  <c r="ET15" i="3" s="1"/>
  <c r="ET19" i="3" s="1"/>
  <c r="DL11" i="3"/>
  <c r="DL15" i="3" s="1"/>
  <c r="DL19" i="3" s="1"/>
  <c r="EI15" i="3"/>
  <c r="EI19" i="3" s="1"/>
  <c r="FR11" i="3"/>
  <c r="FR15" i="3" s="1"/>
  <c r="FR19" i="3" s="1"/>
  <c r="EJ11" i="3"/>
  <c r="EJ15" i="3" s="1"/>
  <c r="EJ19" i="3" s="1"/>
  <c r="DU15" i="3"/>
  <c r="DU19" i="3" s="1"/>
  <c r="EL11" i="3"/>
  <c r="EL15" i="3" s="1"/>
  <c r="EL19" i="3" s="1"/>
  <c r="FP11" i="3"/>
  <c r="FP15" i="3" s="1"/>
  <c r="FP19" i="3" s="1"/>
  <c r="DD11" i="3"/>
  <c r="DD15" i="3" s="1"/>
  <c r="DD19" i="3" s="1"/>
  <c r="EQ15" i="3"/>
  <c r="EQ19" i="3" s="1"/>
  <c r="DN11" i="3"/>
  <c r="DN15" i="3" s="1"/>
  <c r="DN19" i="3" s="1"/>
  <c r="FF15" i="3"/>
  <c r="FF19" i="3" s="1"/>
  <c r="DW15" i="3"/>
  <c r="DW19" i="3" s="1"/>
  <c r="EC15" i="3"/>
  <c r="EC19" i="3" s="1"/>
  <c r="FD11" i="3"/>
  <c r="FD15" i="3" s="1"/>
  <c r="FD19" i="3" s="1"/>
  <c r="CU15" i="3"/>
  <c r="CU19" i="3" s="1"/>
  <c r="ED11" i="3"/>
  <c r="ED15" i="3" s="1"/>
  <c r="ED19" i="3" s="1"/>
  <c r="FH11" i="3"/>
  <c r="FH15" i="3" s="1"/>
  <c r="FH19" i="3" s="1"/>
  <c r="CV11" i="3"/>
  <c r="CV15" i="3" s="1"/>
  <c r="CV19" i="3" s="1"/>
  <c r="EY15" i="3"/>
  <c r="EY19" i="3" s="1"/>
  <c r="CX11" i="3"/>
  <c r="CX15" i="3" s="1"/>
  <c r="CX19" i="3" s="1"/>
  <c r="FN15" i="3"/>
  <c r="FN19" i="3" s="1"/>
  <c r="DP11" i="3"/>
  <c r="DP15" i="3" s="1"/>
  <c r="DP19" i="3" s="1"/>
  <c r="CZ11" i="3"/>
  <c r="CZ15" i="3" s="1"/>
  <c r="CZ19" i="3" s="1"/>
  <c r="DX11" i="3"/>
  <c r="DX15" i="3" s="1"/>
  <c r="DX19" i="3" s="1"/>
  <c r="FG15" i="3"/>
  <c r="FG19" i="3" s="1"/>
  <c r="DV11" i="3"/>
  <c r="DV15" i="3" s="1"/>
  <c r="DV19" i="3" s="1"/>
  <c r="EZ11" i="3"/>
  <c r="EZ15" i="3" s="1"/>
  <c r="EZ19" i="3" s="1"/>
  <c r="FT11" i="3"/>
  <c r="FT15" i="3" s="1"/>
  <c r="FT19" i="3" s="1"/>
  <c r="FO15" i="3"/>
  <c r="FO19" i="3" s="1"/>
  <c r="DK15" i="3"/>
  <c r="DK19" i="3" s="1"/>
  <c r="EF11" i="3"/>
  <c r="EF15" i="3" s="1"/>
  <c r="EF19" i="3" s="1"/>
  <c r="ER11" i="3"/>
  <c r="ER15" i="3" s="1"/>
  <c r="ER19" i="3" s="1"/>
  <c r="EU15" i="3"/>
  <c r="EU19" i="3" s="1"/>
  <c r="DF11" i="3"/>
  <c r="DF15" i="3" s="1"/>
  <c r="DF19" i="3" s="1"/>
  <c r="FU15" i="3"/>
  <c r="FU19" i="3" s="1"/>
  <c r="FL11" i="3"/>
  <c r="FL15" i="3" s="1"/>
  <c r="FL19" i="3" s="1"/>
  <c r="EB11" i="3"/>
  <c r="EB15" i="3" s="1"/>
  <c r="EB19" i="3" s="1"/>
  <c r="DQ15" i="3"/>
  <c r="DQ19" i="3" s="1"/>
  <c r="CY15" i="3"/>
  <c r="CY19" i="3" s="1"/>
  <c r="FC15" i="3"/>
  <c r="FC19" i="3" s="1"/>
  <c r="FB11" i="3"/>
  <c r="FB15" i="3" s="1"/>
  <c r="FB19" i="3" s="1"/>
  <c r="DT11" i="3"/>
  <c r="DT15" i="3" s="1"/>
  <c r="DT19" i="3" s="1"/>
  <c r="EA15" i="3"/>
  <c r="EA19" i="3" s="1"/>
  <c r="CH74" i="3"/>
  <c r="AZ74" i="3"/>
  <c r="W91" i="3"/>
  <c r="BC74" i="3"/>
  <c r="AC74" i="3"/>
  <c r="L74" i="3"/>
  <c r="AR74" i="3"/>
  <c r="BL74" i="3"/>
  <c r="W88" i="3"/>
  <c r="AU74" i="3"/>
  <c r="BR74" i="3"/>
  <c r="H74" i="3"/>
  <c r="AN74" i="3"/>
  <c r="BP74" i="3"/>
  <c r="Q74" i="3"/>
  <c r="AO90" i="3"/>
  <c r="Y74" i="3"/>
  <c r="BD74" i="3"/>
  <c r="W89" i="3"/>
  <c r="AP74" i="3"/>
  <c r="BQ74" i="3"/>
  <c r="CG74" i="3"/>
  <c r="W74" i="3"/>
  <c r="CF74" i="3"/>
  <c r="AO91" i="3"/>
  <c r="I74" i="3"/>
  <c r="Z74" i="3"/>
  <c r="BB74" i="3"/>
  <c r="AT74" i="3"/>
  <c r="BJ74" i="3"/>
  <c r="AH74" i="3"/>
  <c r="O74" i="3"/>
  <c r="X74" i="3"/>
  <c r="AQ74" i="3"/>
  <c r="CE74" i="3"/>
  <c r="G74" i="3"/>
  <c r="AA74" i="3"/>
  <c r="R74" i="3"/>
  <c r="X91" i="3"/>
  <c r="X90" i="3"/>
  <c r="X89" i="3"/>
  <c r="X88" i="3"/>
  <c r="R11" i="3"/>
  <c r="R15" i="3" s="1"/>
  <c r="AO11" i="3"/>
  <c r="AO15" i="3" s="1"/>
  <c r="AO19" i="3" s="1"/>
  <c r="BX11" i="3"/>
  <c r="BX15" i="3" s="1"/>
  <c r="X11" i="3"/>
  <c r="X15" i="3" s="1"/>
  <c r="AU11" i="3"/>
  <c r="AU15" i="3" s="1"/>
  <c r="AK33" i="3"/>
  <c r="AK32" i="3"/>
  <c r="AK35" i="3"/>
  <c r="AK34" i="3"/>
  <c r="AY91" i="3"/>
  <c r="AY90" i="3"/>
  <c r="AY89" i="3"/>
  <c r="AY88" i="3"/>
  <c r="BN91" i="3"/>
  <c r="BN90" i="3"/>
  <c r="BN89" i="3"/>
  <c r="BN88" i="3"/>
  <c r="CB91" i="3"/>
  <c r="CB90" i="3"/>
  <c r="CB89" i="3"/>
  <c r="CB88" i="3"/>
  <c r="P91" i="3"/>
  <c r="P90" i="3"/>
  <c r="P89" i="3"/>
  <c r="P88" i="3"/>
  <c r="AD91" i="3"/>
  <c r="AD90" i="3"/>
  <c r="AD89" i="3"/>
  <c r="AD88" i="3"/>
  <c r="AK91" i="3"/>
  <c r="AK90" i="3"/>
  <c r="AK89" i="3"/>
  <c r="AK88" i="3"/>
  <c r="I90" i="3"/>
  <c r="I88" i="3"/>
  <c r="I91" i="3"/>
  <c r="I89" i="3"/>
  <c r="AJ91" i="3"/>
  <c r="AJ89" i="3"/>
  <c r="AJ88" i="3"/>
  <c r="AJ90" i="3"/>
  <c r="CE11" i="3"/>
  <c r="CE15" i="3" s="1"/>
  <c r="S11" i="3"/>
  <c r="S15" i="3" s="1"/>
  <c r="AJ11" i="3"/>
  <c r="AJ15" i="3" s="1"/>
  <c r="AX34" i="3"/>
  <c r="AX33" i="3"/>
  <c r="AX32" i="3"/>
  <c r="AX35" i="3"/>
  <c r="BV11" i="3"/>
  <c r="BV15" i="3" s="1"/>
  <c r="J11" i="3"/>
  <c r="J15" i="3" s="1"/>
  <c r="J19" i="3" s="1"/>
  <c r="H40" i="3"/>
  <c r="H41" i="3" s="1"/>
  <c r="AG11" i="3"/>
  <c r="AG15" i="3" s="1"/>
  <c r="AR11" i="3"/>
  <c r="AR15" i="3" s="1"/>
  <c r="AR19" i="3" s="1"/>
  <c r="AV35" i="3"/>
  <c r="AV32" i="3"/>
  <c r="AV34" i="3"/>
  <c r="AV33" i="3"/>
  <c r="CB11" i="3"/>
  <c r="CB15" i="3" s="1"/>
  <c r="CB19" i="3" s="1"/>
  <c r="P11" i="3"/>
  <c r="P15" i="3" s="1"/>
  <c r="CQ35" i="3"/>
  <c r="CQ32" i="3"/>
  <c r="CQ34" i="3"/>
  <c r="CQ33" i="3"/>
  <c r="AM11" i="3"/>
  <c r="AM15" i="3" s="1"/>
  <c r="AT35" i="3"/>
  <c r="AT33" i="3"/>
  <c r="AT32" i="3"/>
  <c r="AT34" i="3"/>
  <c r="BR11" i="3"/>
  <c r="BR15" i="3" s="1"/>
  <c r="CO35" i="3"/>
  <c r="CO33" i="3"/>
  <c r="CO32" i="3"/>
  <c r="CO34" i="3"/>
  <c r="AC33" i="3"/>
  <c r="AC32" i="3"/>
  <c r="AC35" i="3"/>
  <c r="AC34" i="3"/>
  <c r="BA11" i="3"/>
  <c r="BA15" i="3" s="1"/>
  <c r="BV91" i="3"/>
  <c r="BV90" i="3"/>
  <c r="BV89" i="3"/>
  <c r="BV88" i="3"/>
  <c r="AB91" i="3"/>
  <c r="AB90" i="3"/>
  <c r="AB89" i="3"/>
  <c r="AB88" i="3"/>
  <c r="BP11" i="3"/>
  <c r="BP15" i="3" s="1"/>
  <c r="BD35" i="3"/>
  <c r="BD32" i="3"/>
  <c r="BD34" i="3"/>
  <c r="BD33" i="3"/>
  <c r="N11" i="3"/>
  <c r="N15" i="3" s="1"/>
  <c r="N19" i="3" s="1"/>
  <c r="L11" i="3"/>
  <c r="L15" i="3" s="1"/>
  <c r="BF91" i="3"/>
  <c r="BF90" i="3"/>
  <c r="BF89" i="3"/>
  <c r="BF88" i="3"/>
  <c r="BT91" i="3"/>
  <c r="BT90" i="3"/>
  <c r="BT89" i="3"/>
  <c r="BT88" i="3"/>
  <c r="H91" i="3"/>
  <c r="H90" i="3"/>
  <c r="H89" i="3"/>
  <c r="H88" i="3"/>
  <c r="V91" i="3"/>
  <c r="V90" i="3"/>
  <c r="V89" i="3"/>
  <c r="V88" i="3"/>
  <c r="O89" i="3"/>
  <c r="O88" i="3"/>
  <c r="O90" i="3"/>
  <c r="O91" i="3"/>
  <c r="AR91" i="3"/>
  <c r="AR89" i="3"/>
  <c r="AR90" i="3"/>
  <c r="AR88" i="3"/>
  <c r="BW11" i="3"/>
  <c r="BW15" i="3" s="1"/>
  <c r="BW19" i="3" s="1"/>
  <c r="K11" i="3"/>
  <c r="K15" i="3" s="1"/>
  <c r="AP34" i="3"/>
  <c r="AP35" i="3"/>
  <c r="AP33" i="3"/>
  <c r="AP32" i="3"/>
  <c r="BN11" i="3"/>
  <c r="BN15" i="3" s="1"/>
  <c r="CK11" i="3"/>
  <c r="CK15" i="3" s="1"/>
  <c r="CK19" i="3" s="1"/>
  <c r="Y11" i="3"/>
  <c r="Y15" i="3" s="1"/>
  <c r="T11" i="3"/>
  <c r="T15" i="3" s="1"/>
  <c r="T19" i="3" s="1"/>
  <c r="AN35" i="3"/>
  <c r="AN32" i="3"/>
  <c r="AN34" i="3"/>
  <c r="AN33" i="3"/>
  <c r="BT11" i="3"/>
  <c r="BT15" i="3" s="1"/>
  <c r="H11" i="3"/>
  <c r="H15" i="3" s="1"/>
  <c r="CI35" i="3"/>
  <c r="CI32" i="3"/>
  <c r="CI34" i="3"/>
  <c r="CI33" i="3"/>
  <c r="CQ11" i="3"/>
  <c r="CQ15" i="3" s="1"/>
  <c r="CQ19" i="3" s="1"/>
  <c r="AE11" i="3"/>
  <c r="AE15" i="3" s="1"/>
  <c r="AE19" i="3" s="1"/>
  <c r="AB11" i="3"/>
  <c r="AB15" i="3" s="1"/>
  <c r="AL33" i="3"/>
  <c r="AL32" i="3"/>
  <c r="AL35" i="3"/>
  <c r="AL34" i="3"/>
  <c r="BJ11" i="3"/>
  <c r="BJ15" i="3" s="1"/>
  <c r="CG33" i="3"/>
  <c r="CG32" i="3"/>
  <c r="CG35" i="3"/>
  <c r="CG34" i="3"/>
  <c r="U33" i="3"/>
  <c r="U32" i="3"/>
  <c r="U35" i="3"/>
  <c r="U34" i="3"/>
  <c r="AS11" i="3"/>
  <c r="AS15" i="3" s="1"/>
  <c r="AS19" i="3" s="1"/>
  <c r="BG91" i="3"/>
  <c r="BG90" i="3"/>
  <c r="BG89" i="3"/>
  <c r="BG88" i="3"/>
  <c r="BF34" i="3"/>
  <c r="BF35" i="3"/>
  <c r="BF33" i="3"/>
  <c r="BF32" i="3"/>
  <c r="CJ11" i="3"/>
  <c r="CJ15" i="3" s="1"/>
  <c r="CJ19" i="3" s="1"/>
  <c r="BB33" i="3"/>
  <c r="BB32" i="3"/>
  <c r="BB35" i="3"/>
  <c r="BB34" i="3"/>
  <c r="AI91" i="3"/>
  <c r="AI90" i="3"/>
  <c r="AI89" i="3"/>
  <c r="AI88" i="3"/>
  <c r="BL91" i="3"/>
  <c r="BL90" i="3"/>
  <c r="BL89" i="3"/>
  <c r="BL88" i="3"/>
  <c r="BZ91" i="3"/>
  <c r="BZ90" i="3"/>
  <c r="BZ89" i="3"/>
  <c r="BZ88" i="3"/>
  <c r="N91" i="3"/>
  <c r="N90" i="3"/>
  <c r="N89" i="3"/>
  <c r="N88" i="3"/>
  <c r="AZ91" i="3"/>
  <c r="AZ90" i="3"/>
  <c r="AZ89" i="3"/>
  <c r="AZ88" i="3"/>
  <c r="F52" i="3"/>
  <c r="BO11" i="3"/>
  <c r="BO15" i="3" s="1"/>
  <c r="BO19" i="3" s="1"/>
  <c r="AH35" i="3"/>
  <c r="AH34" i="3"/>
  <c r="AH33" i="3"/>
  <c r="AH32" i="3"/>
  <c r="BF11" i="3"/>
  <c r="BF15" i="3" s="1"/>
  <c r="CC11" i="3"/>
  <c r="CC15" i="3" s="1"/>
  <c r="Q11" i="3"/>
  <c r="Q15" i="3" s="1"/>
  <c r="CR35" i="3"/>
  <c r="CR32" i="3"/>
  <c r="CR34" i="3"/>
  <c r="CR33" i="3"/>
  <c r="AF32" i="3"/>
  <c r="AF35" i="3"/>
  <c r="AF34" i="3"/>
  <c r="AF33" i="3"/>
  <c r="BL11" i="3"/>
  <c r="BL15" i="3" s="1"/>
  <c r="CI11" i="3"/>
  <c r="CI15" i="3" s="1"/>
  <c r="CI19" i="3" s="1"/>
  <c r="W11" i="3"/>
  <c r="W15" i="3" s="1"/>
  <c r="CP35" i="3"/>
  <c r="CP33" i="3"/>
  <c r="CP32" i="3"/>
  <c r="CP34" i="3"/>
  <c r="AD33" i="3"/>
  <c r="AD32" i="3"/>
  <c r="AD35" i="3"/>
  <c r="AD34" i="3"/>
  <c r="BB11" i="3"/>
  <c r="BB15" i="3" s="1"/>
  <c r="BY35" i="3"/>
  <c r="BY33" i="3"/>
  <c r="BY32" i="3"/>
  <c r="BY34" i="3"/>
  <c r="M33" i="3"/>
  <c r="M32" i="3"/>
  <c r="M35" i="3"/>
  <c r="M34" i="3"/>
  <c r="AK11" i="3"/>
  <c r="AK15" i="3" s="1"/>
  <c r="AK19" i="3" s="1"/>
  <c r="BE91" i="3"/>
  <c r="BE89" i="3"/>
  <c r="BE88" i="3"/>
  <c r="BE90" i="3"/>
  <c r="AA11" i="3"/>
  <c r="AA15" i="3" s="1"/>
  <c r="CD11" i="3"/>
  <c r="CD15" i="3" s="1"/>
  <c r="BZ11" i="3"/>
  <c r="BZ15" i="3" s="1"/>
  <c r="BI11" i="3"/>
  <c r="BI15" i="3" s="1"/>
  <c r="AQ91" i="3"/>
  <c r="AQ90" i="3"/>
  <c r="AQ89" i="3"/>
  <c r="AQ88" i="3"/>
  <c r="AX91" i="3"/>
  <c r="AX90" i="3"/>
  <c r="AX89" i="3"/>
  <c r="AX88" i="3"/>
  <c r="AA91" i="3"/>
  <c r="AA90" i="3"/>
  <c r="AA89" i="3"/>
  <c r="AA88" i="3"/>
  <c r="AP91" i="3"/>
  <c r="AP90" i="3"/>
  <c r="AP89" i="3"/>
  <c r="AP88" i="3"/>
  <c r="BD91" i="3"/>
  <c r="BD90" i="3"/>
  <c r="BD89" i="3"/>
  <c r="BD88" i="3"/>
  <c r="BR91" i="3"/>
  <c r="BR90" i="3"/>
  <c r="BR89" i="3"/>
  <c r="BR88" i="3"/>
  <c r="BH91" i="3"/>
  <c r="BH89" i="3"/>
  <c r="BH90" i="3"/>
  <c r="BH88" i="3"/>
  <c r="AW90" i="3"/>
  <c r="AW88" i="3"/>
  <c r="AW91" i="3"/>
  <c r="AW89" i="3"/>
  <c r="BQ91" i="3"/>
  <c r="BQ90" i="3"/>
  <c r="BQ89" i="3"/>
  <c r="BQ88" i="3"/>
  <c r="BG11" i="3"/>
  <c r="BG15" i="3" s="1"/>
  <c r="BG19" i="3" s="1"/>
  <c r="Z35" i="3"/>
  <c r="Z34" i="3"/>
  <c r="Z33" i="3"/>
  <c r="Z32" i="3"/>
  <c r="AX11" i="3"/>
  <c r="AX15" i="3" s="1"/>
  <c r="BU11" i="3"/>
  <c r="BU15" i="3" s="1"/>
  <c r="I11" i="3"/>
  <c r="I15" i="3" s="1"/>
  <c r="I19" i="3" s="1"/>
  <c r="CJ35" i="3"/>
  <c r="CJ32" i="3"/>
  <c r="CJ34" i="3"/>
  <c r="CJ33" i="3"/>
  <c r="X32" i="3"/>
  <c r="X35" i="3"/>
  <c r="X34" i="3"/>
  <c r="X33" i="3"/>
  <c r="BD11" i="3"/>
  <c r="BD15" i="3" s="1"/>
  <c r="CA11" i="3"/>
  <c r="CA15" i="3" s="1"/>
  <c r="O11" i="3"/>
  <c r="O15" i="3" s="1"/>
  <c r="CH33" i="3"/>
  <c r="CH32" i="3"/>
  <c r="CH35" i="3"/>
  <c r="CH34" i="3"/>
  <c r="V33" i="3"/>
  <c r="V32" i="3"/>
  <c r="V35" i="3"/>
  <c r="V34" i="3"/>
  <c r="AT11" i="3"/>
  <c r="AT15" i="3" s="1"/>
  <c r="BQ33" i="3"/>
  <c r="BQ32" i="3"/>
  <c r="BQ35" i="3"/>
  <c r="BQ34" i="3"/>
  <c r="CO11" i="3"/>
  <c r="CO15" i="3" s="1"/>
  <c r="CO19" i="3" s="1"/>
  <c r="AC11" i="3"/>
  <c r="AC15" i="3" s="1"/>
  <c r="J91" i="3"/>
  <c r="J90" i="3"/>
  <c r="J89" i="3"/>
  <c r="J88" i="3"/>
  <c r="AH91" i="3"/>
  <c r="AH90" i="3"/>
  <c r="AH89" i="3"/>
  <c r="AH88" i="3"/>
  <c r="BP91" i="3"/>
  <c r="BP90" i="3"/>
  <c r="BP88" i="3"/>
  <c r="BP89" i="3"/>
  <c r="AY11" i="3"/>
  <c r="AY15" i="3" s="1"/>
  <c r="CD34" i="3"/>
  <c r="CD33" i="3"/>
  <c r="CD32" i="3"/>
  <c r="CD35" i="3"/>
  <c r="R35" i="3"/>
  <c r="R34" i="3"/>
  <c r="R33" i="3"/>
  <c r="R32" i="3"/>
  <c r="AP11" i="3"/>
  <c r="AP15" i="3" s="1"/>
  <c r="BM11" i="3"/>
  <c r="BM15" i="3" s="1"/>
  <c r="CB35" i="3"/>
  <c r="CB32" i="3"/>
  <c r="CB34" i="3"/>
  <c r="CB33" i="3"/>
  <c r="P32" i="3"/>
  <c r="P35" i="3"/>
  <c r="P34" i="3"/>
  <c r="P33" i="3"/>
  <c r="AV11" i="3"/>
  <c r="AV15" i="3" s="1"/>
  <c r="BS11" i="3"/>
  <c r="BS15" i="3" s="1"/>
  <c r="G11" i="3"/>
  <c r="G15" i="3" s="1"/>
  <c r="BZ35" i="3"/>
  <c r="BZ33" i="3"/>
  <c r="BZ32" i="3"/>
  <c r="BZ34" i="3"/>
  <c r="N33" i="3"/>
  <c r="N32" i="3"/>
  <c r="N35" i="3"/>
  <c r="N34" i="3"/>
  <c r="AL11" i="3"/>
  <c r="AL15" i="3" s="1"/>
  <c r="BI35" i="3"/>
  <c r="BI33" i="3"/>
  <c r="BI32" i="3"/>
  <c r="BI34" i="3"/>
  <c r="CG11" i="3"/>
  <c r="CG15" i="3" s="1"/>
  <c r="U11" i="3"/>
  <c r="U15" i="3" s="1"/>
  <c r="AL91" i="3"/>
  <c r="AL90" i="3"/>
  <c r="AL89" i="3"/>
  <c r="AL88" i="3"/>
  <c r="AE91" i="3"/>
  <c r="AE90" i="3"/>
  <c r="AE88" i="3"/>
  <c r="AE89" i="3"/>
  <c r="S91" i="3"/>
  <c r="S90" i="3"/>
  <c r="S89" i="3"/>
  <c r="S88" i="3"/>
  <c r="AV91" i="3"/>
  <c r="AV90" i="3"/>
  <c r="AV89" i="3"/>
  <c r="AV88" i="3"/>
  <c r="BJ91" i="3"/>
  <c r="BJ90" i="3"/>
  <c r="BJ89" i="3"/>
  <c r="BJ88" i="3"/>
  <c r="AC91" i="3"/>
  <c r="AC90" i="3"/>
  <c r="AC89" i="3"/>
  <c r="AC88" i="3"/>
  <c r="AU88" i="3"/>
  <c r="AU91" i="3"/>
  <c r="AU90" i="3"/>
  <c r="AU89" i="3"/>
  <c r="BW91" i="3"/>
  <c r="BW90" i="3"/>
  <c r="BW89" i="3"/>
  <c r="BW88" i="3"/>
  <c r="K91" i="3"/>
  <c r="K90" i="3"/>
  <c r="K89" i="3"/>
  <c r="K88" i="3"/>
  <c r="Z91" i="3"/>
  <c r="Z90" i="3"/>
  <c r="Z89" i="3"/>
  <c r="Z88" i="3"/>
  <c r="AN91" i="3"/>
  <c r="AN90" i="3"/>
  <c r="AN89" i="3"/>
  <c r="AN88" i="3"/>
  <c r="BB91" i="3"/>
  <c r="BB90" i="3"/>
  <c r="BB89" i="3"/>
  <c r="BB88" i="3"/>
  <c r="BU90" i="3"/>
  <c r="BU89" i="3"/>
  <c r="BU88" i="3"/>
  <c r="BU91" i="3"/>
  <c r="L91" i="3"/>
  <c r="L90" i="3"/>
  <c r="L89" i="3"/>
  <c r="L88" i="3"/>
  <c r="BX91" i="3"/>
  <c r="BX90" i="3"/>
  <c r="BX89" i="3"/>
  <c r="BX88" i="3"/>
  <c r="G88" i="3"/>
  <c r="H92" i="3" s="1"/>
  <c r="G89" i="3"/>
  <c r="H93" i="3" s="1"/>
  <c r="I93" i="3" s="1"/>
  <c r="J93" i="3" s="1"/>
  <c r="G91" i="3"/>
  <c r="G90" i="3"/>
  <c r="H94" i="3" s="1"/>
  <c r="Y91" i="3"/>
  <c r="Y88" i="3"/>
  <c r="Y90" i="3"/>
  <c r="Y89" i="3"/>
  <c r="AQ11" i="3"/>
  <c r="AQ15" i="3" s="1"/>
  <c r="BV34" i="3"/>
  <c r="BV35" i="3"/>
  <c r="BV33" i="3"/>
  <c r="BV32" i="3"/>
  <c r="J35" i="3"/>
  <c r="J34" i="3"/>
  <c r="J33" i="3"/>
  <c r="J32" i="3"/>
  <c r="AH11" i="3"/>
  <c r="AH15" i="3" s="1"/>
  <c r="AH19" i="3" s="1"/>
  <c r="BE11" i="3"/>
  <c r="BE15" i="3" s="1"/>
  <c r="BT35" i="3"/>
  <c r="BT32" i="3"/>
  <c r="BT34" i="3"/>
  <c r="BT33" i="3"/>
  <c r="H32" i="3"/>
  <c r="I36" i="3" s="1"/>
  <c r="H35" i="3"/>
  <c r="H34" i="3"/>
  <c r="I38" i="3" s="1"/>
  <c r="J38" i="3" s="1"/>
  <c r="H33" i="3"/>
  <c r="I37" i="3" s="1"/>
  <c r="J37" i="3" s="1"/>
  <c r="AN11" i="3"/>
  <c r="AN15" i="3" s="1"/>
  <c r="BK11" i="3"/>
  <c r="BK15" i="3" s="1"/>
  <c r="BR33" i="3"/>
  <c r="BR32" i="3"/>
  <c r="BR35" i="3"/>
  <c r="BR34" i="3"/>
  <c r="CP11" i="3"/>
  <c r="CP15" i="3" s="1"/>
  <c r="CP19" i="3" s="1"/>
  <c r="AD11" i="3"/>
  <c r="AD15" i="3" s="1"/>
  <c r="BA33" i="3"/>
  <c r="BA32" i="3"/>
  <c r="BA35" i="3"/>
  <c r="BA34" i="3"/>
  <c r="BY11" i="3"/>
  <c r="BY15" i="3" s="1"/>
  <c r="BY19" i="3" s="1"/>
  <c r="M11" i="3"/>
  <c r="M15" i="3" s="1"/>
  <c r="BO91" i="3"/>
  <c r="BO90" i="3"/>
  <c r="BO89" i="3"/>
  <c r="BO88" i="3"/>
  <c r="CD91" i="3"/>
  <c r="CD90" i="3"/>
  <c r="CD89" i="3"/>
  <c r="CD88" i="3"/>
  <c r="R91" i="3"/>
  <c r="R90" i="3"/>
  <c r="R89" i="3"/>
  <c r="R88" i="3"/>
  <c r="AF91" i="3"/>
  <c r="AF90" i="3"/>
  <c r="AF89" i="3"/>
  <c r="AF88" i="3"/>
  <c r="AT91" i="3"/>
  <c r="AT90" i="3"/>
  <c r="AT89" i="3"/>
  <c r="AT88" i="3"/>
  <c r="CA90" i="3"/>
  <c r="CA88" i="3"/>
  <c r="CA91" i="3"/>
  <c r="CA89" i="3"/>
  <c r="G104" i="3"/>
  <c r="BA91" i="3"/>
  <c r="BA90" i="3"/>
  <c r="BA89" i="3"/>
  <c r="BA88" i="3"/>
  <c r="T91" i="3"/>
  <c r="T88" i="3"/>
  <c r="T89" i="3"/>
  <c r="T90" i="3"/>
  <c r="CF91" i="3"/>
  <c r="CF90" i="3"/>
  <c r="CF88" i="3"/>
  <c r="CF89" i="3"/>
  <c r="CE91" i="3"/>
  <c r="CE90" i="3"/>
  <c r="CE89" i="3"/>
  <c r="CE88" i="3"/>
  <c r="AI11" i="3"/>
  <c r="AI15" i="3" s="1"/>
  <c r="CF11" i="3"/>
  <c r="CF15" i="3" s="1"/>
  <c r="BN34" i="3"/>
  <c r="BN33" i="3"/>
  <c r="BN32" i="3"/>
  <c r="BN35" i="3"/>
  <c r="CL11" i="3"/>
  <c r="CL15" i="3" s="1"/>
  <c r="CL19" i="3" s="1"/>
  <c r="Z11" i="3"/>
  <c r="Z15" i="3" s="1"/>
  <c r="AW11" i="3"/>
  <c r="AW15" i="3" s="1"/>
  <c r="AW19" i="3" s="1"/>
  <c r="CN11" i="3"/>
  <c r="CN15" i="3" s="1"/>
  <c r="CN19" i="3" s="1"/>
  <c r="BL35" i="3"/>
  <c r="BL32" i="3"/>
  <c r="BL34" i="3"/>
  <c r="BL33" i="3"/>
  <c r="CR11" i="3"/>
  <c r="CR15" i="3" s="1"/>
  <c r="CR19" i="3" s="1"/>
  <c r="AF11" i="3"/>
  <c r="AF15" i="3" s="1"/>
  <c r="AF19" i="3" s="1"/>
  <c r="AZ11" i="3"/>
  <c r="AZ15" i="3" s="1"/>
  <c r="AZ19" i="3" s="1"/>
  <c r="BC11" i="3"/>
  <c r="BC15" i="3" s="1"/>
  <c r="BJ35" i="3"/>
  <c r="BJ33" i="3"/>
  <c r="BJ32" i="3"/>
  <c r="BJ34" i="3"/>
  <c r="CH11" i="3"/>
  <c r="CH15" i="3" s="1"/>
  <c r="V11" i="3"/>
  <c r="V15" i="3" s="1"/>
  <c r="AS35" i="3"/>
  <c r="AS33" i="3"/>
  <c r="AS32" i="3"/>
  <c r="AS34" i="3"/>
  <c r="BQ11" i="3"/>
  <c r="BQ15" i="3" s="1"/>
  <c r="BQ19" i="3" s="1"/>
  <c r="BH11" i="3"/>
  <c r="BH15" i="3" s="1"/>
  <c r="AP19" i="3" l="1"/>
  <c r="AV19" i="3"/>
  <c r="V19" i="3"/>
  <c r="BZ19" i="3"/>
  <c r="Y19" i="3"/>
  <c r="Z19" i="3"/>
  <c r="CH19" i="3"/>
  <c r="BN19" i="3"/>
  <c r="AG19" i="3"/>
  <c r="CC19" i="3"/>
  <c r="BM19" i="3"/>
  <c r="M19" i="3"/>
  <c r="L19" i="3"/>
  <c r="BF19" i="3"/>
  <c r="BK19" i="3"/>
  <c r="AN19" i="3"/>
  <c r="U19" i="3"/>
  <c r="BS19" i="3"/>
  <c r="AM19" i="3"/>
  <c r="BE19" i="3"/>
  <c r="CG19" i="3"/>
  <c r="CA19" i="3"/>
  <c r="K43" i="8"/>
  <c r="K43" i="4"/>
  <c r="BR19" i="3"/>
  <c r="BT19" i="3"/>
  <c r="AX19" i="3"/>
  <c r="P19" i="3"/>
  <c r="AL19" i="3"/>
  <c r="CE19" i="3"/>
  <c r="CF19" i="3"/>
  <c r="O19" i="3"/>
  <c r="AI19" i="3"/>
  <c r="AD19" i="3"/>
  <c r="CD19" i="3"/>
  <c r="K19" i="3"/>
  <c r="M40" i="8"/>
  <c r="M41" i="8" s="1"/>
  <c r="N36" i="8"/>
  <c r="M92" i="8"/>
  <c r="L96" i="8"/>
  <c r="L97" i="8" s="1"/>
  <c r="L43" i="8" s="1"/>
  <c r="M92" i="7"/>
  <c r="L96" i="7"/>
  <c r="L97" i="7" s="1"/>
  <c r="K43" i="7"/>
  <c r="L40" i="7"/>
  <c r="L41" i="7" s="1"/>
  <c r="M36" i="7"/>
  <c r="M92" i="6"/>
  <c r="L96" i="6"/>
  <c r="L97" i="6" s="1"/>
  <c r="L43" i="6" s="1"/>
  <c r="N36" i="6"/>
  <c r="M40" i="6"/>
  <c r="M41" i="6" s="1"/>
  <c r="K43" i="5"/>
  <c r="M36" i="5"/>
  <c r="L40" i="5"/>
  <c r="L41" i="5" s="1"/>
  <c r="L96" i="5"/>
  <c r="L97" i="5" s="1"/>
  <c r="M92" i="5"/>
  <c r="L40" i="4"/>
  <c r="L41" i="4" s="1"/>
  <c r="M36" i="4"/>
  <c r="M92" i="4"/>
  <c r="L96" i="4"/>
  <c r="L97" i="4" s="1"/>
  <c r="BH19" i="3"/>
  <c r="AY19" i="3"/>
  <c r="BU19" i="3"/>
  <c r="Q19" i="3"/>
  <c r="AB19" i="3"/>
  <c r="X19" i="3"/>
  <c r="BI19" i="3"/>
  <c r="AC19" i="3"/>
  <c r="BC19" i="3"/>
  <c r="AT19" i="3"/>
  <c r="BV19" i="3"/>
  <c r="BB19" i="3"/>
  <c r="W19" i="3"/>
  <c r="BP19" i="3"/>
  <c r="K38" i="3"/>
  <c r="L38" i="3" s="1"/>
  <c r="M38" i="3" s="1"/>
  <c r="N38" i="3" s="1"/>
  <c r="O38" i="3" s="1"/>
  <c r="P38" i="3" s="1"/>
  <c r="Q38" i="3" s="1"/>
  <c r="R38" i="3" s="1"/>
  <c r="S38" i="3" s="1"/>
  <c r="T38" i="3" s="1"/>
  <c r="U38" i="3" s="1"/>
  <c r="V38" i="3" s="1"/>
  <c r="W38" i="3" s="1"/>
  <c r="X38" i="3" s="1"/>
  <c r="Y38" i="3" s="1"/>
  <c r="Z38" i="3" s="1"/>
  <c r="AA38" i="3" s="1"/>
  <c r="AB38" i="3" s="1"/>
  <c r="AC38" i="3" s="1"/>
  <c r="AD38" i="3" s="1"/>
  <c r="AE38" i="3" s="1"/>
  <c r="AF38" i="3" s="1"/>
  <c r="AG38" i="3" s="1"/>
  <c r="AH38" i="3" s="1"/>
  <c r="AI38" i="3" s="1"/>
  <c r="AJ38" i="3" s="1"/>
  <c r="AK38" i="3" s="1"/>
  <c r="AL38" i="3" s="1"/>
  <c r="AM38" i="3" s="1"/>
  <c r="AN38" i="3" s="1"/>
  <c r="AO38" i="3" s="1"/>
  <c r="AP38" i="3" s="1"/>
  <c r="AQ38" i="3" s="1"/>
  <c r="AR38" i="3" s="1"/>
  <c r="AS38" i="3" s="1"/>
  <c r="AT38" i="3" s="1"/>
  <c r="AU38" i="3" s="1"/>
  <c r="AV38" i="3" s="1"/>
  <c r="AW38" i="3" s="1"/>
  <c r="AX38" i="3" s="1"/>
  <c r="AY38" i="3" s="1"/>
  <c r="AZ38" i="3" s="1"/>
  <c r="BA38" i="3" s="1"/>
  <c r="BB38" i="3" s="1"/>
  <c r="BC38" i="3" s="1"/>
  <c r="BD38" i="3" s="1"/>
  <c r="BE38" i="3" s="1"/>
  <c r="BF38" i="3" s="1"/>
  <c r="BG38" i="3" s="1"/>
  <c r="BH38" i="3" s="1"/>
  <c r="BI38" i="3" s="1"/>
  <c r="BJ38" i="3" s="1"/>
  <c r="BK38" i="3" s="1"/>
  <c r="BL38" i="3" s="1"/>
  <c r="BM38" i="3" s="1"/>
  <c r="BN38" i="3" s="1"/>
  <c r="BO38" i="3" s="1"/>
  <c r="BP38" i="3" s="1"/>
  <c r="BQ38" i="3" s="1"/>
  <c r="BR38" i="3" s="1"/>
  <c r="BS38" i="3" s="1"/>
  <c r="BT38" i="3" s="1"/>
  <c r="BU38" i="3" s="1"/>
  <c r="BV38" i="3" s="1"/>
  <c r="BW38" i="3" s="1"/>
  <c r="BX38" i="3" s="1"/>
  <c r="BY38" i="3" s="1"/>
  <c r="BZ38" i="3" s="1"/>
  <c r="CA38" i="3" s="1"/>
  <c r="CB38" i="3" s="1"/>
  <c r="CC38" i="3" s="1"/>
  <c r="CD38" i="3" s="1"/>
  <c r="CE38" i="3" s="1"/>
  <c r="CF38" i="3" s="1"/>
  <c r="CG38" i="3" s="1"/>
  <c r="CH38" i="3" s="1"/>
  <c r="CI38" i="3" s="1"/>
  <c r="CJ38" i="3" s="1"/>
  <c r="CK38" i="3" s="1"/>
  <c r="CL38" i="3" s="1"/>
  <c r="CM38" i="3" s="1"/>
  <c r="CN38" i="3" s="1"/>
  <c r="CO38" i="3" s="1"/>
  <c r="CP38" i="3" s="1"/>
  <c r="CQ38" i="3" s="1"/>
  <c r="CR38" i="3" s="1"/>
  <c r="CS38" i="3" s="1"/>
  <c r="CT38" i="3" s="1"/>
  <c r="CU38" i="3" s="1"/>
  <c r="CV38" i="3" s="1"/>
  <c r="CW38" i="3" s="1"/>
  <c r="CX38" i="3" s="1"/>
  <c r="CY38" i="3" s="1"/>
  <c r="CZ38" i="3" s="1"/>
  <c r="DA38" i="3" s="1"/>
  <c r="DB38" i="3" s="1"/>
  <c r="DC38" i="3" s="1"/>
  <c r="DD38" i="3" s="1"/>
  <c r="DE38" i="3" s="1"/>
  <c r="DF38" i="3" s="1"/>
  <c r="DG38" i="3" s="1"/>
  <c r="DH38" i="3" s="1"/>
  <c r="DI38" i="3" s="1"/>
  <c r="DJ38" i="3" s="1"/>
  <c r="DK38" i="3" s="1"/>
  <c r="DL38" i="3" s="1"/>
  <c r="DM38" i="3" s="1"/>
  <c r="DN38" i="3" s="1"/>
  <c r="DO38" i="3" s="1"/>
  <c r="DP38" i="3" s="1"/>
  <c r="DQ38" i="3" s="1"/>
  <c r="DR38" i="3" s="1"/>
  <c r="DS38" i="3" s="1"/>
  <c r="DT38" i="3" s="1"/>
  <c r="DU38" i="3" s="1"/>
  <c r="DV38" i="3" s="1"/>
  <c r="DW38" i="3" s="1"/>
  <c r="DX38" i="3" s="1"/>
  <c r="DY38" i="3" s="1"/>
  <c r="DZ38" i="3" s="1"/>
  <c r="EA38" i="3" s="1"/>
  <c r="EB38" i="3" s="1"/>
  <c r="EC38" i="3" s="1"/>
  <c r="ED38" i="3" s="1"/>
  <c r="EE38" i="3" s="1"/>
  <c r="EF38" i="3" s="1"/>
  <c r="EG38" i="3" s="1"/>
  <c r="EH38" i="3" s="1"/>
  <c r="EI38" i="3" s="1"/>
  <c r="EJ38" i="3" s="1"/>
  <c r="EK38" i="3" s="1"/>
  <c r="EL38" i="3" s="1"/>
  <c r="EM38" i="3" s="1"/>
  <c r="EN38" i="3" s="1"/>
  <c r="EO38" i="3" s="1"/>
  <c r="EP38" i="3" s="1"/>
  <c r="EQ38" i="3" s="1"/>
  <c r="ER38" i="3" s="1"/>
  <c r="ES38" i="3" s="1"/>
  <c r="ET38" i="3" s="1"/>
  <c r="EU38" i="3" s="1"/>
  <c r="EV38" i="3" s="1"/>
  <c r="EW38" i="3" s="1"/>
  <c r="EX38" i="3" s="1"/>
  <c r="EY38" i="3" s="1"/>
  <c r="EZ38" i="3" s="1"/>
  <c r="FA38" i="3" s="1"/>
  <c r="FB38" i="3" s="1"/>
  <c r="FC38" i="3" s="1"/>
  <c r="FD38" i="3" s="1"/>
  <c r="FE38" i="3" s="1"/>
  <c r="FF38" i="3" s="1"/>
  <c r="FG38" i="3" s="1"/>
  <c r="FH38" i="3" s="1"/>
  <c r="FI38" i="3" s="1"/>
  <c r="FJ38" i="3" s="1"/>
  <c r="FK38" i="3" s="1"/>
  <c r="FL38" i="3" s="1"/>
  <c r="FM38" i="3" s="1"/>
  <c r="FN38" i="3" s="1"/>
  <c r="FO38" i="3" s="1"/>
  <c r="FP38" i="3" s="1"/>
  <c r="FQ38" i="3" s="1"/>
  <c r="FR38" i="3" s="1"/>
  <c r="FS38" i="3" s="1"/>
  <c r="FT38" i="3" s="1"/>
  <c r="FU38" i="3" s="1"/>
  <c r="BD19" i="3"/>
  <c r="AA19" i="3"/>
  <c r="BA19" i="3"/>
  <c r="H19" i="3"/>
  <c r="S19" i="3"/>
  <c r="BX19" i="3"/>
  <c r="AQ19" i="3"/>
  <c r="BL19" i="3"/>
  <c r="BJ19" i="3"/>
  <c r="R19" i="3"/>
  <c r="AU19" i="3"/>
  <c r="I40" i="3"/>
  <c r="I41" i="3" s="1"/>
  <c r="J36" i="3"/>
  <c r="I94" i="3"/>
  <c r="J94" i="3" s="1"/>
  <c r="K94" i="3" s="1"/>
  <c r="L94" i="3" s="1"/>
  <c r="M94" i="3" s="1"/>
  <c r="N94" i="3" s="1"/>
  <c r="O94" i="3" s="1"/>
  <c r="P94" i="3" s="1"/>
  <c r="Q94" i="3" s="1"/>
  <c r="R94" i="3" s="1"/>
  <c r="S94" i="3" s="1"/>
  <c r="T94" i="3" s="1"/>
  <c r="U94" i="3" s="1"/>
  <c r="V94" i="3" s="1"/>
  <c r="W94" i="3" s="1"/>
  <c r="X94" i="3" s="1"/>
  <c r="Y94" i="3" s="1"/>
  <c r="Z94" i="3" s="1"/>
  <c r="AA94" i="3" s="1"/>
  <c r="AB94" i="3" s="1"/>
  <c r="AC94" i="3" s="1"/>
  <c r="AD94" i="3" s="1"/>
  <c r="AE94" i="3" s="1"/>
  <c r="AF94" i="3" s="1"/>
  <c r="AG94" i="3" s="1"/>
  <c r="AH94" i="3" s="1"/>
  <c r="AI94" i="3" s="1"/>
  <c r="AJ94" i="3" s="1"/>
  <c r="AK94" i="3" s="1"/>
  <c r="AL94" i="3" s="1"/>
  <c r="AM94" i="3" s="1"/>
  <c r="AN94" i="3" s="1"/>
  <c r="AO94" i="3" s="1"/>
  <c r="AP94" i="3" s="1"/>
  <c r="AQ94" i="3" s="1"/>
  <c r="AR94" i="3" s="1"/>
  <c r="AS94" i="3" s="1"/>
  <c r="AT94" i="3" s="1"/>
  <c r="AU94" i="3" s="1"/>
  <c r="AV94" i="3" s="1"/>
  <c r="AW94" i="3" s="1"/>
  <c r="AX94" i="3" s="1"/>
  <c r="AY94" i="3" s="1"/>
  <c r="AZ94" i="3" s="1"/>
  <c r="BA94" i="3" s="1"/>
  <c r="BB94" i="3" s="1"/>
  <c r="BC94" i="3" s="1"/>
  <c r="BD94" i="3" s="1"/>
  <c r="BE94" i="3" s="1"/>
  <c r="BF94" i="3" s="1"/>
  <c r="BG94" i="3" s="1"/>
  <c r="BH94" i="3" s="1"/>
  <c r="BI94" i="3" s="1"/>
  <c r="BJ94" i="3" s="1"/>
  <c r="BK94" i="3" s="1"/>
  <c r="BL94" i="3" s="1"/>
  <c r="BM94" i="3" s="1"/>
  <c r="BN94" i="3" s="1"/>
  <c r="BO94" i="3" s="1"/>
  <c r="BP94" i="3" s="1"/>
  <c r="BQ94" i="3" s="1"/>
  <c r="BR94" i="3" s="1"/>
  <c r="BS94" i="3" s="1"/>
  <c r="BT94" i="3" s="1"/>
  <c r="BU94" i="3" s="1"/>
  <c r="BV94" i="3" s="1"/>
  <c r="BW94" i="3" s="1"/>
  <c r="BX94" i="3" s="1"/>
  <c r="BY94" i="3" s="1"/>
  <c r="BZ94" i="3" s="1"/>
  <c r="CA94" i="3" s="1"/>
  <c r="CB94" i="3" s="1"/>
  <c r="CC94" i="3" s="1"/>
  <c r="CD94" i="3" s="1"/>
  <c r="CE94" i="3" s="1"/>
  <c r="CF94" i="3" s="1"/>
  <c r="CG94" i="3" s="1"/>
  <c r="CH94" i="3" s="1"/>
  <c r="AJ19" i="3"/>
  <c r="G16" i="3"/>
  <c r="H96" i="3"/>
  <c r="H97" i="3" s="1"/>
  <c r="H43" i="3" s="1"/>
  <c r="I92" i="3"/>
  <c r="K93" i="3"/>
  <c r="L93" i="3" s="1"/>
  <c r="M93" i="3" s="1"/>
  <c r="N93" i="3" s="1"/>
  <c r="O93" i="3" s="1"/>
  <c r="P93" i="3" s="1"/>
  <c r="Q93" i="3" s="1"/>
  <c r="R93" i="3" s="1"/>
  <c r="S93" i="3" s="1"/>
  <c r="T93" i="3" s="1"/>
  <c r="U93" i="3" s="1"/>
  <c r="V93" i="3" s="1"/>
  <c r="W93" i="3" s="1"/>
  <c r="X93" i="3" s="1"/>
  <c r="Y93" i="3" s="1"/>
  <c r="Z93" i="3" s="1"/>
  <c r="AA93" i="3" s="1"/>
  <c r="AB93" i="3" s="1"/>
  <c r="AC93" i="3" s="1"/>
  <c r="AD93" i="3" s="1"/>
  <c r="AE93" i="3" s="1"/>
  <c r="AF93" i="3" s="1"/>
  <c r="AG93" i="3" s="1"/>
  <c r="AH93" i="3" s="1"/>
  <c r="AI93" i="3" s="1"/>
  <c r="AJ93" i="3" s="1"/>
  <c r="AK93" i="3" s="1"/>
  <c r="AL93" i="3" s="1"/>
  <c r="AM93" i="3" s="1"/>
  <c r="AN93" i="3" s="1"/>
  <c r="AO93" i="3" s="1"/>
  <c r="AP93" i="3" s="1"/>
  <c r="AQ93" i="3" s="1"/>
  <c r="AR93" i="3" s="1"/>
  <c r="AS93" i="3" s="1"/>
  <c r="AT93" i="3" s="1"/>
  <c r="AU93" i="3" s="1"/>
  <c r="AV93" i="3" s="1"/>
  <c r="AW93" i="3" s="1"/>
  <c r="AX93" i="3" s="1"/>
  <c r="AY93" i="3" s="1"/>
  <c r="AZ93" i="3" s="1"/>
  <c r="BA93" i="3" s="1"/>
  <c r="BB93" i="3" s="1"/>
  <c r="BC93" i="3" s="1"/>
  <c r="BD93" i="3" s="1"/>
  <c r="BE93" i="3" s="1"/>
  <c r="BF93" i="3" s="1"/>
  <c r="BG93" i="3" s="1"/>
  <c r="BH93" i="3" s="1"/>
  <c r="BI93" i="3" s="1"/>
  <c r="BJ93" i="3" s="1"/>
  <c r="BK93" i="3" s="1"/>
  <c r="BL93" i="3" s="1"/>
  <c r="BM93" i="3" s="1"/>
  <c r="BN93" i="3" s="1"/>
  <c r="BO93" i="3" s="1"/>
  <c r="BP93" i="3" s="1"/>
  <c r="BQ93" i="3" s="1"/>
  <c r="BR93" i="3" s="1"/>
  <c r="BS93" i="3" s="1"/>
  <c r="BT93" i="3" s="1"/>
  <c r="BU93" i="3" s="1"/>
  <c r="BV93" i="3" s="1"/>
  <c r="BW93" i="3" s="1"/>
  <c r="BX93" i="3" s="1"/>
  <c r="BY93" i="3" s="1"/>
  <c r="BZ93" i="3" s="1"/>
  <c r="CA93" i="3" s="1"/>
  <c r="CB93" i="3" s="1"/>
  <c r="CC93" i="3" s="1"/>
  <c r="CD93" i="3" s="1"/>
  <c r="CE93" i="3" s="1"/>
  <c r="CF93" i="3" s="1"/>
  <c r="CG93" i="3" s="1"/>
  <c r="CH93" i="3" s="1"/>
  <c r="G54" i="3"/>
  <c r="B6" i="3" s="1"/>
  <c r="E17" i="1" s="1"/>
  <c r="J17" i="1" s="1"/>
  <c r="G17" i="3"/>
  <c r="G19" i="3"/>
  <c r="K37" i="3"/>
  <c r="L37" i="3" s="1"/>
  <c r="M37" i="3" s="1"/>
  <c r="N37" i="3" s="1"/>
  <c r="O37" i="3" s="1"/>
  <c r="P37" i="3" s="1"/>
  <c r="Q37" i="3" s="1"/>
  <c r="R37" i="3" s="1"/>
  <c r="S37" i="3" s="1"/>
  <c r="T37" i="3" s="1"/>
  <c r="U37" i="3" s="1"/>
  <c r="V37" i="3" s="1"/>
  <c r="W37" i="3" s="1"/>
  <c r="X37" i="3" s="1"/>
  <c r="Y37" i="3" s="1"/>
  <c r="Z37" i="3" s="1"/>
  <c r="AA37" i="3" s="1"/>
  <c r="AB37" i="3" s="1"/>
  <c r="AC37" i="3" s="1"/>
  <c r="AD37" i="3" s="1"/>
  <c r="AE37" i="3" s="1"/>
  <c r="AF37" i="3" s="1"/>
  <c r="AG37" i="3" s="1"/>
  <c r="AH37" i="3" s="1"/>
  <c r="AI37" i="3" s="1"/>
  <c r="AJ37" i="3" s="1"/>
  <c r="AK37" i="3" s="1"/>
  <c r="AL37" i="3" s="1"/>
  <c r="AM37" i="3" s="1"/>
  <c r="AN37" i="3" s="1"/>
  <c r="AO37" i="3" s="1"/>
  <c r="AP37" i="3" s="1"/>
  <c r="AQ37" i="3" s="1"/>
  <c r="AR37" i="3" s="1"/>
  <c r="AS37" i="3" s="1"/>
  <c r="AT37" i="3" s="1"/>
  <c r="AU37" i="3" s="1"/>
  <c r="AV37" i="3" s="1"/>
  <c r="AW37" i="3" s="1"/>
  <c r="AX37" i="3" s="1"/>
  <c r="AY37" i="3" s="1"/>
  <c r="AZ37" i="3" s="1"/>
  <c r="BA37" i="3" s="1"/>
  <c r="BB37" i="3" s="1"/>
  <c r="BC37" i="3" s="1"/>
  <c r="BD37" i="3" s="1"/>
  <c r="BE37" i="3" s="1"/>
  <c r="BF37" i="3" s="1"/>
  <c r="BG37" i="3" s="1"/>
  <c r="BH37" i="3" s="1"/>
  <c r="BI37" i="3" s="1"/>
  <c r="BJ37" i="3" s="1"/>
  <c r="BK37" i="3" s="1"/>
  <c r="BL37" i="3" s="1"/>
  <c r="BM37" i="3" s="1"/>
  <c r="BN37" i="3" s="1"/>
  <c r="BO37" i="3" s="1"/>
  <c r="BP37" i="3" s="1"/>
  <c r="BQ37" i="3" s="1"/>
  <c r="BR37" i="3" s="1"/>
  <c r="BS37" i="3" s="1"/>
  <c r="BT37" i="3" s="1"/>
  <c r="BU37" i="3" s="1"/>
  <c r="BV37" i="3" s="1"/>
  <c r="BW37" i="3" s="1"/>
  <c r="BX37" i="3" s="1"/>
  <c r="BY37" i="3" s="1"/>
  <c r="BZ37" i="3" s="1"/>
  <c r="CA37" i="3" s="1"/>
  <c r="CB37" i="3" s="1"/>
  <c r="CC37" i="3" s="1"/>
  <c r="CD37" i="3" s="1"/>
  <c r="CE37" i="3" s="1"/>
  <c r="CF37" i="3" s="1"/>
  <c r="CG37" i="3" s="1"/>
  <c r="CH37" i="3" s="1"/>
  <c r="CI37" i="3" s="1"/>
  <c r="CJ37" i="3" s="1"/>
  <c r="CK37" i="3" s="1"/>
  <c r="CL37" i="3" s="1"/>
  <c r="CM37" i="3" s="1"/>
  <c r="CN37" i="3" s="1"/>
  <c r="G96" i="2"/>
  <c r="G97" i="2" s="1"/>
  <c r="F94" i="2"/>
  <c r="F93" i="2"/>
  <c r="F92" i="2"/>
  <c r="F83" i="2"/>
  <c r="F80" i="2"/>
  <c r="CH68" i="2"/>
  <c r="CH79" i="2" s="1"/>
  <c r="CG68" i="2"/>
  <c r="CF68" i="2"/>
  <c r="CE68" i="2"/>
  <c r="CD68" i="2"/>
  <c r="CC68" i="2"/>
  <c r="CB68" i="2"/>
  <c r="CA68" i="2"/>
  <c r="BZ68" i="2"/>
  <c r="BY68" i="2"/>
  <c r="BX68" i="2"/>
  <c r="BW68" i="2"/>
  <c r="BV68" i="2"/>
  <c r="BU68" i="2"/>
  <c r="BT68" i="2"/>
  <c r="BS68" i="2"/>
  <c r="BR68" i="2"/>
  <c r="BQ68" i="2"/>
  <c r="BP68" i="2"/>
  <c r="BO68" i="2"/>
  <c r="BN68" i="2"/>
  <c r="BM68" i="2"/>
  <c r="BL68" i="2"/>
  <c r="BK68" i="2"/>
  <c r="BJ68" i="2"/>
  <c r="BI68" i="2"/>
  <c r="BH68" i="2"/>
  <c r="BG68" i="2"/>
  <c r="BF68" i="2"/>
  <c r="BE68" i="2"/>
  <c r="BD68" i="2"/>
  <c r="BC68" i="2"/>
  <c r="BB68" i="2"/>
  <c r="BA68" i="2"/>
  <c r="AZ68" i="2"/>
  <c r="AY68" i="2"/>
  <c r="AX68" i="2"/>
  <c r="AW68" i="2"/>
  <c r="AV68" i="2"/>
  <c r="AU68" i="2"/>
  <c r="AT68" i="2"/>
  <c r="AS68" i="2"/>
  <c r="AR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3" i="2"/>
  <c r="BX81" i="2" s="1"/>
  <c r="BX82" i="2" s="1"/>
  <c r="AD51" i="2"/>
  <c r="G40" i="2"/>
  <c r="G41" i="2" s="1"/>
  <c r="G43" i="2" s="1"/>
  <c r="F38" i="2"/>
  <c r="F37" i="2"/>
  <c r="F36" i="2"/>
  <c r="BZ30" i="2"/>
  <c r="BP30" i="2"/>
  <c r="BF30" i="2"/>
  <c r="AV30" i="2"/>
  <c r="AN30" i="2"/>
  <c r="AG30" i="2"/>
  <c r="AA30" i="2"/>
  <c r="BZ29" i="2"/>
  <c r="BP29" i="2"/>
  <c r="BF29" i="2"/>
  <c r="AV29" i="2"/>
  <c r="AN29" i="2"/>
  <c r="AG29" i="2"/>
  <c r="AA29" i="2"/>
  <c r="BZ28" i="2"/>
  <c r="BP28" i="2"/>
  <c r="BF28" i="2"/>
  <c r="AV28" i="2"/>
  <c r="AA28" i="2"/>
  <c r="F24" i="2"/>
  <c r="CL25" i="2" s="1"/>
  <c r="CL26" i="2" s="1"/>
  <c r="CR13" i="2"/>
  <c r="CQ13" i="2"/>
  <c r="CP13" i="2"/>
  <c r="CO13" i="2"/>
  <c r="CN13" i="2"/>
  <c r="CM13" i="2"/>
  <c r="CL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BY13" i="2"/>
  <c r="BX13" i="2"/>
  <c r="BW13" i="2"/>
  <c r="BV13" i="2"/>
  <c r="BU13" i="2"/>
  <c r="BT13" i="2"/>
  <c r="BS13" i="2"/>
  <c r="BR13" i="2"/>
  <c r="BQ13" i="2"/>
  <c r="BP13" i="2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CR12" i="2"/>
  <c r="CQ12" i="2"/>
  <c r="CP12" i="2"/>
  <c r="CO12" i="2"/>
  <c r="CN12" i="2"/>
  <c r="CM12" i="2"/>
  <c r="CL12" i="2"/>
  <c r="CK12" i="2"/>
  <c r="CJ12" i="2"/>
  <c r="CI12" i="2"/>
  <c r="CH12" i="2"/>
  <c r="CG12" i="2"/>
  <c r="CF12" i="2"/>
  <c r="CE12" i="2"/>
  <c r="CD12" i="2"/>
  <c r="CC12" i="2"/>
  <c r="CB12" i="2"/>
  <c r="CA12" i="2"/>
  <c r="BZ12" i="2"/>
  <c r="BY12" i="2"/>
  <c r="BX12" i="2"/>
  <c r="BW12" i="2"/>
  <c r="BV12" i="2"/>
  <c r="BU12" i="2"/>
  <c r="BT12" i="2"/>
  <c r="BS12" i="2"/>
  <c r="BR12" i="2"/>
  <c r="BQ12" i="2"/>
  <c r="BP12" i="2"/>
  <c r="BO12" i="2"/>
  <c r="BN12" i="2"/>
  <c r="BM12" i="2"/>
  <c r="BL12" i="2"/>
  <c r="BK12" i="2"/>
  <c r="BJ12" i="2"/>
  <c r="BI12" i="2"/>
  <c r="BH12" i="2"/>
  <c r="BG12" i="2"/>
  <c r="BF12" i="2"/>
  <c r="BE12" i="2"/>
  <c r="BD12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CL10" i="2"/>
  <c r="E29" i="1"/>
  <c r="F29" i="1" s="1"/>
  <c r="E28" i="1"/>
  <c r="F28" i="1" s="1"/>
  <c r="F27" i="1"/>
  <c r="E26" i="1"/>
  <c r="F26" i="1" s="1"/>
  <c r="G23" i="1"/>
  <c r="J22" i="1"/>
  <c r="H22" i="1"/>
  <c r="J21" i="1"/>
  <c r="H21" i="1"/>
  <c r="J20" i="1"/>
  <c r="H20" i="1"/>
  <c r="J19" i="1"/>
  <c r="H19" i="1"/>
  <c r="J18" i="1"/>
  <c r="H18" i="1"/>
  <c r="U25" i="2" l="1"/>
  <c r="U26" i="2" s="1"/>
  <c r="AK25" i="2"/>
  <c r="AK26" i="2" s="1"/>
  <c r="BA25" i="2"/>
  <c r="BA26" i="2" s="1"/>
  <c r="BQ25" i="2"/>
  <c r="BQ26" i="2" s="1"/>
  <c r="CG25" i="2"/>
  <c r="CG26" i="2" s="1"/>
  <c r="CO25" i="2"/>
  <c r="CO26" i="2" s="1"/>
  <c r="G25" i="2"/>
  <c r="G26" i="2" s="1"/>
  <c r="W25" i="2"/>
  <c r="W26" i="2" s="1"/>
  <c r="AM25" i="2"/>
  <c r="AM26" i="2" s="1"/>
  <c r="BC25" i="2"/>
  <c r="BC26" i="2" s="1"/>
  <c r="BS25" i="2"/>
  <c r="BS26" i="2" s="1"/>
  <c r="CQ25" i="2"/>
  <c r="CQ26" i="2" s="1"/>
  <c r="M25" i="2"/>
  <c r="M26" i="2" s="1"/>
  <c r="AC25" i="2"/>
  <c r="AC26" i="2" s="1"/>
  <c r="AS25" i="2"/>
  <c r="AS26" i="2" s="1"/>
  <c r="BI25" i="2"/>
  <c r="BI26" i="2" s="1"/>
  <c r="BY25" i="2"/>
  <c r="BY26" i="2" s="1"/>
  <c r="O25" i="2"/>
  <c r="O26" i="2" s="1"/>
  <c r="AE25" i="2"/>
  <c r="AE26" i="2" s="1"/>
  <c r="AU25" i="2"/>
  <c r="AU26" i="2" s="1"/>
  <c r="BK25" i="2"/>
  <c r="BK26" i="2" s="1"/>
  <c r="CA25" i="2"/>
  <c r="CA26" i="2" s="1"/>
  <c r="CI25" i="2"/>
  <c r="CI26" i="2" s="1"/>
  <c r="I25" i="2"/>
  <c r="I26" i="2" s="1"/>
  <c r="Q25" i="2"/>
  <c r="Q26" i="2" s="1"/>
  <c r="Y25" i="2"/>
  <c r="Y26" i="2" s="1"/>
  <c r="AG25" i="2"/>
  <c r="AG26" i="2" s="1"/>
  <c r="AO25" i="2"/>
  <c r="AO26" i="2" s="1"/>
  <c r="AW25" i="2"/>
  <c r="AW26" i="2" s="1"/>
  <c r="BE25" i="2"/>
  <c r="BE26" i="2" s="1"/>
  <c r="BM25" i="2"/>
  <c r="BM26" i="2" s="1"/>
  <c r="BU25" i="2"/>
  <c r="BU26" i="2" s="1"/>
  <c r="CC25" i="2"/>
  <c r="CC26" i="2" s="1"/>
  <c r="CK25" i="2"/>
  <c r="CK26" i="2" s="1"/>
  <c r="K25" i="2"/>
  <c r="K26" i="2" s="1"/>
  <c r="K32" i="2" s="1"/>
  <c r="S25" i="2"/>
  <c r="S26" i="2" s="1"/>
  <c r="AA25" i="2"/>
  <c r="AA26" i="2" s="1"/>
  <c r="AI25" i="2"/>
  <c r="AI26" i="2" s="1"/>
  <c r="AQ25" i="2"/>
  <c r="AQ26" i="2" s="1"/>
  <c r="AY25" i="2"/>
  <c r="AY26" i="2" s="1"/>
  <c r="BG25" i="2"/>
  <c r="BG26" i="2" s="1"/>
  <c r="BO25" i="2"/>
  <c r="BO26" i="2" s="1"/>
  <c r="BW25" i="2"/>
  <c r="BW26" i="2" s="1"/>
  <c r="CE25" i="2"/>
  <c r="CE26" i="2" s="1"/>
  <c r="CM25" i="2"/>
  <c r="CM26" i="2" s="1"/>
  <c r="AU71" i="2"/>
  <c r="X69" i="2"/>
  <c r="CG71" i="2"/>
  <c r="BD72" i="2"/>
  <c r="K69" i="2"/>
  <c r="S69" i="2"/>
  <c r="AA69" i="2"/>
  <c r="AA70" i="2" s="1"/>
  <c r="AI69" i="2"/>
  <c r="AI70" i="2" s="1"/>
  <c r="AQ69" i="2"/>
  <c r="AQ70" i="2" s="1"/>
  <c r="AY69" i="2"/>
  <c r="J81" i="2"/>
  <c r="J82" i="2" s="1"/>
  <c r="H69" i="2"/>
  <c r="P69" i="2"/>
  <c r="AF69" i="2"/>
  <c r="AN69" i="2"/>
  <c r="AN70" i="2" s="1"/>
  <c r="AV69" i="2"/>
  <c r="AV70" i="2" s="1"/>
  <c r="BD69" i="2"/>
  <c r="BD70" i="2" s="1"/>
  <c r="BL69" i="2"/>
  <c r="BL70" i="2" s="1"/>
  <c r="CB69" i="2"/>
  <c r="X71" i="2"/>
  <c r="L43" i="5"/>
  <c r="CO37" i="3"/>
  <c r="CP37" i="3" s="1"/>
  <c r="CQ37" i="3" s="1"/>
  <c r="CR37" i="3" s="1"/>
  <c r="CS37" i="3" s="1"/>
  <c r="CT37" i="3" s="1"/>
  <c r="BG69" i="2"/>
  <c r="BG70" i="2" s="1"/>
  <c r="BO69" i="2"/>
  <c r="BO70" i="2" s="1"/>
  <c r="BW69" i="2"/>
  <c r="BW70" i="2" s="1"/>
  <c r="CE69" i="2"/>
  <c r="CE70" i="2" s="1"/>
  <c r="AK69" i="2"/>
  <c r="H71" i="2"/>
  <c r="AB71" i="2"/>
  <c r="AV71" i="2"/>
  <c r="H72" i="2"/>
  <c r="BH72" i="2"/>
  <c r="AI81" i="2"/>
  <c r="AI82" i="2" s="1"/>
  <c r="AI91" i="2" s="1"/>
  <c r="AU69" i="2"/>
  <c r="AU70" i="2" s="1"/>
  <c r="AE71" i="2"/>
  <c r="J72" i="2"/>
  <c r="AL81" i="2"/>
  <c r="AL82" i="2" s="1"/>
  <c r="I71" i="2"/>
  <c r="AW71" i="2"/>
  <c r="BI72" i="2"/>
  <c r="M69" i="2"/>
  <c r="M70" i="2" s="1"/>
  <c r="AC69" i="2"/>
  <c r="AC70" i="2" s="1"/>
  <c r="AS69" i="2"/>
  <c r="BA69" i="2"/>
  <c r="BI69" i="2"/>
  <c r="BQ69" i="2"/>
  <c r="BQ70" i="2" s="1"/>
  <c r="BY69" i="2"/>
  <c r="BY70" i="2" s="1"/>
  <c r="AW69" i="2"/>
  <c r="AW70" i="2" s="1"/>
  <c r="L71" i="2"/>
  <c r="AG71" i="2"/>
  <c r="BA71" i="2"/>
  <c r="R72" i="2"/>
  <c r="BQ72" i="2"/>
  <c r="AV81" i="2"/>
  <c r="AV82" i="2" s="1"/>
  <c r="BC69" i="2"/>
  <c r="BC70" i="2" s="1"/>
  <c r="O71" i="2"/>
  <c r="AJ71" i="2"/>
  <c r="BJ71" i="2"/>
  <c r="AD72" i="2"/>
  <c r="CD72" i="2"/>
  <c r="BH81" i="2"/>
  <c r="BH82" i="2" s="1"/>
  <c r="G69" i="2"/>
  <c r="AE69" i="2"/>
  <c r="AE70" i="2" s="1"/>
  <c r="BS69" i="2"/>
  <c r="BS70" i="2" s="1"/>
  <c r="L69" i="2"/>
  <c r="L70" i="2" s="1"/>
  <c r="BK69" i="2"/>
  <c r="BK70" i="2" s="1"/>
  <c r="Q71" i="2"/>
  <c r="AK71" i="2"/>
  <c r="BN71" i="2"/>
  <c r="AH72" i="2"/>
  <c r="CG72" i="2"/>
  <c r="CH81" i="2"/>
  <c r="CH82" i="2" s="1"/>
  <c r="CH90" i="2" s="1"/>
  <c r="O69" i="2"/>
  <c r="O70" i="2" s="1"/>
  <c r="BX69" i="2"/>
  <c r="BX70" i="2" s="1"/>
  <c r="U71" i="2"/>
  <c r="AN71" i="2"/>
  <c r="BO71" i="2"/>
  <c r="AJ72" i="2"/>
  <c r="CH72" i="2"/>
  <c r="I69" i="2"/>
  <c r="I70" i="2" s="1"/>
  <c r="Q69" i="2"/>
  <c r="Q70" i="2" s="1"/>
  <c r="Y69" i="2"/>
  <c r="Y70" i="2" s="1"/>
  <c r="AO69" i="2"/>
  <c r="BE69" i="2"/>
  <c r="BM69" i="2"/>
  <c r="BU69" i="2"/>
  <c r="CC69" i="2"/>
  <c r="CC70" i="2" s="1"/>
  <c r="U69" i="2"/>
  <c r="U70" i="2" s="1"/>
  <c r="CG69" i="2"/>
  <c r="CG70" i="2" s="1"/>
  <c r="W71" i="2"/>
  <c r="AR71" i="2"/>
  <c r="BV71" i="2"/>
  <c r="AR72" i="2"/>
  <c r="J69" i="2"/>
  <c r="R69" i="2"/>
  <c r="R70" i="2" s="1"/>
  <c r="Z69" i="2"/>
  <c r="Z70" i="2" s="1"/>
  <c r="AH69" i="2"/>
  <c r="AH70" i="2" s="1"/>
  <c r="AP69" i="2"/>
  <c r="AX69" i="2"/>
  <c r="AX70" i="2" s="1"/>
  <c r="BF69" i="2"/>
  <c r="BF70" i="2" s="1"/>
  <c r="BN69" i="2"/>
  <c r="BV69" i="2"/>
  <c r="CD69" i="2"/>
  <c r="CD70" i="2" s="1"/>
  <c r="W69" i="2"/>
  <c r="W70" i="2" s="1"/>
  <c r="BH69" i="2"/>
  <c r="BH70" i="2" s="1"/>
  <c r="M71" i="2"/>
  <c r="Y71" i="2"/>
  <c r="AM71" i="2"/>
  <c r="AZ71" i="2"/>
  <c r="BT71" i="2"/>
  <c r="P72" i="2"/>
  <c r="AP72" i="2"/>
  <c r="BP72" i="2"/>
  <c r="CD81" i="2"/>
  <c r="CD82" i="2" s="1"/>
  <c r="CD91" i="2" s="1"/>
  <c r="AY81" i="2"/>
  <c r="AY82" i="2" s="1"/>
  <c r="AY89" i="2" s="1"/>
  <c r="T69" i="2"/>
  <c r="AB69" i="2"/>
  <c r="AJ69" i="2"/>
  <c r="AR69" i="2"/>
  <c r="AR70" i="2" s="1"/>
  <c r="AR74" i="2" s="1"/>
  <c r="AZ69" i="2"/>
  <c r="AZ70" i="2" s="1"/>
  <c r="BP69" i="2"/>
  <c r="BP70" i="2" s="1"/>
  <c r="CF69" i="2"/>
  <c r="CF70" i="2" s="1"/>
  <c r="AG69" i="2"/>
  <c r="BT69" i="2"/>
  <c r="BT70" i="2" s="1"/>
  <c r="P71" i="2"/>
  <c r="AC71" i="2"/>
  <c r="AO71" i="2"/>
  <c r="BC71" i="2"/>
  <c r="BX71" i="2"/>
  <c r="U72" i="2"/>
  <c r="AT72" i="2"/>
  <c r="BT72" i="2"/>
  <c r="L81" i="2"/>
  <c r="L82" i="2" s="1"/>
  <c r="BL81" i="2"/>
  <c r="BL82" i="2" s="1"/>
  <c r="BD71" i="2"/>
  <c r="BY71" i="2"/>
  <c r="V72" i="2"/>
  <c r="AV72" i="2"/>
  <c r="BV72" i="2"/>
  <c r="V81" i="2"/>
  <c r="V82" i="2" s="1"/>
  <c r="V89" i="2" s="1"/>
  <c r="BV81" i="2"/>
  <c r="BV82" i="2" s="1"/>
  <c r="N69" i="2"/>
  <c r="N70" i="2" s="1"/>
  <c r="V69" i="2"/>
  <c r="V70" i="2" s="1"/>
  <c r="AD69" i="2"/>
  <c r="AD70" i="2" s="1"/>
  <c r="AL69" i="2"/>
  <c r="AL70" i="2" s="1"/>
  <c r="AT69" i="2"/>
  <c r="AT70" i="2" s="1"/>
  <c r="BB69" i="2"/>
  <c r="BB70" i="2" s="1"/>
  <c r="BJ69" i="2"/>
  <c r="BJ70" i="2" s="1"/>
  <c r="BR69" i="2"/>
  <c r="BZ69" i="2"/>
  <c r="BZ70" i="2" s="1"/>
  <c r="AM69" i="2"/>
  <c r="AM70" i="2" s="1"/>
  <c r="CA69" i="2"/>
  <c r="CA70" i="2" s="1"/>
  <c r="G71" i="2"/>
  <c r="T71" i="2"/>
  <c r="AF71" i="2"/>
  <c r="AS71" i="2"/>
  <c r="BI71" i="2"/>
  <c r="CF71" i="2"/>
  <c r="AC72" i="2"/>
  <c r="BB72" i="2"/>
  <c r="CB72" i="2"/>
  <c r="Z81" i="2"/>
  <c r="Z82" i="2" s="1"/>
  <c r="Z88" i="2" s="1"/>
  <c r="N92" i="8"/>
  <c r="M96" i="8"/>
  <c r="M97" i="8" s="1"/>
  <c r="M43" i="8" s="1"/>
  <c r="N40" i="8"/>
  <c r="N41" i="8" s="1"/>
  <c r="O36" i="8"/>
  <c r="L43" i="7"/>
  <c r="N36" i="7"/>
  <c r="M40" i="7"/>
  <c r="M41" i="7" s="1"/>
  <c r="N92" i="7"/>
  <c r="M96" i="7"/>
  <c r="M97" i="7" s="1"/>
  <c r="O36" i="6"/>
  <c r="N40" i="6"/>
  <c r="N41" i="6" s="1"/>
  <c r="M96" i="6"/>
  <c r="M97" i="6" s="1"/>
  <c r="M43" i="6" s="1"/>
  <c r="N92" i="6"/>
  <c r="N92" i="5"/>
  <c r="M96" i="5"/>
  <c r="M97" i="5" s="1"/>
  <c r="N36" i="5"/>
  <c r="M40" i="5"/>
  <c r="M41" i="5" s="1"/>
  <c r="M96" i="4"/>
  <c r="M97" i="4" s="1"/>
  <c r="N92" i="4"/>
  <c r="M40" i="4"/>
  <c r="M41" i="4" s="1"/>
  <c r="N36" i="4"/>
  <c r="L43" i="4"/>
  <c r="M10" i="2"/>
  <c r="M11" i="2" s="1"/>
  <c r="AI10" i="2"/>
  <c r="AI11" i="2" s="1"/>
  <c r="BE10" i="2"/>
  <c r="BY10" i="2"/>
  <c r="BY11" i="2" s="1"/>
  <c r="AG51" i="2"/>
  <c r="S10" i="2"/>
  <c r="S11" i="2" s="1"/>
  <c r="CE10" i="2"/>
  <c r="CE11" i="2" s="1"/>
  <c r="AA10" i="2"/>
  <c r="AA11" i="2" s="1"/>
  <c r="CM10" i="2"/>
  <c r="CM11" i="2" s="1"/>
  <c r="Q10" i="2"/>
  <c r="AK10" i="2"/>
  <c r="AK11" i="2" s="1"/>
  <c r="BG10" i="2"/>
  <c r="BG11" i="2" s="1"/>
  <c r="CC10" i="2"/>
  <c r="U10" i="2"/>
  <c r="U11" i="2" s="1"/>
  <c r="U15" i="2" s="1"/>
  <c r="AQ10" i="2"/>
  <c r="AQ11" i="2" s="1"/>
  <c r="BM10" i="2"/>
  <c r="CG10" i="2"/>
  <c r="CG11" i="2" s="1"/>
  <c r="CG15" i="2" s="1"/>
  <c r="Y10" i="2"/>
  <c r="AS10" i="2"/>
  <c r="AS11" i="2" s="1"/>
  <c r="AS15" i="2" s="1"/>
  <c r="BO10" i="2"/>
  <c r="BO11" i="2" s="1"/>
  <c r="CK10" i="2"/>
  <c r="H51" i="2"/>
  <c r="BI10" i="2"/>
  <c r="BI11" i="2" s="1"/>
  <c r="BI15" i="2" s="1"/>
  <c r="AW10" i="2"/>
  <c r="I10" i="2"/>
  <c r="AC10" i="2"/>
  <c r="AC11" i="2" s="1"/>
  <c r="AY10" i="2"/>
  <c r="AY11" i="2" s="1"/>
  <c r="BU10" i="2"/>
  <c r="CO10" i="2"/>
  <c r="CO11" i="2" s="1"/>
  <c r="CO15" i="2" s="1"/>
  <c r="CO19" i="2" s="1"/>
  <c r="U51" i="2"/>
  <c r="AO10" i="2"/>
  <c r="BQ10" i="2"/>
  <c r="BQ11" i="2" s="1"/>
  <c r="BQ15" i="2" s="1"/>
  <c r="Q51" i="2"/>
  <c r="K10" i="2"/>
  <c r="K11" i="2" s="1"/>
  <c r="AG10" i="2"/>
  <c r="BA10" i="2"/>
  <c r="BA11" i="2" s="1"/>
  <c r="BA15" i="2" s="1"/>
  <c r="BW10" i="2"/>
  <c r="BW11" i="2" s="1"/>
  <c r="J92" i="3"/>
  <c r="I96" i="3"/>
  <c r="I97" i="3" s="1"/>
  <c r="I43" i="3" s="1"/>
  <c r="G18" i="3"/>
  <c r="B4" i="3" s="1"/>
  <c r="C17" i="1" s="1"/>
  <c r="J40" i="3"/>
  <c r="J41" i="3" s="1"/>
  <c r="K36" i="3"/>
  <c r="U35" i="2"/>
  <c r="U34" i="2"/>
  <c r="U33" i="2"/>
  <c r="U32" i="2"/>
  <c r="G35" i="2"/>
  <c r="G34" i="2"/>
  <c r="H38" i="2" s="1"/>
  <c r="G33" i="2"/>
  <c r="H37" i="2" s="1"/>
  <c r="G32" i="2"/>
  <c r="H36" i="2" s="1"/>
  <c r="W35" i="2"/>
  <c r="W34" i="2"/>
  <c r="W33" i="2"/>
  <c r="W32" i="2"/>
  <c r="AM35" i="2"/>
  <c r="AM34" i="2"/>
  <c r="AM33" i="2"/>
  <c r="AM32" i="2"/>
  <c r="BC35" i="2"/>
  <c r="BC34" i="2"/>
  <c r="BC33" i="2"/>
  <c r="BC32" i="2"/>
  <c r="BS35" i="2"/>
  <c r="BS34" i="2"/>
  <c r="BS33" i="2"/>
  <c r="BS32" i="2"/>
  <c r="CI35" i="2"/>
  <c r="CI34" i="2"/>
  <c r="CI33" i="2"/>
  <c r="CI32" i="2"/>
  <c r="CK34" i="2"/>
  <c r="CK33" i="2"/>
  <c r="CK32" i="2"/>
  <c r="CK35" i="2"/>
  <c r="AK32" i="2"/>
  <c r="AK35" i="2"/>
  <c r="AK34" i="2"/>
  <c r="AK33" i="2"/>
  <c r="BQ32" i="2"/>
  <c r="BQ35" i="2"/>
  <c r="BQ34" i="2"/>
  <c r="BQ33" i="2"/>
  <c r="M35" i="2"/>
  <c r="M34" i="2"/>
  <c r="M32" i="2"/>
  <c r="M33" i="2"/>
  <c r="AC32" i="2"/>
  <c r="AC35" i="2"/>
  <c r="AC34" i="2"/>
  <c r="AC33" i="2"/>
  <c r="AS32" i="2"/>
  <c r="AS35" i="2"/>
  <c r="AS34" i="2"/>
  <c r="AS33" i="2"/>
  <c r="BI32" i="2"/>
  <c r="BI35" i="2"/>
  <c r="BI34" i="2"/>
  <c r="BI33" i="2"/>
  <c r="BY32" i="2"/>
  <c r="BY35" i="2"/>
  <c r="BY34" i="2"/>
  <c r="BY33" i="2"/>
  <c r="CO32" i="2"/>
  <c r="CO35" i="2"/>
  <c r="CO34" i="2"/>
  <c r="CO33" i="2"/>
  <c r="BA32" i="2"/>
  <c r="BA35" i="2"/>
  <c r="BA34" i="2"/>
  <c r="BA33" i="2"/>
  <c r="O35" i="2"/>
  <c r="O34" i="2"/>
  <c r="O33" i="2"/>
  <c r="O32" i="2"/>
  <c r="AE35" i="2"/>
  <c r="AE34" i="2"/>
  <c r="AE33" i="2"/>
  <c r="AE32" i="2"/>
  <c r="AU35" i="2"/>
  <c r="AU34" i="2"/>
  <c r="AU33" i="2"/>
  <c r="AU32" i="2"/>
  <c r="BK35" i="2"/>
  <c r="BK34" i="2"/>
  <c r="BK33" i="2"/>
  <c r="BK32" i="2"/>
  <c r="CA35" i="2"/>
  <c r="CA34" i="2"/>
  <c r="CA33" i="2"/>
  <c r="CA32" i="2"/>
  <c r="CQ35" i="2"/>
  <c r="CQ34" i="2"/>
  <c r="CQ33" i="2"/>
  <c r="CQ32" i="2"/>
  <c r="CL35" i="2"/>
  <c r="CL32" i="2"/>
  <c r="CL34" i="2"/>
  <c r="CL33" i="2"/>
  <c r="CG32" i="2"/>
  <c r="CG35" i="2"/>
  <c r="CG34" i="2"/>
  <c r="CG33" i="2"/>
  <c r="CL11" i="2"/>
  <c r="CL15" i="2" s="1"/>
  <c r="CL19" i="2" s="1"/>
  <c r="I34" i="2"/>
  <c r="I33" i="2"/>
  <c r="I35" i="2"/>
  <c r="Q34" i="2"/>
  <c r="Q33" i="2"/>
  <c r="Q35" i="2"/>
  <c r="Y34" i="2"/>
  <c r="Y33" i="2"/>
  <c r="Y35" i="2"/>
  <c r="AG34" i="2"/>
  <c r="AG33" i="2"/>
  <c r="AG32" i="2"/>
  <c r="AG35" i="2"/>
  <c r="AO34" i="2"/>
  <c r="AO33" i="2"/>
  <c r="AO32" i="2"/>
  <c r="AO35" i="2"/>
  <c r="AW34" i="2"/>
  <c r="AW33" i="2"/>
  <c r="AW32" i="2"/>
  <c r="AW35" i="2"/>
  <c r="BE34" i="2"/>
  <c r="BE33" i="2"/>
  <c r="BE32" i="2"/>
  <c r="BE35" i="2"/>
  <c r="BM34" i="2"/>
  <c r="BM33" i="2"/>
  <c r="BM32" i="2"/>
  <c r="BM35" i="2"/>
  <c r="BU34" i="2"/>
  <c r="BU33" i="2"/>
  <c r="BU32" i="2"/>
  <c r="BU35" i="2"/>
  <c r="CC34" i="2"/>
  <c r="CC33" i="2"/>
  <c r="CC32" i="2"/>
  <c r="CC35" i="2"/>
  <c r="I32" i="2"/>
  <c r="Q32" i="2"/>
  <c r="Y32" i="2"/>
  <c r="L10" i="2"/>
  <c r="T10" i="2"/>
  <c r="AB10" i="2"/>
  <c r="AJ10" i="2"/>
  <c r="AR10" i="2"/>
  <c r="AZ10" i="2"/>
  <c r="BH10" i="2"/>
  <c r="BP10" i="2"/>
  <c r="BX10" i="2"/>
  <c r="CF10" i="2"/>
  <c r="CN10" i="2"/>
  <c r="L25" i="2"/>
  <c r="L26" i="2" s="1"/>
  <c r="T25" i="2"/>
  <c r="T26" i="2" s="1"/>
  <c r="AB25" i="2"/>
  <c r="AB26" i="2" s="1"/>
  <c r="AJ25" i="2"/>
  <c r="AJ26" i="2" s="1"/>
  <c r="AR25" i="2"/>
  <c r="AR26" i="2" s="1"/>
  <c r="AZ25" i="2"/>
  <c r="AZ26" i="2" s="1"/>
  <c r="BH25" i="2"/>
  <c r="BH26" i="2" s="1"/>
  <c r="BP25" i="2"/>
  <c r="BP26" i="2" s="1"/>
  <c r="BX25" i="2"/>
  <c r="BX26" i="2" s="1"/>
  <c r="CF25" i="2"/>
  <c r="CF26" i="2" s="1"/>
  <c r="CN25" i="2"/>
  <c r="CN26" i="2" s="1"/>
  <c r="H70" i="2"/>
  <c r="AA33" i="2"/>
  <c r="AA35" i="2"/>
  <c r="AA34" i="2"/>
  <c r="AQ33" i="2"/>
  <c r="AQ32" i="2"/>
  <c r="AQ35" i="2"/>
  <c r="AQ34" i="2"/>
  <c r="BG33" i="2"/>
  <c r="BG32" i="2"/>
  <c r="BG35" i="2"/>
  <c r="BG34" i="2"/>
  <c r="BW33" i="2"/>
  <c r="BW32" i="2"/>
  <c r="BW35" i="2"/>
  <c r="BW34" i="2"/>
  <c r="AA32" i="2"/>
  <c r="N10" i="2"/>
  <c r="V10" i="2"/>
  <c r="AD10" i="2"/>
  <c r="AL10" i="2"/>
  <c r="AT10" i="2"/>
  <c r="BB10" i="2"/>
  <c r="BJ10" i="2"/>
  <c r="BR10" i="2"/>
  <c r="BZ10" i="2"/>
  <c r="CH10" i="2"/>
  <c r="CP10" i="2"/>
  <c r="N25" i="2"/>
  <c r="N26" i="2" s="1"/>
  <c r="V25" i="2"/>
  <c r="V26" i="2" s="1"/>
  <c r="AD25" i="2"/>
  <c r="AD26" i="2" s="1"/>
  <c r="AL25" i="2"/>
  <c r="AL26" i="2" s="1"/>
  <c r="AT25" i="2"/>
  <c r="AT26" i="2" s="1"/>
  <c r="BB25" i="2"/>
  <c r="BB26" i="2" s="1"/>
  <c r="BJ25" i="2"/>
  <c r="BJ26" i="2" s="1"/>
  <c r="BR25" i="2"/>
  <c r="BR26" i="2" s="1"/>
  <c r="BZ25" i="2"/>
  <c r="BZ26" i="2" s="1"/>
  <c r="CH25" i="2"/>
  <c r="CH26" i="2" s="1"/>
  <c r="CP25" i="2"/>
  <c r="CP26" i="2" s="1"/>
  <c r="J70" i="2"/>
  <c r="AP70" i="2"/>
  <c r="BN70" i="2"/>
  <c r="BV70" i="2"/>
  <c r="S33" i="2"/>
  <c r="S35" i="2"/>
  <c r="S34" i="2"/>
  <c r="CM33" i="2"/>
  <c r="CM32" i="2"/>
  <c r="CM35" i="2"/>
  <c r="CM34" i="2"/>
  <c r="W10" i="2"/>
  <c r="BC10" i="2"/>
  <c r="CQ10" i="2"/>
  <c r="X70" i="2"/>
  <c r="S32" i="2"/>
  <c r="G10" i="2"/>
  <c r="O10" i="2"/>
  <c r="AE10" i="2"/>
  <c r="AM10" i="2"/>
  <c r="AU10" i="2"/>
  <c r="BK10" i="2"/>
  <c r="BS10" i="2"/>
  <c r="CA10" i="2"/>
  <c r="CI10" i="2"/>
  <c r="H10" i="2"/>
  <c r="P10" i="2"/>
  <c r="X10" i="2"/>
  <c r="AF10" i="2"/>
  <c r="AN10" i="2"/>
  <c r="AV10" i="2"/>
  <c r="BD10" i="2"/>
  <c r="BL10" i="2"/>
  <c r="BT10" i="2"/>
  <c r="CB10" i="2"/>
  <c r="CJ10" i="2"/>
  <c r="CR10" i="2"/>
  <c r="H25" i="2"/>
  <c r="H26" i="2" s="1"/>
  <c r="P25" i="2"/>
  <c r="P26" i="2" s="1"/>
  <c r="X25" i="2"/>
  <c r="X26" i="2" s="1"/>
  <c r="AF25" i="2"/>
  <c r="AF26" i="2" s="1"/>
  <c r="AN25" i="2"/>
  <c r="AN26" i="2" s="1"/>
  <c r="AV25" i="2"/>
  <c r="AV26" i="2" s="1"/>
  <c r="BD25" i="2"/>
  <c r="BD26" i="2" s="1"/>
  <c r="BL25" i="2"/>
  <c r="BL26" i="2" s="1"/>
  <c r="BT25" i="2"/>
  <c r="BT26" i="2" s="1"/>
  <c r="CB25" i="2"/>
  <c r="CB26" i="2" s="1"/>
  <c r="CJ25" i="2"/>
  <c r="CJ26" i="2" s="1"/>
  <c r="CR25" i="2"/>
  <c r="CR26" i="2" s="1"/>
  <c r="AB70" i="2"/>
  <c r="AJ70" i="2"/>
  <c r="K33" i="2"/>
  <c r="K35" i="2"/>
  <c r="K34" i="2"/>
  <c r="AI33" i="2"/>
  <c r="AI32" i="2"/>
  <c r="AI35" i="2"/>
  <c r="AI34" i="2"/>
  <c r="AY33" i="2"/>
  <c r="AY32" i="2"/>
  <c r="AY35" i="2"/>
  <c r="AY34" i="2"/>
  <c r="BO33" i="2"/>
  <c r="BO32" i="2"/>
  <c r="BO35" i="2"/>
  <c r="BO34" i="2"/>
  <c r="CE33" i="2"/>
  <c r="CE32" i="2"/>
  <c r="CE35" i="2"/>
  <c r="CE34" i="2"/>
  <c r="J10" i="2"/>
  <c r="R10" i="2"/>
  <c r="Z10" i="2"/>
  <c r="AH10" i="2"/>
  <c r="AP10" i="2"/>
  <c r="AX10" i="2"/>
  <c r="BF10" i="2"/>
  <c r="BN10" i="2"/>
  <c r="BV10" i="2"/>
  <c r="CD10" i="2"/>
  <c r="J25" i="2"/>
  <c r="J26" i="2" s="1"/>
  <c r="R25" i="2"/>
  <c r="R26" i="2" s="1"/>
  <c r="Z25" i="2"/>
  <c r="Z26" i="2" s="1"/>
  <c r="AH25" i="2"/>
  <c r="AH26" i="2" s="1"/>
  <c r="AP25" i="2"/>
  <c r="AP26" i="2" s="1"/>
  <c r="AX25" i="2"/>
  <c r="AX26" i="2" s="1"/>
  <c r="BF25" i="2"/>
  <c r="BF26" i="2" s="1"/>
  <c r="BN25" i="2"/>
  <c r="BN26" i="2" s="1"/>
  <c r="BV25" i="2"/>
  <c r="BV26" i="2" s="1"/>
  <c r="CD25" i="2"/>
  <c r="CD26" i="2" s="1"/>
  <c r="AS70" i="2"/>
  <c r="BA70" i="2"/>
  <c r="BI70" i="2"/>
  <c r="AG70" i="2"/>
  <c r="AV91" i="2"/>
  <c r="AV90" i="2"/>
  <c r="AV89" i="2"/>
  <c r="AV88" i="2"/>
  <c r="AK70" i="2"/>
  <c r="G70" i="2"/>
  <c r="P70" i="2"/>
  <c r="AF70" i="2"/>
  <c r="CB70" i="2"/>
  <c r="AO70" i="2"/>
  <c r="BE70" i="2"/>
  <c r="BM70" i="2"/>
  <c r="BU70" i="2"/>
  <c r="AJ51" i="2"/>
  <c r="AB51" i="2"/>
  <c r="T51" i="2"/>
  <c r="L51" i="2"/>
  <c r="AI51" i="2"/>
  <c r="AA51" i="2"/>
  <c r="S51" i="2"/>
  <c r="K51" i="2"/>
  <c r="AE51" i="2"/>
  <c r="W51" i="2"/>
  <c r="O51" i="2"/>
  <c r="G51" i="2"/>
  <c r="R51" i="2"/>
  <c r="AF51" i="2"/>
  <c r="AL90" i="2"/>
  <c r="AL91" i="2"/>
  <c r="AL88" i="2"/>
  <c r="AL89" i="2"/>
  <c r="J91" i="2"/>
  <c r="J90" i="2"/>
  <c r="J89" i="2"/>
  <c r="J88" i="2"/>
  <c r="BH91" i="2"/>
  <c r="BH90" i="2"/>
  <c r="BH89" i="2"/>
  <c r="BH88" i="2"/>
  <c r="I51" i="2"/>
  <c r="V51" i="2"/>
  <c r="AH51" i="2"/>
  <c r="K70" i="2"/>
  <c r="S70" i="2"/>
  <c r="AY70" i="2"/>
  <c r="BV91" i="2"/>
  <c r="BV90" i="2"/>
  <c r="BV89" i="2"/>
  <c r="BV88" i="2"/>
  <c r="J51" i="2"/>
  <c r="X51" i="2"/>
  <c r="M51" i="2"/>
  <c r="Y51" i="2"/>
  <c r="L91" i="2"/>
  <c r="L90" i="2"/>
  <c r="L89" i="2"/>
  <c r="L88" i="2"/>
  <c r="BL91" i="2"/>
  <c r="BL90" i="2"/>
  <c r="BL89" i="2"/>
  <c r="BL88" i="2"/>
  <c r="N51" i="2"/>
  <c r="Z51" i="2"/>
  <c r="BR70" i="2"/>
  <c r="P51" i="2"/>
  <c r="AC51" i="2"/>
  <c r="BX91" i="2"/>
  <c r="BX90" i="2"/>
  <c r="BX89" i="2"/>
  <c r="BX88" i="2"/>
  <c r="CE72" i="2"/>
  <c r="BW72" i="2"/>
  <c r="BO72" i="2"/>
  <c r="BG72" i="2"/>
  <c r="AY72" i="2"/>
  <c r="AQ72" i="2"/>
  <c r="AI72" i="2"/>
  <c r="AA72" i="2"/>
  <c r="S72" i="2"/>
  <c r="K72" i="2"/>
  <c r="CE71" i="2"/>
  <c r="CC72" i="2"/>
  <c r="BU72" i="2"/>
  <c r="BM72" i="2"/>
  <c r="BE72" i="2"/>
  <c r="AW72" i="2"/>
  <c r="AO72" i="2"/>
  <c r="AG72" i="2"/>
  <c r="Y72" i="2"/>
  <c r="Q72" i="2"/>
  <c r="I72" i="2"/>
  <c r="CC71" i="2"/>
  <c r="BU71" i="2"/>
  <c r="BM71" i="2"/>
  <c r="BE71" i="2"/>
  <c r="CA72" i="2"/>
  <c r="BS72" i="2"/>
  <c r="BK72" i="2"/>
  <c r="BC72" i="2"/>
  <c r="AU72" i="2"/>
  <c r="AM72" i="2"/>
  <c r="AE72" i="2"/>
  <c r="W72" i="2"/>
  <c r="O72" i="2"/>
  <c r="G72" i="2"/>
  <c r="CA71" i="2"/>
  <c r="BS71" i="2"/>
  <c r="BK71" i="2"/>
  <c r="CH69" i="2"/>
  <c r="N71" i="2"/>
  <c r="V71" i="2"/>
  <c r="AD71" i="2"/>
  <c r="AL71" i="2"/>
  <c r="AT71" i="2"/>
  <c r="BB71" i="2"/>
  <c r="BL71" i="2"/>
  <c r="BW71" i="2"/>
  <c r="CH71" i="2"/>
  <c r="T72" i="2"/>
  <c r="AF72" i="2"/>
  <c r="AS72" i="2"/>
  <c r="BF72" i="2"/>
  <c r="BR72" i="2"/>
  <c r="CF72" i="2"/>
  <c r="K81" i="2"/>
  <c r="K82" i="2" s="1"/>
  <c r="X81" i="2"/>
  <c r="X82" i="2" s="1"/>
  <c r="AJ81" i="2"/>
  <c r="AJ82" i="2" s="1"/>
  <c r="AX81" i="2"/>
  <c r="AX82" i="2" s="1"/>
  <c r="BJ81" i="2"/>
  <c r="BJ82" i="2" s="1"/>
  <c r="BW81" i="2"/>
  <c r="BW82" i="2" s="1"/>
  <c r="N81" i="2"/>
  <c r="N82" i="2" s="1"/>
  <c r="AA81" i="2"/>
  <c r="AA82" i="2" s="1"/>
  <c r="AN81" i="2"/>
  <c r="AN82" i="2" s="1"/>
  <c r="AZ81" i="2"/>
  <c r="AZ82" i="2" s="1"/>
  <c r="BN81" i="2"/>
  <c r="BN82" i="2" s="1"/>
  <c r="BZ81" i="2"/>
  <c r="BZ82" i="2" s="1"/>
  <c r="BF71" i="2"/>
  <c r="BP71" i="2"/>
  <c r="BZ71" i="2"/>
  <c r="L72" i="2"/>
  <c r="X72" i="2"/>
  <c r="AK72" i="2"/>
  <c r="AX72" i="2"/>
  <c r="BJ72" i="2"/>
  <c r="BX72" i="2"/>
  <c r="P81" i="2"/>
  <c r="P82" i="2" s="1"/>
  <c r="AB81" i="2"/>
  <c r="AB82" i="2" s="1"/>
  <c r="AP81" i="2"/>
  <c r="AP82" i="2" s="1"/>
  <c r="BB81" i="2"/>
  <c r="BB82" i="2" s="1"/>
  <c r="BO81" i="2"/>
  <c r="BO82" i="2" s="1"/>
  <c r="CB81" i="2"/>
  <c r="CB82" i="2" s="1"/>
  <c r="J71" i="2"/>
  <c r="R71" i="2"/>
  <c r="Z71" i="2"/>
  <c r="AH71" i="2"/>
  <c r="AP71" i="2"/>
  <c r="AX71" i="2"/>
  <c r="BG71" i="2"/>
  <c r="BQ71" i="2"/>
  <c r="BQ74" i="2" s="1"/>
  <c r="CB71" i="2"/>
  <c r="M72" i="2"/>
  <c r="Z72" i="2"/>
  <c r="AL72" i="2"/>
  <c r="AZ72" i="2"/>
  <c r="BL72" i="2"/>
  <c r="BY72" i="2"/>
  <c r="R81" i="2"/>
  <c r="R82" i="2" s="1"/>
  <c r="AD81" i="2"/>
  <c r="AD82" i="2" s="1"/>
  <c r="AQ81" i="2"/>
  <c r="AQ82" i="2" s="1"/>
  <c r="BD81" i="2"/>
  <c r="BD82" i="2" s="1"/>
  <c r="BP81" i="2"/>
  <c r="BP82" i="2" s="1"/>
  <c r="K71" i="2"/>
  <c r="S71" i="2"/>
  <c r="AA71" i="2"/>
  <c r="AI71" i="2"/>
  <c r="AQ71" i="2"/>
  <c r="AY71" i="2"/>
  <c r="BH71" i="2"/>
  <c r="BR71" i="2"/>
  <c r="CD71" i="2"/>
  <c r="N72" i="2"/>
  <c r="AB72" i="2"/>
  <c r="AN72" i="2"/>
  <c r="BA72" i="2"/>
  <c r="BN72" i="2"/>
  <c r="BZ72" i="2"/>
  <c r="CC81" i="2"/>
  <c r="CC82" i="2" s="1"/>
  <c r="BU81" i="2"/>
  <c r="BU82" i="2" s="1"/>
  <c r="BM81" i="2"/>
  <c r="BM82" i="2" s="1"/>
  <c r="BE81" i="2"/>
  <c r="BE82" i="2" s="1"/>
  <c r="AW81" i="2"/>
  <c r="AW82" i="2" s="1"/>
  <c r="AO81" i="2"/>
  <c r="AO82" i="2" s="1"/>
  <c r="AG81" i="2"/>
  <c r="AG82" i="2" s="1"/>
  <c r="Y81" i="2"/>
  <c r="Y82" i="2" s="1"/>
  <c r="Q81" i="2"/>
  <c r="Q82" i="2" s="1"/>
  <c r="I81" i="2"/>
  <c r="I82" i="2" s="1"/>
  <c r="CA81" i="2"/>
  <c r="CA82" i="2" s="1"/>
  <c r="BS81" i="2"/>
  <c r="BS82" i="2" s="1"/>
  <c r="BK81" i="2"/>
  <c r="BK82" i="2" s="1"/>
  <c r="BC81" i="2"/>
  <c r="BC82" i="2" s="1"/>
  <c r="AU81" i="2"/>
  <c r="AU82" i="2" s="1"/>
  <c r="AM81" i="2"/>
  <c r="AM82" i="2" s="1"/>
  <c r="AE81" i="2"/>
  <c r="AE82" i="2" s="1"/>
  <c r="W81" i="2"/>
  <c r="W82" i="2" s="1"/>
  <c r="O81" i="2"/>
  <c r="O82" i="2" s="1"/>
  <c r="G81" i="2"/>
  <c r="G82" i="2" s="1"/>
  <c r="CG81" i="2"/>
  <c r="CG82" i="2" s="1"/>
  <c r="BY81" i="2"/>
  <c r="BY82" i="2" s="1"/>
  <c r="BQ81" i="2"/>
  <c r="BQ82" i="2" s="1"/>
  <c r="BI81" i="2"/>
  <c r="BI82" i="2" s="1"/>
  <c r="BA81" i="2"/>
  <c r="BA82" i="2" s="1"/>
  <c r="AS81" i="2"/>
  <c r="AS82" i="2" s="1"/>
  <c r="AK81" i="2"/>
  <c r="AK82" i="2" s="1"/>
  <c r="AC81" i="2"/>
  <c r="AC82" i="2" s="1"/>
  <c r="U81" i="2"/>
  <c r="U82" i="2" s="1"/>
  <c r="M81" i="2"/>
  <c r="M82" i="2" s="1"/>
  <c r="S81" i="2"/>
  <c r="S82" i="2" s="1"/>
  <c r="AF81" i="2"/>
  <c r="AF82" i="2" s="1"/>
  <c r="AR81" i="2"/>
  <c r="AR82" i="2" s="1"/>
  <c r="BF81" i="2"/>
  <c r="BF82" i="2" s="1"/>
  <c r="BR81" i="2"/>
  <c r="BR82" i="2" s="1"/>
  <c r="CE81" i="2"/>
  <c r="CE82" i="2" s="1"/>
  <c r="X103" i="2"/>
  <c r="H81" i="2"/>
  <c r="H82" i="2" s="1"/>
  <c r="T81" i="2"/>
  <c r="T82" i="2" s="1"/>
  <c r="AH81" i="2"/>
  <c r="AH82" i="2" s="1"/>
  <c r="AT81" i="2"/>
  <c r="AT82" i="2" s="1"/>
  <c r="BG81" i="2"/>
  <c r="BG82" i="2" s="1"/>
  <c r="BT81" i="2"/>
  <c r="BT82" i="2" s="1"/>
  <c r="CF81" i="2"/>
  <c r="CF82" i="2" s="1"/>
  <c r="P103" i="2"/>
  <c r="U103" i="2"/>
  <c r="V103" i="2"/>
  <c r="AJ103" i="2"/>
  <c r="AB103" i="2"/>
  <c r="T103" i="2"/>
  <c r="L103" i="2"/>
  <c r="AI103" i="2"/>
  <c r="AA103" i="2"/>
  <c r="S103" i="2"/>
  <c r="K103" i="2"/>
  <c r="AH103" i="2"/>
  <c r="Z103" i="2"/>
  <c r="R103" i="2"/>
  <c r="J103" i="2"/>
  <c r="AG103" i="2"/>
  <c r="Y103" i="2"/>
  <c r="Q103" i="2"/>
  <c r="I103" i="2"/>
  <c r="AE103" i="2"/>
  <c r="W103" i="2"/>
  <c r="O103" i="2"/>
  <c r="G103" i="2"/>
  <c r="AC103" i="2"/>
  <c r="H103" i="2"/>
  <c r="AD103" i="2"/>
  <c r="M103" i="2"/>
  <c r="AF103" i="2"/>
  <c r="N103" i="2"/>
  <c r="F30" i="1"/>
  <c r="AK74" i="2" l="1"/>
  <c r="BI74" i="2"/>
  <c r="O74" i="2"/>
  <c r="BZ74" i="2"/>
  <c r="CC74" i="2"/>
  <c r="U74" i="2"/>
  <c r="H74" i="2"/>
  <c r="AO74" i="2"/>
  <c r="CA74" i="2"/>
  <c r="AI88" i="2"/>
  <c r="AE74" i="2"/>
  <c r="AI89" i="2"/>
  <c r="L74" i="2"/>
  <c r="AV74" i="2"/>
  <c r="AI90" i="2"/>
  <c r="CM15" i="2"/>
  <c r="CM19" i="2" s="1"/>
  <c r="CD89" i="2"/>
  <c r="CF74" i="2"/>
  <c r="CD88" i="2"/>
  <c r="M15" i="2"/>
  <c r="AZ74" i="2"/>
  <c r="BC74" i="2"/>
  <c r="BP74" i="2"/>
  <c r="Q74" i="2"/>
  <c r="Z89" i="2"/>
  <c r="CD90" i="2"/>
  <c r="CH88" i="2"/>
  <c r="AP74" i="2"/>
  <c r="BL74" i="2"/>
  <c r="BU74" i="2"/>
  <c r="Z90" i="2"/>
  <c r="CH89" i="2"/>
  <c r="CB74" i="2"/>
  <c r="AD74" i="2"/>
  <c r="Z91" i="2"/>
  <c r="CG74" i="2"/>
  <c r="CG19" i="2" s="1"/>
  <c r="CH91" i="2"/>
  <c r="AJ74" i="2"/>
  <c r="BJ74" i="2"/>
  <c r="BE74" i="2"/>
  <c r="BN74" i="2"/>
  <c r="M43" i="4"/>
  <c r="V88" i="2"/>
  <c r="CE74" i="2"/>
  <c r="S74" i="2"/>
  <c r="BS74" i="2"/>
  <c r="AC74" i="2"/>
  <c r="T70" i="2"/>
  <c r="T74" i="2" s="1"/>
  <c r="AH74" i="2"/>
  <c r="AL74" i="2"/>
  <c r="V90" i="2"/>
  <c r="BY74" i="2"/>
  <c r="J74" i="2"/>
  <c r="CD74" i="2"/>
  <c r="V91" i="2"/>
  <c r="BT74" i="2"/>
  <c r="AM74" i="2"/>
  <c r="AN74" i="2"/>
  <c r="BB74" i="2"/>
  <c r="AG74" i="2"/>
  <c r="AX74" i="2"/>
  <c r="AS74" i="2"/>
  <c r="AS19" i="2" s="1"/>
  <c r="AU74" i="2"/>
  <c r="M74" i="2"/>
  <c r="R74" i="2"/>
  <c r="BF74" i="2"/>
  <c r="W74" i="2"/>
  <c r="AA74" i="2"/>
  <c r="BH74" i="2"/>
  <c r="BD74" i="2"/>
  <c r="P74" i="2"/>
  <c r="H17" i="1"/>
  <c r="AY15" i="2"/>
  <c r="AC15" i="2"/>
  <c r="CE15" i="2"/>
  <c r="AQ15" i="2"/>
  <c r="BO15" i="2"/>
  <c r="BG15" i="2"/>
  <c r="BY15" i="2"/>
  <c r="BM74" i="2"/>
  <c r="AQ74" i="2"/>
  <c r="BV74" i="2"/>
  <c r="N74" i="2"/>
  <c r="V74" i="2"/>
  <c r="AI74" i="2"/>
  <c r="BA74" i="2"/>
  <c r="BA19" i="2" s="1"/>
  <c r="Z74" i="2"/>
  <c r="I74" i="2"/>
  <c r="U19" i="2"/>
  <c r="AW74" i="2"/>
  <c r="BR74" i="2"/>
  <c r="AY88" i="2"/>
  <c r="AY90" i="2"/>
  <c r="BW74" i="2"/>
  <c r="K74" i="2"/>
  <c r="AK15" i="2"/>
  <c r="AK19" i="2" s="1"/>
  <c r="AI15" i="2"/>
  <c r="Y74" i="2"/>
  <c r="AY91" i="2"/>
  <c r="BO74" i="2"/>
  <c r="K15" i="2"/>
  <c r="BX74" i="2"/>
  <c r="G74" i="2"/>
  <c r="BG74" i="2"/>
  <c r="AF74" i="2"/>
  <c r="AB74" i="2"/>
  <c r="BK74" i="2"/>
  <c r="AT74" i="2"/>
  <c r="AY74" i="2"/>
  <c r="X74" i="2"/>
  <c r="CU37" i="3"/>
  <c r="O40" i="8"/>
  <c r="O41" i="8" s="1"/>
  <c r="P36" i="8"/>
  <c r="N96" i="8"/>
  <c r="N97" i="8" s="1"/>
  <c r="N43" i="8" s="1"/>
  <c r="O92" i="8"/>
  <c r="O92" i="7"/>
  <c r="N96" i="7"/>
  <c r="N97" i="7" s="1"/>
  <c r="M43" i="7"/>
  <c r="O36" i="7"/>
  <c r="N40" i="7"/>
  <c r="N41" i="7" s="1"/>
  <c r="N43" i="7" s="1"/>
  <c r="N96" i="6"/>
  <c r="N97" i="6" s="1"/>
  <c r="N43" i="6" s="1"/>
  <c r="O92" i="6"/>
  <c r="O40" i="6"/>
  <c r="O41" i="6" s="1"/>
  <c r="P36" i="6"/>
  <c r="O36" i="5"/>
  <c r="N40" i="5"/>
  <c r="N41" i="5" s="1"/>
  <c r="M43" i="5"/>
  <c r="N96" i="5"/>
  <c r="N97" i="5" s="1"/>
  <c r="O92" i="5"/>
  <c r="O36" i="4"/>
  <c r="N40" i="4"/>
  <c r="N41" i="4" s="1"/>
  <c r="N96" i="4"/>
  <c r="N97" i="4" s="1"/>
  <c r="O92" i="4"/>
  <c r="AW11" i="2"/>
  <c r="AW15" i="2" s="1"/>
  <c r="BM11" i="2"/>
  <c r="BM15" i="2" s="1"/>
  <c r="AO11" i="2"/>
  <c r="AO15" i="2" s="1"/>
  <c r="AO19" i="2" s="1"/>
  <c r="CK11" i="2"/>
  <c r="CK15" i="2" s="1"/>
  <c r="CK19" i="2" s="1"/>
  <c r="CC11" i="2"/>
  <c r="CC15" i="2" s="1"/>
  <c r="CC19" i="2" s="1"/>
  <c r="BU11" i="2"/>
  <c r="BU15" i="2" s="1"/>
  <c r="BU19" i="2" s="1"/>
  <c r="AA15" i="2"/>
  <c r="AA19" i="2" s="1"/>
  <c r="AG11" i="2"/>
  <c r="AG15" i="2" s="1"/>
  <c r="BE11" i="2"/>
  <c r="BE15" i="2" s="1"/>
  <c r="S15" i="2"/>
  <c r="S19" i="2" s="1"/>
  <c r="Y11" i="2"/>
  <c r="Y15" i="2" s="1"/>
  <c r="Q11" i="2"/>
  <c r="Q15" i="2" s="1"/>
  <c r="BW15" i="2"/>
  <c r="I11" i="2"/>
  <c r="I15" i="2" s="1"/>
  <c r="K40" i="3"/>
  <c r="K41" i="3" s="1"/>
  <c r="L36" i="3"/>
  <c r="K92" i="3"/>
  <c r="J96" i="3"/>
  <c r="J97" i="3" s="1"/>
  <c r="J43" i="3" s="1"/>
  <c r="BQ19" i="2"/>
  <c r="P91" i="2"/>
  <c r="P90" i="2"/>
  <c r="P89" i="2"/>
  <c r="P88" i="2"/>
  <c r="CJ11" i="2"/>
  <c r="CJ15" i="2" s="1"/>
  <c r="CJ19" i="2" s="1"/>
  <c r="AO90" i="2"/>
  <c r="AO91" i="2"/>
  <c r="AO89" i="2"/>
  <c r="AO88" i="2"/>
  <c r="AU11" i="2"/>
  <c r="AU15" i="2" s="1"/>
  <c r="Y91" i="2"/>
  <c r="Y90" i="2"/>
  <c r="Y89" i="2"/>
  <c r="Y88" i="2"/>
  <c r="H91" i="2"/>
  <c r="H90" i="2"/>
  <c r="H89" i="2"/>
  <c r="H88" i="2"/>
  <c r="H11" i="2"/>
  <c r="H15" i="2" s="1"/>
  <c r="H19" i="2" s="1"/>
  <c r="CH11" i="2"/>
  <c r="CH15" i="2" s="1"/>
  <c r="BH11" i="2"/>
  <c r="BH15" i="2" s="1"/>
  <c r="BH19" i="2" s="1"/>
  <c r="H40" i="2"/>
  <c r="H41" i="2" s="1"/>
  <c r="U91" i="2"/>
  <c r="U90" i="2"/>
  <c r="U89" i="2"/>
  <c r="U88" i="2"/>
  <c r="CG91" i="2"/>
  <c r="CG90" i="2"/>
  <c r="CG89" i="2"/>
  <c r="CG88" i="2"/>
  <c r="BK90" i="2"/>
  <c r="BK91" i="2"/>
  <c r="BK89" i="2"/>
  <c r="BK88" i="2"/>
  <c r="AW90" i="2"/>
  <c r="AW91" i="2"/>
  <c r="AW88" i="2"/>
  <c r="AW89" i="2"/>
  <c r="R91" i="2"/>
  <c r="R90" i="2"/>
  <c r="R89" i="2"/>
  <c r="R88" i="2"/>
  <c r="CB91" i="2"/>
  <c r="CB90" i="2"/>
  <c r="CB89" i="2"/>
  <c r="CB88" i="2"/>
  <c r="BZ89" i="2"/>
  <c r="BZ88" i="2"/>
  <c r="BZ91" i="2"/>
  <c r="BZ90" i="2"/>
  <c r="AX91" i="2"/>
  <c r="AX90" i="2"/>
  <c r="AX89" i="2"/>
  <c r="AX88" i="2"/>
  <c r="AP32" i="2"/>
  <c r="AP35" i="2"/>
  <c r="AP34" i="2"/>
  <c r="AP33" i="2"/>
  <c r="BF11" i="2"/>
  <c r="BF15" i="2" s="1"/>
  <c r="CR33" i="2"/>
  <c r="CR35" i="2"/>
  <c r="CR32" i="2"/>
  <c r="CR34" i="2"/>
  <c r="AF33" i="2"/>
  <c r="AF35" i="2"/>
  <c r="AF32" i="2"/>
  <c r="AF34" i="2"/>
  <c r="BL11" i="2"/>
  <c r="BL15" i="2" s="1"/>
  <c r="BL19" i="2" s="1"/>
  <c r="AM11" i="2"/>
  <c r="AM15" i="2" s="1"/>
  <c r="BB34" i="2"/>
  <c r="BB35" i="2"/>
  <c r="BB32" i="2"/>
  <c r="BB33" i="2"/>
  <c r="BZ11" i="2"/>
  <c r="BZ15" i="2" s="1"/>
  <c r="BZ19" i="2" s="1"/>
  <c r="N11" i="2"/>
  <c r="N15" i="2" s="1"/>
  <c r="N19" i="2" s="1"/>
  <c r="CN35" i="2"/>
  <c r="CN33" i="2"/>
  <c r="CN34" i="2"/>
  <c r="CN32" i="2"/>
  <c r="AB35" i="2"/>
  <c r="AB33" i="2"/>
  <c r="AB34" i="2"/>
  <c r="AB32" i="2"/>
  <c r="AZ11" i="2"/>
  <c r="AZ15" i="2" s="1"/>
  <c r="AZ19" i="2" s="1"/>
  <c r="BI91" i="2"/>
  <c r="BI90" i="2"/>
  <c r="BI89" i="2"/>
  <c r="BI88" i="2"/>
  <c r="BC89" i="2"/>
  <c r="BC91" i="2"/>
  <c r="BC90" i="2"/>
  <c r="BC88" i="2"/>
  <c r="BN11" i="2"/>
  <c r="BN15" i="2" s="1"/>
  <c r="AN33" i="2"/>
  <c r="AN35" i="2"/>
  <c r="AN32" i="2"/>
  <c r="AN34" i="2"/>
  <c r="BJ34" i="2"/>
  <c r="BJ35" i="2"/>
  <c r="BJ33" i="2"/>
  <c r="BJ32" i="2"/>
  <c r="AJ35" i="2"/>
  <c r="AJ34" i="2"/>
  <c r="AJ33" i="2"/>
  <c r="AJ32" i="2"/>
  <c r="G104" i="2"/>
  <c r="CF91" i="2"/>
  <c r="CF90" i="2"/>
  <c r="CF89" i="2"/>
  <c r="CF88" i="2"/>
  <c r="CE91" i="2"/>
  <c r="CE90" i="2"/>
  <c r="CE89" i="2"/>
  <c r="CE88" i="2"/>
  <c r="AC91" i="2"/>
  <c r="AC90" i="2"/>
  <c r="AC89" i="2"/>
  <c r="AC88" i="2"/>
  <c r="G88" i="2"/>
  <c r="H92" i="2" s="1"/>
  <c r="G91" i="2"/>
  <c r="G90" i="2"/>
  <c r="H94" i="2" s="1"/>
  <c r="G89" i="2"/>
  <c r="H93" i="2" s="1"/>
  <c r="BS90" i="2"/>
  <c r="BS88" i="2"/>
  <c r="BS91" i="2"/>
  <c r="BS89" i="2"/>
  <c r="BE90" i="2"/>
  <c r="BE91" i="2"/>
  <c r="BE89" i="2"/>
  <c r="BE88" i="2"/>
  <c r="BO91" i="2"/>
  <c r="BO90" i="2"/>
  <c r="BO89" i="2"/>
  <c r="BO88" i="2"/>
  <c r="BN91" i="2"/>
  <c r="BN90" i="2"/>
  <c r="BN89" i="2"/>
  <c r="BN88" i="2"/>
  <c r="AJ91" i="2"/>
  <c r="AJ90" i="2"/>
  <c r="AJ89" i="2"/>
  <c r="AJ88" i="2"/>
  <c r="AH32" i="2"/>
  <c r="AH34" i="2"/>
  <c r="AH33" i="2"/>
  <c r="AH35" i="2"/>
  <c r="AX11" i="2"/>
  <c r="AX15" i="2" s="1"/>
  <c r="AX19" i="2" s="1"/>
  <c r="CJ33" i="2"/>
  <c r="CJ35" i="2"/>
  <c r="CJ34" i="2"/>
  <c r="CJ32" i="2"/>
  <c r="X33" i="2"/>
  <c r="X32" i="2"/>
  <c r="X35" i="2"/>
  <c r="X34" i="2"/>
  <c r="BD11" i="2"/>
  <c r="BD15" i="2" s="1"/>
  <c r="AE11" i="2"/>
  <c r="AE15" i="2" s="1"/>
  <c r="AT34" i="2"/>
  <c r="AT32" i="2"/>
  <c r="AT35" i="2"/>
  <c r="AT33" i="2"/>
  <c r="BR11" i="2"/>
  <c r="BR15" i="2" s="1"/>
  <c r="CF35" i="2"/>
  <c r="CF33" i="2"/>
  <c r="CF32" i="2"/>
  <c r="CF34" i="2"/>
  <c r="T35" i="2"/>
  <c r="T33" i="2"/>
  <c r="T32" i="2"/>
  <c r="T34" i="2"/>
  <c r="AR11" i="2"/>
  <c r="AR15" i="2" s="1"/>
  <c r="AR19" i="2" s="1"/>
  <c r="AM90" i="2"/>
  <c r="AM91" i="2"/>
  <c r="AM89" i="2"/>
  <c r="AM88" i="2"/>
  <c r="N89" i="2"/>
  <c r="N88" i="2"/>
  <c r="N91" i="2"/>
  <c r="N90" i="2"/>
  <c r="BS11" i="2"/>
  <c r="BS15" i="2" s="1"/>
  <c r="M91" i="2"/>
  <c r="M90" i="2"/>
  <c r="M89" i="2"/>
  <c r="M88" i="2"/>
  <c r="AX35" i="2"/>
  <c r="AX33" i="2"/>
  <c r="AX34" i="2"/>
  <c r="AX32" i="2"/>
  <c r="BT11" i="2"/>
  <c r="BT15" i="2" s="1"/>
  <c r="V11" i="2"/>
  <c r="V15" i="2" s="1"/>
  <c r="BT91" i="2"/>
  <c r="BT90" i="2"/>
  <c r="BT89" i="2"/>
  <c r="BT88" i="2"/>
  <c r="BR91" i="2"/>
  <c r="BR89" i="2"/>
  <c r="BR88" i="2"/>
  <c r="BR90" i="2"/>
  <c r="AK91" i="2"/>
  <c r="AK90" i="2"/>
  <c r="AK89" i="2"/>
  <c r="AK88" i="2"/>
  <c r="O90" i="2"/>
  <c r="O91" i="2"/>
  <c r="O89" i="2"/>
  <c r="O88" i="2"/>
  <c r="CA89" i="2"/>
  <c r="CA90" i="2"/>
  <c r="CA91" i="2"/>
  <c r="CA88" i="2"/>
  <c r="BM91" i="2"/>
  <c r="BM89" i="2"/>
  <c r="BM90" i="2"/>
  <c r="BM88" i="2"/>
  <c r="BB89" i="2"/>
  <c r="BB90" i="2"/>
  <c r="BB88" i="2"/>
  <c r="BB91" i="2"/>
  <c r="AZ91" i="2"/>
  <c r="AZ90" i="2"/>
  <c r="AZ89" i="2"/>
  <c r="AZ88" i="2"/>
  <c r="X91" i="2"/>
  <c r="X90" i="2"/>
  <c r="X89" i="2"/>
  <c r="X88" i="2"/>
  <c r="Z35" i="2"/>
  <c r="Z34" i="2"/>
  <c r="Z33" i="2"/>
  <c r="Z32" i="2"/>
  <c r="AP11" i="2"/>
  <c r="AP15" i="2" s="1"/>
  <c r="CB33" i="2"/>
  <c r="CB34" i="2"/>
  <c r="CB32" i="2"/>
  <c r="CB35" i="2"/>
  <c r="P34" i="2"/>
  <c r="P32" i="2"/>
  <c r="P33" i="2"/>
  <c r="P35" i="2"/>
  <c r="AV11" i="2"/>
  <c r="AV15" i="2" s="1"/>
  <c r="AV19" i="2" s="1"/>
  <c r="O11" i="2"/>
  <c r="O15" i="2" s="1"/>
  <c r="O19" i="2" s="1"/>
  <c r="AL34" i="2"/>
  <c r="AL35" i="2"/>
  <c r="AL32" i="2"/>
  <c r="AL33" i="2"/>
  <c r="BJ11" i="2"/>
  <c r="BJ15" i="2" s="1"/>
  <c r="BJ19" i="2" s="1"/>
  <c r="BX35" i="2"/>
  <c r="BX34" i="2"/>
  <c r="BX33" i="2"/>
  <c r="BX32" i="2"/>
  <c r="L35" i="2"/>
  <c r="L34" i="2"/>
  <c r="L32" i="2"/>
  <c r="L33" i="2"/>
  <c r="AJ11" i="2"/>
  <c r="AJ15" i="2" s="1"/>
  <c r="BD91" i="2"/>
  <c r="BD90" i="2"/>
  <c r="BD89" i="2"/>
  <c r="BD88" i="2"/>
  <c r="BY91" i="2"/>
  <c r="BY90" i="2"/>
  <c r="BY89" i="2"/>
  <c r="BY88" i="2"/>
  <c r="BJ90" i="2"/>
  <c r="BJ88" i="2"/>
  <c r="BJ89" i="2"/>
  <c r="BJ91" i="2"/>
  <c r="BG91" i="2"/>
  <c r="BG90" i="2"/>
  <c r="BG89" i="2"/>
  <c r="BG88" i="2"/>
  <c r="BF91" i="2"/>
  <c r="BF90" i="2"/>
  <c r="BF89" i="2"/>
  <c r="BF88" i="2"/>
  <c r="AS91" i="2"/>
  <c r="AS90" i="2"/>
  <c r="AS89" i="2"/>
  <c r="AS88" i="2"/>
  <c r="W91" i="2"/>
  <c r="W89" i="2"/>
  <c r="W88" i="2"/>
  <c r="W90" i="2"/>
  <c r="I90" i="2"/>
  <c r="I91" i="2"/>
  <c r="I89" i="2"/>
  <c r="I88" i="2"/>
  <c r="BU88" i="2"/>
  <c r="BU89" i="2"/>
  <c r="BU90" i="2"/>
  <c r="BU91" i="2"/>
  <c r="AP91" i="2"/>
  <c r="AP90" i="2"/>
  <c r="AP89" i="2"/>
  <c r="AP88" i="2"/>
  <c r="AN91" i="2"/>
  <c r="AN90" i="2"/>
  <c r="AN89" i="2"/>
  <c r="AN88" i="2"/>
  <c r="K91" i="2"/>
  <c r="K90" i="2"/>
  <c r="K88" i="2"/>
  <c r="K89" i="2"/>
  <c r="CH70" i="2"/>
  <c r="CH74" i="2" s="1"/>
  <c r="CD33" i="2"/>
  <c r="CD32" i="2"/>
  <c r="CD35" i="2"/>
  <c r="CD34" i="2"/>
  <c r="R33" i="2"/>
  <c r="R35" i="2"/>
  <c r="R32" i="2"/>
  <c r="R34" i="2"/>
  <c r="AH11" i="2"/>
  <c r="AH15" i="2" s="1"/>
  <c r="AH19" i="2" s="1"/>
  <c r="BT33" i="2"/>
  <c r="BT32" i="2"/>
  <c r="BT35" i="2"/>
  <c r="BT34" i="2"/>
  <c r="H33" i="2"/>
  <c r="I37" i="2" s="1"/>
  <c r="J37" i="2" s="1"/>
  <c r="H32" i="2"/>
  <c r="I36" i="2" s="1"/>
  <c r="H35" i="2"/>
  <c r="H34" i="2"/>
  <c r="I38" i="2" s="1"/>
  <c r="J38" i="2" s="1"/>
  <c r="AN11" i="2"/>
  <c r="AN15" i="2" s="1"/>
  <c r="CI11" i="2"/>
  <c r="CI15" i="2" s="1"/>
  <c r="CI19" i="2" s="1"/>
  <c r="G11" i="2"/>
  <c r="G15" i="2" s="1"/>
  <c r="CQ11" i="2"/>
  <c r="CQ15" i="2" s="1"/>
  <c r="CQ19" i="2" s="1"/>
  <c r="CP34" i="2"/>
  <c r="CP35" i="2"/>
  <c r="CP32" i="2"/>
  <c r="CP33" i="2"/>
  <c r="AD34" i="2"/>
  <c r="AD35" i="2"/>
  <c r="AD33" i="2"/>
  <c r="AD32" i="2"/>
  <c r="BB11" i="2"/>
  <c r="BB15" i="2" s="1"/>
  <c r="BI19" i="2"/>
  <c r="BP35" i="2"/>
  <c r="BP33" i="2"/>
  <c r="BP32" i="2"/>
  <c r="BP34" i="2"/>
  <c r="CN11" i="2"/>
  <c r="CN15" i="2" s="1"/>
  <c r="CN19" i="2" s="1"/>
  <c r="AB11" i="2"/>
  <c r="AB15" i="2" s="1"/>
  <c r="AH91" i="2"/>
  <c r="AH90" i="2"/>
  <c r="AH89" i="2"/>
  <c r="AH88" i="2"/>
  <c r="X11" i="2"/>
  <c r="X15" i="2" s="1"/>
  <c r="X19" i="2" s="1"/>
  <c r="AD89" i="2"/>
  <c r="AD88" i="2"/>
  <c r="AD91" i="2"/>
  <c r="AD90" i="2"/>
  <c r="AT91" i="2"/>
  <c r="AT88" i="2"/>
  <c r="AT90" i="2"/>
  <c r="AT89" i="2"/>
  <c r="AR91" i="2"/>
  <c r="AR90" i="2"/>
  <c r="AR89" i="2"/>
  <c r="AR88" i="2"/>
  <c r="BA91" i="2"/>
  <c r="BA90" i="2"/>
  <c r="BA89" i="2"/>
  <c r="BA88" i="2"/>
  <c r="AE90" i="2"/>
  <c r="AE91" i="2"/>
  <c r="AE88" i="2"/>
  <c r="AE89" i="2"/>
  <c r="Q90" i="2"/>
  <c r="Q89" i="2"/>
  <c r="Q91" i="2"/>
  <c r="Q88" i="2"/>
  <c r="CC90" i="2"/>
  <c r="CC88" i="2"/>
  <c r="CC89" i="2"/>
  <c r="CC91" i="2"/>
  <c r="BP91" i="2"/>
  <c r="BP90" i="2"/>
  <c r="BP89" i="2"/>
  <c r="BP88" i="2"/>
  <c r="AB91" i="2"/>
  <c r="AB90" i="2"/>
  <c r="AB89" i="2"/>
  <c r="AB88" i="2"/>
  <c r="AA91" i="2"/>
  <c r="AA90" i="2"/>
  <c r="AA89" i="2"/>
  <c r="AA88" i="2"/>
  <c r="BV35" i="2"/>
  <c r="BV34" i="2"/>
  <c r="BV33" i="2"/>
  <c r="BV32" i="2"/>
  <c r="J35" i="2"/>
  <c r="J34" i="2"/>
  <c r="J32" i="2"/>
  <c r="J33" i="2"/>
  <c r="Z11" i="2"/>
  <c r="Z15" i="2" s="1"/>
  <c r="BL33" i="2"/>
  <c r="BL32" i="2"/>
  <c r="BL35" i="2"/>
  <c r="BL34" i="2"/>
  <c r="CR11" i="2"/>
  <c r="CR15" i="2" s="1"/>
  <c r="CR19" i="2" s="1"/>
  <c r="AF11" i="2"/>
  <c r="AF15" i="2" s="1"/>
  <c r="CA11" i="2"/>
  <c r="CA15" i="2" s="1"/>
  <c r="BC11" i="2"/>
  <c r="BC15" i="2" s="1"/>
  <c r="BC19" i="2" s="1"/>
  <c r="CH34" i="2"/>
  <c r="CH32" i="2"/>
  <c r="CH35" i="2"/>
  <c r="CH33" i="2"/>
  <c r="V34" i="2"/>
  <c r="V32" i="2"/>
  <c r="V35" i="2"/>
  <c r="V33" i="2"/>
  <c r="AT11" i="2"/>
  <c r="AT15" i="2" s="1"/>
  <c r="BH35" i="2"/>
  <c r="BH32" i="2"/>
  <c r="BH33" i="2"/>
  <c r="BH34" i="2"/>
  <c r="CF11" i="2"/>
  <c r="CF15" i="2" s="1"/>
  <c r="CF19" i="2" s="1"/>
  <c r="T11" i="2"/>
  <c r="T15" i="2" s="1"/>
  <c r="AF91" i="2"/>
  <c r="AF90" i="2"/>
  <c r="AF89" i="2"/>
  <c r="AF88" i="2"/>
  <c r="BN33" i="2"/>
  <c r="BN34" i="2"/>
  <c r="BN35" i="2"/>
  <c r="BN32" i="2"/>
  <c r="CD11" i="2"/>
  <c r="CD15" i="2" s="1"/>
  <c r="R11" i="2"/>
  <c r="R15" i="2" s="1"/>
  <c r="BD33" i="2"/>
  <c r="BD34" i="2"/>
  <c r="BD32" i="2"/>
  <c r="BD35" i="2"/>
  <c r="W11" i="2"/>
  <c r="W15" i="2" s="1"/>
  <c r="BZ34" i="2"/>
  <c r="BZ33" i="2"/>
  <c r="BZ32" i="2"/>
  <c r="BZ35" i="2"/>
  <c r="N34" i="2"/>
  <c r="N32" i="2"/>
  <c r="N33" i="2"/>
  <c r="N35" i="2"/>
  <c r="AL11" i="2"/>
  <c r="AL15" i="2" s="1"/>
  <c r="AZ35" i="2"/>
  <c r="AZ33" i="2"/>
  <c r="AZ34" i="2"/>
  <c r="AZ32" i="2"/>
  <c r="BX11" i="2"/>
  <c r="BX15" i="2" s="1"/>
  <c r="BX19" i="2" s="1"/>
  <c r="L11" i="2"/>
  <c r="L15" i="2" s="1"/>
  <c r="L19" i="2" s="1"/>
  <c r="T91" i="2"/>
  <c r="T90" i="2"/>
  <c r="T89" i="2"/>
  <c r="T88" i="2"/>
  <c r="S91" i="2"/>
  <c r="S90" i="2"/>
  <c r="S89" i="2"/>
  <c r="S88" i="2"/>
  <c r="BQ91" i="2"/>
  <c r="BQ90" i="2"/>
  <c r="BQ89" i="2"/>
  <c r="BQ88" i="2"/>
  <c r="AU91" i="2"/>
  <c r="AU89" i="2"/>
  <c r="AU90" i="2"/>
  <c r="AU88" i="2"/>
  <c r="AG89" i="2"/>
  <c r="AG91" i="2"/>
  <c r="AG90" i="2"/>
  <c r="AG88" i="2"/>
  <c r="AQ91" i="2"/>
  <c r="AQ90" i="2"/>
  <c r="AQ89" i="2"/>
  <c r="AQ88" i="2"/>
  <c r="BW91" i="2"/>
  <c r="BW90" i="2"/>
  <c r="BW89" i="2"/>
  <c r="BW88" i="2"/>
  <c r="F52" i="2"/>
  <c r="BF34" i="2"/>
  <c r="BF32" i="2"/>
  <c r="BF35" i="2"/>
  <c r="BF33" i="2"/>
  <c r="BV11" i="2"/>
  <c r="BV15" i="2" s="1"/>
  <c r="J11" i="2"/>
  <c r="J15" i="2" s="1"/>
  <c r="J19" i="2" s="1"/>
  <c r="AV33" i="2"/>
  <c r="AV35" i="2"/>
  <c r="AV34" i="2"/>
  <c r="AV32" i="2"/>
  <c r="CB11" i="2"/>
  <c r="CB15" i="2" s="1"/>
  <c r="P11" i="2"/>
  <c r="P15" i="2" s="1"/>
  <c r="BK11" i="2"/>
  <c r="BK15" i="2" s="1"/>
  <c r="BK19" i="2" s="1"/>
  <c r="BR34" i="2"/>
  <c r="BR35" i="2"/>
  <c r="BR32" i="2"/>
  <c r="BR33" i="2"/>
  <c r="CP11" i="2"/>
  <c r="CP15" i="2" s="1"/>
  <c r="CP19" i="2" s="1"/>
  <c r="AD11" i="2"/>
  <c r="AD15" i="2" s="1"/>
  <c r="AR35" i="2"/>
  <c r="AR32" i="2"/>
  <c r="AR34" i="2"/>
  <c r="AR33" i="2"/>
  <c r="BP11" i="2"/>
  <c r="BP15" i="2" s="1"/>
  <c r="BP19" i="2" s="1"/>
  <c r="BW19" i="2" l="1"/>
  <c r="W19" i="2"/>
  <c r="CA19" i="2"/>
  <c r="BR19" i="2"/>
  <c r="BB19" i="2"/>
  <c r="AE19" i="2"/>
  <c r="AQ19" i="2"/>
  <c r="CE19" i="2"/>
  <c r="M19" i="2"/>
  <c r="AF19" i="2"/>
  <c r="R19" i="2"/>
  <c r="AP19" i="2"/>
  <c r="Y19" i="2"/>
  <c r="BV19" i="2"/>
  <c r="AB19" i="2"/>
  <c r="V19" i="2"/>
  <c r="BY19" i="2"/>
  <c r="AC19" i="2"/>
  <c r="AL19" i="2"/>
  <c r="AM19" i="2"/>
  <c r="AD19" i="2"/>
  <c r="AG19" i="2"/>
  <c r="AY19" i="2"/>
  <c r="Q19" i="2"/>
  <c r="CB19" i="2"/>
  <c r="T19" i="2"/>
  <c r="Z19" i="2"/>
  <c r="BT19" i="2"/>
  <c r="BN19" i="2"/>
  <c r="BE19" i="2"/>
  <c r="AW19" i="2"/>
  <c r="BG19" i="2"/>
  <c r="BM19" i="2"/>
  <c r="K19" i="2"/>
  <c r="AN19" i="2"/>
  <c r="BF19" i="2"/>
  <c r="I19" i="2"/>
  <c r="BS19" i="2"/>
  <c r="BD19" i="2"/>
  <c r="BO19" i="2"/>
  <c r="CD19" i="2"/>
  <c r="I94" i="2"/>
  <c r="P19" i="2"/>
  <c r="AT19" i="2"/>
  <c r="AU19" i="2"/>
  <c r="G54" i="2"/>
  <c r="B6" i="2" s="1"/>
  <c r="E16" i="1" s="1"/>
  <c r="J16" i="1" s="1"/>
  <c r="J23" i="1" s="1"/>
  <c r="I9" i="1" s="1"/>
  <c r="J9" i="1" s="1"/>
  <c r="AI19" i="2"/>
  <c r="K38" i="2"/>
  <c r="L38" i="2" s="1"/>
  <c r="M38" i="2" s="1"/>
  <c r="N38" i="2" s="1"/>
  <c r="O38" i="2" s="1"/>
  <c r="P38" i="2" s="1"/>
  <c r="Q38" i="2" s="1"/>
  <c r="R38" i="2" s="1"/>
  <c r="S38" i="2" s="1"/>
  <c r="T38" i="2" s="1"/>
  <c r="U38" i="2" s="1"/>
  <c r="V38" i="2" s="1"/>
  <c r="W38" i="2" s="1"/>
  <c r="X38" i="2" s="1"/>
  <c r="Y38" i="2" s="1"/>
  <c r="Z38" i="2" s="1"/>
  <c r="AA38" i="2" s="1"/>
  <c r="AB38" i="2" s="1"/>
  <c r="AC38" i="2" s="1"/>
  <c r="AD38" i="2" s="1"/>
  <c r="AE38" i="2" s="1"/>
  <c r="AF38" i="2" s="1"/>
  <c r="AG38" i="2" s="1"/>
  <c r="AH38" i="2" s="1"/>
  <c r="AI38" i="2" s="1"/>
  <c r="AJ38" i="2" s="1"/>
  <c r="AK38" i="2" s="1"/>
  <c r="AL38" i="2" s="1"/>
  <c r="AM38" i="2" s="1"/>
  <c r="AN38" i="2" s="1"/>
  <c r="AO38" i="2" s="1"/>
  <c r="AP38" i="2" s="1"/>
  <c r="AQ38" i="2" s="1"/>
  <c r="AR38" i="2" s="1"/>
  <c r="AS38" i="2" s="1"/>
  <c r="AT38" i="2" s="1"/>
  <c r="AU38" i="2" s="1"/>
  <c r="AV38" i="2" s="1"/>
  <c r="AW38" i="2" s="1"/>
  <c r="AX38" i="2" s="1"/>
  <c r="AY38" i="2" s="1"/>
  <c r="AZ38" i="2" s="1"/>
  <c r="BA38" i="2" s="1"/>
  <c r="BB38" i="2" s="1"/>
  <c r="BC38" i="2" s="1"/>
  <c r="BD38" i="2" s="1"/>
  <c r="BE38" i="2" s="1"/>
  <c r="BF38" i="2" s="1"/>
  <c r="BG38" i="2" s="1"/>
  <c r="BH38" i="2" s="1"/>
  <c r="BI38" i="2" s="1"/>
  <c r="BJ38" i="2" s="1"/>
  <c r="BK38" i="2" s="1"/>
  <c r="BL38" i="2" s="1"/>
  <c r="BM38" i="2" s="1"/>
  <c r="BN38" i="2" s="1"/>
  <c r="BO38" i="2" s="1"/>
  <c r="BP38" i="2" s="1"/>
  <c r="BQ38" i="2" s="1"/>
  <c r="BR38" i="2" s="1"/>
  <c r="BS38" i="2" s="1"/>
  <c r="BT38" i="2" s="1"/>
  <c r="BU38" i="2" s="1"/>
  <c r="BV38" i="2" s="1"/>
  <c r="BW38" i="2" s="1"/>
  <c r="BX38" i="2" s="1"/>
  <c r="BY38" i="2" s="1"/>
  <c r="BZ38" i="2" s="1"/>
  <c r="CA38" i="2" s="1"/>
  <c r="CB38" i="2" s="1"/>
  <c r="CC38" i="2" s="1"/>
  <c r="CD38" i="2" s="1"/>
  <c r="CE38" i="2" s="1"/>
  <c r="CF38" i="2" s="1"/>
  <c r="CG38" i="2" s="1"/>
  <c r="CH38" i="2" s="1"/>
  <c r="CI38" i="2" s="1"/>
  <c r="CJ38" i="2" s="1"/>
  <c r="CK38" i="2" s="1"/>
  <c r="CL38" i="2" s="1"/>
  <c r="CM38" i="2" s="1"/>
  <c r="CN38" i="2" s="1"/>
  <c r="CO38" i="2" s="1"/>
  <c r="CP38" i="2" s="1"/>
  <c r="CQ38" i="2" s="1"/>
  <c r="CR38" i="2" s="1"/>
  <c r="K37" i="2"/>
  <c r="L37" i="2" s="1"/>
  <c r="M37" i="2" s="1"/>
  <c r="N37" i="2" s="1"/>
  <c r="O37" i="2" s="1"/>
  <c r="P37" i="2" s="1"/>
  <c r="Q37" i="2" s="1"/>
  <c r="R37" i="2" s="1"/>
  <c r="S37" i="2" s="1"/>
  <c r="T37" i="2" s="1"/>
  <c r="U37" i="2" s="1"/>
  <c r="V37" i="2" s="1"/>
  <c r="W37" i="2" s="1"/>
  <c r="X37" i="2" s="1"/>
  <c r="Y37" i="2" s="1"/>
  <c r="Z37" i="2" s="1"/>
  <c r="AA37" i="2" s="1"/>
  <c r="AB37" i="2" s="1"/>
  <c r="AC37" i="2" s="1"/>
  <c r="AD37" i="2" s="1"/>
  <c r="AE37" i="2" s="1"/>
  <c r="AF37" i="2" s="1"/>
  <c r="AG37" i="2" s="1"/>
  <c r="AH37" i="2" s="1"/>
  <c r="AI37" i="2" s="1"/>
  <c r="AJ37" i="2" s="1"/>
  <c r="AK37" i="2" s="1"/>
  <c r="AL37" i="2" s="1"/>
  <c r="AM37" i="2" s="1"/>
  <c r="AN37" i="2" s="1"/>
  <c r="AO37" i="2" s="1"/>
  <c r="AP37" i="2" s="1"/>
  <c r="AQ37" i="2" s="1"/>
  <c r="AR37" i="2" s="1"/>
  <c r="AS37" i="2" s="1"/>
  <c r="AT37" i="2" s="1"/>
  <c r="AU37" i="2" s="1"/>
  <c r="AV37" i="2" s="1"/>
  <c r="AW37" i="2" s="1"/>
  <c r="AX37" i="2" s="1"/>
  <c r="AY37" i="2" s="1"/>
  <c r="AZ37" i="2" s="1"/>
  <c r="BA37" i="2" s="1"/>
  <c r="BB37" i="2" s="1"/>
  <c r="BC37" i="2" s="1"/>
  <c r="BD37" i="2" s="1"/>
  <c r="BE37" i="2" s="1"/>
  <c r="BF37" i="2" s="1"/>
  <c r="BG37" i="2" s="1"/>
  <c r="BH37" i="2" s="1"/>
  <c r="BI37" i="2" s="1"/>
  <c r="BJ37" i="2" s="1"/>
  <c r="BK37" i="2" s="1"/>
  <c r="BL37" i="2" s="1"/>
  <c r="BM37" i="2" s="1"/>
  <c r="BN37" i="2" s="1"/>
  <c r="BO37" i="2" s="1"/>
  <c r="BP37" i="2" s="1"/>
  <c r="BQ37" i="2" s="1"/>
  <c r="BR37" i="2" s="1"/>
  <c r="BS37" i="2" s="1"/>
  <c r="BT37" i="2" s="1"/>
  <c r="BU37" i="2" s="1"/>
  <c r="BV37" i="2" s="1"/>
  <c r="BW37" i="2" s="1"/>
  <c r="BX37" i="2" s="1"/>
  <c r="BY37" i="2" s="1"/>
  <c r="BZ37" i="2" s="1"/>
  <c r="CA37" i="2" s="1"/>
  <c r="CB37" i="2" s="1"/>
  <c r="CC37" i="2" s="1"/>
  <c r="CD37" i="2" s="1"/>
  <c r="CE37" i="2" s="1"/>
  <c r="CF37" i="2" s="1"/>
  <c r="CG37" i="2" s="1"/>
  <c r="CH37" i="2" s="1"/>
  <c r="CI37" i="2" s="1"/>
  <c r="CJ37" i="2" s="1"/>
  <c r="CK37" i="2" s="1"/>
  <c r="CL37" i="2" s="1"/>
  <c r="CM37" i="2" s="1"/>
  <c r="CN37" i="2" s="1"/>
  <c r="CO37" i="2" s="1"/>
  <c r="CP37" i="2" s="1"/>
  <c r="CQ37" i="2" s="1"/>
  <c r="CR37" i="2" s="1"/>
  <c r="CV37" i="3"/>
  <c r="O96" i="8"/>
  <c r="O97" i="8" s="1"/>
  <c r="O43" i="8" s="1"/>
  <c r="P92" i="8"/>
  <c r="P40" i="8"/>
  <c r="P41" i="8" s="1"/>
  <c r="Q36" i="8"/>
  <c r="P36" i="7"/>
  <c r="O40" i="7"/>
  <c r="O41" i="7" s="1"/>
  <c r="P92" i="7"/>
  <c r="O96" i="7"/>
  <c r="O97" i="7" s="1"/>
  <c r="Q36" i="6"/>
  <c r="P40" i="6"/>
  <c r="P41" i="6" s="1"/>
  <c r="P92" i="6"/>
  <c r="O96" i="6"/>
  <c r="O97" i="6" s="1"/>
  <c r="O43" i="6" s="1"/>
  <c r="N43" i="5"/>
  <c r="O40" i="5"/>
  <c r="O41" i="5" s="1"/>
  <c r="P36" i="5"/>
  <c r="P92" i="5"/>
  <c r="O96" i="5"/>
  <c r="O97" i="5" s="1"/>
  <c r="P92" i="4"/>
  <c r="O96" i="4"/>
  <c r="O97" i="4" s="1"/>
  <c r="N43" i="4"/>
  <c r="O40" i="4"/>
  <c r="O41" i="4" s="1"/>
  <c r="P36" i="4"/>
  <c r="M36" i="3"/>
  <c r="L40" i="3"/>
  <c r="L41" i="3" s="1"/>
  <c r="L92" i="3"/>
  <c r="K96" i="3"/>
  <c r="K97" i="3" s="1"/>
  <c r="K43" i="3" s="1"/>
  <c r="I40" i="2"/>
  <c r="I41" i="2" s="1"/>
  <c r="J36" i="2"/>
  <c r="G17" i="2"/>
  <c r="G19" i="2"/>
  <c r="I93" i="2"/>
  <c r="J93" i="2" s="1"/>
  <c r="K93" i="2" s="1"/>
  <c r="L93" i="2" s="1"/>
  <c r="M93" i="2" s="1"/>
  <c r="N93" i="2" s="1"/>
  <c r="O93" i="2" s="1"/>
  <c r="P93" i="2" s="1"/>
  <c r="Q93" i="2" s="1"/>
  <c r="R93" i="2" s="1"/>
  <c r="S93" i="2" s="1"/>
  <c r="T93" i="2" s="1"/>
  <c r="U93" i="2" s="1"/>
  <c r="V93" i="2" s="1"/>
  <c r="W93" i="2" s="1"/>
  <c r="X93" i="2" s="1"/>
  <c r="Y93" i="2" s="1"/>
  <c r="Z93" i="2" s="1"/>
  <c r="AA93" i="2" s="1"/>
  <c r="AB93" i="2" s="1"/>
  <c r="AC93" i="2" s="1"/>
  <c r="AD93" i="2" s="1"/>
  <c r="AE93" i="2" s="1"/>
  <c r="AF93" i="2" s="1"/>
  <c r="AG93" i="2" s="1"/>
  <c r="AH93" i="2" s="1"/>
  <c r="AI93" i="2" s="1"/>
  <c r="AJ93" i="2" s="1"/>
  <c r="AK93" i="2" s="1"/>
  <c r="AL93" i="2" s="1"/>
  <c r="AM93" i="2" s="1"/>
  <c r="AN93" i="2" s="1"/>
  <c r="AO93" i="2" s="1"/>
  <c r="AP93" i="2" s="1"/>
  <c r="AQ93" i="2" s="1"/>
  <c r="AR93" i="2" s="1"/>
  <c r="AS93" i="2" s="1"/>
  <c r="AT93" i="2" s="1"/>
  <c r="AU93" i="2" s="1"/>
  <c r="AV93" i="2" s="1"/>
  <c r="AW93" i="2" s="1"/>
  <c r="AX93" i="2" s="1"/>
  <c r="AY93" i="2" s="1"/>
  <c r="AZ93" i="2" s="1"/>
  <c r="BA93" i="2" s="1"/>
  <c r="BB93" i="2" s="1"/>
  <c r="BC93" i="2" s="1"/>
  <c r="BD93" i="2" s="1"/>
  <c r="BE93" i="2" s="1"/>
  <c r="BF93" i="2" s="1"/>
  <c r="BG93" i="2" s="1"/>
  <c r="BH93" i="2" s="1"/>
  <c r="BI93" i="2" s="1"/>
  <c r="BJ93" i="2" s="1"/>
  <c r="BK93" i="2" s="1"/>
  <c r="BL93" i="2" s="1"/>
  <c r="BM93" i="2" s="1"/>
  <c r="BN93" i="2" s="1"/>
  <c r="BO93" i="2" s="1"/>
  <c r="BP93" i="2" s="1"/>
  <c r="BQ93" i="2" s="1"/>
  <c r="BR93" i="2" s="1"/>
  <c r="BS93" i="2" s="1"/>
  <c r="BT93" i="2" s="1"/>
  <c r="BU93" i="2" s="1"/>
  <c r="BV93" i="2" s="1"/>
  <c r="BW93" i="2" s="1"/>
  <c r="BX93" i="2" s="1"/>
  <c r="BY93" i="2" s="1"/>
  <c r="BZ93" i="2" s="1"/>
  <c r="CA93" i="2" s="1"/>
  <c r="CB93" i="2" s="1"/>
  <c r="CC93" i="2" s="1"/>
  <c r="CD93" i="2" s="1"/>
  <c r="CE93" i="2" s="1"/>
  <c r="CF93" i="2" s="1"/>
  <c r="CG93" i="2" s="1"/>
  <c r="CH93" i="2" s="1"/>
  <c r="AJ19" i="2"/>
  <c r="G16" i="2"/>
  <c r="J94" i="2"/>
  <c r="K94" i="2" s="1"/>
  <c r="L94" i="2" s="1"/>
  <c r="M94" i="2" s="1"/>
  <c r="N94" i="2" s="1"/>
  <c r="O94" i="2" s="1"/>
  <c r="P94" i="2" s="1"/>
  <c r="Q94" i="2" s="1"/>
  <c r="R94" i="2" s="1"/>
  <c r="S94" i="2" s="1"/>
  <c r="T94" i="2" s="1"/>
  <c r="U94" i="2" s="1"/>
  <c r="V94" i="2" s="1"/>
  <c r="W94" i="2" s="1"/>
  <c r="X94" i="2" s="1"/>
  <c r="Y94" i="2" s="1"/>
  <c r="Z94" i="2" s="1"/>
  <c r="AA94" i="2" s="1"/>
  <c r="AB94" i="2" s="1"/>
  <c r="AC94" i="2" s="1"/>
  <c r="AD94" i="2" s="1"/>
  <c r="AE94" i="2" s="1"/>
  <c r="AF94" i="2" s="1"/>
  <c r="AG94" i="2" s="1"/>
  <c r="AH94" i="2" s="1"/>
  <c r="AI94" i="2" s="1"/>
  <c r="AJ94" i="2" s="1"/>
  <c r="AK94" i="2" s="1"/>
  <c r="AL94" i="2" s="1"/>
  <c r="AM94" i="2" s="1"/>
  <c r="AN94" i="2" s="1"/>
  <c r="AO94" i="2" s="1"/>
  <c r="AP94" i="2" s="1"/>
  <c r="AQ94" i="2" s="1"/>
  <c r="AR94" i="2" s="1"/>
  <c r="AS94" i="2" s="1"/>
  <c r="AT94" i="2" s="1"/>
  <c r="AU94" i="2" s="1"/>
  <c r="AV94" i="2" s="1"/>
  <c r="AW94" i="2" s="1"/>
  <c r="AX94" i="2" s="1"/>
  <c r="AY94" i="2" s="1"/>
  <c r="AZ94" i="2" s="1"/>
  <c r="BA94" i="2" s="1"/>
  <c r="BB94" i="2" s="1"/>
  <c r="BC94" i="2" s="1"/>
  <c r="BD94" i="2" s="1"/>
  <c r="BE94" i="2" s="1"/>
  <c r="BF94" i="2" s="1"/>
  <c r="BG94" i="2" s="1"/>
  <c r="BH94" i="2" s="1"/>
  <c r="BI94" i="2" s="1"/>
  <c r="BJ94" i="2" s="1"/>
  <c r="BK94" i="2" s="1"/>
  <c r="BL94" i="2" s="1"/>
  <c r="BM94" i="2" s="1"/>
  <c r="BN94" i="2" s="1"/>
  <c r="BO94" i="2" s="1"/>
  <c r="BP94" i="2" s="1"/>
  <c r="BQ94" i="2" s="1"/>
  <c r="BR94" i="2" s="1"/>
  <c r="BS94" i="2" s="1"/>
  <c r="BT94" i="2" s="1"/>
  <c r="BU94" i="2" s="1"/>
  <c r="BV94" i="2" s="1"/>
  <c r="BW94" i="2" s="1"/>
  <c r="BX94" i="2" s="1"/>
  <c r="BY94" i="2" s="1"/>
  <c r="BZ94" i="2" s="1"/>
  <c r="CA94" i="2" s="1"/>
  <c r="CB94" i="2" s="1"/>
  <c r="CC94" i="2" s="1"/>
  <c r="CD94" i="2" s="1"/>
  <c r="CE94" i="2" s="1"/>
  <c r="CF94" i="2" s="1"/>
  <c r="CG94" i="2" s="1"/>
  <c r="CH94" i="2" s="1"/>
  <c r="CH19" i="2"/>
  <c r="H96" i="2"/>
  <c r="H97" i="2" s="1"/>
  <c r="H43" i="2" s="1"/>
  <c r="I92" i="2"/>
  <c r="O43" i="4" l="1"/>
  <c r="CW37" i="3"/>
  <c r="Q40" i="8"/>
  <c r="Q41" i="8" s="1"/>
  <c r="R36" i="8"/>
  <c r="Q92" i="8"/>
  <c r="P96" i="8"/>
  <c r="P97" i="8" s="1"/>
  <c r="P43" i="8" s="1"/>
  <c r="P96" i="7"/>
  <c r="P97" i="7" s="1"/>
  <c r="Q92" i="7"/>
  <c r="O43" i="7"/>
  <c r="P40" i="7"/>
  <c r="P41" i="7" s="1"/>
  <c r="Q36" i="7"/>
  <c r="Q40" i="6"/>
  <c r="Q41" i="6" s="1"/>
  <c r="R36" i="6"/>
  <c r="P96" i="6"/>
  <c r="P97" i="6" s="1"/>
  <c r="P43" i="6" s="1"/>
  <c r="Q92" i="6"/>
  <c r="O43" i="5"/>
  <c r="P96" i="5"/>
  <c r="P97" i="5" s="1"/>
  <c r="Q92" i="5"/>
  <c r="P40" i="5"/>
  <c r="P41" i="5" s="1"/>
  <c r="Q36" i="5"/>
  <c r="Q36" i="4"/>
  <c r="P40" i="4"/>
  <c r="P41" i="4" s="1"/>
  <c r="P96" i="4"/>
  <c r="P97" i="4" s="1"/>
  <c r="Q92" i="4"/>
  <c r="G18" i="2"/>
  <c r="B4" i="2" s="1"/>
  <c r="C16" i="1" s="1"/>
  <c r="M92" i="3"/>
  <c r="L96" i="3"/>
  <c r="L97" i="3" s="1"/>
  <c r="L43" i="3" s="1"/>
  <c r="N36" i="3"/>
  <c r="M40" i="3"/>
  <c r="M41" i="3" s="1"/>
  <c r="J92" i="2"/>
  <c r="I96" i="2"/>
  <c r="I97" i="2" s="1"/>
  <c r="I43" i="2" s="1"/>
  <c r="J40" i="2"/>
  <c r="J41" i="2" s="1"/>
  <c r="K36" i="2"/>
  <c r="H16" i="1" l="1"/>
  <c r="CX37" i="3"/>
  <c r="R92" i="8"/>
  <c r="Q96" i="8"/>
  <c r="Q97" i="8" s="1"/>
  <c r="Q43" i="8" s="1"/>
  <c r="R40" i="8"/>
  <c r="R41" i="8" s="1"/>
  <c r="S36" i="8"/>
  <c r="P43" i="7"/>
  <c r="Q40" i="7"/>
  <c r="Q41" i="7" s="1"/>
  <c r="R36" i="7"/>
  <c r="R92" i="7"/>
  <c r="Q96" i="7"/>
  <c r="Q97" i="7" s="1"/>
  <c r="R92" i="6"/>
  <c r="Q96" i="6"/>
  <c r="Q97" i="6" s="1"/>
  <c r="Q43" i="6" s="1"/>
  <c r="S36" i="6"/>
  <c r="R40" i="6"/>
  <c r="R41" i="6" s="1"/>
  <c r="P43" i="4"/>
  <c r="R92" i="5"/>
  <c r="Q96" i="5"/>
  <c r="Q97" i="5" s="1"/>
  <c r="Q40" i="5"/>
  <c r="Q41" i="5" s="1"/>
  <c r="R36" i="5"/>
  <c r="P43" i="5"/>
  <c r="R92" i="4"/>
  <c r="Q96" i="4"/>
  <c r="Q97" i="4" s="1"/>
  <c r="Q40" i="4"/>
  <c r="Q41" i="4" s="1"/>
  <c r="Q43" i="4" s="1"/>
  <c r="R36" i="4"/>
  <c r="N92" i="3"/>
  <c r="M96" i="3"/>
  <c r="M97" i="3" s="1"/>
  <c r="M43" i="3" s="1"/>
  <c r="O36" i="3"/>
  <c r="N40" i="3"/>
  <c r="N41" i="3" s="1"/>
  <c r="K92" i="2"/>
  <c r="J96" i="2"/>
  <c r="J97" i="2" s="1"/>
  <c r="J43" i="2" s="1"/>
  <c r="K40" i="2"/>
  <c r="K41" i="2" s="1"/>
  <c r="L36" i="2"/>
  <c r="Q43" i="5" l="1"/>
  <c r="H23" i="1"/>
  <c r="I7" i="1" s="1"/>
  <c r="CY37" i="3"/>
  <c r="T36" i="8"/>
  <c r="S40" i="8"/>
  <c r="S41" i="8" s="1"/>
  <c r="R96" i="8"/>
  <c r="R97" i="8" s="1"/>
  <c r="R43" i="8" s="1"/>
  <c r="S92" i="8"/>
  <c r="S92" i="7"/>
  <c r="R96" i="7"/>
  <c r="R97" i="7" s="1"/>
  <c r="S36" i="7"/>
  <c r="R40" i="7"/>
  <c r="R41" i="7" s="1"/>
  <c r="Q43" i="7"/>
  <c r="T36" i="6"/>
  <c r="S40" i="6"/>
  <c r="S41" i="6" s="1"/>
  <c r="R96" i="6"/>
  <c r="R97" i="6" s="1"/>
  <c r="R43" i="6" s="1"/>
  <c r="S92" i="6"/>
  <c r="S36" i="5"/>
  <c r="R40" i="5"/>
  <c r="R41" i="5" s="1"/>
  <c r="S92" i="5"/>
  <c r="R96" i="5"/>
  <c r="R97" i="5" s="1"/>
  <c r="R40" i="4"/>
  <c r="R41" i="4" s="1"/>
  <c r="S36" i="4"/>
  <c r="S92" i="4"/>
  <c r="R96" i="4"/>
  <c r="R97" i="4" s="1"/>
  <c r="O40" i="3"/>
  <c r="O41" i="3" s="1"/>
  <c r="P36" i="3"/>
  <c r="N96" i="3"/>
  <c r="N97" i="3" s="1"/>
  <c r="N43" i="3" s="1"/>
  <c r="O92" i="3"/>
  <c r="L40" i="2"/>
  <c r="L41" i="2" s="1"/>
  <c r="M36" i="2"/>
  <c r="L92" i="2"/>
  <c r="K96" i="2"/>
  <c r="K97" i="2" s="1"/>
  <c r="K43" i="2" s="1"/>
  <c r="J7" i="1" l="1"/>
  <c r="CZ37" i="3"/>
  <c r="T92" i="8"/>
  <c r="S96" i="8"/>
  <c r="S97" i="8" s="1"/>
  <c r="S43" i="8" s="1"/>
  <c r="U36" i="8"/>
  <c r="T40" i="8"/>
  <c r="T41" i="8" s="1"/>
  <c r="R43" i="7"/>
  <c r="T36" i="7"/>
  <c r="S40" i="7"/>
  <c r="S41" i="7" s="1"/>
  <c r="S96" i="7"/>
  <c r="S97" i="7" s="1"/>
  <c r="T92" i="7"/>
  <c r="S96" i="6"/>
  <c r="S97" i="6" s="1"/>
  <c r="S43" i="6" s="1"/>
  <c r="T92" i="6"/>
  <c r="T40" i="6"/>
  <c r="T41" i="6" s="1"/>
  <c r="U36" i="6"/>
  <c r="R43" i="4"/>
  <c r="T92" i="5"/>
  <c r="S96" i="5"/>
  <c r="S97" i="5" s="1"/>
  <c r="R43" i="5"/>
  <c r="T36" i="5"/>
  <c r="S40" i="5"/>
  <c r="S41" i="5" s="1"/>
  <c r="S96" i="4"/>
  <c r="S97" i="4" s="1"/>
  <c r="T92" i="4"/>
  <c r="S40" i="4"/>
  <c r="S41" i="4" s="1"/>
  <c r="S43" i="4" s="1"/>
  <c r="T36" i="4"/>
  <c r="P92" i="3"/>
  <c r="O96" i="3"/>
  <c r="O97" i="3" s="1"/>
  <c r="O43" i="3" s="1"/>
  <c r="Q36" i="3"/>
  <c r="P40" i="3"/>
  <c r="P41" i="3" s="1"/>
  <c r="M92" i="2"/>
  <c r="L96" i="2"/>
  <c r="L97" i="2" s="1"/>
  <c r="L43" i="2" s="1"/>
  <c r="M40" i="2"/>
  <c r="M41" i="2" s="1"/>
  <c r="N36" i="2"/>
  <c r="S43" i="7" l="1"/>
  <c r="DA37" i="3"/>
  <c r="U40" i="8"/>
  <c r="U41" i="8" s="1"/>
  <c r="V36" i="8"/>
  <c r="U92" i="8"/>
  <c r="T96" i="8"/>
  <c r="T97" i="8" s="1"/>
  <c r="T43" i="8" s="1"/>
  <c r="T96" i="7"/>
  <c r="T97" i="7" s="1"/>
  <c r="U92" i="7"/>
  <c r="T40" i="7"/>
  <c r="T41" i="7" s="1"/>
  <c r="U36" i="7"/>
  <c r="V36" i="6"/>
  <c r="U40" i="6"/>
  <c r="U41" i="6" s="1"/>
  <c r="T96" i="6"/>
  <c r="T97" i="6" s="1"/>
  <c r="T43" i="6" s="1"/>
  <c r="U92" i="6"/>
  <c r="S43" i="5"/>
  <c r="U36" i="5"/>
  <c r="T40" i="5"/>
  <c r="T41" i="5" s="1"/>
  <c r="T96" i="5"/>
  <c r="T97" i="5" s="1"/>
  <c r="U92" i="5"/>
  <c r="U92" i="4"/>
  <c r="T96" i="4"/>
  <c r="T97" i="4" s="1"/>
  <c r="T40" i="4"/>
  <c r="T41" i="4" s="1"/>
  <c r="U36" i="4"/>
  <c r="P96" i="3"/>
  <c r="P97" i="3" s="1"/>
  <c r="P43" i="3" s="1"/>
  <c r="Q92" i="3"/>
  <c r="Q40" i="3"/>
  <c r="Q41" i="3" s="1"/>
  <c r="R36" i="3"/>
  <c r="N40" i="2"/>
  <c r="N41" i="2" s="1"/>
  <c r="O36" i="2"/>
  <c r="M96" i="2"/>
  <c r="M97" i="2" s="1"/>
  <c r="M43" i="2" s="1"/>
  <c r="N92" i="2"/>
  <c r="T43" i="7" l="1"/>
  <c r="T43" i="4"/>
  <c r="DB37" i="3"/>
  <c r="V40" i="8"/>
  <c r="V41" i="8" s="1"/>
  <c r="W36" i="8"/>
  <c r="V92" i="8"/>
  <c r="U96" i="8"/>
  <c r="U97" i="8" s="1"/>
  <c r="U43" i="8" s="1"/>
  <c r="U96" i="7"/>
  <c r="U97" i="7" s="1"/>
  <c r="V92" i="7"/>
  <c r="V36" i="7"/>
  <c r="U40" i="7"/>
  <c r="U41" i="7" s="1"/>
  <c r="V92" i="6"/>
  <c r="U96" i="6"/>
  <c r="U97" i="6" s="1"/>
  <c r="U43" i="6" s="1"/>
  <c r="W36" i="6"/>
  <c r="V40" i="6"/>
  <c r="V41" i="6" s="1"/>
  <c r="T43" i="5"/>
  <c r="V92" i="5"/>
  <c r="U96" i="5"/>
  <c r="U97" i="5" s="1"/>
  <c r="V36" i="5"/>
  <c r="U40" i="5"/>
  <c r="U41" i="5" s="1"/>
  <c r="U40" i="4"/>
  <c r="U41" i="4" s="1"/>
  <c r="V36" i="4"/>
  <c r="U96" i="4"/>
  <c r="U97" i="4" s="1"/>
  <c r="V92" i="4"/>
  <c r="R40" i="3"/>
  <c r="R41" i="3" s="1"/>
  <c r="S36" i="3"/>
  <c r="R92" i="3"/>
  <c r="Q96" i="3"/>
  <c r="Q97" i="3" s="1"/>
  <c r="Q43" i="3" s="1"/>
  <c r="N96" i="2"/>
  <c r="N97" i="2" s="1"/>
  <c r="N43" i="2" s="1"/>
  <c r="O92" i="2"/>
  <c r="O40" i="2"/>
  <c r="O41" i="2" s="1"/>
  <c r="P36" i="2"/>
  <c r="U43" i="7" l="1"/>
  <c r="DC37" i="3"/>
  <c r="V96" i="8"/>
  <c r="V97" i="8" s="1"/>
  <c r="W92" i="8"/>
  <c r="W40" i="8"/>
  <c r="W41" i="8" s="1"/>
  <c r="X36" i="8"/>
  <c r="V43" i="8"/>
  <c r="W36" i="7"/>
  <c r="V40" i="7"/>
  <c r="V41" i="7" s="1"/>
  <c r="V96" i="7"/>
  <c r="V97" i="7" s="1"/>
  <c r="W92" i="7"/>
  <c r="W40" i="6"/>
  <c r="W41" i="6" s="1"/>
  <c r="X36" i="6"/>
  <c r="V96" i="6"/>
  <c r="V97" i="6" s="1"/>
  <c r="V43" i="6" s="1"/>
  <c r="W92" i="6"/>
  <c r="U43" i="5"/>
  <c r="V96" i="5"/>
  <c r="V97" i="5" s="1"/>
  <c r="W92" i="5"/>
  <c r="W36" i="5"/>
  <c r="V40" i="5"/>
  <c r="V41" i="5" s="1"/>
  <c r="V96" i="4"/>
  <c r="V97" i="4" s="1"/>
  <c r="W92" i="4"/>
  <c r="W36" i="4"/>
  <c r="V40" i="4"/>
  <c r="V41" i="4" s="1"/>
  <c r="U43" i="4"/>
  <c r="S40" i="3"/>
  <c r="S41" i="3" s="1"/>
  <c r="T36" i="3"/>
  <c r="S92" i="3"/>
  <c r="R96" i="3"/>
  <c r="R97" i="3" s="1"/>
  <c r="R43" i="3" s="1"/>
  <c r="Q36" i="2"/>
  <c r="P40" i="2"/>
  <c r="P41" i="2" s="1"/>
  <c r="P92" i="2"/>
  <c r="O96" i="2"/>
  <c r="O97" i="2" s="1"/>
  <c r="O43" i="2" s="1"/>
  <c r="DD37" i="3" l="1"/>
  <c r="X92" i="8"/>
  <c r="W96" i="8"/>
  <c r="W97" i="8" s="1"/>
  <c r="W43" i="8" s="1"/>
  <c r="X40" i="8"/>
  <c r="X41" i="8" s="1"/>
  <c r="Y36" i="8"/>
  <c r="V43" i="7"/>
  <c r="X92" i="7"/>
  <c r="W96" i="7"/>
  <c r="W97" i="7" s="1"/>
  <c r="X36" i="7"/>
  <c r="W40" i="7"/>
  <c r="W41" i="7" s="1"/>
  <c r="X40" i="6"/>
  <c r="X41" i="6" s="1"/>
  <c r="Y36" i="6"/>
  <c r="X92" i="6"/>
  <c r="W96" i="6"/>
  <c r="W97" i="6" s="1"/>
  <c r="W43" i="6" s="1"/>
  <c r="V43" i="4"/>
  <c r="X92" i="5"/>
  <c r="W96" i="5"/>
  <c r="W97" i="5" s="1"/>
  <c r="W40" i="5"/>
  <c r="W41" i="5" s="1"/>
  <c r="X36" i="5"/>
  <c r="V43" i="5"/>
  <c r="W40" i="4"/>
  <c r="W41" i="4" s="1"/>
  <c r="X36" i="4"/>
  <c r="X92" i="4"/>
  <c r="W96" i="4"/>
  <c r="W97" i="4" s="1"/>
  <c r="T92" i="3"/>
  <c r="S96" i="3"/>
  <c r="S97" i="3" s="1"/>
  <c r="S43" i="3" s="1"/>
  <c r="U36" i="3"/>
  <c r="T40" i="3"/>
  <c r="T41" i="3" s="1"/>
  <c r="P96" i="2"/>
  <c r="P97" i="2" s="1"/>
  <c r="P43" i="2" s="1"/>
  <c r="Q92" i="2"/>
  <c r="Q40" i="2"/>
  <c r="Q41" i="2" s="1"/>
  <c r="R36" i="2"/>
  <c r="DE37" i="3" l="1"/>
  <c r="Y40" i="8"/>
  <c r="Y41" i="8" s="1"/>
  <c r="Z36" i="8"/>
  <c r="Y92" i="8"/>
  <c r="X96" i="8"/>
  <c r="X97" i="8" s="1"/>
  <c r="X43" i="8" s="1"/>
  <c r="W43" i="7"/>
  <c r="X40" i="7"/>
  <c r="X41" i="7" s="1"/>
  <c r="Y36" i="7"/>
  <c r="X96" i="7"/>
  <c r="X97" i="7" s="1"/>
  <c r="Y92" i="7"/>
  <c r="Y40" i="6"/>
  <c r="Y41" i="6" s="1"/>
  <c r="Z36" i="6"/>
  <c r="X96" i="6"/>
  <c r="X97" i="6" s="1"/>
  <c r="X43" i="6" s="1"/>
  <c r="Y92" i="6"/>
  <c r="X40" i="5"/>
  <c r="X41" i="5" s="1"/>
  <c r="Y36" i="5"/>
  <c r="W43" i="5"/>
  <c r="X96" i="5"/>
  <c r="X97" i="5" s="1"/>
  <c r="Y92" i="5"/>
  <c r="X96" i="4"/>
  <c r="X97" i="4" s="1"/>
  <c r="Y92" i="4"/>
  <c r="Y36" i="4"/>
  <c r="X40" i="4"/>
  <c r="X41" i="4" s="1"/>
  <c r="W43" i="4"/>
  <c r="V36" i="3"/>
  <c r="U40" i="3"/>
  <c r="U41" i="3" s="1"/>
  <c r="U92" i="3"/>
  <c r="T96" i="3"/>
  <c r="T97" i="3" s="1"/>
  <c r="T43" i="3" s="1"/>
  <c r="S36" i="2"/>
  <c r="R40" i="2"/>
  <c r="R41" i="2" s="1"/>
  <c r="R92" i="2"/>
  <c r="Q96" i="2"/>
  <c r="Q97" i="2" s="1"/>
  <c r="Q43" i="2" s="1"/>
  <c r="X43" i="5" l="1"/>
  <c r="X43" i="4"/>
  <c r="DF37" i="3"/>
  <c r="Z40" i="8"/>
  <c r="Z41" i="8" s="1"/>
  <c r="AA36" i="8"/>
  <c r="Z92" i="8"/>
  <c r="Y96" i="8"/>
  <c r="Y97" i="8" s="1"/>
  <c r="Y43" i="8" s="1"/>
  <c r="Z92" i="7"/>
  <c r="Y96" i="7"/>
  <c r="Y97" i="7" s="1"/>
  <c r="Y40" i="7"/>
  <c r="Y41" i="7" s="1"/>
  <c r="Z36" i="7"/>
  <c r="X43" i="7"/>
  <c r="Z92" i="6"/>
  <c r="Y96" i="6"/>
  <c r="Y97" i="6" s="1"/>
  <c r="Y43" i="6" s="1"/>
  <c r="Z40" i="6"/>
  <c r="Z41" i="6" s="1"/>
  <c r="AA36" i="6"/>
  <c r="Z92" i="5"/>
  <c r="Y96" i="5"/>
  <c r="Y97" i="5" s="1"/>
  <c r="Y40" i="5"/>
  <c r="Y41" i="5" s="1"/>
  <c r="Y43" i="5" s="1"/>
  <c r="Z36" i="5"/>
  <c r="Y40" i="4"/>
  <c r="Y41" i="4" s="1"/>
  <c r="Z36" i="4"/>
  <c r="Y96" i="4"/>
  <c r="Y97" i="4" s="1"/>
  <c r="Z92" i="4"/>
  <c r="V92" i="3"/>
  <c r="U96" i="3"/>
  <c r="U97" i="3" s="1"/>
  <c r="U43" i="3" s="1"/>
  <c r="W36" i="3"/>
  <c r="V40" i="3"/>
  <c r="V41" i="3" s="1"/>
  <c r="S92" i="2"/>
  <c r="R96" i="2"/>
  <c r="R97" i="2" s="1"/>
  <c r="R43" i="2" s="1"/>
  <c r="S40" i="2"/>
  <c r="S41" i="2" s="1"/>
  <c r="T36" i="2"/>
  <c r="Y43" i="7" l="1"/>
  <c r="DG37" i="3"/>
  <c r="AB36" i="8"/>
  <c r="AA40" i="8"/>
  <c r="AA41" i="8" s="1"/>
  <c r="Z96" i="8"/>
  <c r="Z97" i="8" s="1"/>
  <c r="AA92" i="8"/>
  <c r="Z43" i="8"/>
  <c r="AA36" i="7"/>
  <c r="Z40" i="7"/>
  <c r="Z41" i="7" s="1"/>
  <c r="AA92" i="7"/>
  <c r="Z96" i="7"/>
  <c r="Z97" i="7" s="1"/>
  <c r="AB36" i="6"/>
  <c r="AA40" i="6"/>
  <c r="AA41" i="6" s="1"/>
  <c r="AA92" i="6"/>
  <c r="Z96" i="6"/>
  <c r="Z97" i="6" s="1"/>
  <c r="Z43" i="6" s="1"/>
  <c r="AA36" i="5"/>
  <c r="Z40" i="5"/>
  <c r="Z41" i="5" s="1"/>
  <c r="AA92" i="5"/>
  <c r="Z96" i="5"/>
  <c r="Z97" i="5" s="1"/>
  <c r="AA92" i="4"/>
  <c r="Z96" i="4"/>
  <c r="Z97" i="4" s="1"/>
  <c r="Z40" i="4"/>
  <c r="Z41" i="4" s="1"/>
  <c r="AA36" i="4"/>
  <c r="Y43" i="4"/>
  <c r="V96" i="3"/>
  <c r="V97" i="3" s="1"/>
  <c r="V43" i="3" s="1"/>
  <c r="W92" i="3"/>
  <c r="W40" i="3"/>
  <c r="W41" i="3" s="1"/>
  <c r="X36" i="3"/>
  <c r="T40" i="2"/>
  <c r="T41" i="2" s="1"/>
  <c r="U36" i="2"/>
  <c r="T92" i="2"/>
  <c r="S96" i="2"/>
  <c r="S97" i="2" s="1"/>
  <c r="S43" i="2" s="1"/>
  <c r="Z43" i="4" l="1"/>
  <c r="DH37" i="3"/>
  <c r="AB92" i="8"/>
  <c r="AA96" i="8"/>
  <c r="AA97" i="8" s="1"/>
  <c r="AA43" i="8" s="1"/>
  <c r="AB40" i="8"/>
  <c r="AB41" i="8" s="1"/>
  <c r="AC36" i="8"/>
  <c r="AA96" i="7"/>
  <c r="AA97" i="7" s="1"/>
  <c r="AB92" i="7"/>
  <c r="Z43" i="7"/>
  <c r="AB36" i="7"/>
  <c r="AA40" i="7"/>
  <c r="AA41" i="7" s="1"/>
  <c r="AB40" i="6"/>
  <c r="AB41" i="6" s="1"/>
  <c r="AC36" i="6"/>
  <c r="AA96" i="6"/>
  <c r="AA97" i="6" s="1"/>
  <c r="AA43" i="6" s="1"/>
  <c r="AB92" i="6"/>
  <c r="Z43" i="5"/>
  <c r="AB92" i="5"/>
  <c r="AA96" i="5"/>
  <c r="AA97" i="5" s="1"/>
  <c r="AB36" i="5"/>
  <c r="AA40" i="5"/>
  <c r="AA41" i="5" s="1"/>
  <c r="AA40" i="4"/>
  <c r="AA41" i="4" s="1"/>
  <c r="AB36" i="4"/>
  <c r="AA96" i="4"/>
  <c r="AA97" i="4" s="1"/>
  <c r="AB92" i="4"/>
  <c r="Y36" i="3"/>
  <c r="X40" i="3"/>
  <c r="X41" i="3" s="1"/>
  <c r="X92" i="3"/>
  <c r="W96" i="3"/>
  <c r="W97" i="3" s="1"/>
  <c r="W43" i="3" s="1"/>
  <c r="U92" i="2"/>
  <c r="T96" i="2"/>
  <c r="T97" i="2" s="1"/>
  <c r="T43" i="2" s="1"/>
  <c r="U40" i="2"/>
  <c r="U41" i="2" s="1"/>
  <c r="V36" i="2"/>
  <c r="AA43" i="5" l="1"/>
  <c r="DI37" i="3"/>
  <c r="AC40" i="8"/>
  <c r="AC41" i="8" s="1"/>
  <c r="AD36" i="8"/>
  <c r="AC92" i="8"/>
  <c r="AB96" i="8"/>
  <c r="AB97" i="8" s="1"/>
  <c r="AB43" i="8" s="1"/>
  <c r="AC36" i="7"/>
  <c r="AB40" i="7"/>
  <c r="AB41" i="7" s="1"/>
  <c r="AA43" i="7"/>
  <c r="AC92" i="7"/>
  <c r="AB96" i="7"/>
  <c r="AB97" i="7" s="1"/>
  <c r="AD36" i="6"/>
  <c r="AC40" i="6"/>
  <c r="AC41" i="6" s="1"/>
  <c r="AC92" i="6"/>
  <c r="AB96" i="6"/>
  <c r="AB97" i="6" s="1"/>
  <c r="AB43" i="6" s="1"/>
  <c r="AA43" i="4"/>
  <c r="AB96" i="5"/>
  <c r="AB97" i="5" s="1"/>
  <c r="AC92" i="5"/>
  <c r="AC36" i="5"/>
  <c r="AB40" i="5"/>
  <c r="AB41" i="5" s="1"/>
  <c r="AC92" i="4"/>
  <c r="AB96" i="4"/>
  <c r="AB97" i="4" s="1"/>
  <c r="AB40" i="4"/>
  <c r="AB41" i="4" s="1"/>
  <c r="AC36" i="4"/>
  <c r="Y40" i="3"/>
  <c r="Y41" i="3" s="1"/>
  <c r="Z36" i="3"/>
  <c r="X96" i="3"/>
  <c r="X97" i="3" s="1"/>
  <c r="X43" i="3" s="1"/>
  <c r="Y92" i="3"/>
  <c r="V40" i="2"/>
  <c r="V41" i="2" s="1"/>
  <c r="W36" i="2"/>
  <c r="U96" i="2"/>
  <c r="U97" i="2" s="1"/>
  <c r="U43" i="2" s="1"/>
  <c r="V92" i="2"/>
  <c r="AB43" i="4" l="1"/>
  <c r="DJ37" i="3"/>
  <c r="AD40" i="8"/>
  <c r="AD41" i="8" s="1"/>
  <c r="AE36" i="8"/>
  <c r="AD92" i="8"/>
  <c r="AC96" i="8"/>
  <c r="AC97" i="8" s="1"/>
  <c r="AC43" i="8" s="1"/>
  <c r="AC96" i="7"/>
  <c r="AC97" i="7" s="1"/>
  <c r="AD92" i="7"/>
  <c r="AB43" i="7"/>
  <c r="AD36" i="7"/>
  <c r="AC40" i="7"/>
  <c r="AC41" i="7" s="1"/>
  <c r="AD92" i="6"/>
  <c r="AC96" i="6"/>
  <c r="AC97" i="6" s="1"/>
  <c r="AC43" i="6" s="1"/>
  <c r="AE36" i="6"/>
  <c r="AD40" i="6"/>
  <c r="AD41" i="6" s="1"/>
  <c r="AB43" i="5"/>
  <c r="AD36" i="5"/>
  <c r="AC40" i="5"/>
  <c r="AC41" i="5" s="1"/>
  <c r="AD92" i="5"/>
  <c r="AC96" i="5"/>
  <c r="AC97" i="5" s="1"/>
  <c r="AC40" i="4"/>
  <c r="AC41" i="4" s="1"/>
  <c r="AD36" i="4"/>
  <c r="AC96" i="4"/>
  <c r="AC97" i="4" s="1"/>
  <c r="AD92" i="4"/>
  <c r="Z92" i="3"/>
  <c r="Y96" i="3"/>
  <c r="Y97" i="3" s="1"/>
  <c r="Y43" i="3" s="1"/>
  <c r="Z40" i="3"/>
  <c r="Z41" i="3" s="1"/>
  <c r="AA36" i="3"/>
  <c r="V96" i="2"/>
  <c r="V97" i="2" s="1"/>
  <c r="V43" i="2" s="1"/>
  <c r="W92" i="2"/>
  <c r="X36" i="2"/>
  <c r="W40" i="2"/>
  <c r="W41" i="2" s="1"/>
  <c r="AC43" i="7" l="1"/>
  <c r="DK37" i="3"/>
  <c r="AD96" i="8"/>
  <c r="AD97" i="8" s="1"/>
  <c r="AD43" i="8" s="1"/>
  <c r="AE92" i="8"/>
  <c r="AE40" i="8"/>
  <c r="AE41" i="8" s="1"/>
  <c r="AF36" i="8"/>
  <c r="AD96" i="7"/>
  <c r="AD97" i="7" s="1"/>
  <c r="AE92" i="7"/>
  <c r="AE36" i="7"/>
  <c r="AD40" i="7"/>
  <c r="AD41" i="7" s="1"/>
  <c r="AE40" i="6"/>
  <c r="AE41" i="6" s="1"/>
  <c r="AF36" i="6"/>
  <c r="AE92" i="6"/>
  <c r="AD96" i="6"/>
  <c r="AD97" i="6" s="1"/>
  <c r="AD43" i="6" s="1"/>
  <c r="AC43" i="5"/>
  <c r="AE36" i="5"/>
  <c r="AD40" i="5"/>
  <c r="AD41" i="5" s="1"/>
  <c r="AD96" i="5"/>
  <c r="AD97" i="5" s="1"/>
  <c r="AE92" i="5"/>
  <c r="AE92" i="4"/>
  <c r="AD96" i="4"/>
  <c r="AD97" i="4" s="1"/>
  <c r="AE36" i="4"/>
  <c r="AD40" i="4"/>
  <c r="AD41" i="4" s="1"/>
  <c r="AC43" i="4"/>
  <c r="AA40" i="3"/>
  <c r="AA41" i="3" s="1"/>
  <c r="AB36" i="3"/>
  <c r="AA92" i="3"/>
  <c r="Z96" i="3"/>
  <c r="Z97" i="3" s="1"/>
  <c r="Z43" i="3" s="1"/>
  <c r="X92" i="2"/>
  <c r="W96" i="2"/>
  <c r="W97" i="2" s="1"/>
  <c r="W43" i="2" s="1"/>
  <c r="X40" i="2"/>
  <c r="X41" i="2" s="1"/>
  <c r="Y36" i="2"/>
  <c r="AD43" i="4" l="1"/>
  <c r="DL37" i="3"/>
  <c r="AF40" i="8"/>
  <c r="AF41" i="8" s="1"/>
  <c r="AG36" i="8"/>
  <c r="AE96" i="8"/>
  <c r="AE97" i="8" s="1"/>
  <c r="AE43" i="8" s="1"/>
  <c r="AF92" i="8"/>
  <c r="AD43" i="7"/>
  <c r="AF92" i="7"/>
  <c r="AE96" i="7"/>
  <c r="AE97" i="7" s="1"/>
  <c r="AE40" i="7"/>
  <c r="AE41" i="7" s="1"/>
  <c r="AF36" i="7"/>
  <c r="AF92" i="6"/>
  <c r="AE96" i="6"/>
  <c r="AE97" i="6" s="1"/>
  <c r="AF40" i="6"/>
  <c r="AF41" i="6" s="1"/>
  <c r="AG36" i="6"/>
  <c r="AE43" i="6"/>
  <c r="AD43" i="5"/>
  <c r="AF92" i="5"/>
  <c r="AE96" i="5"/>
  <c r="AE97" i="5" s="1"/>
  <c r="AE40" i="5"/>
  <c r="AE41" i="5" s="1"/>
  <c r="AF36" i="5"/>
  <c r="AE40" i="4"/>
  <c r="AE41" i="4" s="1"/>
  <c r="AF36" i="4"/>
  <c r="AF92" i="4"/>
  <c r="AE96" i="4"/>
  <c r="AE97" i="4" s="1"/>
  <c r="AB92" i="3"/>
  <c r="AA96" i="3"/>
  <c r="AA97" i="3" s="1"/>
  <c r="AA43" i="3" s="1"/>
  <c r="AC36" i="3"/>
  <c r="AB40" i="3"/>
  <c r="AB41" i="3" s="1"/>
  <c r="Y40" i="2"/>
  <c r="Y41" i="2" s="1"/>
  <c r="Z36" i="2"/>
  <c r="X96" i="2"/>
  <c r="X97" i="2" s="1"/>
  <c r="X43" i="2" s="1"/>
  <c r="Y92" i="2"/>
  <c r="DM37" i="3" l="1"/>
  <c r="AG40" i="8"/>
  <c r="AG41" i="8" s="1"/>
  <c r="AH36" i="8"/>
  <c r="AG92" i="8"/>
  <c r="AF96" i="8"/>
  <c r="AF97" i="8" s="1"/>
  <c r="AF43" i="8" s="1"/>
  <c r="AF40" i="7"/>
  <c r="AF41" i="7" s="1"/>
  <c r="AG36" i="7"/>
  <c r="AE43" i="7"/>
  <c r="AF96" i="7"/>
  <c r="AF97" i="7" s="1"/>
  <c r="AG92" i="7"/>
  <c r="AG40" i="6"/>
  <c r="AG41" i="6" s="1"/>
  <c r="AH36" i="6"/>
  <c r="AF96" i="6"/>
  <c r="AF97" i="6" s="1"/>
  <c r="AF43" i="6" s="1"/>
  <c r="AG92" i="6"/>
  <c r="AE43" i="5"/>
  <c r="AE43" i="4"/>
  <c r="AF96" i="5"/>
  <c r="AF97" i="5" s="1"/>
  <c r="AG92" i="5"/>
  <c r="AF40" i="5"/>
  <c r="AF41" i="5" s="1"/>
  <c r="AG36" i="5"/>
  <c r="AF96" i="4"/>
  <c r="AF97" i="4" s="1"/>
  <c r="AG92" i="4"/>
  <c r="AG36" i="4"/>
  <c r="AF40" i="4"/>
  <c r="AF41" i="4" s="1"/>
  <c r="AF43" i="4" s="1"/>
  <c r="AC92" i="3"/>
  <c r="AB96" i="3"/>
  <c r="AB97" i="3" s="1"/>
  <c r="AB43" i="3" s="1"/>
  <c r="AD36" i="3"/>
  <c r="AC40" i="3"/>
  <c r="AC41" i="3" s="1"/>
  <c r="AA36" i="2"/>
  <c r="Z40" i="2"/>
  <c r="Z41" i="2" s="1"/>
  <c r="Z92" i="2"/>
  <c r="Y96" i="2"/>
  <c r="Y97" i="2" s="1"/>
  <c r="Y43" i="2" s="1"/>
  <c r="DN37" i="3" l="1"/>
  <c r="AH92" i="8"/>
  <c r="AG96" i="8"/>
  <c r="AG97" i="8" s="1"/>
  <c r="AG43" i="8" s="1"/>
  <c r="AH40" i="8"/>
  <c r="AH41" i="8" s="1"/>
  <c r="AI36" i="8"/>
  <c r="AG40" i="7"/>
  <c r="AG41" i="7" s="1"/>
  <c r="AH36" i="7"/>
  <c r="AH92" i="7"/>
  <c r="AG96" i="7"/>
  <c r="AG97" i="7" s="1"/>
  <c r="AF43" i="7"/>
  <c r="AH92" i="6"/>
  <c r="AG96" i="6"/>
  <c r="AG97" i="6" s="1"/>
  <c r="AG43" i="6" s="1"/>
  <c r="AH40" i="6"/>
  <c r="AH41" i="6" s="1"/>
  <c r="AI36" i="6"/>
  <c r="AF43" i="5"/>
  <c r="AH92" i="5"/>
  <c r="AG96" i="5"/>
  <c r="AG97" i="5" s="1"/>
  <c r="AG40" i="5"/>
  <c r="AG41" i="5" s="1"/>
  <c r="AH36" i="5"/>
  <c r="AG40" i="4"/>
  <c r="AG41" i="4" s="1"/>
  <c r="AH36" i="4"/>
  <c r="AH92" i="4"/>
  <c r="AG96" i="4"/>
  <c r="AG97" i="4" s="1"/>
  <c r="AE36" i="3"/>
  <c r="AD40" i="3"/>
  <c r="AD41" i="3" s="1"/>
  <c r="AD92" i="3"/>
  <c r="AC96" i="3"/>
  <c r="AC97" i="3" s="1"/>
  <c r="AC43" i="3" s="1"/>
  <c r="AA92" i="2"/>
  <c r="Z96" i="2"/>
  <c r="Z97" i="2" s="1"/>
  <c r="Z43" i="2" s="1"/>
  <c r="AA40" i="2"/>
  <c r="AA41" i="2" s="1"/>
  <c r="AB36" i="2"/>
  <c r="DO37" i="3" l="1"/>
  <c r="AJ36" i="8"/>
  <c r="AI40" i="8"/>
  <c r="AI41" i="8" s="1"/>
  <c r="AH96" i="8"/>
  <c r="AH97" i="8" s="1"/>
  <c r="AH43" i="8" s="1"/>
  <c r="AI92" i="8"/>
  <c r="AI92" i="7"/>
  <c r="AH96" i="7"/>
  <c r="AH97" i="7" s="1"/>
  <c r="AI36" i="7"/>
  <c r="AH40" i="7"/>
  <c r="AH41" i="7" s="1"/>
  <c r="AG43" i="7"/>
  <c r="AI40" i="6"/>
  <c r="AI41" i="6" s="1"/>
  <c r="AJ36" i="6"/>
  <c r="AI92" i="6"/>
  <c r="AH96" i="6"/>
  <c r="AH97" i="6" s="1"/>
  <c r="AH43" i="6" s="1"/>
  <c r="AG43" i="5"/>
  <c r="AI36" i="5"/>
  <c r="AH40" i="5"/>
  <c r="AH41" i="5" s="1"/>
  <c r="AI92" i="5"/>
  <c r="AH96" i="5"/>
  <c r="AH97" i="5" s="1"/>
  <c r="AI92" i="4"/>
  <c r="AH96" i="4"/>
  <c r="AH97" i="4" s="1"/>
  <c r="AH40" i="4"/>
  <c r="AH41" i="4" s="1"/>
  <c r="AI36" i="4"/>
  <c r="AG43" i="4"/>
  <c r="AD96" i="3"/>
  <c r="AD97" i="3" s="1"/>
  <c r="AD43" i="3" s="1"/>
  <c r="AE92" i="3"/>
  <c r="AE40" i="3"/>
  <c r="AE41" i="3" s="1"/>
  <c r="AF36" i="3"/>
  <c r="AB40" i="2"/>
  <c r="AB41" i="2" s="1"/>
  <c r="AC36" i="2"/>
  <c r="AB92" i="2"/>
  <c r="AA96" i="2"/>
  <c r="AA97" i="2" s="1"/>
  <c r="AA43" i="2" s="1"/>
  <c r="AH43" i="4" l="1"/>
  <c r="AH43" i="7"/>
  <c r="DP37" i="3"/>
  <c r="AJ92" i="8"/>
  <c r="AI96" i="8"/>
  <c r="AI97" i="8" s="1"/>
  <c r="AI43" i="8" s="1"/>
  <c r="AK36" i="8"/>
  <c r="AJ40" i="8"/>
  <c r="AJ41" i="8" s="1"/>
  <c r="AJ36" i="7"/>
  <c r="AI40" i="7"/>
  <c r="AI41" i="7" s="1"/>
  <c r="AI96" i="7"/>
  <c r="AI97" i="7" s="1"/>
  <c r="AJ92" i="7"/>
  <c r="AI96" i="6"/>
  <c r="AI97" i="6" s="1"/>
  <c r="AJ92" i="6"/>
  <c r="AJ40" i="6"/>
  <c r="AJ41" i="6" s="1"/>
  <c r="AK36" i="6"/>
  <c r="AI43" i="6"/>
  <c r="AJ92" i="5"/>
  <c r="AI96" i="5"/>
  <c r="AI97" i="5" s="1"/>
  <c r="AH43" i="5"/>
  <c r="AJ36" i="5"/>
  <c r="AI40" i="5"/>
  <c r="AI41" i="5" s="1"/>
  <c r="AI40" i="4"/>
  <c r="AI41" i="4" s="1"/>
  <c r="AJ36" i="4"/>
  <c r="AI96" i="4"/>
  <c r="AI97" i="4" s="1"/>
  <c r="AJ92" i="4"/>
  <c r="AF92" i="3"/>
  <c r="AE96" i="3"/>
  <c r="AE97" i="3" s="1"/>
  <c r="AE43" i="3" s="1"/>
  <c r="AG36" i="3"/>
  <c r="AF40" i="3"/>
  <c r="AF41" i="3" s="1"/>
  <c r="AC92" i="2"/>
  <c r="AB96" i="2"/>
  <c r="AB97" i="2" s="1"/>
  <c r="AB43" i="2" s="1"/>
  <c r="AC40" i="2"/>
  <c r="AC41" i="2" s="1"/>
  <c r="AD36" i="2"/>
  <c r="DQ37" i="3" l="1"/>
  <c r="AK40" i="8"/>
  <c r="AK41" i="8" s="1"/>
  <c r="AL36" i="8"/>
  <c r="AK92" i="8"/>
  <c r="AJ96" i="8"/>
  <c r="AJ97" i="8" s="1"/>
  <c r="AJ43" i="8" s="1"/>
  <c r="G44" i="8" s="1"/>
  <c r="G46" i="8" s="1"/>
  <c r="AJ96" i="7"/>
  <c r="AJ97" i="7" s="1"/>
  <c r="AK92" i="7"/>
  <c r="AI43" i="7"/>
  <c r="AJ40" i="7"/>
  <c r="AJ41" i="7" s="1"/>
  <c r="AK36" i="7"/>
  <c r="AK40" i="6"/>
  <c r="AK41" i="6" s="1"/>
  <c r="AL36" i="6"/>
  <c r="AJ96" i="6"/>
  <c r="AJ97" i="6" s="1"/>
  <c r="AJ43" i="6" s="1"/>
  <c r="G44" i="6" s="1"/>
  <c r="G46" i="6" s="1"/>
  <c r="AK92" i="6"/>
  <c r="AI43" i="5"/>
  <c r="AK36" i="5"/>
  <c r="AJ40" i="5"/>
  <c r="AJ41" i="5" s="1"/>
  <c r="AJ96" i="5"/>
  <c r="AJ97" i="5" s="1"/>
  <c r="AK92" i="5"/>
  <c r="AK36" i="4"/>
  <c r="AJ40" i="4"/>
  <c r="AJ41" i="4" s="1"/>
  <c r="AK92" i="4"/>
  <c r="AJ96" i="4"/>
  <c r="AJ97" i="4" s="1"/>
  <c r="AI43" i="4"/>
  <c r="AG40" i="3"/>
  <c r="AG41" i="3" s="1"/>
  <c r="AH36" i="3"/>
  <c r="AF96" i="3"/>
  <c r="AF97" i="3" s="1"/>
  <c r="AF43" i="3" s="1"/>
  <c r="AG92" i="3"/>
  <c r="AE36" i="2"/>
  <c r="AD40" i="2"/>
  <c r="AD41" i="2" s="1"/>
  <c r="AC96" i="2"/>
  <c r="AC97" i="2" s="1"/>
  <c r="AC43" i="2" s="1"/>
  <c r="AD92" i="2"/>
  <c r="B5" i="8" l="1"/>
  <c r="D22" i="1" s="1"/>
  <c r="B5" i="6"/>
  <c r="D20" i="1" s="1"/>
  <c r="DR37" i="3"/>
  <c r="AL92" i="8"/>
  <c r="AK96" i="8"/>
  <c r="AK97" i="8" s="1"/>
  <c r="AL40" i="8"/>
  <c r="AL41" i="8" s="1"/>
  <c r="AM36" i="8"/>
  <c r="AK43" i="8"/>
  <c r="AJ43" i="7"/>
  <c r="G44" i="7" s="1"/>
  <c r="G46" i="7" s="1"/>
  <c r="AL92" i="7"/>
  <c r="AK96" i="7"/>
  <c r="AK97" i="7" s="1"/>
  <c r="AL36" i="7"/>
  <c r="AK40" i="7"/>
  <c r="AK41" i="7" s="1"/>
  <c r="AK96" i="6"/>
  <c r="AK97" i="6" s="1"/>
  <c r="AK43" i="6" s="1"/>
  <c r="AL92" i="6"/>
  <c r="AM36" i="6"/>
  <c r="AL40" i="6"/>
  <c r="AL41" i="6" s="1"/>
  <c r="AJ43" i="5"/>
  <c r="G44" i="5" s="1"/>
  <c r="G46" i="5" s="1"/>
  <c r="AL92" i="5"/>
  <c r="AK96" i="5"/>
  <c r="AK97" i="5" s="1"/>
  <c r="AL36" i="5"/>
  <c r="AK40" i="5"/>
  <c r="AK41" i="5" s="1"/>
  <c r="AK40" i="4"/>
  <c r="AK41" i="4" s="1"/>
  <c r="AL36" i="4"/>
  <c r="AK96" i="4"/>
  <c r="AK97" i="4" s="1"/>
  <c r="AL92" i="4"/>
  <c r="AJ43" i="4"/>
  <c r="G44" i="4" s="1"/>
  <c r="G46" i="4" s="1"/>
  <c r="AH40" i="3"/>
  <c r="AH41" i="3" s="1"/>
  <c r="AI36" i="3"/>
  <c r="AH92" i="3"/>
  <c r="AG96" i="3"/>
  <c r="AG97" i="3" s="1"/>
  <c r="AG43" i="3" s="1"/>
  <c r="AE92" i="2"/>
  <c r="AD96" i="2"/>
  <c r="AD97" i="2" s="1"/>
  <c r="AD43" i="2" s="1"/>
  <c r="AE40" i="2"/>
  <c r="AE41" i="2" s="1"/>
  <c r="AF36" i="2"/>
  <c r="B7" i="8" l="1"/>
  <c r="I22" i="1"/>
  <c r="K22" i="1" s="1"/>
  <c r="F22" i="1"/>
  <c r="B5" i="7"/>
  <c r="D21" i="1" s="1"/>
  <c r="F20" i="1"/>
  <c r="I20" i="1"/>
  <c r="K20" i="1" s="1"/>
  <c r="B7" i="6"/>
  <c r="B5" i="5"/>
  <c r="D19" i="1" s="1"/>
  <c r="B5" i="4"/>
  <c r="D18" i="1" s="1"/>
  <c r="DS37" i="3"/>
  <c r="AM40" i="8"/>
  <c r="AM41" i="8" s="1"/>
  <c r="AN36" i="8"/>
  <c r="AL96" i="8"/>
  <c r="AL97" i="8" s="1"/>
  <c r="AL43" i="8" s="1"/>
  <c r="AM92" i="8"/>
  <c r="AK43" i="7"/>
  <c r="AM36" i="7"/>
  <c r="AL40" i="7"/>
  <c r="AL41" i="7" s="1"/>
  <c r="AM92" i="7"/>
  <c r="AL96" i="7"/>
  <c r="AL97" i="7" s="1"/>
  <c r="AM40" i="6"/>
  <c r="AM41" i="6" s="1"/>
  <c r="AN36" i="6"/>
  <c r="AL96" i="6"/>
  <c r="AL97" i="6" s="1"/>
  <c r="AL43" i="6" s="1"/>
  <c r="AM92" i="6"/>
  <c r="AK43" i="5"/>
  <c r="AK43" i="4"/>
  <c r="AM36" i="5"/>
  <c r="AL40" i="5"/>
  <c r="AL41" i="5" s="1"/>
  <c r="AL96" i="5"/>
  <c r="AL97" i="5" s="1"/>
  <c r="AM92" i="5"/>
  <c r="AL96" i="4"/>
  <c r="AL97" i="4" s="1"/>
  <c r="AM92" i="4"/>
  <c r="AM36" i="4"/>
  <c r="AL40" i="4"/>
  <c r="AL41" i="4" s="1"/>
  <c r="AI92" i="3"/>
  <c r="AH96" i="3"/>
  <c r="AH97" i="3" s="1"/>
  <c r="AH43" i="3" s="1"/>
  <c r="AI40" i="3"/>
  <c r="AI41" i="3" s="1"/>
  <c r="AJ36" i="3"/>
  <c r="AF40" i="2"/>
  <c r="AF41" i="2" s="1"/>
  <c r="AG36" i="2"/>
  <c r="AF92" i="2"/>
  <c r="AE96" i="2"/>
  <c r="AE97" i="2" s="1"/>
  <c r="AE43" i="2" s="1"/>
  <c r="I21" i="1" l="1"/>
  <c r="K21" i="1" s="1"/>
  <c r="F21" i="1"/>
  <c r="B7" i="7"/>
  <c r="F19" i="1"/>
  <c r="I19" i="1"/>
  <c r="K19" i="1" s="1"/>
  <c r="B7" i="5"/>
  <c r="I18" i="1"/>
  <c r="K18" i="1" s="1"/>
  <c r="F18" i="1"/>
  <c r="B7" i="4"/>
  <c r="DT37" i="3"/>
  <c r="AN40" i="8"/>
  <c r="AN41" i="8" s="1"/>
  <c r="AO36" i="8"/>
  <c r="AN92" i="8"/>
  <c r="AM96" i="8"/>
  <c r="AM97" i="8" s="1"/>
  <c r="AM43" i="8" s="1"/>
  <c r="AN92" i="7"/>
  <c r="AM96" i="7"/>
  <c r="AM97" i="7" s="1"/>
  <c r="AL43" i="7"/>
  <c r="AM40" i="7"/>
  <c r="AM41" i="7" s="1"/>
  <c r="AN36" i="7"/>
  <c r="AO36" i="6"/>
  <c r="AN40" i="6"/>
  <c r="AN41" i="6" s="1"/>
  <c r="AN92" i="6"/>
  <c r="AM96" i="6"/>
  <c r="AM97" i="6" s="1"/>
  <c r="AM43" i="6" s="1"/>
  <c r="AN92" i="5"/>
  <c r="AM96" i="5"/>
  <c r="AM97" i="5" s="1"/>
  <c r="AL43" i="5"/>
  <c r="AM40" i="5"/>
  <c r="AM41" i="5" s="1"/>
  <c r="AM43" i="5" s="1"/>
  <c r="AN36" i="5"/>
  <c r="AL43" i="4"/>
  <c r="AM40" i="4"/>
  <c r="AM41" i="4" s="1"/>
  <c r="AN36" i="4"/>
  <c r="AN92" i="4"/>
  <c r="AM96" i="4"/>
  <c r="AM97" i="4" s="1"/>
  <c r="AK36" i="3"/>
  <c r="AJ40" i="3"/>
  <c r="AJ41" i="3" s="1"/>
  <c r="AJ92" i="3"/>
  <c r="AI96" i="3"/>
  <c r="AI97" i="3" s="1"/>
  <c r="AI43" i="3" s="1"/>
  <c r="AG40" i="2"/>
  <c r="AG41" i="2" s="1"/>
  <c r="AH36" i="2"/>
  <c r="AF96" i="2"/>
  <c r="AF97" i="2" s="1"/>
  <c r="AF43" i="2" s="1"/>
  <c r="AG92" i="2"/>
  <c r="AM43" i="7" l="1"/>
  <c r="DU37" i="3"/>
  <c r="AO92" i="8"/>
  <c r="AN96" i="8"/>
  <c r="AN97" i="8" s="1"/>
  <c r="AN43" i="8" s="1"/>
  <c r="AO40" i="8"/>
  <c r="AO41" i="8" s="1"/>
  <c r="AP36" i="8"/>
  <c r="AN40" i="7"/>
  <c r="AN41" i="7" s="1"/>
  <c r="AO36" i="7"/>
  <c r="AN96" i="7"/>
  <c r="AN97" i="7" s="1"/>
  <c r="AO92" i="7"/>
  <c r="AO40" i="6"/>
  <c r="AO41" i="6" s="1"/>
  <c r="AP36" i="6"/>
  <c r="AN96" i="6"/>
  <c r="AN97" i="6" s="1"/>
  <c r="AN43" i="6" s="1"/>
  <c r="AO92" i="6"/>
  <c r="AN96" i="5"/>
  <c r="AN97" i="5" s="1"/>
  <c r="AO92" i="5"/>
  <c r="AN40" i="5"/>
  <c r="AN41" i="5" s="1"/>
  <c r="AO36" i="5"/>
  <c r="AN96" i="4"/>
  <c r="AN97" i="4" s="1"/>
  <c r="AO92" i="4"/>
  <c r="AO36" i="4"/>
  <c r="AN40" i="4"/>
  <c r="AN41" i="4" s="1"/>
  <c r="AM43" i="4"/>
  <c r="AK92" i="3"/>
  <c r="AJ96" i="3"/>
  <c r="AJ97" i="3" s="1"/>
  <c r="AJ43" i="3" s="1"/>
  <c r="G44" i="3" s="1"/>
  <c r="G46" i="3" s="1"/>
  <c r="AL36" i="3"/>
  <c r="AK40" i="3"/>
  <c r="AK41" i="3" s="1"/>
  <c r="AI36" i="2"/>
  <c r="AH40" i="2"/>
  <c r="AH41" i="2" s="1"/>
  <c r="AH92" i="2"/>
  <c r="AG96" i="2"/>
  <c r="AG97" i="2" s="1"/>
  <c r="AG43" i="2" s="1"/>
  <c r="AN43" i="4" l="1"/>
  <c r="B5" i="3"/>
  <c r="D17" i="1" s="1"/>
  <c r="DV37" i="3"/>
  <c r="AP40" i="8"/>
  <c r="AP41" i="8" s="1"/>
  <c r="AQ36" i="8"/>
  <c r="AP92" i="8"/>
  <c r="AO96" i="8"/>
  <c r="AO97" i="8" s="1"/>
  <c r="AO43" i="8" s="1"/>
  <c r="AP92" i="7"/>
  <c r="AO96" i="7"/>
  <c r="AO97" i="7" s="1"/>
  <c r="AO40" i="7"/>
  <c r="AO41" i="7" s="1"/>
  <c r="AP36" i="7"/>
  <c r="AN43" i="7"/>
  <c r="AP92" i="6"/>
  <c r="AO96" i="6"/>
  <c r="AO97" i="6" s="1"/>
  <c r="AO43" i="6" s="1"/>
  <c r="AP40" i="6"/>
  <c r="AP41" i="6" s="1"/>
  <c r="AQ36" i="6"/>
  <c r="AO40" i="5"/>
  <c r="AO41" i="5" s="1"/>
  <c r="AP36" i="5"/>
  <c r="AN43" i="5"/>
  <c r="AP92" i="5"/>
  <c r="AO96" i="5"/>
  <c r="AO97" i="5" s="1"/>
  <c r="AO96" i="4"/>
  <c r="AO97" i="4" s="1"/>
  <c r="AP92" i="4"/>
  <c r="AO40" i="4"/>
  <c r="AO41" i="4" s="1"/>
  <c r="AP36" i="4"/>
  <c r="AM36" i="3"/>
  <c r="AL40" i="3"/>
  <c r="AL41" i="3" s="1"/>
  <c r="AL92" i="3"/>
  <c r="AK96" i="3"/>
  <c r="AK97" i="3" s="1"/>
  <c r="AK43" i="3" s="1"/>
  <c r="AI92" i="2"/>
  <c r="AH96" i="2"/>
  <c r="AH97" i="2" s="1"/>
  <c r="AH43" i="2" s="1"/>
  <c r="AI40" i="2"/>
  <c r="AI41" i="2" s="1"/>
  <c r="AJ36" i="2"/>
  <c r="AO43" i="4" l="1"/>
  <c r="I17" i="1"/>
  <c r="K17" i="1" s="1"/>
  <c r="F17" i="1"/>
  <c r="B7" i="3"/>
  <c r="DW37" i="3"/>
  <c r="AP96" i="8"/>
  <c r="AP97" i="8" s="1"/>
  <c r="AP43" i="8" s="1"/>
  <c r="AQ92" i="8"/>
  <c r="AR36" i="8"/>
  <c r="AQ40" i="8"/>
  <c r="AQ41" i="8" s="1"/>
  <c r="AO43" i="7"/>
  <c r="AP40" i="7"/>
  <c r="AP41" i="7" s="1"/>
  <c r="AQ36" i="7"/>
  <c r="AQ92" i="7"/>
  <c r="AP96" i="7"/>
  <c r="AP97" i="7" s="1"/>
  <c r="AQ40" i="6"/>
  <c r="AQ41" i="6" s="1"/>
  <c r="AR36" i="6"/>
  <c r="AQ92" i="6"/>
  <c r="AP96" i="6"/>
  <c r="AP97" i="6" s="1"/>
  <c r="AP43" i="6" s="1"/>
  <c r="AO43" i="5"/>
  <c r="AQ92" i="5"/>
  <c r="AP96" i="5"/>
  <c r="AP97" i="5" s="1"/>
  <c r="AQ36" i="5"/>
  <c r="AP40" i="5"/>
  <c r="AP41" i="5" s="1"/>
  <c r="AQ92" i="4"/>
  <c r="AP96" i="4"/>
  <c r="AP97" i="4" s="1"/>
  <c r="AP40" i="4"/>
  <c r="AP41" i="4" s="1"/>
  <c r="AQ36" i="4"/>
  <c r="AL96" i="3"/>
  <c r="AL97" i="3" s="1"/>
  <c r="AL43" i="3" s="1"/>
  <c r="AM92" i="3"/>
  <c r="AM40" i="3"/>
  <c r="AM41" i="3" s="1"/>
  <c r="AN36" i="3"/>
  <c r="AJ40" i="2"/>
  <c r="AJ41" i="2" s="1"/>
  <c r="AK36" i="2"/>
  <c r="AJ92" i="2"/>
  <c r="AI96" i="2"/>
  <c r="AI97" i="2" s="1"/>
  <c r="AI43" i="2" s="1"/>
  <c r="AP43" i="4" l="1"/>
  <c r="AP43" i="5"/>
  <c r="DX37" i="3"/>
  <c r="AR40" i="8"/>
  <c r="AR41" i="8" s="1"/>
  <c r="AS36" i="8"/>
  <c r="AR92" i="8"/>
  <c r="AQ96" i="8"/>
  <c r="AQ97" i="8" s="1"/>
  <c r="AQ43" i="8" s="1"/>
  <c r="AQ96" i="7"/>
  <c r="AQ97" i="7" s="1"/>
  <c r="AR92" i="7"/>
  <c r="AR36" i="7"/>
  <c r="AQ40" i="7"/>
  <c r="AQ41" i="7" s="1"/>
  <c r="AP43" i="7"/>
  <c r="AQ96" i="6"/>
  <c r="AQ97" i="6" s="1"/>
  <c r="AQ43" i="6" s="1"/>
  <c r="AR92" i="6"/>
  <c r="AR40" i="6"/>
  <c r="AR41" i="6" s="1"/>
  <c r="AS36" i="6"/>
  <c r="AR36" i="5"/>
  <c r="AQ40" i="5"/>
  <c r="AQ41" i="5" s="1"/>
  <c r="AR92" i="5"/>
  <c r="AQ96" i="5"/>
  <c r="AQ97" i="5" s="1"/>
  <c r="AQ40" i="4"/>
  <c r="AQ41" i="4" s="1"/>
  <c r="AR36" i="4"/>
  <c r="AQ96" i="4"/>
  <c r="AQ97" i="4" s="1"/>
  <c r="AR92" i="4"/>
  <c r="AO36" i="3"/>
  <c r="AN40" i="3"/>
  <c r="AN41" i="3" s="1"/>
  <c r="AN92" i="3"/>
  <c r="AM96" i="3"/>
  <c r="AM97" i="3" s="1"/>
  <c r="AM43" i="3" s="1"/>
  <c r="AK92" i="2"/>
  <c r="AJ96" i="2"/>
  <c r="AJ97" i="2" s="1"/>
  <c r="AJ43" i="2" s="1"/>
  <c r="G44" i="2" s="1"/>
  <c r="G46" i="2" s="1"/>
  <c r="AK40" i="2"/>
  <c r="AK41" i="2" s="1"/>
  <c r="AL36" i="2"/>
  <c r="AQ43" i="7" l="1"/>
  <c r="B5" i="2"/>
  <c r="D16" i="1" s="1"/>
  <c r="DY37" i="3"/>
  <c r="AS92" i="8"/>
  <c r="AR96" i="8"/>
  <c r="AR97" i="8" s="1"/>
  <c r="AR43" i="8" s="1"/>
  <c r="AT36" i="8"/>
  <c r="AS40" i="8"/>
  <c r="AS41" i="8" s="1"/>
  <c r="AR96" i="7"/>
  <c r="AR97" i="7" s="1"/>
  <c r="AS92" i="7"/>
  <c r="AR40" i="7"/>
  <c r="AR41" i="7" s="1"/>
  <c r="AS36" i="7"/>
  <c r="AT36" i="6"/>
  <c r="AS40" i="6"/>
  <c r="AS41" i="6" s="1"/>
  <c r="AS92" i="6"/>
  <c r="AR96" i="6"/>
  <c r="AR97" i="6" s="1"/>
  <c r="AR43" i="6" s="1"/>
  <c r="AQ43" i="5"/>
  <c r="AR96" i="5"/>
  <c r="AR97" i="5" s="1"/>
  <c r="AS92" i="5"/>
  <c r="AS36" i="5"/>
  <c r="AR40" i="5"/>
  <c r="AR41" i="5" s="1"/>
  <c r="AR43" i="5" s="1"/>
  <c r="AS92" i="4"/>
  <c r="AR96" i="4"/>
  <c r="AR97" i="4" s="1"/>
  <c r="AS36" i="4"/>
  <c r="AR40" i="4"/>
  <c r="AR41" i="4" s="1"/>
  <c r="AQ43" i="4"/>
  <c r="AN96" i="3"/>
  <c r="AN97" i="3" s="1"/>
  <c r="AN43" i="3" s="1"/>
  <c r="AO92" i="3"/>
  <c r="AO40" i="3"/>
  <c r="AO41" i="3" s="1"/>
  <c r="AP36" i="3"/>
  <c r="AL40" i="2"/>
  <c r="AL41" i="2" s="1"/>
  <c r="AM36" i="2"/>
  <c r="AK96" i="2"/>
  <c r="AK97" i="2" s="1"/>
  <c r="AK43" i="2" s="1"/>
  <c r="AL92" i="2"/>
  <c r="AR43" i="7" l="1"/>
  <c r="I16" i="1"/>
  <c r="F16" i="1"/>
  <c r="B7" i="2"/>
  <c r="DZ37" i="3"/>
  <c r="AT40" i="8"/>
  <c r="AT41" i="8" s="1"/>
  <c r="AU36" i="8"/>
  <c r="AT92" i="8"/>
  <c r="AS96" i="8"/>
  <c r="AS97" i="8" s="1"/>
  <c r="AS43" i="8" s="1"/>
  <c r="AS96" i="7"/>
  <c r="AS97" i="7" s="1"/>
  <c r="AT92" i="7"/>
  <c r="AT36" i="7"/>
  <c r="AS40" i="7"/>
  <c r="AS41" i="7" s="1"/>
  <c r="AS43" i="7" s="1"/>
  <c r="AS96" i="6"/>
  <c r="AS97" i="6" s="1"/>
  <c r="AS43" i="6" s="1"/>
  <c r="AT92" i="6"/>
  <c r="AU36" i="6"/>
  <c r="AT40" i="6"/>
  <c r="AT41" i="6" s="1"/>
  <c r="AR43" i="4"/>
  <c r="AT36" i="5"/>
  <c r="AS40" i="5"/>
  <c r="AS41" i="5" s="1"/>
  <c r="AT92" i="5"/>
  <c r="AS96" i="5"/>
  <c r="AS97" i="5" s="1"/>
  <c r="AT36" i="4"/>
  <c r="AS40" i="4"/>
  <c r="AS41" i="4" s="1"/>
  <c r="AS96" i="4"/>
  <c r="AS97" i="4" s="1"/>
  <c r="AT92" i="4"/>
  <c r="AP40" i="3"/>
  <c r="AP41" i="3" s="1"/>
  <c r="AQ36" i="3"/>
  <c r="AP92" i="3"/>
  <c r="AO96" i="3"/>
  <c r="AO97" i="3" s="1"/>
  <c r="AO43" i="3" s="1"/>
  <c r="AN36" i="2"/>
  <c r="AM40" i="2"/>
  <c r="AM41" i="2" s="1"/>
  <c r="AL96" i="2"/>
  <c r="AL97" i="2" s="1"/>
  <c r="AL43" i="2" s="1"/>
  <c r="AM92" i="2"/>
  <c r="I23" i="1" l="1"/>
  <c r="I8" i="1" s="1"/>
  <c r="K16" i="1"/>
  <c r="K23" i="1" s="1"/>
  <c r="EA37" i="3"/>
  <c r="AT96" i="8"/>
  <c r="AT97" i="8" s="1"/>
  <c r="AT43" i="8" s="1"/>
  <c r="AU92" i="8"/>
  <c r="AU40" i="8"/>
  <c r="AU41" i="8" s="1"/>
  <c r="AV36" i="8"/>
  <c r="AU36" i="7"/>
  <c r="AT40" i="7"/>
  <c r="AT41" i="7" s="1"/>
  <c r="AT96" i="7"/>
  <c r="AT97" i="7" s="1"/>
  <c r="AU92" i="7"/>
  <c r="AU40" i="6"/>
  <c r="AU41" i="6" s="1"/>
  <c r="AV36" i="6"/>
  <c r="AU92" i="6"/>
  <c r="AT96" i="6"/>
  <c r="AT97" i="6" s="1"/>
  <c r="AT43" i="6" s="1"/>
  <c r="AT96" i="5"/>
  <c r="AT97" i="5" s="1"/>
  <c r="AU92" i="5"/>
  <c r="AS43" i="5"/>
  <c r="AU36" i="5"/>
  <c r="AT40" i="5"/>
  <c r="AT41" i="5" s="1"/>
  <c r="AS43" i="4"/>
  <c r="AU92" i="4"/>
  <c r="AT96" i="4"/>
  <c r="AT97" i="4" s="1"/>
  <c r="AU36" i="4"/>
  <c r="AT40" i="4"/>
  <c r="AT41" i="4" s="1"/>
  <c r="AQ92" i="3"/>
  <c r="AP96" i="3"/>
  <c r="AP97" i="3" s="1"/>
  <c r="AP43" i="3" s="1"/>
  <c r="AQ40" i="3"/>
  <c r="AQ41" i="3" s="1"/>
  <c r="AR36" i="3"/>
  <c r="AN92" i="2"/>
  <c r="AM96" i="2"/>
  <c r="AM97" i="2" s="1"/>
  <c r="AM43" i="2" s="1"/>
  <c r="AN40" i="2"/>
  <c r="AN41" i="2" s="1"/>
  <c r="AO36" i="2"/>
  <c r="AT43" i="5" l="1"/>
  <c r="J8" i="1"/>
  <c r="J10" i="1" s="1"/>
  <c r="D7" i="1" s="1"/>
  <c r="D9" i="1" s="1"/>
  <c r="I10" i="1"/>
  <c r="EB37" i="3"/>
  <c r="AV40" i="8"/>
  <c r="AV41" i="8" s="1"/>
  <c r="AW36" i="8"/>
  <c r="AU96" i="8"/>
  <c r="AU97" i="8" s="1"/>
  <c r="AU43" i="8" s="1"/>
  <c r="AV92" i="8"/>
  <c r="AV92" i="7"/>
  <c r="AU96" i="7"/>
  <c r="AU97" i="7" s="1"/>
  <c r="AT43" i="7"/>
  <c r="AU40" i="7"/>
  <c r="AU41" i="7" s="1"/>
  <c r="AV36" i="7"/>
  <c r="AV92" i="6"/>
  <c r="AU96" i="6"/>
  <c r="AU97" i="6" s="1"/>
  <c r="AU43" i="6" s="1"/>
  <c r="AV40" i="6"/>
  <c r="AV41" i="6" s="1"/>
  <c r="AW36" i="6"/>
  <c r="AT43" i="4"/>
  <c r="AU40" i="5"/>
  <c r="AU41" i="5" s="1"/>
  <c r="AV36" i="5"/>
  <c r="AV92" i="5"/>
  <c r="AU96" i="5"/>
  <c r="AU97" i="5" s="1"/>
  <c r="AV92" i="4"/>
  <c r="AU96" i="4"/>
  <c r="AU97" i="4" s="1"/>
  <c r="AU40" i="4"/>
  <c r="AU41" i="4" s="1"/>
  <c r="AV36" i="4"/>
  <c r="AS36" i="3"/>
  <c r="AR40" i="3"/>
  <c r="AR41" i="3" s="1"/>
  <c r="AR92" i="3"/>
  <c r="AQ96" i="3"/>
  <c r="AQ97" i="3" s="1"/>
  <c r="AQ43" i="3" s="1"/>
  <c r="AO40" i="2"/>
  <c r="AO41" i="2" s="1"/>
  <c r="AP36" i="2"/>
  <c r="AN96" i="2"/>
  <c r="AN97" i="2" s="1"/>
  <c r="AN43" i="2" s="1"/>
  <c r="AO92" i="2"/>
  <c r="AU43" i="4" l="1"/>
  <c r="AU43" i="7"/>
  <c r="EC37" i="3"/>
  <c r="AW40" i="8"/>
  <c r="AW41" i="8" s="1"/>
  <c r="AX36" i="8"/>
  <c r="AW92" i="8"/>
  <c r="AV96" i="8"/>
  <c r="AV97" i="8" s="1"/>
  <c r="AV43" i="8" s="1"/>
  <c r="AV40" i="7"/>
  <c r="AV41" i="7" s="1"/>
  <c r="AW36" i="7"/>
  <c r="AV96" i="7"/>
  <c r="AV97" i="7" s="1"/>
  <c r="AW92" i="7"/>
  <c r="AW40" i="6"/>
  <c r="AW41" i="6" s="1"/>
  <c r="AX36" i="6"/>
  <c r="AV96" i="6"/>
  <c r="AV97" i="6" s="1"/>
  <c r="AV43" i="6" s="1"/>
  <c r="AW92" i="6"/>
  <c r="AV96" i="5"/>
  <c r="AV97" i="5" s="1"/>
  <c r="AW92" i="5"/>
  <c r="AV40" i="5"/>
  <c r="AV41" i="5" s="1"/>
  <c r="AW36" i="5"/>
  <c r="AU43" i="5"/>
  <c r="AW36" i="4"/>
  <c r="AV40" i="4"/>
  <c r="AV41" i="4" s="1"/>
  <c r="AV96" i="4"/>
  <c r="AV97" i="4" s="1"/>
  <c r="AW92" i="4"/>
  <c r="AS92" i="3"/>
  <c r="AR96" i="3"/>
  <c r="AR97" i="3" s="1"/>
  <c r="AR43" i="3" s="1"/>
  <c r="AT36" i="3"/>
  <c r="AS40" i="3"/>
  <c r="AS41" i="3" s="1"/>
  <c r="AQ36" i="2"/>
  <c r="AP40" i="2"/>
  <c r="AP41" i="2" s="1"/>
  <c r="AP92" i="2"/>
  <c r="AO96" i="2"/>
  <c r="AO97" i="2" s="1"/>
  <c r="AO43" i="2" s="1"/>
  <c r="AV43" i="5" l="1"/>
  <c r="ED37" i="3"/>
  <c r="AX92" i="8"/>
  <c r="AW96" i="8"/>
  <c r="AW97" i="8" s="1"/>
  <c r="AW43" i="8" s="1"/>
  <c r="AX40" i="8"/>
  <c r="AX41" i="8" s="1"/>
  <c r="AY36" i="8"/>
  <c r="AX92" i="7"/>
  <c r="AW96" i="7"/>
  <c r="AW97" i="7" s="1"/>
  <c r="AW40" i="7"/>
  <c r="AW41" i="7" s="1"/>
  <c r="AX36" i="7"/>
  <c r="AV43" i="7"/>
  <c r="AY36" i="6"/>
  <c r="AX40" i="6"/>
  <c r="AX41" i="6" s="1"/>
  <c r="AX92" i="6"/>
  <c r="AW96" i="6"/>
  <c r="AW97" i="6" s="1"/>
  <c r="AW43" i="6" s="1"/>
  <c r="AW40" i="5"/>
  <c r="AW41" i="5" s="1"/>
  <c r="AX36" i="5"/>
  <c r="AX92" i="5"/>
  <c r="AW96" i="5"/>
  <c r="AW97" i="5" s="1"/>
  <c r="AV43" i="4"/>
  <c r="AW96" i="4"/>
  <c r="AW97" i="4" s="1"/>
  <c r="AX92" i="4"/>
  <c r="AW40" i="4"/>
  <c r="AW41" i="4" s="1"/>
  <c r="AW43" i="4" s="1"/>
  <c r="AX36" i="4"/>
  <c r="AU36" i="3"/>
  <c r="AT40" i="3"/>
  <c r="AT41" i="3" s="1"/>
  <c r="AT92" i="3"/>
  <c r="AS96" i="3"/>
  <c r="AS97" i="3" s="1"/>
  <c r="AS43" i="3" s="1"/>
  <c r="AQ92" i="2"/>
  <c r="AP96" i="2"/>
  <c r="AP97" i="2" s="1"/>
  <c r="AP43" i="2" s="1"/>
  <c r="AQ40" i="2"/>
  <c r="AQ41" i="2" s="1"/>
  <c r="AR36" i="2"/>
  <c r="AW43" i="7" l="1"/>
  <c r="EE37" i="3"/>
  <c r="AZ36" i="8"/>
  <c r="AY40" i="8"/>
  <c r="AY41" i="8" s="1"/>
  <c r="AX96" i="8"/>
  <c r="AX97" i="8" s="1"/>
  <c r="AX43" i="8" s="1"/>
  <c r="AY92" i="8"/>
  <c r="AY36" i="7"/>
  <c r="AX40" i="7"/>
  <c r="AX41" i="7" s="1"/>
  <c r="AY92" i="7"/>
  <c r="AX96" i="7"/>
  <c r="AX97" i="7" s="1"/>
  <c r="AY92" i="6"/>
  <c r="AX96" i="6"/>
  <c r="AX97" i="6" s="1"/>
  <c r="AX43" i="6" s="1"/>
  <c r="AY40" i="6"/>
  <c r="AY41" i="6" s="1"/>
  <c r="AZ36" i="6"/>
  <c r="AY92" i="5"/>
  <c r="AX96" i="5"/>
  <c r="AX97" i="5" s="1"/>
  <c r="AY36" i="5"/>
  <c r="AX40" i="5"/>
  <c r="AX41" i="5" s="1"/>
  <c r="AW43" i="5"/>
  <c r="AY92" i="4"/>
  <c r="AX96" i="4"/>
  <c r="AX97" i="4" s="1"/>
  <c r="AX40" i="4"/>
  <c r="AX41" i="4" s="1"/>
  <c r="AY36" i="4"/>
  <c r="AT96" i="3"/>
  <c r="AT97" i="3" s="1"/>
  <c r="AT43" i="3" s="1"/>
  <c r="AU92" i="3"/>
  <c r="AU40" i="3"/>
  <c r="AU41" i="3" s="1"/>
  <c r="AV36" i="3"/>
  <c r="AR92" i="2"/>
  <c r="AQ96" i="2"/>
  <c r="AQ97" i="2" s="1"/>
  <c r="AQ43" i="2" s="1"/>
  <c r="AR40" i="2"/>
  <c r="AR41" i="2" s="1"/>
  <c r="AS36" i="2"/>
  <c r="AX43" i="5" l="1"/>
  <c r="AX43" i="4"/>
  <c r="EF37" i="3"/>
  <c r="AZ92" i="8"/>
  <c r="AY96" i="8"/>
  <c r="AY97" i="8" s="1"/>
  <c r="AY43" i="8" s="1"/>
  <c r="AZ40" i="8"/>
  <c r="AZ41" i="8" s="1"/>
  <c r="BA36" i="8"/>
  <c r="AY96" i="7"/>
  <c r="AY97" i="7" s="1"/>
  <c r="AZ92" i="7"/>
  <c r="AX43" i="7"/>
  <c r="AZ36" i="7"/>
  <c r="AY40" i="7"/>
  <c r="AY41" i="7" s="1"/>
  <c r="AZ40" i="6"/>
  <c r="AZ41" i="6" s="1"/>
  <c r="BA36" i="6"/>
  <c r="AY96" i="6"/>
  <c r="AY97" i="6" s="1"/>
  <c r="AY43" i="6" s="1"/>
  <c r="AZ92" i="6"/>
  <c r="AZ36" i="5"/>
  <c r="AY40" i="5"/>
  <c r="AY41" i="5" s="1"/>
  <c r="AZ92" i="5"/>
  <c r="AY96" i="5"/>
  <c r="AY97" i="5" s="1"/>
  <c r="AY40" i="4"/>
  <c r="AY41" i="4" s="1"/>
  <c r="AZ36" i="4"/>
  <c r="AY96" i="4"/>
  <c r="AY97" i="4" s="1"/>
  <c r="AZ92" i="4"/>
  <c r="AV92" i="3"/>
  <c r="AU96" i="3"/>
  <c r="AU97" i="3" s="1"/>
  <c r="AU43" i="3" s="1"/>
  <c r="AW36" i="3"/>
  <c r="AV40" i="3"/>
  <c r="AV41" i="3" s="1"/>
  <c r="AS92" i="2"/>
  <c r="AR96" i="2"/>
  <c r="AR97" i="2" s="1"/>
  <c r="AR43" i="2" s="1"/>
  <c r="AS40" i="2"/>
  <c r="AS41" i="2" s="1"/>
  <c r="AT36" i="2"/>
  <c r="AY43" i="7" l="1"/>
  <c r="EG37" i="3"/>
  <c r="BB36" i="8"/>
  <c r="BA40" i="8"/>
  <c r="BA41" i="8" s="1"/>
  <c r="BA92" i="8"/>
  <c r="AZ96" i="8"/>
  <c r="AZ97" i="8" s="1"/>
  <c r="AZ43" i="8" s="1"/>
  <c r="AZ40" i="7"/>
  <c r="AZ41" i="7" s="1"/>
  <c r="BA36" i="7"/>
  <c r="BA92" i="7"/>
  <c r="AZ96" i="7"/>
  <c r="AZ97" i="7" s="1"/>
  <c r="BB36" i="6"/>
  <c r="BA40" i="6"/>
  <c r="BA41" i="6" s="1"/>
  <c r="AZ96" i="6"/>
  <c r="AZ97" i="6" s="1"/>
  <c r="AZ43" i="6" s="1"/>
  <c r="BA92" i="6"/>
  <c r="AZ96" i="5"/>
  <c r="AZ97" i="5" s="1"/>
  <c r="BA92" i="5"/>
  <c r="AY43" i="5"/>
  <c r="BA36" i="5"/>
  <c r="AZ40" i="5"/>
  <c r="AZ41" i="5" s="1"/>
  <c r="AZ40" i="4"/>
  <c r="AZ41" i="4" s="1"/>
  <c r="BA36" i="4"/>
  <c r="BA92" i="4"/>
  <c r="AZ96" i="4"/>
  <c r="AZ97" i="4" s="1"/>
  <c r="AY43" i="4"/>
  <c r="AW40" i="3"/>
  <c r="AW41" i="3" s="1"/>
  <c r="AX36" i="3"/>
  <c r="AV96" i="3"/>
  <c r="AV97" i="3" s="1"/>
  <c r="AV43" i="3" s="1"/>
  <c r="AW92" i="3"/>
  <c r="AU36" i="2"/>
  <c r="AT40" i="2"/>
  <c r="AT41" i="2" s="1"/>
  <c r="AS96" i="2"/>
  <c r="AS97" i="2" s="1"/>
  <c r="AS43" i="2" s="1"/>
  <c r="AT92" i="2"/>
  <c r="AZ43" i="5" l="1"/>
  <c r="EH37" i="3"/>
  <c r="BB92" i="8"/>
  <c r="BA96" i="8"/>
  <c r="BA97" i="8" s="1"/>
  <c r="BA43" i="8" s="1"/>
  <c r="BB40" i="8"/>
  <c r="BB41" i="8" s="1"/>
  <c r="BC36" i="8"/>
  <c r="BB92" i="7"/>
  <c r="BA96" i="7"/>
  <c r="BA97" i="7" s="1"/>
  <c r="BB36" i="7"/>
  <c r="BA40" i="7"/>
  <c r="BA41" i="7" s="1"/>
  <c r="AZ43" i="7"/>
  <c r="BB92" i="6"/>
  <c r="BA96" i="6"/>
  <c r="BA97" i="6" s="1"/>
  <c r="BA43" i="6" s="1"/>
  <c r="BC36" i="6"/>
  <c r="BB40" i="6"/>
  <c r="BB41" i="6" s="1"/>
  <c r="BB92" i="5"/>
  <c r="BA96" i="5"/>
  <c r="BA97" i="5" s="1"/>
  <c r="BB36" i="5"/>
  <c r="BA40" i="5"/>
  <c r="BA41" i="5" s="1"/>
  <c r="BA43" i="5" s="1"/>
  <c r="BA96" i="4"/>
  <c r="BA97" i="4" s="1"/>
  <c r="BB92" i="4"/>
  <c r="BA40" i="4"/>
  <c r="BA41" i="4" s="1"/>
  <c r="BB36" i="4"/>
  <c r="AZ43" i="4"/>
  <c r="AX92" i="3"/>
  <c r="AW96" i="3"/>
  <c r="AW97" i="3" s="1"/>
  <c r="AW43" i="3" s="1"/>
  <c r="AX40" i="3"/>
  <c r="AX41" i="3" s="1"/>
  <c r="AY36" i="3"/>
  <c r="AT96" i="2"/>
  <c r="AT97" i="2" s="1"/>
  <c r="AU92" i="2"/>
  <c r="AT43" i="2"/>
  <c r="AU40" i="2"/>
  <c r="AU41" i="2" s="1"/>
  <c r="AV36" i="2"/>
  <c r="BA43" i="7" l="1"/>
  <c r="BA43" i="4"/>
  <c r="EI37" i="3"/>
  <c r="BC40" i="8"/>
  <c r="BC41" i="8" s="1"/>
  <c r="BD36" i="8"/>
  <c r="BB96" i="8"/>
  <c r="BB97" i="8" s="1"/>
  <c r="BB43" i="8" s="1"/>
  <c r="BC92" i="8"/>
  <c r="BC36" i="7"/>
  <c r="BB40" i="7"/>
  <c r="BB41" i="7" s="1"/>
  <c r="BB96" i="7"/>
  <c r="BB97" i="7" s="1"/>
  <c r="BC92" i="7"/>
  <c r="BC40" i="6"/>
  <c r="BC41" i="6" s="1"/>
  <c r="BD36" i="6"/>
  <c r="BC92" i="6"/>
  <c r="BB96" i="6"/>
  <c r="BB97" i="6" s="1"/>
  <c r="BB43" i="6" s="1"/>
  <c r="BC36" i="5"/>
  <c r="BB40" i="5"/>
  <c r="BB41" i="5" s="1"/>
  <c r="BB96" i="5"/>
  <c r="BB97" i="5" s="1"/>
  <c r="BC92" i="5"/>
  <c r="BB96" i="4"/>
  <c r="BB97" i="4" s="1"/>
  <c r="BC92" i="4"/>
  <c r="BC36" i="4"/>
  <c r="BB40" i="4"/>
  <c r="BB41" i="4" s="1"/>
  <c r="AY40" i="3"/>
  <c r="AY41" i="3" s="1"/>
  <c r="AZ36" i="3"/>
  <c r="AY92" i="3"/>
  <c r="AX96" i="3"/>
  <c r="AX97" i="3" s="1"/>
  <c r="AX43" i="3" s="1"/>
  <c r="AV92" i="2"/>
  <c r="AU96" i="2"/>
  <c r="AU97" i="2" s="1"/>
  <c r="AU43" i="2" s="1"/>
  <c r="AW36" i="2"/>
  <c r="AV40" i="2"/>
  <c r="AV41" i="2" s="1"/>
  <c r="BB43" i="4" l="1"/>
  <c r="EJ37" i="3"/>
  <c r="BD40" i="8"/>
  <c r="BD41" i="8" s="1"/>
  <c r="BE36" i="8"/>
  <c r="BC96" i="8"/>
  <c r="BC97" i="8" s="1"/>
  <c r="BC43" i="8" s="1"/>
  <c r="BD92" i="8"/>
  <c r="BD92" i="7"/>
  <c r="BC96" i="7"/>
  <c r="BC97" i="7" s="1"/>
  <c r="BB43" i="7"/>
  <c r="BD36" i="7"/>
  <c r="BC40" i="7"/>
  <c r="BC41" i="7" s="1"/>
  <c r="BD92" i="6"/>
  <c r="BC96" i="6"/>
  <c r="BC97" i="6" s="1"/>
  <c r="BC43" i="6" s="1"/>
  <c r="BD40" i="6"/>
  <c r="BD41" i="6" s="1"/>
  <c r="BE36" i="6"/>
  <c r="BB43" i="5"/>
  <c r="BD92" i="5"/>
  <c r="BC96" i="5"/>
  <c r="BC97" i="5" s="1"/>
  <c r="BC40" i="5"/>
  <c r="BC41" i="5" s="1"/>
  <c r="BD36" i="5"/>
  <c r="BD92" i="4"/>
  <c r="BC96" i="4"/>
  <c r="BC97" i="4" s="1"/>
  <c r="BC40" i="4"/>
  <c r="BC41" i="4" s="1"/>
  <c r="BD36" i="4"/>
  <c r="BA36" i="3"/>
  <c r="AZ40" i="3"/>
  <c r="AZ41" i="3" s="1"/>
  <c r="AZ92" i="3"/>
  <c r="AY96" i="3"/>
  <c r="AY97" i="3" s="1"/>
  <c r="AY43" i="3" s="1"/>
  <c r="AW40" i="2"/>
  <c r="AW41" i="2" s="1"/>
  <c r="AX36" i="2"/>
  <c r="AV96" i="2"/>
  <c r="AV97" i="2" s="1"/>
  <c r="AV43" i="2" s="1"/>
  <c r="AW92" i="2"/>
  <c r="BC43" i="4" l="1"/>
  <c r="BC43" i="7"/>
  <c r="EK37" i="3"/>
  <c r="BE92" i="8"/>
  <c r="BD96" i="8"/>
  <c r="BD97" i="8" s="1"/>
  <c r="BD43" i="8" s="1"/>
  <c r="BF36" i="8"/>
  <c r="BE40" i="8"/>
  <c r="BE41" i="8" s="1"/>
  <c r="BD40" i="7"/>
  <c r="BD41" i="7" s="1"/>
  <c r="BE36" i="7"/>
  <c r="BD96" i="7"/>
  <c r="BD97" i="7" s="1"/>
  <c r="BE92" i="7"/>
  <c r="BE40" i="6"/>
  <c r="BE41" i="6" s="1"/>
  <c r="BF36" i="6"/>
  <c r="BD96" i="6"/>
  <c r="BD97" i="6" s="1"/>
  <c r="BD43" i="6" s="1"/>
  <c r="BE92" i="6"/>
  <c r="BC43" i="5"/>
  <c r="BD40" i="5"/>
  <c r="BD41" i="5" s="1"/>
  <c r="BE36" i="5"/>
  <c r="BD96" i="5"/>
  <c r="BD97" i="5" s="1"/>
  <c r="BE92" i="5"/>
  <c r="BE36" i="4"/>
  <c r="BD40" i="4"/>
  <c r="BD41" i="4" s="1"/>
  <c r="BD96" i="4"/>
  <c r="BD97" i="4" s="1"/>
  <c r="BE92" i="4"/>
  <c r="BB36" i="3"/>
  <c r="BA40" i="3"/>
  <c r="BA41" i="3" s="1"/>
  <c r="BA92" i="3"/>
  <c r="AZ96" i="3"/>
  <c r="AZ97" i="3" s="1"/>
  <c r="AZ43" i="3" s="1"/>
  <c r="AX92" i="2"/>
  <c r="AW96" i="2"/>
  <c r="AW97" i="2" s="1"/>
  <c r="AW43" i="2" s="1"/>
  <c r="AY36" i="2"/>
  <c r="AX40" i="2"/>
  <c r="AX41" i="2" s="1"/>
  <c r="EL37" i="3" l="1"/>
  <c r="BF40" i="8"/>
  <c r="BF41" i="8" s="1"/>
  <c r="BG36" i="8"/>
  <c r="BF92" i="8"/>
  <c r="BE96" i="8"/>
  <c r="BE97" i="8" s="1"/>
  <c r="BE43" i="8" s="1"/>
  <c r="BF92" i="7"/>
  <c r="BE96" i="7"/>
  <c r="BE97" i="7" s="1"/>
  <c r="BE40" i="7"/>
  <c r="BE41" i="7" s="1"/>
  <c r="BF36" i="7"/>
  <c r="BD43" i="7"/>
  <c r="BF92" i="6"/>
  <c r="BE96" i="6"/>
  <c r="BE97" i="6" s="1"/>
  <c r="BE43" i="6" s="1"/>
  <c r="BF40" i="6"/>
  <c r="BF41" i="6" s="1"/>
  <c r="BG36" i="6"/>
  <c r="BE40" i="5"/>
  <c r="BE41" i="5" s="1"/>
  <c r="BF36" i="5"/>
  <c r="BF92" i="5"/>
  <c r="BE96" i="5"/>
  <c r="BE97" i="5" s="1"/>
  <c r="BD43" i="5"/>
  <c r="BE96" i="4"/>
  <c r="BE97" i="4" s="1"/>
  <c r="BF92" i="4"/>
  <c r="BD43" i="4"/>
  <c r="BE40" i="4"/>
  <c r="BE41" i="4" s="1"/>
  <c r="BF36" i="4"/>
  <c r="BB92" i="3"/>
  <c r="BA96" i="3"/>
  <c r="BA97" i="3" s="1"/>
  <c r="BA43" i="3" s="1"/>
  <c r="BC36" i="3"/>
  <c r="BB40" i="3"/>
  <c r="BB41" i="3" s="1"/>
  <c r="AY40" i="2"/>
  <c r="AY41" i="2" s="1"/>
  <c r="AZ36" i="2"/>
  <c r="AY92" i="2"/>
  <c r="AX96" i="2"/>
  <c r="AX97" i="2" s="1"/>
  <c r="AX43" i="2" s="1"/>
  <c r="EM37" i="3" l="1"/>
  <c r="BH36" i="8"/>
  <c r="BG40" i="8"/>
  <c r="BG41" i="8" s="1"/>
  <c r="BF96" i="8"/>
  <c r="BF97" i="8" s="1"/>
  <c r="BF43" i="8" s="1"/>
  <c r="BG92" i="8"/>
  <c r="BE43" i="7"/>
  <c r="BF40" i="7"/>
  <c r="BF41" i="7" s="1"/>
  <c r="BG36" i="7"/>
  <c r="BG92" i="7"/>
  <c r="BF96" i="7"/>
  <c r="BF97" i="7" s="1"/>
  <c r="BG40" i="6"/>
  <c r="BG41" i="6" s="1"/>
  <c r="BH36" i="6"/>
  <c r="BG92" i="6"/>
  <c r="BF96" i="6"/>
  <c r="BF97" i="6" s="1"/>
  <c r="BF43" i="6" s="1"/>
  <c r="BG92" i="5"/>
  <c r="BF96" i="5"/>
  <c r="BF97" i="5" s="1"/>
  <c r="BG36" i="5"/>
  <c r="BF40" i="5"/>
  <c r="BF41" i="5" s="1"/>
  <c r="BE43" i="5"/>
  <c r="BE43" i="4"/>
  <c r="BF40" i="4"/>
  <c r="BF41" i="4" s="1"/>
  <c r="BG36" i="4"/>
  <c r="BG92" i="4"/>
  <c r="BF96" i="4"/>
  <c r="BF97" i="4" s="1"/>
  <c r="BC40" i="3"/>
  <c r="BC41" i="3" s="1"/>
  <c r="BD36" i="3"/>
  <c r="BB96" i="3"/>
  <c r="BB97" i="3" s="1"/>
  <c r="BB43" i="3" s="1"/>
  <c r="BC92" i="3"/>
  <c r="AZ92" i="2"/>
  <c r="AY96" i="2"/>
  <c r="AY97" i="2" s="1"/>
  <c r="AY43" i="2" s="1"/>
  <c r="AZ40" i="2"/>
  <c r="AZ41" i="2" s="1"/>
  <c r="BA36" i="2"/>
  <c r="BF43" i="5" l="1"/>
  <c r="EN37" i="3"/>
  <c r="BH92" i="8"/>
  <c r="BG96" i="8"/>
  <c r="BG97" i="8" s="1"/>
  <c r="BG43" i="8" s="1"/>
  <c r="BH40" i="8"/>
  <c r="BH41" i="8" s="1"/>
  <c r="BI36" i="8"/>
  <c r="BG96" i="7"/>
  <c r="BG97" i="7" s="1"/>
  <c r="BH92" i="7"/>
  <c r="BH36" i="7"/>
  <c r="BG40" i="7"/>
  <c r="BG41" i="7" s="1"/>
  <c r="BF43" i="7"/>
  <c r="BH40" i="6"/>
  <c r="BH41" i="6" s="1"/>
  <c r="BI36" i="6"/>
  <c r="BG96" i="6"/>
  <c r="BG97" i="6" s="1"/>
  <c r="BG43" i="6" s="1"/>
  <c r="BH92" i="6"/>
  <c r="BH36" i="5"/>
  <c r="BG40" i="5"/>
  <c r="BG41" i="5" s="1"/>
  <c r="BH92" i="5"/>
  <c r="BG96" i="5"/>
  <c r="BG97" i="5" s="1"/>
  <c r="BG96" i="4"/>
  <c r="BG97" i="4" s="1"/>
  <c r="BH92" i="4"/>
  <c r="BG40" i="4"/>
  <c r="BG41" i="4" s="1"/>
  <c r="BH36" i="4"/>
  <c r="BF43" i="4"/>
  <c r="BD92" i="3"/>
  <c r="BC96" i="3"/>
  <c r="BC97" i="3" s="1"/>
  <c r="BC43" i="3" s="1"/>
  <c r="BE36" i="3"/>
  <c r="BD40" i="3"/>
  <c r="BD41" i="3" s="1"/>
  <c r="BA40" i="2"/>
  <c r="BA41" i="2" s="1"/>
  <c r="BB36" i="2"/>
  <c r="BA92" i="2"/>
  <c r="AZ96" i="2"/>
  <c r="AZ97" i="2" s="1"/>
  <c r="AZ43" i="2" s="1"/>
  <c r="BG43" i="7" l="1"/>
  <c r="EO37" i="3"/>
  <c r="BJ36" i="8"/>
  <c r="BI40" i="8"/>
  <c r="BI41" i="8" s="1"/>
  <c r="BI92" i="8"/>
  <c r="BH96" i="8"/>
  <c r="BH97" i="8" s="1"/>
  <c r="BH43" i="8" s="1"/>
  <c r="BH40" i="7"/>
  <c r="BH41" i="7" s="1"/>
  <c r="BI36" i="7"/>
  <c r="BI92" i="7"/>
  <c r="BH96" i="7"/>
  <c r="BH97" i="7" s="1"/>
  <c r="BI40" i="6"/>
  <c r="BI41" i="6" s="1"/>
  <c r="BJ36" i="6"/>
  <c r="BI92" i="6"/>
  <c r="BH96" i="6"/>
  <c r="BH97" i="6" s="1"/>
  <c r="BH43" i="6" s="1"/>
  <c r="BH96" i="5"/>
  <c r="BH97" i="5" s="1"/>
  <c r="BI92" i="5"/>
  <c r="BG43" i="5"/>
  <c r="BI36" i="5"/>
  <c r="BH40" i="5"/>
  <c r="BH41" i="5" s="1"/>
  <c r="BH40" i="4"/>
  <c r="BH41" i="4" s="1"/>
  <c r="BI36" i="4"/>
  <c r="BG43" i="4"/>
  <c r="BI92" i="4"/>
  <c r="BH96" i="4"/>
  <c r="BH97" i="4" s="1"/>
  <c r="BE40" i="3"/>
  <c r="BE41" i="3" s="1"/>
  <c r="BF36" i="3"/>
  <c r="BD96" i="3"/>
  <c r="BD97" i="3" s="1"/>
  <c r="BD43" i="3" s="1"/>
  <c r="BE92" i="3"/>
  <c r="BA96" i="2"/>
  <c r="BA97" i="2" s="1"/>
  <c r="BA43" i="2" s="1"/>
  <c r="BB92" i="2"/>
  <c r="BB40" i="2"/>
  <c r="BB41" i="2" s="1"/>
  <c r="BC36" i="2"/>
  <c r="BH43" i="4" l="1"/>
  <c r="EP37" i="3"/>
  <c r="BJ92" i="8"/>
  <c r="BI96" i="8"/>
  <c r="BI97" i="8" s="1"/>
  <c r="BI43" i="8" s="1"/>
  <c r="BJ40" i="8"/>
  <c r="BJ41" i="8" s="1"/>
  <c r="BK36" i="8"/>
  <c r="BI96" i="7"/>
  <c r="BI97" i="7" s="1"/>
  <c r="BJ92" i="7"/>
  <c r="BJ36" i="7"/>
  <c r="BI40" i="7"/>
  <c r="BI41" i="7" s="1"/>
  <c r="BH43" i="7"/>
  <c r="BI96" i="6"/>
  <c r="BI97" i="6" s="1"/>
  <c r="BJ92" i="6"/>
  <c r="BJ40" i="6"/>
  <c r="BJ41" i="6" s="1"/>
  <c r="BK36" i="6"/>
  <c r="BI43" i="6"/>
  <c r="BJ36" i="5"/>
  <c r="BI40" i="5"/>
  <c r="BI41" i="5" s="1"/>
  <c r="BH43" i="5"/>
  <c r="BJ92" i="5"/>
  <c r="BI96" i="5"/>
  <c r="BI97" i="5" s="1"/>
  <c r="BI96" i="4"/>
  <c r="BI97" i="4" s="1"/>
  <c r="BJ92" i="4"/>
  <c r="BJ36" i="4"/>
  <c r="BI40" i="4"/>
  <c r="BI41" i="4" s="1"/>
  <c r="BF40" i="3"/>
  <c r="BF41" i="3" s="1"/>
  <c r="BG36" i="3"/>
  <c r="BF92" i="3"/>
  <c r="BE96" i="3"/>
  <c r="BE97" i="3" s="1"/>
  <c r="BE43" i="3" s="1"/>
  <c r="BC40" i="2"/>
  <c r="BC41" i="2" s="1"/>
  <c r="BD36" i="2"/>
  <c r="BB96" i="2"/>
  <c r="BB97" i="2" s="1"/>
  <c r="BB43" i="2" s="1"/>
  <c r="BC92" i="2"/>
  <c r="BI43" i="7" l="1"/>
  <c r="EQ37" i="3"/>
  <c r="BK40" i="8"/>
  <c r="BK41" i="8" s="1"/>
  <c r="BL36" i="8"/>
  <c r="BJ96" i="8"/>
  <c r="BJ97" i="8" s="1"/>
  <c r="BJ43" i="8" s="1"/>
  <c r="BK92" i="8"/>
  <c r="BK36" i="7"/>
  <c r="BJ40" i="7"/>
  <c r="BJ41" i="7" s="1"/>
  <c r="BK92" i="7"/>
  <c r="BJ96" i="7"/>
  <c r="BJ97" i="7" s="1"/>
  <c r="BL36" i="6"/>
  <c r="BK40" i="6"/>
  <c r="BK41" i="6" s="1"/>
  <c r="BK92" i="6"/>
  <c r="BJ96" i="6"/>
  <c r="BJ97" i="6" s="1"/>
  <c r="BJ43" i="6" s="1"/>
  <c r="BJ96" i="5"/>
  <c r="BJ97" i="5" s="1"/>
  <c r="BK92" i="5"/>
  <c r="BK36" i="5"/>
  <c r="BJ40" i="5"/>
  <c r="BJ41" i="5" s="1"/>
  <c r="BI43" i="5"/>
  <c r="BI43" i="4"/>
  <c r="BK36" i="4"/>
  <c r="BJ40" i="4"/>
  <c r="BJ41" i="4" s="1"/>
  <c r="BJ96" i="4"/>
  <c r="BJ97" i="4" s="1"/>
  <c r="BK92" i="4"/>
  <c r="BG92" i="3"/>
  <c r="BF96" i="3"/>
  <c r="BF97" i="3" s="1"/>
  <c r="BF43" i="3" s="1"/>
  <c r="BG40" i="3"/>
  <c r="BG41" i="3" s="1"/>
  <c r="BH36" i="3"/>
  <c r="BD92" i="2"/>
  <c r="BC96" i="2"/>
  <c r="BC97" i="2" s="1"/>
  <c r="BC43" i="2" s="1"/>
  <c r="BD40" i="2"/>
  <c r="BD41" i="2" s="1"/>
  <c r="BE36" i="2"/>
  <c r="ER37" i="3" l="1"/>
  <c r="BL40" i="8"/>
  <c r="BL41" i="8" s="1"/>
  <c r="BM36" i="8"/>
  <c r="BK96" i="8"/>
  <c r="BK97" i="8" s="1"/>
  <c r="BK43" i="8" s="1"/>
  <c r="BL92" i="8"/>
  <c r="BK40" i="7"/>
  <c r="BK41" i="7" s="1"/>
  <c r="BL36" i="7"/>
  <c r="BL92" i="7"/>
  <c r="BK96" i="7"/>
  <c r="BK97" i="7" s="1"/>
  <c r="BJ43" i="7"/>
  <c r="BL40" i="6"/>
  <c r="BL41" i="6" s="1"/>
  <c r="BM36" i="6"/>
  <c r="BL92" i="6"/>
  <c r="BK96" i="6"/>
  <c r="BK97" i="6" s="1"/>
  <c r="BK43" i="6" s="1"/>
  <c r="BJ43" i="5"/>
  <c r="BK40" i="5"/>
  <c r="BK41" i="5" s="1"/>
  <c r="BL36" i="5"/>
  <c r="BL92" i="5"/>
  <c r="BK96" i="5"/>
  <c r="BK97" i="5" s="1"/>
  <c r="BJ43" i="4"/>
  <c r="BL92" i="4"/>
  <c r="BK96" i="4"/>
  <c r="BK97" i="4" s="1"/>
  <c r="BK40" i="4"/>
  <c r="BK41" i="4" s="1"/>
  <c r="BL36" i="4"/>
  <c r="BH92" i="3"/>
  <c r="BG96" i="3"/>
  <c r="BG97" i="3" s="1"/>
  <c r="BG43" i="3" s="1"/>
  <c r="BI36" i="3"/>
  <c r="BH40" i="3"/>
  <c r="BH41" i="3" s="1"/>
  <c r="BE40" i="2"/>
  <c r="BE41" i="2" s="1"/>
  <c r="BF36" i="2"/>
  <c r="BD96" i="2"/>
  <c r="BD97" i="2" s="1"/>
  <c r="BD43" i="2" s="1"/>
  <c r="BE92" i="2"/>
  <c r="ES37" i="3" l="1"/>
  <c r="BN36" i="8"/>
  <c r="BN40" i="8" s="1"/>
  <c r="BN41" i="8" s="1"/>
  <c r="BM40" i="8"/>
  <c r="BM41" i="8" s="1"/>
  <c r="BM92" i="8"/>
  <c r="BL96" i="8"/>
  <c r="BL97" i="8" s="1"/>
  <c r="BL43" i="8" s="1"/>
  <c r="BK43" i="7"/>
  <c r="BL96" i="7"/>
  <c r="BL97" i="7" s="1"/>
  <c r="BM92" i="7"/>
  <c r="BL40" i="7"/>
  <c r="BL41" i="7" s="1"/>
  <c r="BM36" i="7"/>
  <c r="BL96" i="6"/>
  <c r="BL97" i="6" s="1"/>
  <c r="BL43" i="6" s="1"/>
  <c r="BM92" i="6"/>
  <c r="BM40" i="6"/>
  <c r="BM41" i="6" s="1"/>
  <c r="BN36" i="6"/>
  <c r="BK43" i="4"/>
  <c r="BL96" i="5"/>
  <c r="BL97" i="5" s="1"/>
  <c r="BM92" i="5"/>
  <c r="BL40" i="5"/>
  <c r="BL41" i="5" s="1"/>
  <c r="BM36" i="5"/>
  <c r="BK43" i="5"/>
  <c r="BM36" i="4"/>
  <c r="BL40" i="4"/>
  <c r="BL41" i="4" s="1"/>
  <c r="BL96" i="4"/>
  <c r="BL97" i="4" s="1"/>
  <c r="BM92" i="4"/>
  <c r="BI92" i="3"/>
  <c r="BH96" i="3"/>
  <c r="BH97" i="3" s="1"/>
  <c r="BH43" i="3" s="1"/>
  <c r="BJ36" i="3"/>
  <c r="BI40" i="3"/>
  <c r="BI41" i="3" s="1"/>
  <c r="BG36" i="2"/>
  <c r="BF40" i="2"/>
  <c r="BF41" i="2" s="1"/>
  <c r="BF92" i="2"/>
  <c r="BE96" i="2"/>
  <c r="BE97" i="2" s="1"/>
  <c r="BE43" i="2" s="1"/>
  <c r="BL43" i="7" l="1"/>
  <c r="ET37" i="3"/>
  <c r="BN92" i="8"/>
  <c r="BM96" i="8"/>
  <c r="BM97" i="8" s="1"/>
  <c r="BM43" i="8" s="1"/>
  <c r="BM40" i="7"/>
  <c r="BM41" i="7" s="1"/>
  <c r="BN36" i="7"/>
  <c r="BN92" i="7"/>
  <c r="BM96" i="7"/>
  <c r="BM97" i="7" s="1"/>
  <c r="BO36" i="6"/>
  <c r="BN40" i="6"/>
  <c r="BN41" i="6" s="1"/>
  <c r="BN92" i="6"/>
  <c r="BM96" i="6"/>
  <c r="BM97" i="6" s="1"/>
  <c r="BM43" i="6" s="1"/>
  <c r="BM40" i="5"/>
  <c r="BM41" i="5" s="1"/>
  <c r="BN36" i="5"/>
  <c r="BL43" i="5"/>
  <c r="BN92" i="5"/>
  <c r="BM96" i="5"/>
  <c r="BM97" i="5" s="1"/>
  <c r="BM96" i="4"/>
  <c r="BM97" i="4" s="1"/>
  <c r="BN92" i="4"/>
  <c r="BL43" i="4"/>
  <c r="BM40" i="4"/>
  <c r="BM41" i="4" s="1"/>
  <c r="BN36" i="4"/>
  <c r="BK36" i="3"/>
  <c r="BJ40" i="3"/>
  <c r="BJ41" i="3" s="1"/>
  <c r="BJ92" i="3"/>
  <c r="BI96" i="3"/>
  <c r="BI97" i="3" s="1"/>
  <c r="BI43" i="3" s="1"/>
  <c r="BG92" i="2"/>
  <c r="BF96" i="2"/>
  <c r="BF97" i="2" s="1"/>
  <c r="BF43" i="2" s="1"/>
  <c r="BG40" i="2"/>
  <c r="BG41" i="2" s="1"/>
  <c r="BH36" i="2"/>
  <c r="EU37" i="3" l="1"/>
  <c r="BN96" i="8"/>
  <c r="BN97" i="8" s="1"/>
  <c r="BN43" i="8" s="1"/>
  <c r="BO92" i="8"/>
  <c r="BO92" i="7"/>
  <c r="BN96" i="7"/>
  <c r="BN97" i="7" s="1"/>
  <c r="BN40" i="7"/>
  <c r="BN41" i="7" s="1"/>
  <c r="BN43" i="7" s="1"/>
  <c r="BM43" i="7"/>
  <c r="BO92" i="6"/>
  <c r="BN96" i="6"/>
  <c r="BN97" i="6" s="1"/>
  <c r="BN43" i="6" s="1"/>
  <c r="BO40" i="6"/>
  <c r="BO41" i="6" s="1"/>
  <c r="BP36" i="6"/>
  <c r="BM43" i="4"/>
  <c r="BM43" i="5"/>
  <c r="BO92" i="5"/>
  <c r="BN96" i="5"/>
  <c r="BN97" i="5" s="1"/>
  <c r="BO36" i="5"/>
  <c r="BN40" i="5"/>
  <c r="BN41" i="5" s="1"/>
  <c r="BO92" i="4"/>
  <c r="BN96" i="4"/>
  <c r="BN97" i="4" s="1"/>
  <c r="BN40" i="4"/>
  <c r="BN41" i="4" s="1"/>
  <c r="BO36" i="4"/>
  <c r="BJ96" i="3"/>
  <c r="BJ97" i="3" s="1"/>
  <c r="BJ43" i="3" s="1"/>
  <c r="BK92" i="3"/>
  <c r="BK40" i="3"/>
  <c r="BK41" i="3" s="1"/>
  <c r="BL36" i="3"/>
  <c r="BH40" i="2"/>
  <c r="BH41" i="2" s="1"/>
  <c r="BI36" i="2"/>
  <c r="BH92" i="2"/>
  <c r="BG96" i="2"/>
  <c r="BG97" i="2" s="1"/>
  <c r="BG43" i="2" s="1"/>
  <c r="BN43" i="5" l="1"/>
  <c r="EV37" i="3"/>
  <c r="BP92" i="8"/>
  <c r="BO96" i="8"/>
  <c r="BO97" i="8" s="1"/>
  <c r="BO96" i="7"/>
  <c r="BO97" i="7" s="1"/>
  <c r="BP92" i="7"/>
  <c r="BP40" i="6"/>
  <c r="BP41" i="6" s="1"/>
  <c r="BQ36" i="6"/>
  <c r="BO96" i="6"/>
  <c r="BO97" i="6" s="1"/>
  <c r="BO43" i="6" s="1"/>
  <c r="BP92" i="6"/>
  <c r="BP36" i="5"/>
  <c r="BO40" i="5"/>
  <c r="BO41" i="5" s="1"/>
  <c r="BP92" i="5"/>
  <c r="BO96" i="5"/>
  <c r="BO97" i="5" s="1"/>
  <c r="BO40" i="4"/>
  <c r="BO41" i="4" s="1"/>
  <c r="BP36" i="4"/>
  <c r="BN43" i="4"/>
  <c r="BO96" i="4"/>
  <c r="BO97" i="4" s="1"/>
  <c r="BP92" i="4"/>
  <c r="BM36" i="3"/>
  <c r="BL40" i="3"/>
  <c r="BL41" i="3" s="1"/>
  <c r="BL92" i="3"/>
  <c r="BK96" i="3"/>
  <c r="BK97" i="3" s="1"/>
  <c r="BK43" i="3" s="1"/>
  <c r="BI92" i="2"/>
  <c r="BH96" i="2"/>
  <c r="BH97" i="2" s="1"/>
  <c r="BH43" i="2" s="1"/>
  <c r="BI40" i="2"/>
  <c r="BI41" i="2" s="1"/>
  <c r="BJ36" i="2"/>
  <c r="EW37" i="3" l="1"/>
  <c r="BQ92" i="8"/>
  <c r="BP96" i="8"/>
  <c r="BP97" i="8" s="1"/>
  <c r="BP96" i="7"/>
  <c r="BP97" i="7" s="1"/>
  <c r="BQ92" i="7"/>
  <c r="BQ92" i="6"/>
  <c r="BP96" i="6"/>
  <c r="BP97" i="6" s="1"/>
  <c r="BP43" i="6" s="1"/>
  <c r="BR36" i="6"/>
  <c r="BQ40" i="6"/>
  <c r="BQ41" i="6" s="1"/>
  <c r="BP96" i="5"/>
  <c r="BP97" i="5" s="1"/>
  <c r="BQ92" i="5"/>
  <c r="BQ36" i="5"/>
  <c r="BP40" i="5"/>
  <c r="BP41" i="5" s="1"/>
  <c r="BO43" i="5"/>
  <c r="BP40" i="4"/>
  <c r="BP41" i="4" s="1"/>
  <c r="BQ36" i="4"/>
  <c r="BQ92" i="4"/>
  <c r="BP96" i="4"/>
  <c r="BP97" i="4" s="1"/>
  <c r="BO43" i="4"/>
  <c r="BM40" i="3"/>
  <c r="BM41" i="3" s="1"/>
  <c r="BN36" i="3"/>
  <c r="BL96" i="3"/>
  <c r="BL97" i="3" s="1"/>
  <c r="BL43" i="3" s="1"/>
  <c r="BM92" i="3"/>
  <c r="BK36" i="2"/>
  <c r="BJ40" i="2"/>
  <c r="BJ41" i="2" s="1"/>
  <c r="BI96" i="2"/>
  <c r="BI97" i="2" s="1"/>
  <c r="BI43" i="2" s="1"/>
  <c r="BJ92" i="2"/>
  <c r="EX37" i="3" l="1"/>
  <c r="BR92" i="8"/>
  <c r="BQ96" i="8"/>
  <c r="BQ97" i="8" s="1"/>
  <c r="BQ96" i="7"/>
  <c r="BQ97" i="7" s="1"/>
  <c r="BR92" i="7"/>
  <c r="BS36" i="6"/>
  <c r="BR40" i="6"/>
  <c r="BR41" i="6" s="1"/>
  <c r="BR92" i="6"/>
  <c r="BQ96" i="6"/>
  <c r="BQ97" i="6" s="1"/>
  <c r="BQ43" i="6" s="1"/>
  <c r="BP43" i="5"/>
  <c r="BR36" i="5"/>
  <c r="BQ40" i="5"/>
  <c r="BQ41" i="5" s="1"/>
  <c r="BR92" i="5"/>
  <c r="BQ96" i="5"/>
  <c r="BQ97" i="5" s="1"/>
  <c r="BQ40" i="4"/>
  <c r="BQ41" i="4" s="1"/>
  <c r="BR36" i="4"/>
  <c r="BQ96" i="4"/>
  <c r="BQ97" i="4" s="1"/>
  <c r="BR92" i="4"/>
  <c r="BP43" i="4"/>
  <c r="BN40" i="3"/>
  <c r="BN41" i="3" s="1"/>
  <c r="BO36" i="3"/>
  <c r="BN92" i="3"/>
  <c r="BM96" i="3"/>
  <c r="BM97" i="3" s="1"/>
  <c r="BM43" i="3" s="1"/>
  <c r="BL36" i="2"/>
  <c r="BK40" i="2"/>
  <c r="BK41" i="2" s="1"/>
  <c r="BK92" i="2"/>
  <c r="BJ96" i="2"/>
  <c r="BJ97" i="2" s="1"/>
  <c r="BJ43" i="2" s="1"/>
  <c r="EY37" i="3" l="1"/>
  <c r="BR96" i="8"/>
  <c r="BR97" i="8" s="1"/>
  <c r="BS92" i="8"/>
  <c r="BR96" i="7"/>
  <c r="BR97" i="7" s="1"/>
  <c r="BS92" i="7"/>
  <c r="BR96" i="6"/>
  <c r="BR97" i="6" s="1"/>
  <c r="BR43" i="6" s="1"/>
  <c r="BS92" i="6"/>
  <c r="BS40" i="6"/>
  <c r="BS41" i="6" s="1"/>
  <c r="BT36" i="6"/>
  <c r="BR96" i="5"/>
  <c r="BR97" i="5" s="1"/>
  <c r="BS92" i="5"/>
  <c r="BS36" i="5"/>
  <c r="BR40" i="5"/>
  <c r="BR41" i="5" s="1"/>
  <c r="BQ43" i="5"/>
  <c r="BR96" i="4"/>
  <c r="BR97" i="4" s="1"/>
  <c r="BS92" i="4"/>
  <c r="BS36" i="4"/>
  <c r="BR40" i="4"/>
  <c r="BR41" i="4" s="1"/>
  <c r="BQ43" i="4"/>
  <c r="BO92" i="3"/>
  <c r="BN96" i="3"/>
  <c r="BN97" i="3" s="1"/>
  <c r="BO40" i="3"/>
  <c r="BO41" i="3" s="1"/>
  <c r="BP36" i="3"/>
  <c r="BN43" i="3"/>
  <c r="BM36" i="2"/>
  <c r="BL40" i="2"/>
  <c r="BL41" i="2" s="1"/>
  <c r="BL92" i="2"/>
  <c r="BK96" i="2"/>
  <c r="BK97" i="2" s="1"/>
  <c r="BK43" i="2" s="1"/>
  <c r="EZ37" i="3" l="1"/>
  <c r="BT92" i="8"/>
  <c r="BS96" i="8"/>
  <c r="BS97" i="8" s="1"/>
  <c r="BT92" i="7"/>
  <c r="BS96" i="7"/>
  <c r="BS97" i="7" s="1"/>
  <c r="BT40" i="6"/>
  <c r="BT41" i="6" s="1"/>
  <c r="BU36" i="6"/>
  <c r="BT92" i="6"/>
  <c r="BS96" i="6"/>
  <c r="BS97" i="6" s="1"/>
  <c r="BS43" i="6" s="1"/>
  <c r="BR43" i="4"/>
  <c r="BR43" i="5"/>
  <c r="BS40" i="5"/>
  <c r="BS41" i="5" s="1"/>
  <c r="BT36" i="5"/>
  <c r="BT92" i="5"/>
  <c r="BS96" i="5"/>
  <c r="BS97" i="5" s="1"/>
  <c r="BS40" i="4"/>
  <c r="BS41" i="4" s="1"/>
  <c r="BT36" i="4"/>
  <c r="BT92" i="4"/>
  <c r="BS96" i="4"/>
  <c r="BS97" i="4" s="1"/>
  <c r="BQ36" i="3"/>
  <c r="BP40" i="3"/>
  <c r="BP41" i="3" s="1"/>
  <c r="BP92" i="3"/>
  <c r="BO96" i="3"/>
  <c r="BO97" i="3" s="1"/>
  <c r="BO43" i="3" s="1"/>
  <c r="BM40" i="2"/>
  <c r="BM41" i="2" s="1"/>
  <c r="BN36" i="2"/>
  <c r="BL96" i="2"/>
  <c r="BL97" i="2" s="1"/>
  <c r="BL43" i="2" s="1"/>
  <c r="BM92" i="2"/>
  <c r="FA37" i="3" l="1"/>
  <c r="BU92" i="8"/>
  <c r="BT96" i="8"/>
  <c r="BT97" i="8" s="1"/>
  <c r="BT96" i="7"/>
  <c r="BT97" i="7" s="1"/>
  <c r="BU92" i="7"/>
  <c r="BT96" i="6"/>
  <c r="BT97" i="6" s="1"/>
  <c r="BT43" i="6" s="1"/>
  <c r="BU92" i="6"/>
  <c r="BU40" i="6"/>
  <c r="BU41" i="6" s="1"/>
  <c r="BV36" i="6"/>
  <c r="BT96" i="5"/>
  <c r="BT97" i="5" s="1"/>
  <c r="BU92" i="5"/>
  <c r="BT40" i="5"/>
  <c r="BT41" i="5" s="1"/>
  <c r="BU36" i="5"/>
  <c r="BS43" i="5"/>
  <c r="BU36" i="4"/>
  <c r="BT40" i="4"/>
  <c r="BT41" i="4" s="1"/>
  <c r="BT96" i="4"/>
  <c r="BT97" i="4" s="1"/>
  <c r="BU92" i="4"/>
  <c r="BS43" i="4"/>
  <c r="BQ92" i="3"/>
  <c r="BP96" i="3"/>
  <c r="BP97" i="3" s="1"/>
  <c r="BP43" i="3" s="1"/>
  <c r="BR36" i="3"/>
  <c r="BQ40" i="3"/>
  <c r="BQ41" i="3" s="1"/>
  <c r="BO36" i="2"/>
  <c r="BN40" i="2"/>
  <c r="BN41" i="2" s="1"/>
  <c r="BN92" i="2"/>
  <c r="BM96" i="2"/>
  <c r="BM97" i="2" s="1"/>
  <c r="BM43" i="2" s="1"/>
  <c r="FB37" i="3" l="1"/>
  <c r="BV92" i="8"/>
  <c r="BU96" i="8"/>
  <c r="BU97" i="8" s="1"/>
  <c r="BV92" i="7"/>
  <c r="BU96" i="7"/>
  <c r="BU97" i="7" s="1"/>
  <c r="BV40" i="6"/>
  <c r="BV41" i="6" s="1"/>
  <c r="BW36" i="6"/>
  <c r="BV92" i="6"/>
  <c r="BU96" i="6"/>
  <c r="BU97" i="6" s="1"/>
  <c r="BU43" i="6" s="1"/>
  <c r="BT43" i="4"/>
  <c r="BU40" i="5"/>
  <c r="BU41" i="5" s="1"/>
  <c r="BV36" i="5"/>
  <c r="BT43" i="5"/>
  <c r="BV92" i="5"/>
  <c r="BU96" i="5"/>
  <c r="BU97" i="5" s="1"/>
  <c r="BV92" i="4"/>
  <c r="BU96" i="4"/>
  <c r="BU97" i="4" s="1"/>
  <c r="BU40" i="4"/>
  <c r="BU41" i="4" s="1"/>
  <c r="BV36" i="4"/>
  <c r="BS36" i="3"/>
  <c r="BR40" i="3"/>
  <c r="BR41" i="3" s="1"/>
  <c r="BR92" i="3"/>
  <c r="BQ96" i="3"/>
  <c r="BQ97" i="3" s="1"/>
  <c r="BQ43" i="3" s="1"/>
  <c r="BO92" i="2"/>
  <c r="BN96" i="2"/>
  <c r="BN97" i="2" s="1"/>
  <c r="BN43" i="2" s="1"/>
  <c r="BO40" i="2"/>
  <c r="BO41" i="2" s="1"/>
  <c r="BP36" i="2"/>
  <c r="FC37" i="3" l="1"/>
  <c r="BV96" i="8"/>
  <c r="BV97" i="8" s="1"/>
  <c r="BW92" i="8"/>
  <c r="BW92" i="7"/>
  <c r="BV96" i="7"/>
  <c r="BV97" i="7" s="1"/>
  <c r="BW40" i="6"/>
  <c r="BW41" i="6" s="1"/>
  <c r="BX36" i="6"/>
  <c r="BW92" i="6"/>
  <c r="BV96" i="6"/>
  <c r="BV97" i="6" s="1"/>
  <c r="BV43" i="6" s="1"/>
  <c r="BU43" i="4"/>
  <c r="BU43" i="5"/>
  <c r="BW92" i="5"/>
  <c r="BV96" i="5"/>
  <c r="BV97" i="5" s="1"/>
  <c r="BW36" i="5"/>
  <c r="BV40" i="5"/>
  <c r="BV41" i="5" s="1"/>
  <c r="BV40" i="4"/>
  <c r="BV41" i="4" s="1"/>
  <c r="BW36" i="4"/>
  <c r="BW92" i="4"/>
  <c r="BV96" i="4"/>
  <c r="BV97" i="4" s="1"/>
  <c r="BR96" i="3"/>
  <c r="BR97" i="3" s="1"/>
  <c r="BR43" i="3" s="1"/>
  <c r="BS92" i="3"/>
  <c r="BS40" i="3"/>
  <c r="BS41" i="3" s="1"/>
  <c r="BT36" i="3"/>
  <c r="BP40" i="2"/>
  <c r="BP41" i="2" s="1"/>
  <c r="BQ36" i="2"/>
  <c r="BP92" i="2"/>
  <c r="BO96" i="2"/>
  <c r="BO97" i="2" s="1"/>
  <c r="BO43" i="2" s="1"/>
  <c r="BV43" i="5" l="1"/>
  <c r="FD37" i="3"/>
  <c r="BX92" i="8"/>
  <c r="BW96" i="8"/>
  <c r="BW97" i="8" s="1"/>
  <c r="BW96" i="7"/>
  <c r="BW97" i="7" s="1"/>
  <c r="BX92" i="7"/>
  <c r="BX40" i="6"/>
  <c r="BX41" i="6" s="1"/>
  <c r="BY36" i="6"/>
  <c r="BW96" i="6"/>
  <c r="BW97" i="6" s="1"/>
  <c r="BW43" i="6" s="1"/>
  <c r="BX92" i="6"/>
  <c r="BX36" i="5"/>
  <c r="BW40" i="5"/>
  <c r="BW41" i="5" s="1"/>
  <c r="BX92" i="5"/>
  <c r="BW96" i="5"/>
  <c r="BW97" i="5" s="1"/>
  <c r="BW96" i="4"/>
  <c r="BW97" i="4" s="1"/>
  <c r="BX92" i="4"/>
  <c r="BW40" i="4"/>
  <c r="BW41" i="4" s="1"/>
  <c r="BX36" i="4"/>
  <c r="BV43" i="4"/>
  <c r="BT40" i="3"/>
  <c r="BT41" i="3" s="1"/>
  <c r="BU36" i="3"/>
  <c r="BT92" i="3"/>
  <c r="BS96" i="3"/>
  <c r="BS97" i="3" s="1"/>
  <c r="BS43" i="3" s="1"/>
  <c r="BQ92" i="2"/>
  <c r="BP96" i="2"/>
  <c r="BP97" i="2" s="1"/>
  <c r="BP43" i="2" s="1"/>
  <c r="BQ40" i="2"/>
  <c r="BQ41" i="2" s="1"/>
  <c r="BR36" i="2"/>
  <c r="BW43" i="4" l="1"/>
  <c r="FE37" i="3"/>
  <c r="BY92" i="8"/>
  <c r="BX96" i="8"/>
  <c r="BX97" i="8" s="1"/>
  <c r="BY92" i="7"/>
  <c r="BX96" i="7"/>
  <c r="BX97" i="7" s="1"/>
  <c r="BY92" i="6"/>
  <c r="BX96" i="6"/>
  <c r="BX97" i="6" s="1"/>
  <c r="BX43" i="6" s="1"/>
  <c r="BZ36" i="6"/>
  <c r="BY40" i="6"/>
  <c r="BY41" i="6" s="1"/>
  <c r="BX96" i="5"/>
  <c r="BX97" i="5" s="1"/>
  <c r="BY92" i="5"/>
  <c r="BW43" i="5"/>
  <c r="BY36" i="5"/>
  <c r="BX40" i="5"/>
  <c r="BX41" i="5" s="1"/>
  <c r="BX40" i="4"/>
  <c r="BX41" i="4" s="1"/>
  <c r="BY36" i="4"/>
  <c r="BY92" i="4"/>
  <c r="BX96" i="4"/>
  <c r="BX97" i="4" s="1"/>
  <c r="BU40" i="3"/>
  <c r="BU41" i="3" s="1"/>
  <c r="BV36" i="3"/>
  <c r="BT96" i="3"/>
  <c r="BT97" i="3" s="1"/>
  <c r="BT43" i="3" s="1"/>
  <c r="BU92" i="3"/>
  <c r="BR40" i="2"/>
  <c r="BR41" i="2" s="1"/>
  <c r="BS36" i="2"/>
  <c r="BQ96" i="2"/>
  <c r="BQ97" i="2" s="1"/>
  <c r="BQ43" i="2" s="1"/>
  <c r="BR92" i="2"/>
  <c r="BX43" i="4" l="1"/>
  <c r="FF37" i="3"/>
  <c r="BZ92" i="8"/>
  <c r="BY96" i="8"/>
  <c r="BY97" i="8" s="1"/>
  <c r="BZ92" i="7"/>
  <c r="BY96" i="7"/>
  <c r="BY97" i="7" s="1"/>
  <c r="CA36" i="6"/>
  <c r="BZ40" i="6"/>
  <c r="BZ41" i="6" s="1"/>
  <c r="BY96" i="6"/>
  <c r="BY97" i="6" s="1"/>
  <c r="BY43" i="6" s="1"/>
  <c r="BZ92" i="6"/>
  <c r="BZ36" i="5"/>
  <c r="BY40" i="5"/>
  <c r="BY41" i="5" s="1"/>
  <c r="BX43" i="5"/>
  <c r="BZ92" i="5"/>
  <c r="BY96" i="5"/>
  <c r="BY97" i="5" s="1"/>
  <c r="BY40" i="4"/>
  <c r="BY41" i="4" s="1"/>
  <c r="BZ36" i="4"/>
  <c r="BY96" i="4"/>
  <c r="BY97" i="4" s="1"/>
  <c r="BZ92" i="4"/>
  <c r="BV92" i="3"/>
  <c r="BU96" i="3"/>
  <c r="BU97" i="3" s="1"/>
  <c r="BU43" i="3" s="1"/>
  <c r="BV40" i="3"/>
  <c r="BV41" i="3" s="1"/>
  <c r="BW36" i="3"/>
  <c r="BS40" i="2"/>
  <c r="BS41" i="2" s="1"/>
  <c r="BT36" i="2"/>
  <c r="BR96" i="2"/>
  <c r="BR97" i="2" s="1"/>
  <c r="BR43" i="2" s="1"/>
  <c r="BS92" i="2"/>
  <c r="FG37" i="3" l="1"/>
  <c r="BZ96" i="8"/>
  <c r="BZ97" i="8" s="1"/>
  <c r="CA92" i="8"/>
  <c r="CA92" i="7"/>
  <c r="BZ96" i="7"/>
  <c r="BZ97" i="7" s="1"/>
  <c r="CA92" i="6"/>
  <c r="BZ96" i="6"/>
  <c r="BZ97" i="6" s="1"/>
  <c r="BZ43" i="6" s="1"/>
  <c r="CB36" i="6"/>
  <c r="CA40" i="6"/>
  <c r="CA41" i="6" s="1"/>
  <c r="BZ96" i="5"/>
  <c r="BZ97" i="5" s="1"/>
  <c r="CA92" i="5"/>
  <c r="BY43" i="5"/>
  <c r="CA36" i="5"/>
  <c r="BZ40" i="5"/>
  <c r="BZ41" i="5" s="1"/>
  <c r="CA92" i="4"/>
  <c r="BZ96" i="4"/>
  <c r="BZ97" i="4" s="1"/>
  <c r="CA36" i="4"/>
  <c r="BZ40" i="4"/>
  <c r="BZ41" i="4" s="1"/>
  <c r="BY43" i="4"/>
  <c r="BW40" i="3"/>
  <c r="BW41" i="3" s="1"/>
  <c r="BX36" i="3"/>
  <c r="BW92" i="3"/>
  <c r="BV96" i="3"/>
  <c r="BV97" i="3" s="1"/>
  <c r="BV43" i="3" s="1"/>
  <c r="BT92" i="2"/>
  <c r="BS96" i="2"/>
  <c r="BS97" i="2" s="1"/>
  <c r="BS43" i="2" s="1"/>
  <c r="BT40" i="2"/>
  <c r="BT41" i="2" s="1"/>
  <c r="BU36" i="2"/>
  <c r="FH37" i="3" l="1"/>
  <c r="CA96" i="8"/>
  <c r="CA97" i="8" s="1"/>
  <c r="CB92" i="8"/>
  <c r="CB92" i="7"/>
  <c r="CA96" i="7"/>
  <c r="CA97" i="7" s="1"/>
  <c r="CB40" i="6"/>
  <c r="CB41" i="6" s="1"/>
  <c r="CC36" i="6"/>
  <c r="CB92" i="6"/>
  <c r="CA96" i="6"/>
  <c r="CA97" i="6" s="1"/>
  <c r="CA43" i="6" s="1"/>
  <c r="BZ43" i="4"/>
  <c r="CA40" i="5"/>
  <c r="CA41" i="5" s="1"/>
  <c r="CB36" i="5"/>
  <c r="BZ43" i="5"/>
  <c r="CB92" i="5"/>
  <c r="CA96" i="5"/>
  <c r="CA97" i="5" s="1"/>
  <c r="CA40" i="4"/>
  <c r="CA41" i="4" s="1"/>
  <c r="CB36" i="4"/>
  <c r="CB92" i="4"/>
  <c r="CA96" i="4"/>
  <c r="CA97" i="4" s="1"/>
  <c r="BX92" i="3"/>
  <c r="BW96" i="3"/>
  <c r="BW97" i="3" s="1"/>
  <c r="BW43" i="3" s="1"/>
  <c r="BY36" i="3"/>
  <c r="BX40" i="3"/>
  <c r="BX41" i="3" s="1"/>
  <c r="BU40" i="2"/>
  <c r="BU41" i="2" s="1"/>
  <c r="BV36" i="2"/>
  <c r="BT96" i="2"/>
  <c r="BT97" i="2" s="1"/>
  <c r="BT43" i="2" s="1"/>
  <c r="BU92" i="2"/>
  <c r="FI37" i="3" l="1"/>
  <c r="CC92" i="8"/>
  <c r="CB96" i="8"/>
  <c r="CB97" i="8" s="1"/>
  <c r="CB96" i="7"/>
  <c r="CB97" i="7" s="1"/>
  <c r="CC92" i="7"/>
  <c r="CC40" i="6"/>
  <c r="CC41" i="6" s="1"/>
  <c r="CD36" i="6"/>
  <c r="CB96" i="6"/>
  <c r="CB97" i="6" s="1"/>
  <c r="CB43" i="6" s="1"/>
  <c r="CC92" i="6"/>
  <c r="CB40" i="5"/>
  <c r="CB41" i="5" s="1"/>
  <c r="CC36" i="5"/>
  <c r="CB96" i="5"/>
  <c r="CB97" i="5" s="1"/>
  <c r="CC92" i="5"/>
  <c r="CA43" i="5"/>
  <c r="CB96" i="4"/>
  <c r="CB97" i="4" s="1"/>
  <c r="CC92" i="4"/>
  <c r="CC36" i="4"/>
  <c r="CB40" i="4"/>
  <c r="CB41" i="4" s="1"/>
  <c r="CA43" i="4"/>
  <c r="BY40" i="3"/>
  <c r="BY41" i="3" s="1"/>
  <c r="BZ36" i="3"/>
  <c r="BY92" i="3"/>
  <c r="BX96" i="3"/>
  <c r="BX97" i="3" s="1"/>
  <c r="BX43" i="3" s="1"/>
  <c r="BW36" i="2"/>
  <c r="BV40" i="2"/>
  <c r="BV41" i="2" s="1"/>
  <c r="BV92" i="2"/>
  <c r="BU96" i="2"/>
  <c r="BU97" i="2" s="1"/>
  <c r="BU43" i="2" s="1"/>
  <c r="FJ37" i="3" l="1"/>
  <c r="CD92" i="8"/>
  <c r="CC96" i="8"/>
  <c r="CC97" i="8" s="1"/>
  <c r="CD92" i="7"/>
  <c r="CC96" i="7"/>
  <c r="CC97" i="7" s="1"/>
  <c r="CD92" i="6"/>
  <c r="CC96" i="6"/>
  <c r="CC97" i="6" s="1"/>
  <c r="CC43" i="6" s="1"/>
  <c r="CD40" i="6"/>
  <c r="CD41" i="6" s="1"/>
  <c r="CE36" i="6"/>
  <c r="CB43" i="4"/>
  <c r="CB43" i="5"/>
  <c r="CD92" i="5"/>
  <c r="CC96" i="5"/>
  <c r="CC97" i="5" s="1"/>
  <c r="CC40" i="5"/>
  <c r="CC41" i="5" s="1"/>
  <c r="CC43" i="5" s="1"/>
  <c r="CD36" i="5"/>
  <c r="CC40" i="4"/>
  <c r="CC41" i="4" s="1"/>
  <c r="CD36" i="4"/>
  <c r="CD92" i="4"/>
  <c r="CC96" i="4"/>
  <c r="CC97" i="4" s="1"/>
  <c r="CA36" i="3"/>
  <c r="BZ40" i="3"/>
  <c r="BZ41" i="3" s="1"/>
  <c r="BZ92" i="3"/>
  <c r="BY96" i="3"/>
  <c r="BY97" i="3" s="1"/>
  <c r="BY43" i="3" s="1"/>
  <c r="BW92" i="2"/>
  <c r="BV96" i="2"/>
  <c r="BV97" i="2" s="1"/>
  <c r="BV43" i="2" s="1"/>
  <c r="BW40" i="2"/>
  <c r="BW41" i="2" s="1"/>
  <c r="BX36" i="2"/>
  <c r="FK37" i="3" l="1"/>
  <c r="CD96" i="8"/>
  <c r="CD97" i="8" s="1"/>
  <c r="CE92" i="8"/>
  <c r="CE92" i="7"/>
  <c r="CD96" i="7"/>
  <c r="CD97" i="7" s="1"/>
  <c r="CE40" i="6"/>
  <c r="CE41" i="6" s="1"/>
  <c r="CF36" i="6"/>
  <c r="CE92" i="6"/>
  <c r="CD96" i="6"/>
  <c r="CD97" i="6" s="1"/>
  <c r="CD43" i="6" s="1"/>
  <c r="CE36" i="5"/>
  <c r="CD40" i="5"/>
  <c r="CD41" i="5" s="1"/>
  <c r="CE92" i="5"/>
  <c r="CD96" i="5"/>
  <c r="CD97" i="5" s="1"/>
  <c r="CE92" i="4"/>
  <c r="CD96" i="4"/>
  <c r="CD97" i="4" s="1"/>
  <c r="CD40" i="4"/>
  <c r="CD41" i="4" s="1"/>
  <c r="CE36" i="4"/>
  <c r="CC43" i="4"/>
  <c r="CA40" i="3"/>
  <c r="CA41" i="3" s="1"/>
  <c r="CB36" i="3"/>
  <c r="BZ96" i="3"/>
  <c r="BZ97" i="3" s="1"/>
  <c r="BZ43" i="3" s="1"/>
  <c r="CA92" i="3"/>
  <c r="BX40" i="2"/>
  <c r="BX41" i="2" s="1"/>
  <c r="BY36" i="2"/>
  <c r="BX92" i="2"/>
  <c r="BW96" i="2"/>
  <c r="BW97" i="2" s="1"/>
  <c r="BW43" i="2" s="1"/>
  <c r="CD43" i="4" l="1"/>
  <c r="FL37" i="3"/>
  <c r="CF92" i="8"/>
  <c r="CE96" i="8"/>
  <c r="CE97" i="8" s="1"/>
  <c r="CE96" i="7"/>
  <c r="CE97" i="7" s="1"/>
  <c r="CF92" i="7"/>
  <c r="CF40" i="6"/>
  <c r="CF41" i="6" s="1"/>
  <c r="CG36" i="6"/>
  <c r="CE96" i="6"/>
  <c r="CE97" i="6" s="1"/>
  <c r="CE43" i="6" s="1"/>
  <c r="CF92" i="6"/>
  <c r="CF92" i="5"/>
  <c r="CE96" i="5"/>
  <c r="CE97" i="5" s="1"/>
  <c r="CD43" i="5"/>
  <c r="CF36" i="5"/>
  <c r="CE40" i="5"/>
  <c r="CE41" i="5" s="1"/>
  <c r="CE40" i="4"/>
  <c r="CE41" i="4" s="1"/>
  <c r="CF36" i="4"/>
  <c r="CE96" i="4"/>
  <c r="CE97" i="4" s="1"/>
  <c r="CF92" i="4"/>
  <c r="CB92" i="3"/>
  <c r="CA96" i="3"/>
  <c r="CA97" i="3" s="1"/>
  <c r="CA43" i="3" s="1"/>
  <c r="CB40" i="3"/>
  <c r="CB41" i="3" s="1"/>
  <c r="CC36" i="3"/>
  <c r="BY40" i="2"/>
  <c r="BY41" i="2" s="1"/>
  <c r="BZ36" i="2"/>
  <c r="BY92" i="2"/>
  <c r="BX96" i="2"/>
  <c r="BX97" i="2" s="1"/>
  <c r="BX43" i="2" s="1"/>
  <c r="FM37" i="3" l="1"/>
  <c r="CG92" i="8"/>
  <c r="CF96" i="8"/>
  <c r="CF97" i="8" s="1"/>
  <c r="CF96" i="7"/>
  <c r="CF97" i="7" s="1"/>
  <c r="CG92" i="7"/>
  <c r="CF96" i="6"/>
  <c r="CF97" i="6" s="1"/>
  <c r="CF43" i="6" s="1"/>
  <c r="CG92" i="6"/>
  <c r="CH36" i="6"/>
  <c r="CG40" i="6"/>
  <c r="CG41" i="6" s="1"/>
  <c r="CE43" i="5"/>
  <c r="CG36" i="5"/>
  <c r="CF40" i="5"/>
  <c r="CF41" i="5" s="1"/>
  <c r="CF96" i="5"/>
  <c r="CF97" i="5" s="1"/>
  <c r="CG92" i="5"/>
  <c r="CG36" i="4"/>
  <c r="CF40" i="4"/>
  <c r="CF41" i="4" s="1"/>
  <c r="CG92" i="4"/>
  <c r="CF96" i="4"/>
  <c r="CF97" i="4" s="1"/>
  <c r="CE43" i="4"/>
  <c r="CC40" i="3"/>
  <c r="CC41" i="3" s="1"/>
  <c r="CD36" i="3"/>
  <c r="CB96" i="3"/>
  <c r="CB97" i="3" s="1"/>
  <c r="CB43" i="3" s="1"/>
  <c r="CC92" i="3"/>
  <c r="BY96" i="2"/>
  <c r="BY97" i="2" s="1"/>
  <c r="BY43" i="2" s="1"/>
  <c r="BZ92" i="2"/>
  <c r="BZ40" i="2"/>
  <c r="BZ41" i="2" s="1"/>
  <c r="CA36" i="2"/>
  <c r="FN37" i="3" l="1"/>
  <c r="CH92" i="8"/>
  <c r="CH96" i="8" s="1"/>
  <c r="CH97" i="8" s="1"/>
  <c r="CG96" i="8"/>
  <c r="CG97" i="8" s="1"/>
  <c r="CH92" i="7"/>
  <c r="CH96" i="7" s="1"/>
  <c r="CH97" i="7" s="1"/>
  <c r="CG96" i="7"/>
  <c r="CG97" i="7" s="1"/>
  <c r="CI36" i="6"/>
  <c r="CH40" i="6"/>
  <c r="CH41" i="6" s="1"/>
  <c r="CH92" i="6"/>
  <c r="CH96" i="6" s="1"/>
  <c r="CH97" i="6" s="1"/>
  <c r="CG96" i="6"/>
  <c r="CG97" i="6" s="1"/>
  <c r="CG43" i="6" s="1"/>
  <c r="CF43" i="4"/>
  <c r="CH92" i="5"/>
  <c r="CH96" i="5" s="1"/>
  <c r="CH97" i="5" s="1"/>
  <c r="CG96" i="5"/>
  <c r="CG97" i="5" s="1"/>
  <c r="CF43" i="5"/>
  <c r="CH36" i="5"/>
  <c r="CG40" i="5"/>
  <c r="CG41" i="5" s="1"/>
  <c r="CG96" i="4"/>
  <c r="CG97" i="4" s="1"/>
  <c r="CH92" i="4"/>
  <c r="CH96" i="4" s="1"/>
  <c r="CH97" i="4" s="1"/>
  <c r="CG40" i="4"/>
  <c r="CG41" i="4" s="1"/>
  <c r="CH36" i="4"/>
  <c r="CD92" i="3"/>
  <c r="CC96" i="3"/>
  <c r="CC97" i="3" s="1"/>
  <c r="CC43" i="3" s="1"/>
  <c r="CD40" i="3"/>
  <c r="CD41" i="3" s="1"/>
  <c r="CE36" i="3"/>
  <c r="CA40" i="2"/>
  <c r="CA41" i="2" s="1"/>
  <c r="CB36" i="2"/>
  <c r="BZ96" i="2"/>
  <c r="BZ97" i="2" s="1"/>
  <c r="BZ43" i="2" s="1"/>
  <c r="CA92" i="2"/>
  <c r="CG43" i="5" l="1"/>
  <c r="FO37" i="3"/>
  <c r="CH43" i="6"/>
  <c r="CI40" i="6"/>
  <c r="CI41" i="6" s="1"/>
  <c r="CI43" i="6" s="1"/>
  <c r="CJ36" i="6"/>
  <c r="CI36" i="5"/>
  <c r="CH40" i="5"/>
  <c r="CH41" i="5" s="1"/>
  <c r="CH43" i="5" s="1"/>
  <c r="CG43" i="4"/>
  <c r="CH40" i="4"/>
  <c r="CH41" i="4" s="1"/>
  <c r="CH43" i="4" s="1"/>
  <c r="CI36" i="4"/>
  <c r="CE40" i="3"/>
  <c r="CE41" i="3" s="1"/>
  <c r="CF36" i="3"/>
  <c r="CE92" i="3"/>
  <c r="CD96" i="3"/>
  <c r="CD97" i="3" s="1"/>
  <c r="CD43" i="3" s="1"/>
  <c r="CC36" i="2"/>
  <c r="CB40" i="2"/>
  <c r="CB41" i="2" s="1"/>
  <c r="CB92" i="2"/>
  <c r="CA96" i="2"/>
  <c r="CA97" i="2" s="1"/>
  <c r="CA43" i="2" s="1"/>
  <c r="FP37" i="3" l="1"/>
  <c r="CK36" i="6"/>
  <c r="CJ40" i="6"/>
  <c r="CJ41" i="6" s="1"/>
  <c r="CJ43" i="6" s="1"/>
  <c r="CI40" i="5"/>
  <c r="CI41" i="5" s="1"/>
  <c r="CI43" i="5" s="1"/>
  <c r="CJ36" i="5"/>
  <c r="CI40" i="4"/>
  <c r="CI41" i="4" s="1"/>
  <c r="CI43" i="4" s="1"/>
  <c r="CJ36" i="4"/>
  <c r="CF92" i="3"/>
  <c r="CE96" i="3"/>
  <c r="CE97" i="3" s="1"/>
  <c r="CE43" i="3" s="1"/>
  <c r="CF40" i="3"/>
  <c r="CF41" i="3" s="1"/>
  <c r="CG36" i="3"/>
  <c r="CB96" i="2"/>
  <c r="CB97" i="2" s="1"/>
  <c r="CB43" i="2" s="1"/>
  <c r="CC92" i="2"/>
  <c r="CC40" i="2"/>
  <c r="CC41" i="2" s="1"/>
  <c r="CD36" i="2"/>
  <c r="FQ37" i="3" l="1"/>
  <c r="CK40" i="6"/>
  <c r="CK41" i="6" s="1"/>
  <c r="CK43" i="6" s="1"/>
  <c r="CL36" i="6"/>
  <c r="CJ40" i="5"/>
  <c r="CJ41" i="5" s="1"/>
  <c r="CJ43" i="5" s="1"/>
  <c r="CK36" i="5"/>
  <c r="CK36" i="4"/>
  <c r="CJ40" i="4"/>
  <c r="CJ41" i="4" s="1"/>
  <c r="CJ43" i="4" s="1"/>
  <c r="CG40" i="3"/>
  <c r="CG41" i="3" s="1"/>
  <c r="CH36" i="3"/>
  <c r="CG92" i="3"/>
  <c r="CF96" i="3"/>
  <c r="CF97" i="3" s="1"/>
  <c r="CF43" i="3" s="1"/>
  <c r="CE36" i="2"/>
  <c r="CD40" i="2"/>
  <c r="CD41" i="2" s="1"/>
  <c r="CD92" i="2"/>
  <c r="CC96" i="2"/>
  <c r="CC97" i="2" s="1"/>
  <c r="CC43" i="2" s="1"/>
  <c r="FR37" i="3" l="1"/>
  <c r="CM36" i="6"/>
  <c r="CL40" i="6"/>
  <c r="CL41" i="6" s="1"/>
  <c r="CL43" i="6" s="1"/>
  <c r="CK40" i="5"/>
  <c r="CK41" i="5" s="1"/>
  <c r="CK43" i="5" s="1"/>
  <c r="CL36" i="5"/>
  <c r="CK40" i="4"/>
  <c r="CK41" i="4" s="1"/>
  <c r="CK43" i="4" s="1"/>
  <c r="CL36" i="4"/>
  <c r="CH92" i="3"/>
  <c r="CH96" i="3" s="1"/>
  <c r="CH97" i="3" s="1"/>
  <c r="CG96" i="3"/>
  <c r="CG97" i="3" s="1"/>
  <c r="CG43" i="3" s="1"/>
  <c r="CI36" i="3"/>
  <c r="CH40" i="3"/>
  <c r="CH41" i="3" s="1"/>
  <c r="CE92" i="2"/>
  <c r="CD96" i="2"/>
  <c r="CD97" i="2" s="1"/>
  <c r="CD43" i="2" s="1"/>
  <c r="CE40" i="2"/>
  <c r="CE41" i="2" s="1"/>
  <c r="CF36" i="2"/>
  <c r="CH43" i="3" l="1"/>
  <c r="FS37" i="3"/>
  <c r="CM40" i="6"/>
  <c r="CM41" i="6" s="1"/>
  <c r="CM43" i="6" s="1"/>
  <c r="CN36" i="6"/>
  <c r="CL40" i="5"/>
  <c r="CL41" i="5" s="1"/>
  <c r="CL43" i="5" s="1"/>
  <c r="CM36" i="5"/>
  <c r="CL40" i="4"/>
  <c r="CL41" i="4" s="1"/>
  <c r="CL43" i="4" s="1"/>
  <c r="CM36" i="4"/>
  <c r="CI40" i="3"/>
  <c r="CI41" i="3" s="1"/>
  <c r="CI43" i="3" s="1"/>
  <c r="CJ36" i="3"/>
  <c r="CF40" i="2"/>
  <c r="CF41" i="2" s="1"/>
  <c r="CG36" i="2"/>
  <c r="CF92" i="2"/>
  <c r="CE96" i="2"/>
  <c r="CE97" i="2" s="1"/>
  <c r="CE43" i="2" s="1"/>
  <c r="FT37" i="3" l="1"/>
  <c r="CN40" i="6"/>
  <c r="CN41" i="6" s="1"/>
  <c r="CN43" i="6" s="1"/>
  <c r="CO36" i="6"/>
  <c r="CM40" i="5"/>
  <c r="CM41" i="5" s="1"/>
  <c r="CM43" i="5" s="1"/>
  <c r="CN36" i="5"/>
  <c r="CM40" i="4"/>
  <c r="CM41" i="4" s="1"/>
  <c r="CM43" i="4" s="1"/>
  <c r="CN36" i="4"/>
  <c r="CJ40" i="3"/>
  <c r="CJ41" i="3" s="1"/>
  <c r="CJ43" i="3" s="1"/>
  <c r="CK36" i="3"/>
  <c r="CG92" i="2"/>
  <c r="CF96" i="2"/>
  <c r="CF97" i="2" s="1"/>
  <c r="CG40" i="2"/>
  <c r="CG41" i="2" s="1"/>
  <c r="CH36" i="2"/>
  <c r="CF43" i="2"/>
  <c r="FU37" i="3" l="1"/>
  <c r="CP36" i="6"/>
  <c r="CO40" i="6"/>
  <c r="CO41" i="6" s="1"/>
  <c r="CO43" i="6" s="1"/>
  <c r="CN40" i="5"/>
  <c r="CN41" i="5" s="1"/>
  <c r="CN43" i="5" s="1"/>
  <c r="CO36" i="5"/>
  <c r="CN40" i="4"/>
  <c r="CN41" i="4" s="1"/>
  <c r="CN43" i="4" s="1"/>
  <c r="CO36" i="4"/>
  <c r="CL36" i="3"/>
  <c r="CK40" i="3"/>
  <c r="CK41" i="3" s="1"/>
  <c r="CK43" i="3" s="1"/>
  <c r="CH40" i="2"/>
  <c r="CH41" i="2" s="1"/>
  <c r="CI36" i="2"/>
  <c r="CG96" i="2"/>
  <c r="CG97" i="2" s="1"/>
  <c r="CG43" i="2" s="1"/>
  <c r="CH92" i="2"/>
  <c r="CH96" i="2" s="1"/>
  <c r="CH97" i="2" s="1"/>
  <c r="CQ36" i="6" l="1"/>
  <c r="CP40" i="6"/>
  <c r="CP41" i="6" s="1"/>
  <c r="CP43" i="6" s="1"/>
  <c r="CP36" i="5"/>
  <c r="CO40" i="5"/>
  <c r="CO41" i="5" s="1"/>
  <c r="CO43" i="5" s="1"/>
  <c r="CO40" i="4"/>
  <c r="CO41" i="4" s="1"/>
  <c r="CO43" i="4" s="1"/>
  <c r="CP36" i="4"/>
  <c r="CL40" i="3"/>
  <c r="CL41" i="3" s="1"/>
  <c r="CL43" i="3" s="1"/>
  <c r="CM36" i="3"/>
  <c r="CJ36" i="2"/>
  <c r="CI40" i="2"/>
  <c r="CI41" i="2" s="1"/>
  <c r="CI43" i="2" s="1"/>
  <c r="CH43" i="2"/>
  <c r="CQ40" i="6" l="1"/>
  <c r="CQ41" i="6" s="1"/>
  <c r="CQ43" i="6" s="1"/>
  <c r="CR36" i="6"/>
  <c r="CP40" i="5"/>
  <c r="CP41" i="5" s="1"/>
  <c r="CP43" i="5" s="1"/>
  <c r="CQ36" i="5"/>
  <c r="CQ36" i="4"/>
  <c r="CP40" i="4"/>
  <c r="CP41" i="4" s="1"/>
  <c r="CP43" i="4" s="1"/>
  <c r="CN36" i="3"/>
  <c r="CM40" i="3"/>
  <c r="CM41" i="3" s="1"/>
  <c r="CM43" i="3" s="1"/>
  <c r="CJ40" i="2"/>
  <c r="CJ41" i="2" s="1"/>
  <c r="CJ43" i="2" s="1"/>
  <c r="CK36" i="2"/>
  <c r="CR40" i="6" l="1"/>
  <c r="CR41" i="6" s="1"/>
  <c r="CR43" i="6" s="1"/>
  <c r="CS36" i="6"/>
  <c r="CR36" i="5"/>
  <c r="CQ40" i="5"/>
  <c r="CQ41" i="5" s="1"/>
  <c r="CQ43" i="5" s="1"/>
  <c r="CR36" i="4"/>
  <c r="CQ40" i="4"/>
  <c r="CQ41" i="4" s="1"/>
  <c r="CQ43" i="4" s="1"/>
  <c r="CO36" i="3"/>
  <c r="CN40" i="3"/>
  <c r="CN41" i="3" s="1"/>
  <c r="CN43" i="3" s="1"/>
  <c r="CK40" i="2"/>
  <c r="CK41" i="2" s="1"/>
  <c r="CK43" i="2" s="1"/>
  <c r="CL36" i="2"/>
  <c r="CS40" i="6" l="1"/>
  <c r="CS41" i="6" s="1"/>
  <c r="CS43" i="6" s="1"/>
  <c r="CT36" i="6"/>
  <c r="CR40" i="5"/>
  <c r="CR41" i="5" s="1"/>
  <c r="CR43" i="5" s="1"/>
  <c r="CS36" i="5"/>
  <c r="CR40" i="4"/>
  <c r="CR41" i="4" s="1"/>
  <c r="CR43" i="4" s="1"/>
  <c r="CS36" i="4"/>
  <c r="CP36" i="3"/>
  <c r="CO40" i="3"/>
  <c r="CO41" i="3" s="1"/>
  <c r="CO43" i="3" s="1"/>
  <c r="CM36" i="2"/>
  <c r="CL40" i="2"/>
  <c r="CL41" i="2" s="1"/>
  <c r="CL43" i="2" s="1"/>
  <c r="CU36" i="6" l="1"/>
  <c r="CT40" i="6"/>
  <c r="CT41" i="6" s="1"/>
  <c r="CT43" i="6" s="1"/>
  <c r="CT36" i="5"/>
  <c r="CS40" i="5"/>
  <c r="CS41" i="5" s="1"/>
  <c r="CS43" i="5" s="1"/>
  <c r="CT36" i="4"/>
  <c r="CS40" i="4"/>
  <c r="CS41" i="4" s="1"/>
  <c r="CS43" i="4" s="1"/>
  <c r="CQ36" i="3"/>
  <c r="CP40" i="3"/>
  <c r="CP41" i="3" s="1"/>
  <c r="CP43" i="3" s="1"/>
  <c r="CM40" i="2"/>
  <c r="CM41" i="2" s="1"/>
  <c r="CM43" i="2" s="1"/>
  <c r="CN36" i="2"/>
  <c r="CU40" i="6" l="1"/>
  <c r="CU41" i="6" s="1"/>
  <c r="CU43" i="6" s="1"/>
  <c r="CV36" i="6"/>
  <c r="CT40" i="5"/>
  <c r="CT41" i="5" s="1"/>
  <c r="CT43" i="5" s="1"/>
  <c r="CU36" i="5"/>
  <c r="CT40" i="4"/>
  <c r="CT41" i="4" s="1"/>
  <c r="CT43" i="4" s="1"/>
  <c r="CU36" i="4"/>
  <c r="CQ40" i="3"/>
  <c r="CQ41" i="3" s="1"/>
  <c r="CQ43" i="3" s="1"/>
  <c r="CR36" i="3"/>
  <c r="CN40" i="2"/>
  <c r="CN41" i="2" s="1"/>
  <c r="CN43" i="2" s="1"/>
  <c r="CO36" i="2"/>
  <c r="CW36" i="6" l="1"/>
  <c r="CV40" i="6"/>
  <c r="CV41" i="6" s="1"/>
  <c r="CV43" i="6" s="1"/>
  <c r="CV36" i="5"/>
  <c r="CU40" i="5"/>
  <c r="CU41" i="5" s="1"/>
  <c r="CU43" i="5" s="1"/>
  <c r="CU40" i="4"/>
  <c r="CU41" i="4" s="1"/>
  <c r="CU43" i="4" s="1"/>
  <c r="CV36" i="4"/>
  <c r="CR40" i="3"/>
  <c r="CR41" i="3" s="1"/>
  <c r="CR43" i="3" s="1"/>
  <c r="CS36" i="3"/>
  <c r="CO40" i="2"/>
  <c r="CO41" i="2" s="1"/>
  <c r="CO43" i="2" s="1"/>
  <c r="CP36" i="2"/>
  <c r="CW40" i="6" l="1"/>
  <c r="CW41" i="6" s="1"/>
  <c r="CW43" i="6" s="1"/>
  <c r="CX36" i="6"/>
  <c r="CW36" i="5"/>
  <c r="CV40" i="5"/>
  <c r="CV41" i="5" s="1"/>
  <c r="CV43" i="5" s="1"/>
  <c r="CW36" i="4"/>
  <c r="CV40" i="4"/>
  <c r="CV41" i="4" s="1"/>
  <c r="CV43" i="4" s="1"/>
  <c r="CT36" i="3"/>
  <c r="CS40" i="3"/>
  <c r="CS41" i="3" s="1"/>
  <c r="CS43" i="3" s="1"/>
  <c r="CQ36" i="2"/>
  <c r="CP40" i="2"/>
  <c r="CP41" i="2" s="1"/>
  <c r="CP43" i="2" s="1"/>
  <c r="CY36" i="6" l="1"/>
  <c r="CX40" i="6"/>
  <c r="CX41" i="6" s="1"/>
  <c r="CX43" i="6" s="1"/>
  <c r="CX36" i="5"/>
  <c r="CW40" i="5"/>
  <c r="CW41" i="5" s="1"/>
  <c r="CW43" i="5" s="1"/>
  <c r="CX36" i="4"/>
  <c r="CW40" i="4"/>
  <c r="CW41" i="4" s="1"/>
  <c r="CW43" i="4" s="1"/>
  <c r="CU36" i="3"/>
  <c r="CT40" i="3"/>
  <c r="CT41" i="3" s="1"/>
  <c r="CT43" i="3" s="1"/>
  <c r="CQ40" i="2"/>
  <c r="CQ41" i="2" s="1"/>
  <c r="CQ43" i="2" s="1"/>
  <c r="CR36" i="2"/>
  <c r="CR40" i="2" s="1"/>
  <c r="CR41" i="2" s="1"/>
  <c r="CR43" i="2" s="1"/>
  <c r="CZ36" i="6" l="1"/>
  <c r="CY40" i="6"/>
  <c r="CY41" i="6" s="1"/>
  <c r="CY43" i="6" s="1"/>
  <c r="CX40" i="5"/>
  <c r="CX41" i="5" s="1"/>
  <c r="CX43" i="5" s="1"/>
  <c r="CY36" i="5"/>
  <c r="CY36" i="4"/>
  <c r="CX40" i="4"/>
  <c r="CX41" i="4" s="1"/>
  <c r="CX43" i="4" s="1"/>
  <c r="CV36" i="3"/>
  <c r="CU40" i="3"/>
  <c r="CU41" i="3" s="1"/>
  <c r="CU43" i="3" s="1"/>
  <c r="CZ40" i="6" l="1"/>
  <c r="CZ41" i="6" s="1"/>
  <c r="CZ43" i="6" s="1"/>
  <c r="DA36" i="6"/>
  <c r="CY40" i="5"/>
  <c r="CY41" i="5" s="1"/>
  <c r="CY43" i="5" s="1"/>
  <c r="CZ36" i="5"/>
  <c r="CZ36" i="4"/>
  <c r="CY40" i="4"/>
  <c r="CY41" i="4" s="1"/>
  <c r="CY43" i="4" s="1"/>
  <c r="CW36" i="3"/>
  <c r="CV40" i="3"/>
  <c r="CV41" i="3" s="1"/>
  <c r="CV43" i="3" s="1"/>
  <c r="DB36" i="6" l="1"/>
  <c r="DB40" i="6" s="1"/>
  <c r="DB41" i="6" s="1"/>
  <c r="DB43" i="6" s="1"/>
  <c r="DA40" i="6"/>
  <c r="DA41" i="6" s="1"/>
  <c r="DA43" i="6" s="1"/>
  <c r="DA36" i="5"/>
  <c r="CZ40" i="5"/>
  <c r="CZ41" i="5" s="1"/>
  <c r="CZ43" i="5" s="1"/>
  <c r="CZ40" i="4"/>
  <c r="CZ41" i="4" s="1"/>
  <c r="CZ43" i="4" s="1"/>
  <c r="DA36" i="4"/>
  <c r="CX36" i="3"/>
  <c r="CW40" i="3"/>
  <c r="CW41" i="3" s="1"/>
  <c r="CW43" i="3" s="1"/>
  <c r="DA40" i="5" l="1"/>
  <c r="DA41" i="5" s="1"/>
  <c r="DA43" i="5" s="1"/>
  <c r="DB36" i="5"/>
  <c r="DB36" i="4"/>
  <c r="DA40" i="4"/>
  <c r="DA41" i="4" s="1"/>
  <c r="DA43" i="4" s="1"/>
  <c r="CY36" i="3"/>
  <c r="CX40" i="3"/>
  <c r="CX41" i="3" s="1"/>
  <c r="CX43" i="3" s="1"/>
  <c r="DC36" i="5" l="1"/>
  <c r="DB40" i="5"/>
  <c r="DB41" i="5" s="1"/>
  <c r="DB43" i="5" s="1"/>
  <c r="DC36" i="4"/>
  <c r="DB40" i="4"/>
  <c r="DB41" i="4" s="1"/>
  <c r="DB43" i="4" s="1"/>
  <c r="CZ36" i="3"/>
  <c r="CY40" i="3"/>
  <c r="CY41" i="3" s="1"/>
  <c r="CY43" i="3" s="1"/>
  <c r="DD36" i="5" l="1"/>
  <c r="DC40" i="5"/>
  <c r="DC41" i="5" s="1"/>
  <c r="DC43" i="5" s="1"/>
  <c r="DC40" i="4"/>
  <c r="DC41" i="4" s="1"/>
  <c r="DC43" i="4" s="1"/>
  <c r="DD36" i="4"/>
  <c r="DA36" i="3"/>
  <c r="CZ40" i="3"/>
  <c r="CZ41" i="3" s="1"/>
  <c r="CZ43" i="3" s="1"/>
  <c r="DD40" i="5" l="1"/>
  <c r="DD41" i="5" s="1"/>
  <c r="DD43" i="5" s="1"/>
  <c r="DE36" i="5"/>
  <c r="DE36" i="4"/>
  <c r="DD40" i="4"/>
  <c r="DD41" i="4" s="1"/>
  <c r="DD43" i="4" s="1"/>
  <c r="DB36" i="3"/>
  <c r="DA40" i="3"/>
  <c r="DA41" i="3" s="1"/>
  <c r="DA43" i="3" s="1"/>
  <c r="DF36" i="5" l="1"/>
  <c r="DE40" i="5"/>
  <c r="DE41" i="5" s="1"/>
  <c r="DE43" i="5" s="1"/>
  <c r="DF36" i="4"/>
  <c r="DE40" i="4"/>
  <c r="DE41" i="4" s="1"/>
  <c r="DE43" i="4" s="1"/>
  <c r="DC36" i="3"/>
  <c r="DB40" i="3"/>
  <c r="DB41" i="3" s="1"/>
  <c r="DB43" i="3" s="1"/>
  <c r="DG36" i="5" l="1"/>
  <c r="DF40" i="5"/>
  <c r="DF41" i="5" s="1"/>
  <c r="DF43" i="5" s="1"/>
  <c r="DG36" i="4"/>
  <c r="DF40" i="4"/>
  <c r="DF41" i="4" s="1"/>
  <c r="DF43" i="4" s="1"/>
  <c r="DD36" i="3"/>
  <c r="DC40" i="3"/>
  <c r="DC41" i="3" s="1"/>
  <c r="DC43" i="3" s="1"/>
  <c r="DG40" i="5" l="1"/>
  <c r="DG41" i="5" s="1"/>
  <c r="DG43" i="5" s="1"/>
  <c r="DH36" i="5"/>
  <c r="DH36" i="4"/>
  <c r="DG40" i="4"/>
  <c r="DG41" i="4" s="1"/>
  <c r="DG43" i="4" s="1"/>
  <c r="DE36" i="3"/>
  <c r="DD40" i="3"/>
  <c r="DD41" i="3" s="1"/>
  <c r="DD43" i="3" s="1"/>
  <c r="DI36" i="5" l="1"/>
  <c r="DH40" i="5"/>
  <c r="DH41" i="5" s="1"/>
  <c r="DH43" i="5" s="1"/>
  <c r="DH40" i="4"/>
  <c r="DH41" i="4" s="1"/>
  <c r="DH43" i="4" s="1"/>
  <c r="DI36" i="4"/>
  <c r="DF36" i="3"/>
  <c r="DE40" i="3"/>
  <c r="DE41" i="3" s="1"/>
  <c r="DE43" i="3" s="1"/>
  <c r="DJ36" i="5" l="1"/>
  <c r="DI40" i="5"/>
  <c r="DI41" i="5" s="1"/>
  <c r="DI43" i="5" s="1"/>
  <c r="DJ36" i="4"/>
  <c r="DI40" i="4"/>
  <c r="DI41" i="4" s="1"/>
  <c r="DI43" i="4" s="1"/>
  <c r="DG36" i="3"/>
  <c r="DF40" i="3"/>
  <c r="DF41" i="3" s="1"/>
  <c r="DF43" i="3" s="1"/>
  <c r="DJ40" i="5" l="1"/>
  <c r="DJ41" i="5" s="1"/>
  <c r="DJ43" i="5" s="1"/>
  <c r="DK36" i="5"/>
  <c r="DK36" i="4"/>
  <c r="DJ40" i="4"/>
  <c r="DJ41" i="4" s="1"/>
  <c r="DJ43" i="4" s="1"/>
  <c r="DH36" i="3"/>
  <c r="DG40" i="3"/>
  <c r="DG41" i="3" s="1"/>
  <c r="DG43" i="3" s="1"/>
  <c r="DL36" i="5" l="1"/>
  <c r="DK40" i="5"/>
  <c r="DK41" i="5" s="1"/>
  <c r="DK43" i="5" s="1"/>
  <c r="DK40" i="4"/>
  <c r="DK41" i="4" s="1"/>
  <c r="DK43" i="4" s="1"/>
  <c r="DL36" i="4"/>
  <c r="DI36" i="3"/>
  <c r="DH40" i="3"/>
  <c r="DH41" i="3" s="1"/>
  <c r="DH43" i="3" s="1"/>
  <c r="DL40" i="5" l="1"/>
  <c r="DL41" i="5" s="1"/>
  <c r="DL43" i="5" s="1"/>
  <c r="DM36" i="5"/>
  <c r="DM36" i="4"/>
  <c r="DL40" i="4"/>
  <c r="DL41" i="4" s="1"/>
  <c r="DL43" i="4" s="1"/>
  <c r="DJ36" i="3"/>
  <c r="DI40" i="3"/>
  <c r="DI41" i="3" s="1"/>
  <c r="DI43" i="3" s="1"/>
  <c r="DM40" i="5" l="1"/>
  <c r="DM41" i="5" s="1"/>
  <c r="DM43" i="5" s="1"/>
  <c r="DN36" i="5"/>
  <c r="DN36" i="4"/>
  <c r="DM40" i="4"/>
  <c r="DM41" i="4" s="1"/>
  <c r="DM43" i="4" s="1"/>
  <c r="DK36" i="3"/>
  <c r="DJ40" i="3"/>
  <c r="DJ41" i="3" s="1"/>
  <c r="DJ43" i="3" s="1"/>
  <c r="DN40" i="5" l="1"/>
  <c r="DN41" i="5" s="1"/>
  <c r="DN43" i="5" s="1"/>
  <c r="DO36" i="5"/>
  <c r="DO36" i="4"/>
  <c r="DN40" i="4"/>
  <c r="DN41" i="4" s="1"/>
  <c r="DN43" i="4" s="1"/>
  <c r="DL36" i="3"/>
  <c r="DK40" i="3"/>
  <c r="DK41" i="3" s="1"/>
  <c r="DK43" i="3" s="1"/>
  <c r="DO40" i="5" l="1"/>
  <c r="DO41" i="5" s="1"/>
  <c r="DO43" i="5" s="1"/>
  <c r="DP36" i="5"/>
  <c r="DP36" i="4"/>
  <c r="DO40" i="4"/>
  <c r="DO41" i="4" s="1"/>
  <c r="DO43" i="4" s="1"/>
  <c r="DM36" i="3"/>
  <c r="DL40" i="3"/>
  <c r="DL41" i="3" s="1"/>
  <c r="DL43" i="3" s="1"/>
  <c r="DP40" i="5" l="1"/>
  <c r="DP41" i="5" s="1"/>
  <c r="DP43" i="5" s="1"/>
  <c r="DQ36" i="5"/>
  <c r="DQ36" i="4"/>
  <c r="DP40" i="4"/>
  <c r="DP41" i="4" s="1"/>
  <c r="DP43" i="4" s="1"/>
  <c r="DN36" i="3"/>
  <c r="DM40" i="3"/>
  <c r="DM41" i="3" s="1"/>
  <c r="DM43" i="3" s="1"/>
  <c r="DQ40" i="5" l="1"/>
  <c r="DQ41" i="5" s="1"/>
  <c r="DQ43" i="5" s="1"/>
  <c r="DR36" i="5"/>
  <c r="DQ40" i="4"/>
  <c r="DQ41" i="4" s="1"/>
  <c r="DQ43" i="4" s="1"/>
  <c r="DR36" i="4"/>
  <c r="DO36" i="3"/>
  <c r="DN40" i="3"/>
  <c r="DN41" i="3" s="1"/>
  <c r="DN43" i="3" s="1"/>
  <c r="DR40" i="5" l="1"/>
  <c r="DR41" i="5" s="1"/>
  <c r="DR43" i="5" s="1"/>
  <c r="DS36" i="5"/>
  <c r="DR40" i="4"/>
  <c r="DR41" i="4" s="1"/>
  <c r="DR43" i="4" s="1"/>
  <c r="DS36" i="4"/>
  <c r="DP36" i="3"/>
  <c r="DO40" i="3"/>
  <c r="DO41" i="3" s="1"/>
  <c r="DO43" i="3" s="1"/>
  <c r="DS40" i="5" l="1"/>
  <c r="DS41" i="5" s="1"/>
  <c r="DS43" i="5" s="1"/>
  <c r="DT36" i="5"/>
  <c r="DS40" i="4"/>
  <c r="DS41" i="4" s="1"/>
  <c r="DS43" i="4" s="1"/>
  <c r="DT36" i="4"/>
  <c r="DQ36" i="3"/>
  <c r="DP40" i="3"/>
  <c r="DP41" i="3" s="1"/>
  <c r="DP43" i="3" s="1"/>
  <c r="DT40" i="5" l="1"/>
  <c r="DT41" i="5" s="1"/>
  <c r="DT43" i="5" s="1"/>
  <c r="DU36" i="5"/>
  <c r="DT40" i="4"/>
  <c r="DT41" i="4" s="1"/>
  <c r="DT43" i="4" s="1"/>
  <c r="DU36" i="4"/>
  <c r="DR36" i="3"/>
  <c r="DQ40" i="3"/>
  <c r="DQ41" i="3" s="1"/>
  <c r="DQ43" i="3" s="1"/>
  <c r="DU40" i="5" l="1"/>
  <c r="DU41" i="5" s="1"/>
  <c r="DU43" i="5" s="1"/>
  <c r="DV36" i="5"/>
  <c r="DU40" i="4"/>
  <c r="DU41" i="4" s="1"/>
  <c r="DU43" i="4" s="1"/>
  <c r="DV36" i="4"/>
  <c r="DS36" i="3"/>
  <c r="DR40" i="3"/>
  <c r="DR41" i="3" s="1"/>
  <c r="DR43" i="3" s="1"/>
  <c r="DV40" i="5" l="1"/>
  <c r="DV41" i="5" s="1"/>
  <c r="DV43" i="5" s="1"/>
  <c r="DW36" i="5"/>
  <c r="DW36" i="4"/>
  <c r="DV40" i="4"/>
  <c r="DV41" i="4" s="1"/>
  <c r="DV43" i="4" s="1"/>
  <c r="DT36" i="3"/>
  <c r="DS40" i="3"/>
  <c r="DS41" i="3" s="1"/>
  <c r="DS43" i="3" s="1"/>
  <c r="DW40" i="5" l="1"/>
  <c r="DW41" i="5" s="1"/>
  <c r="DW43" i="5" s="1"/>
  <c r="DX36" i="5"/>
  <c r="DW40" i="4"/>
  <c r="DW41" i="4" s="1"/>
  <c r="DW43" i="4" s="1"/>
  <c r="DX36" i="4"/>
  <c r="DU36" i="3"/>
  <c r="DT40" i="3"/>
  <c r="DT41" i="3" s="1"/>
  <c r="DT43" i="3" s="1"/>
  <c r="DY36" i="5" l="1"/>
  <c r="DX40" i="5"/>
  <c r="DX41" i="5" s="1"/>
  <c r="DX43" i="5" s="1"/>
  <c r="DY36" i="4"/>
  <c r="DX40" i="4"/>
  <c r="DX41" i="4" s="1"/>
  <c r="DX43" i="4" s="1"/>
  <c r="DV36" i="3"/>
  <c r="DU40" i="3"/>
  <c r="DU41" i="3" s="1"/>
  <c r="DU43" i="3" s="1"/>
  <c r="DZ36" i="5" l="1"/>
  <c r="DY40" i="5"/>
  <c r="DY41" i="5" s="1"/>
  <c r="DY43" i="5" s="1"/>
  <c r="DZ36" i="4"/>
  <c r="DY40" i="4"/>
  <c r="DY41" i="4" s="1"/>
  <c r="DY43" i="4" s="1"/>
  <c r="DW36" i="3"/>
  <c r="DV40" i="3"/>
  <c r="DV41" i="3" s="1"/>
  <c r="DV43" i="3" s="1"/>
  <c r="DZ40" i="5" l="1"/>
  <c r="DZ41" i="5" s="1"/>
  <c r="DZ43" i="5" s="1"/>
  <c r="EA36" i="5"/>
  <c r="DZ40" i="4"/>
  <c r="DZ41" i="4" s="1"/>
  <c r="DZ43" i="4" s="1"/>
  <c r="EA36" i="4"/>
  <c r="DX36" i="3"/>
  <c r="DW40" i="3"/>
  <c r="DW41" i="3" s="1"/>
  <c r="DW43" i="3" s="1"/>
  <c r="EB36" i="5" l="1"/>
  <c r="EA40" i="5"/>
  <c r="EA41" i="5" s="1"/>
  <c r="EA43" i="5" s="1"/>
  <c r="EA40" i="4"/>
  <c r="EA41" i="4" s="1"/>
  <c r="EA43" i="4" s="1"/>
  <c r="EB36" i="4"/>
  <c r="DY36" i="3"/>
  <c r="DX40" i="3"/>
  <c r="DX41" i="3" s="1"/>
  <c r="DX43" i="3" s="1"/>
  <c r="EB40" i="5" l="1"/>
  <c r="EB41" i="5" s="1"/>
  <c r="EB43" i="5" s="1"/>
  <c r="EC36" i="5"/>
  <c r="EB40" i="4"/>
  <c r="EB41" i="4" s="1"/>
  <c r="EB43" i="4" s="1"/>
  <c r="EC36" i="4"/>
  <c r="DZ36" i="3"/>
  <c r="DY40" i="3"/>
  <c r="DY41" i="3" s="1"/>
  <c r="DY43" i="3" s="1"/>
  <c r="ED36" i="5" l="1"/>
  <c r="EC40" i="5"/>
  <c r="EC41" i="5" s="1"/>
  <c r="EC43" i="5" s="1"/>
  <c r="ED36" i="4"/>
  <c r="EC40" i="4"/>
  <c r="EC41" i="4" s="1"/>
  <c r="EC43" i="4" s="1"/>
  <c r="EA36" i="3"/>
  <c r="DZ40" i="3"/>
  <c r="DZ41" i="3" s="1"/>
  <c r="DZ43" i="3" s="1"/>
  <c r="ED40" i="5" l="1"/>
  <c r="ED41" i="5" s="1"/>
  <c r="ED43" i="5" s="1"/>
  <c r="EE36" i="5"/>
  <c r="ED40" i="4"/>
  <c r="ED41" i="4" s="1"/>
  <c r="ED43" i="4" s="1"/>
  <c r="EE36" i="4"/>
  <c r="EB36" i="3"/>
  <c r="EA40" i="3"/>
  <c r="EA41" i="3" s="1"/>
  <c r="EA43" i="3" s="1"/>
  <c r="EF36" i="5" l="1"/>
  <c r="EE40" i="5"/>
  <c r="EE41" i="5" s="1"/>
  <c r="EE43" i="5" s="1"/>
  <c r="EF36" i="4"/>
  <c r="EE40" i="4"/>
  <c r="EE41" i="4" s="1"/>
  <c r="EE43" i="4" s="1"/>
  <c r="EC36" i="3"/>
  <c r="EB40" i="3"/>
  <c r="EB41" i="3" s="1"/>
  <c r="EB43" i="3" s="1"/>
  <c r="EF40" i="5" l="1"/>
  <c r="EF41" i="5" s="1"/>
  <c r="EF43" i="5" s="1"/>
  <c r="EG36" i="5"/>
  <c r="EG36" i="4"/>
  <c r="EF40" i="4"/>
  <c r="EF41" i="4" s="1"/>
  <c r="EF43" i="4" s="1"/>
  <c r="ED36" i="3"/>
  <c r="EC40" i="3"/>
  <c r="EC41" i="3" s="1"/>
  <c r="EC43" i="3" s="1"/>
  <c r="EH36" i="5" l="1"/>
  <c r="EG40" i="5"/>
  <c r="EG41" i="5" s="1"/>
  <c r="EG43" i="5" s="1"/>
  <c r="EH36" i="4"/>
  <c r="EG40" i="4"/>
  <c r="EG41" i="4" s="1"/>
  <c r="EG43" i="4" s="1"/>
  <c r="EE36" i="3"/>
  <c r="ED40" i="3"/>
  <c r="ED41" i="3" s="1"/>
  <c r="ED43" i="3" s="1"/>
  <c r="EH40" i="5" l="1"/>
  <c r="EH41" i="5" s="1"/>
  <c r="EH43" i="5" s="1"/>
  <c r="EI36" i="5"/>
  <c r="EI36" i="4"/>
  <c r="EH40" i="4"/>
  <c r="EH41" i="4" s="1"/>
  <c r="EH43" i="4" s="1"/>
  <c r="EF36" i="3"/>
  <c r="EE40" i="3"/>
  <c r="EE41" i="3" s="1"/>
  <c r="EE43" i="3" s="1"/>
  <c r="EI40" i="5" l="1"/>
  <c r="EI41" i="5" s="1"/>
  <c r="EI43" i="5" s="1"/>
  <c r="EJ36" i="5"/>
  <c r="EJ36" i="4"/>
  <c r="EI40" i="4"/>
  <c r="EI41" i="4" s="1"/>
  <c r="EI43" i="4" s="1"/>
  <c r="EG36" i="3"/>
  <c r="EF40" i="3"/>
  <c r="EF41" i="3" s="1"/>
  <c r="EF43" i="3" s="1"/>
  <c r="EK36" i="5" l="1"/>
  <c r="EJ40" i="5"/>
  <c r="EJ41" i="5" s="1"/>
  <c r="EJ43" i="5" s="1"/>
  <c r="EJ40" i="4"/>
  <c r="EJ41" i="4" s="1"/>
  <c r="EJ43" i="4" s="1"/>
  <c r="EK36" i="4"/>
  <c r="EH36" i="3"/>
  <c r="EG40" i="3"/>
  <c r="EG41" i="3" s="1"/>
  <c r="EG43" i="3" s="1"/>
  <c r="EL36" i="5" l="1"/>
  <c r="EK40" i="5"/>
  <c r="EK41" i="5" s="1"/>
  <c r="EK43" i="5" s="1"/>
  <c r="EK40" i="4"/>
  <c r="EK41" i="4" s="1"/>
  <c r="EK43" i="4" s="1"/>
  <c r="EL36" i="4"/>
  <c r="EI36" i="3"/>
  <c r="EH40" i="3"/>
  <c r="EH41" i="3" s="1"/>
  <c r="EH43" i="3" s="1"/>
  <c r="EL40" i="5" l="1"/>
  <c r="EL41" i="5" s="1"/>
  <c r="EL43" i="5" s="1"/>
  <c r="EM36" i="5"/>
  <c r="EL40" i="4"/>
  <c r="EL41" i="4" s="1"/>
  <c r="EL43" i="4" s="1"/>
  <c r="EM36" i="4"/>
  <c r="EJ36" i="3"/>
  <c r="EI40" i="3"/>
  <c r="EI41" i="3" s="1"/>
  <c r="EI43" i="3" s="1"/>
  <c r="EM40" i="5" l="1"/>
  <c r="EM41" i="5" s="1"/>
  <c r="EM43" i="5" s="1"/>
  <c r="EN36" i="5"/>
  <c r="EN36" i="4"/>
  <c r="EM40" i="4"/>
  <c r="EM41" i="4" s="1"/>
  <c r="EM43" i="4" s="1"/>
  <c r="EK36" i="3"/>
  <c r="EJ40" i="3"/>
  <c r="EJ41" i="3" s="1"/>
  <c r="EJ43" i="3" s="1"/>
  <c r="EO36" i="5" l="1"/>
  <c r="EN40" i="5"/>
  <c r="EN41" i="5" s="1"/>
  <c r="EN43" i="5" s="1"/>
  <c r="EN40" i="4"/>
  <c r="EN41" i="4" s="1"/>
  <c r="EN43" i="4" s="1"/>
  <c r="EO36" i="4"/>
  <c r="EL36" i="3"/>
  <c r="EK40" i="3"/>
  <c r="EK41" i="3" s="1"/>
  <c r="EK43" i="3" s="1"/>
  <c r="EP36" i="5" l="1"/>
  <c r="EO40" i="5"/>
  <c r="EO41" i="5" s="1"/>
  <c r="EO43" i="5" s="1"/>
  <c r="EP36" i="4"/>
  <c r="EO40" i="4"/>
  <c r="EO41" i="4" s="1"/>
  <c r="EO43" i="4" s="1"/>
  <c r="EM36" i="3"/>
  <c r="EL40" i="3"/>
  <c r="EL41" i="3" s="1"/>
  <c r="EL43" i="3" s="1"/>
  <c r="EP40" i="5" l="1"/>
  <c r="EP41" i="5" s="1"/>
  <c r="EP43" i="5" s="1"/>
  <c r="EQ36" i="5"/>
  <c r="EP40" i="4"/>
  <c r="EP41" i="4" s="1"/>
  <c r="EP43" i="4" s="1"/>
  <c r="EQ36" i="4"/>
  <c r="EN36" i="3"/>
  <c r="EM40" i="3"/>
  <c r="EM41" i="3" s="1"/>
  <c r="EM43" i="3" s="1"/>
  <c r="ER36" i="5" l="1"/>
  <c r="EQ40" i="5"/>
  <c r="EQ41" i="5" s="1"/>
  <c r="EQ43" i="5" s="1"/>
  <c r="EQ40" i="4"/>
  <c r="EQ41" i="4" s="1"/>
  <c r="EQ43" i="4" s="1"/>
  <c r="ER36" i="4"/>
  <c r="EO36" i="3"/>
  <c r="EN40" i="3"/>
  <c r="EN41" i="3" s="1"/>
  <c r="EN43" i="3" s="1"/>
  <c r="ES36" i="5" l="1"/>
  <c r="ER40" i="5"/>
  <c r="ER41" i="5" s="1"/>
  <c r="ER43" i="5" s="1"/>
  <c r="ER40" i="4"/>
  <c r="ER41" i="4" s="1"/>
  <c r="ER43" i="4" s="1"/>
  <c r="ES36" i="4"/>
  <c r="EP36" i="3"/>
  <c r="EO40" i="3"/>
  <c r="EO41" i="3" s="1"/>
  <c r="EO43" i="3" s="1"/>
  <c r="ET36" i="5" l="1"/>
  <c r="ES40" i="5"/>
  <c r="ES41" i="5" s="1"/>
  <c r="ES43" i="5" s="1"/>
  <c r="ES40" i="4"/>
  <c r="ES41" i="4" s="1"/>
  <c r="ES43" i="4" s="1"/>
  <c r="ET36" i="4"/>
  <c r="EQ36" i="3"/>
  <c r="EP40" i="3"/>
  <c r="EP41" i="3" s="1"/>
  <c r="EP43" i="3" s="1"/>
  <c r="ET40" i="5" l="1"/>
  <c r="ET41" i="5" s="1"/>
  <c r="ET43" i="5" s="1"/>
  <c r="EU36" i="5"/>
  <c r="EU36" i="4"/>
  <c r="ET40" i="4"/>
  <c r="ET41" i="4" s="1"/>
  <c r="ET43" i="4" s="1"/>
  <c r="ER36" i="3"/>
  <c r="EQ40" i="3"/>
  <c r="EQ41" i="3" s="1"/>
  <c r="EQ43" i="3" s="1"/>
  <c r="EV36" i="5" l="1"/>
  <c r="EU40" i="5"/>
  <c r="EU41" i="5" s="1"/>
  <c r="EU43" i="5" s="1"/>
  <c r="EU40" i="4"/>
  <c r="EU41" i="4" s="1"/>
  <c r="EU43" i="4" s="1"/>
  <c r="EV36" i="4"/>
  <c r="ES36" i="3"/>
  <c r="ER40" i="3"/>
  <c r="ER41" i="3" s="1"/>
  <c r="ER43" i="3" s="1"/>
  <c r="EV40" i="5" l="1"/>
  <c r="EV41" i="5" s="1"/>
  <c r="EV43" i="5" s="1"/>
  <c r="EW36" i="5"/>
  <c r="EV40" i="4"/>
  <c r="EV41" i="4" s="1"/>
  <c r="EV43" i="4" s="1"/>
  <c r="EW36" i="4"/>
  <c r="ET36" i="3"/>
  <c r="ES40" i="3"/>
  <c r="ES41" i="3" s="1"/>
  <c r="ES43" i="3" s="1"/>
  <c r="EW40" i="5" l="1"/>
  <c r="EW41" i="5" s="1"/>
  <c r="EW43" i="5" s="1"/>
  <c r="EX36" i="5"/>
  <c r="EW40" i="4"/>
  <c r="EW41" i="4" s="1"/>
  <c r="EW43" i="4" s="1"/>
  <c r="EX36" i="4"/>
  <c r="EU36" i="3"/>
  <c r="ET40" i="3"/>
  <c r="ET41" i="3" s="1"/>
  <c r="ET43" i="3" s="1"/>
  <c r="EX40" i="5" l="1"/>
  <c r="EX41" i="5" s="1"/>
  <c r="EX43" i="5" s="1"/>
  <c r="EY36" i="5"/>
  <c r="EY36" i="4"/>
  <c r="EX40" i="4"/>
  <c r="EX41" i="4" s="1"/>
  <c r="EX43" i="4" s="1"/>
  <c r="EV36" i="3"/>
  <c r="EU40" i="3"/>
  <c r="EU41" i="3" s="1"/>
  <c r="EU43" i="3" s="1"/>
  <c r="EY40" i="5" l="1"/>
  <c r="EY41" i="5" s="1"/>
  <c r="EY43" i="5" s="1"/>
  <c r="EZ36" i="5"/>
  <c r="EY40" i="4"/>
  <c r="EY41" i="4" s="1"/>
  <c r="EY43" i="4" s="1"/>
  <c r="EZ36" i="4"/>
  <c r="EW36" i="3"/>
  <c r="EV40" i="3"/>
  <c r="EV41" i="3" s="1"/>
  <c r="EV43" i="3" s="1"/>
  <c r="EZ40" i="5" l="1"/>
  <c r="EZ41" i="5" s="1"/>
  <c r="EZ43" i="5" s="1"/>
  <c r="FA36" i="5"/>
  <c r="EZ40" i="4"/>
  <c r="EZ41" i="4" s="1"/>
  <c r="EZ43" i="4" s="1"/>
  <c r="FA36" i="4"/>
  <c r="EX36" i="3"/>
  <c r="EW40" i="3"/>
  <c r="EW41" i="3" s="1"/>
  <c r="EW43" i="3" s="1"/>
  <c r="FA40" i="5" l="1"/>
  <c r="FA41" i="5" s="1"/>
  <c r="FA43" i="5" s="1"/>
  <c r="FB36" i="5"/>
  <c r="FA40" i="4"/>
  <c r="FA41" i="4" s="1"/>
  <c r="FA43" i="4" s="1"/>
  <c r="FB36" i="4"/>
  <c r="EY36" i="3"/>
  <c r="EX40" i="3"/>
  <c r="EX41" i="3" s="1"/>
  <c r="EX43" i="3" s="1"/>
  <c r="FC36" i="5" l="1"/>
  <c r="FB40" i="5"/>
  <c r="FB41" i="5" s="1"/>
  <c r="FB43" i="5" s="1"/>
  <c r="FB40" i="4"/>
  <c r="FB41" i="4" s="1"/>
  <c r="FB43" i="4" s="1"/>
  <c r="FC36" i="4"/>
  <c r="EZ36" i="3"/>
  <c r="EY40" i="3"/>
  <c r="EY41" i="3" s="1"/>
  <c r="EY43" i="3" s="1"/>
  <c r="FC40" i="5" l="1"/>
  <c r="FC41" i="5" s="1"/>
  <c r="FC43" i="5" s="1"/>
  <c r="FD36" i="5"/>
  <c r="FD36" i="4"/>
  <c r="FC40" i="4"/>
  <c r="FC41" i="4" s="1"/>
  <c r="FC43" i="4" s="1"/>
  <c r="FA36" i="3"/>
  <c r="EZ40" i="3"/>
  <c r="EZ41" i="3" s="1"/>
  <c r="EZ43" i="3" s="1"/>
  <c r="FD40" i="5" l="1"/>
  <c r="FD41" i="5" s="1"/>
  <c r="FD43" i="5" s="1"/>
  <c r="FE36" i="5"/>
  <c r="FD40" i="4"/>
  <c r="FD41" i="4" s="1"/>
  <c r="FD43" i="4" s="1"/>
  <c r="FE36" i="4"/>
  <c r="FB36" i="3"/>
  <c r="FA40" i="3"/>
  <c r="FA41" i="3" s="1"/>
  <c r="FA43" i="3" s="1"/>
  <c r="FE40" i="5" l="1"/>
  <c r="FE41" i="5" s="1"/>
  <c r="FE43" i="5" s="1"/>
  <c r="FF36" i="5"/>
  <c r="FF36" i="4"/>
  <c r="FE40" i="4"/>
  <c r="FE41" i="4" s="1"/>
  <c r="FE43" i="4" s="1"/>
  <c r="FC36" i="3"/>
  <c r="FB40" i="3"/>
  <c r="FB41" i="3" s="1"/>
  <c r="FB43" i="3" s="1"/>
  <c r="FF40" i="5" l="1"/>
  <c r="FF41" i="5" s="1"/>
  <c r="FF43" i="5" s="1"/>
  <c r="FG36" i="5"/>
  <c r="FF40" i="4"/>
  <c r="FF41" i="4" s="1"/>
  <c r="FF43" i="4" s="1"/>
  <c r="FG36" i="4"/>
  <c r="FD36" i="3"/>
  <c r="FC40" i="3"/>
  <c r="FC41" i="3" s="1"/>
  <c r="FC43" i="3" s="1"/>
  <c r="FH36" i="5" l="1"/>
  <c r="FG40" i="5"/>
  <c r="FG41" i="5" s="1"/>
  <c r="FG43" i="5" s="1"/>
  <c r="FG40" i="4"/>
  <c r="FG41" i="4" s="1"/>
  <c r="FG43" i="4" s="1"/>
  <c r="FH36" i="4"/>
  <c r="FE36" i="3"/>
  <c r="FD40" i="3"/>
  <c r="FD41" i="3" s="1"/>
  <c r="FD43" i="3" s="1"/>
  <c r="FH40" i="5" l="1"/>
  <c r="FH41" i="5" s="1"/>
  <c r="FH43" i="5" s="1"/>
  <c r="FI36" i="5"/>
  <c r="FI36" i="4"/>
  <c r="FH40" i="4"/>
  <c r="FH41" i="4" s="1"/>
  <c r="FH43" i="4" s="1"/>
  <c r="FF36" i="3"/>
  <c r="FE40" i="3"/>
  <c r="FE41" i="3" s="1"/>
  <c r="FE43" i="3" s="1"/>
  <c r="FI40" i="5" l="1"/>
  <c r="FI41" i="5" s="1"/>
  <c r="FI43" i="5" s="1"/>
  <c r="FJ36" i="5"/>
  <c r="FJ36" i="4"/>
  <c r="FI40" i="4"/>
  <c r="FI41" i="4" s="1"/>
  <c r="FI43" i="4" s="1"/>
  <c r="FG36" i="3"/>
  <c r="FF40" i="3"/>
  <c r="FF41" i="3" s="1"/>
  <c r="FF43" i="3" s="1"/>
  <c r="FK36" i="5" l="1"/>
  <c r="FJ40" i="5"/>
  <c r="FJ41" i="5" s="1"/>
  <c r="FJ43" i="5" s="1"/>
  <c r="FK36" i="4"/>
  <c r="FJ40" i="4"/>
  <c r="FJ41" i="4" s="1"/>
  <c r="FJ43" i="4" s="1"/>
  <c r="FH36" i="3"/>
  <c r="FG40" i="3"/>
  <c r="FG41" i="3" s="1"/>
  <c r="FG43" i="3" s="1"/>
  <c r="FK40" i="5" l="1"/>
  <c r="FK41" i="5" s="1"/>
  <c r="FK43" i="5" s="1"/>
  <c r="FL36" i="5"/>
  <c r="FL36" i="4"/>
  <c r="FK40" i="4"/>
  <c r="FK41" i="4" s="1"/>
  <c r="FK43" i="4" s="1"/>
  <c r="FI36" i="3"/>
  <c r="FH40" i="3"/>
  <c r="FH41" i="3" s="1"/>
  <c r="FH43" i="3" s="1"/>
  <c r="FM36" i="5" l="1"/>
  <c r="FL40" i="5"/>
  <c r="FL41" i="5" s="1"/>
  <c r="FL43" i="5" s="1"/>
  <c r="FM36" i="4"/>
  <c r="FL40" i="4"/>
  <c r="FL41" i="4" s="1"/>
  <c r="FL43" i="4" s="1"/>
  <c r="FJ36" i="3"/>
  <c r="FI40" i="3"/>
  <c r="FI41" i="3" s="1"/>
  <c r="FI43" i="3" s="1"/>
  <c r="FN36" i="5" l="1"/>
  <c r="FM40" i="5"/>
  <c r="FM41" i="5" s="1"/>
  <c r="FM43" i="5" s="1"/>
  <c r="FM40" i="4"/>
  <c r="FM41" i="4" s="1"/>
  <c r="FM43" i="4" s="1"/>
  <c r="FN36" i="4"/>
  <c r="FK36" i="3"/>
  <c r="FJ40" i="3"/>
  <c r="FJ41" i="3" s="1"/>
  <c r="FJ43" i="3" s="1"/>
  <c r="FO36" i="5" l="1"/>
  <c r="FN40" i="5"/>
  <c r="FN41" i="5" s="1"/>
  <c r="FN43" i="5" s="1"/>
  <c r="FN40" i="4"/>
  <c r="FN41" i="4" s="1"/>
  <c r="FN43" i="4" s="1"/>
  <c r="FO36" i="4"/>
  <c r="FL36" i="3"/>
  <c r="FK40" i="3"/>
  <c r="FK41" i="3" s="1"/>
  <c r="FK43" i="3" s="1"/>
  <c r="FO40" i="5" l="1"/>
  <c r="FO41" i="5" s="1"/>
  <c r="FO43" i="5" s="1"/>
  <c r="FP36" i="5"/>
  <c r="FO40" i="4"/>
  <c r="FO41" i="4" s="1"/>
  <c r="FO43" i="4" s="1"/>
  <c r="FP36" i="4"/>
  <c r="FM36" i="3"/>
  <c r="FL40" i="3"/>
  <c r="FL41" i="3" s="1"/>
  <c r="FL43" i="3" s="1"/>
  <c r="FQ36" i="5" l="1"/>
  <c r="FP40" i="5"/>
  <c r="FP41" i="5" s="1"/>
  <c r="FP43" i="5" s="1"/>
  <c r="FP40" i="4"/>
  <c r="FP41" i="4" s="1"/>
  <c r="FP43" i="4" s="1"/>
  <c r="FQ36" i="4"/>
  <c r="FN36" i="3"/>
  <c r="FM40" i="3"/>
  <c r="FM41" i="3" s="1"/>
  <c r="FM43" i="3" s="1"/>
  <c r="FR36" i="5" l="1"/>
  <c r="FQ40" i="5"/>
  <c r="FQ41" i="5" s="1"/>
  <c r="FQ43" i="5" s="1"/>
  <c r="FR36" i="4"/>
  <c r="FQ40" i="4"/>
  <c r="FQ41" i="4" s="1"/>
  <c r="FQ43" i="4" s="1"/>
  <c r="FO36" i="3"/>
  <c r="FN40" i="3"/>
  <c r="FN41" i="3" s="1"/>
  <c r="FN43" i="3" s="1"/>
  <c r="FS36" i="5" l="1"/>
  <c r="FR40" i="5"/>
  <c r="FR41" i="5" s="1"/>
  <c r="FR43" i="5" s="1"/>
  <c r="FS36" i="4"/>
  <c r="FR40" i="4"/>
  <c r="FR41" i="4" s="1"/>
  <c r="FR43" i="4" s="1"/>
  <c r="FP36" i="3"/>
  <c r="FO40" i="3"/>
  <c r="FO41" i="3" s="1"/>
  <c r="FO43" i="3" s="1"/>
  <c r="FT36" i="5" l="1"/>
  <c r="FS40" i="5"/>
  <c r="FS41" i="5" s="1"/>
  <c r="FS43" i="5" s="1"/>
  <c r="FS40" i="4"/>
  <c r="FS41" i="4" s="1"/>
  <c r="FS43" i="4" s="1"/>
  <c r="FT36" i="4"/>
  <c r="FQ36" i="3"/>
  <c r="FP40" i="3"/>
  <c r="FP41" i="3" s="1"/>
  <c r="FP43" i="3" s="1"/>
  <c r="FU36" i="5" l="1"/>
  <c r="FU40" i="5" s="1"/>
  <c r="FU41" i="5" s="1"/>
  <c r="FU43" i="5" s="1"/>
  <c r="FT40" i="5"/>
  <c r="FT41" i="5" s="1"/>
  <c r="FT43" i="5" s="1"/>
  <c r="FT40" i="4"/>
  <c r="FT41" i="4" s="1"/>
  <c r="FT43" i="4" s="1"/>
  <c r="FU36" i="4"/>
  <c r="FU40" i="4" s="1"/>
  <c r="FU41" i="4" s="1"/>
  <c r="FU43" i="4" s="1"/>
  <c r="FR36" i="3"/>
  <c r="FQ40" i="3"/>
  <c r="FQ41" i="3" s="1"/>
  <c r="FQ43" i="3" s="1"/>
  <c r="FS36" i="3" l="1"/>
  <c r="FR40" i="3"/>
  <c r="FR41" i="3" s="1"/>
  <c r="FR43" i="3" s="1"/>
  <c r="FT36" i="3" l="1"/>
  <c r="FS40" i="3"/>
  <c r="FS41" i="3" s="1"/>
  <c r="FS43" i="3" s="1"/>
  <c r="FU36" i="3" l="1"/>
  <c r="FU40" i="3" s="1"/>
  <c r="FU41" i="3" s="1"/>
  <c r="FU43" i="3" s="1"/>
  <c r="FT40" i="3"/>
  <c r="FT41" i="3" s="1"/>
  <c r="FT43" i="3" s="1"/>
</calcChain>
</file>

<file path=xl/sharedStrings.xml><?xml version="1.0" encoding="utf-8"?>
<sst xmlns="http://schemas.openxmlformats.org/spreadsheetml/2006/main" count="1170" uniqueCount="206">
  <si>
    <t>Nom Projet</t>
  </si>
  <si>
    <t>Type</t>
  </si>
  <si>
    <t>Reboisement suite à dépérissement</t>
  </si>
  <si>
    <t>RECAPITULATIF GLOBAL Carbone</t>
  </si>
  <si>
    <t>Réductions initiales
[tCO2]</t>
  </si>
  <si>
    <t>Réductions générables
[tCO2]</t>
  </si>
  <si>
    <t>TOTAL REE  générables du projet</t>
  </si>
  <si>
    <t>tCO2e</t>
  </si>
  <si>
    <t>REA Forêt</t>
  </si>
  <si>
    <t>REA produits</t>
  </si>
  <si>
    <t>soit</t>
  </si>
  <si>
    <t>tCO2e/ha</t>
  </si>
  <si>
    <t>REI Substitution</t>
  </si>
  <si>
    <t>TOTAL</t>
  </si>
  <si>
    <t>RECAPITULATIF DETAIL Carbone</t>
  </si>
  <si>
    <t>Réductions surfaciques initiales</t>
  </si>
  <si>
    <t>Réductions initiales</t>
  </si>
  <si>
    <t>Essence</t>
  </si>
  <si>
    <t>REA forêt
[tCO2/ha]</t>
  </si>
  <si>
    <t>REA produits
[tCO2/ha]</t>
  </si>
  <si>
    <t>REI substitution
[tCO2/ha]</t>
  </si>
  <si>
    <t>REE
[tCO2/ha]</t>
  </si>
  <si>
    <t>Surface
[ha]</t>
  </si>
  <si>
    <t>REA forêt
[tCO2]</t>
  </si>
  <si>
    <t>REA produits
[tCO2]</t>
  </si>
  <si>
    <t>REI substitution
[tCO2]</t>
  </si>
  <si>
    <t>REE
[tCO2]</t>
  </si>
  <si>
    <t>Pin laricio - Fert 2</t>
  </si>
  <si>
    <t>Description rabais</t>
  </si>
  <si>
    <t>Rabais</t>
  </si>
  <si>
    <t>Coefficient</t>
  </si>
  <si>
    <t>Additionalité économique</t>
  </si>
  <si>
    <t>R1 et R2</t>
  </si>
  <si>
    <t>R=0%</t>
  </si>
  <si>
    <t>Risques généraux</t>
  </si>
  <si>
    <t>R3</t>
  </si>
  <si>
    <t>Obligatoire</t>
  </si>
  <si>
    <t>Risques incendie</t>
  </si>
  <si>
    <t>R4</t>
  </si>
  <si>
    <t>Non concerné</t>
  </si>
  <si>
    <t>Classe de production</t>
  </si>
  <si>
    <t>R5</t>
  </si>
  <si>
    <t>Classe justifiée</t>
  </si>
  <si>
    <t>Coefficient projet</t>
  </si>
  <si>
    <t>SYNTHESE Carbone</t>
  </si>
  <si>
    <t>SCENARIO PROJET : reboisement pin Laricio en fertilité 2 (Pineraies Centre et NO - itinéraire Fertilité 2)</t>
  </si>
  <si>
    <t>Durée itinéraire sylvicole (années)</t>
  </si>
  <si>
    <t>R</t>
  </si>
  <si>
    <t>en tCO2e</t>
  </si>
  <si>
    <t>Surface boisement (ha)</t>
  </si>
  <si>
    <t>S</t>
  </si>
  <si>
    <t>REA foret</t>
  </si>
  <si>
    <t>Hauteur totale (m)</t>
  </si>
  <si>
    <t>Ht</t>
  </si>
  <si>
    <t>infradensité</t>
  </si>
  <si>
    <t>di</t>
  </si>
  <si>
    <t>REI substitution</t>
  </si>
  <si>
    <t>Type d'essence</t>
  </si>
  <si>
    <t>Résineux</t>
  </si>
  <si>
    <t>REE (avant rabais)</t>
  </si>
  <si>
    <t>Coefficient expansion branche</t>
  </si>
  <si>
    <t>FEB</t>
  </si>
  <si>
    <t>1) Stock de carbone dans l'écosystème forestier</t>
  </si>
  <si>
    <t/>
  </si>
  <si>
    <t>volume bois fort/ha sur pied (m3)</t>
  </si>
  <si>
    <t>V7</t>
  </si>
  <si>
    <t>Biomasse aérienne (tMS)</t>
  </si>
  <si>
    <t>BA</t>
  </si>
  <si>
    <t>Biomasse racinaire (tMS)</t>
  </si>
  <si>
    <t>BR</t>
  </si>
  <si>
    <t>Stock de C dans le sol (tC)</t>
  </si>
  <si>
    <t>Stock de C dans la litière (tC)</t>
  </si>
  <si>
    <t>L</t>
  </si>
  <si>
    <t>Nettoyage
Partiel</t>
  </si>
  <si>
    <t>Stock de C dans le bois mort (tC)</t>
  </si>
  <si>
    <t>M</t>
  </si>
  <si>
    <t>Stock de Carbone du projet (tCO2eq)</t>
  </si>
  <si>
    <t>Snprojet</t>
  </si>
  <si>
    <t>Delta stock en année 30</t>
  </si>
  <si>
    <t>Delta stock moyen sur révolution</t>
  </si>
  <si>
    <t>= réductions d'émissions générables (minimum des 2 valeurs calculées ci-dessus - cf. équation 5 de la méthode)</t>
  </si>
  <si>
    <t>Snprojet-Snref</t>
  </si>
  <si>
    <t>2) Stock de carbone dans les produits bois récoltés</t>
  </si>
  <si>
    <t>volume bois fort exporté lors des coupes (m3/ha)</t>
  </si>
  <si>
    <t>V7export</t>
  </si>
  <si>
    <t>Coefficient d'expansion branche</t>
  </si>
  <si>
    <r>
      <t>FEB</t>
    </r>
    <r>
      <rPr>
        <i/>
        <sz val="11"/>
        <color theme="1"/>
        <rFont val="Calibri"/>
        <family val="2"/>
        <scheme val="minor"/>
      </rPr>
      <t>produits</t>
    </r>
  </si>
  <si>
    <t>Matière sèche exportée (tMS)</t>
  </si>
  <si>
    <t>MSexport</t>
  </si>
  <si>
    <t>Carbone exporté (tC)</t>
  </si>
  <si>
    <t>FluxProjet</t>
  </si>
  <si>
    <r>
      <t xml:space="preserve">Rendement sciage </t>
    </r>
    <r>
      <rPr>
        <i/>
        <sz val="9"/>
        <color theme="1"/>
        <rFont val="Calibri"/>
        <family val="2"/>
        <scheme val="minor"/>
      </rPr>
      <t>(connexes résineux en BI(50/50 pp/px) et feuillus en BE(100%)</t>
    </r>
  </si>
  <si>
    <t>Proportion Bois de sciage</t>
  </si>
  <si>
    <t>Proportion BI panneaux</t>
  </si>
  <si>
    <t>Proportion BI papier</t>
  </si>
  <si>
    <t>Proportion BE</t>
  </si>
  <si>
    <t>Flux annuel Bois de sciage (tC)</t>
  </si>
  <si>
    <t>Flux annuel BI panneaux (tC)</t>
  </si>
  <si>
    <t>Flux annuel BI papier (tC)</t>
  </si>
  <si>
    <t>Flux annuel BE (tC)</t>
  </si>
  <si>
    <r>
      <t>Stock de carbone dans le Bois sciage (t</t>
    </r>
    <r>
      <rPr>
        <sz val="8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 xml:space="preserve"> = 35ans)</t>
    </r>
  </si>
  <si>
    <t>kBO</t>
  </si>
  <si>
    <r>
      <t>Stock de carbone dans le BI panneaux (t</t>
    </r>
    <r>
      <rPr>
        <sz val="8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 xml:space="preserve"> = 25ans)</t>
    </r>
  </si>
  <si>
    <t>kBI.px</t>
  </si>
  <si>
    <r>
      <t>Stock de carbone dans le BI papier (t</t>
    </r>
    <r>
      <rPr>
        <sz val="8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 xml:space="preserve"> = 2ans)</t>
    </r>
  </si>
  <si>
    <t>kBI.pp</t>
  </si>
  <si>
    <t>Stock de carbone dans le BE</t>
  </si>
  <si>
    <t>Pas de REAproduits</t>
  </si>
  <si>
    <t>Total stock de carbone dans les produits (tC)</t>
  </si>
  <si>
    <t>Total stock de carbone dans les produits (tC02eq)</t>
  </si>
  <si>
    <t>CnProjet</t>
  </si>
  <si>
    <t>CnProjet-CnRef</t>
  </si>
  <si>
    <t>Moyenne des écarts sur les 30 premières années</t>
  </si>
  <si>
    <t>= réductions d'émissions générables (cf. équation 8 issue de la version 2 de la méthode)</t>
  </si>
  <si>
    <t>En fait, résultat systématiquement nul si pas de récolte sur les 29 premières années du projet.</t>
  </si>
  <si>
    <t>3) Réduction d'émissions par effet de substitution</t>
  </si>
  <si>
    <t>Coefficient du substitution retenu selon méthode LBC (tableau 6)</t>
  </si>
  <si>
    <t>Volume annuel effet substitution</t>
  </si>
  <si>
    <t>SubnProjet</t>
  </si>
  <si>
    <t>Total effet substitution (30 ans)</t>
  </si>
  <si>
    <t xml:space="preserve"> = réductions d'émissions générables (cf. équation10)</t>
  </si>
  <si>
    <t>SCENARIO DE REFERENCE : recolonisation après coupe rase du peuplement en place, croissance 1 m3/ha/an</t>
  </si>
  <si>
    <t>Accroissement annuel des accrus (PS) [m3/ha/an]</t>
  </si>
  <si>
    <t>AccPS</t>
  </si>
  <si>
    <t>Durée itinéraire (années)</t>
  </si>
  <si>
    <t>R'</t>
  </si>
  <si>
    <t>Surface projet</t>
  </si>
  <si>
    <t>Infradensité (Feuillus divers)</t>
  </si>
  <si>
    <t>volume total m3/ha</t>
  </si>
  <si>
    <t>Vt</t>
  </si>
  <si>
    <t>Stock de C dans le sol</t>
  </si>
  <si>
    <t>Stock de Carbone référence</t>
  </si>
  <si>
    <t>Snref</t>
  </si>
  <si>
    <t>volume bois exporté lors des coupes (m3/ha)</t>
  </si>
  <si>
    <t>FluxRef</t>
  </si>
  <si>
    <t>CnRef</t>
  </si>
  <si>
    <t>Feuillus</t>
  </si>
  <si>
    <t>SubnRef</t>
  </si>
  <si>
    <t>SCENARIO PROJET : reboisement chêne sessile en fertilité 2 (Chenaies continentales - itinéraire Fertilité 2, sylviculture classique)</t>
  </si>
  <si>
    <t>SCENARIO PROJET : reboisement pin sylvestre en fertilité 2 (Pineraies Centre et NO - itinéraire Fertilité 2 scénario à première éclaircie tardive)</t>
  </si>
  <si>
    <t>SCENARIO PROJET : reboisement robinier en fertilité 2 (bulletin technique n°31 sylviculture du frêne - H40=15 - classe 2)</t>
  </si>
  <si>
    <t>Chêne pédonculé - Fert 2</t>
  </si>
  <si>
    <t>Chêne sessile - Fert 2</t>
  </si>
  <si>
    <t>Chêne pubescent - Fert 2</t>
  </si>
  <si>
    <t>Pin sylvestre - Fert 2</t>
  </si>
  <si>
    <t>Robinier - Fert 2</t>
  </si>
  <si>
    <t>Autres feuillus - Fert 2</t>
  </si>
  <si>
    <t>en tCO2e/ha</t>
  </si>
  <si>
    <t>Coefficient substitution § 6.2.1 en t/m3</t>
  </si>
  <si>
    <t>Peuplier</t>
  </si>
  <si>
    <t>Pin maritime en gestion dynamique</t>
  </si>
  <si>
    <t>Coefficient expansion des branches FEB</t>
  </si>
  <si>
    <t>Bloc</t>
  </si>
  <si>
    <t>Parcelles</t>
  </si>
  <si>
    <t>Sousbloc</t>
  </si>
  <si>
    <t>Surface mesurée (ha)</t>
  </si>
  <si>
    <t>Especes</t>
  </si>
  <si>
    <t>%</t>
  </si>
  <si>
    <t>Densité (N/ha)</t>
  </si>
  <si>
    <t>surface plantée (ha)</t>
  </si>
  <si>
    <t>81-83</t>
  </si>
  <si>
    <t>1.1</t>
  </si>
  <si>
    <t xml:space="preserve">chênes pédonculés </t>
  </si>
  <si>
    <t>chêne pédonculé</t>
  </si>
  <si>
    <t>chênes sessiles</t>
  </si>
  <si>
    <t>chêne sessile</t>
  </si>
  <si>
    <t>alisiers torminal</t>
  </si>
  <si>
    <t>chêne pubescent</t>
  </si>
  <si>
    <t>aulnes glutineux</t>
  </si>
  <si>
    <t>robinier</t>
  </si>
  <si>
    <t>Erable champêtre</t>
  </si>
  <si>
    <t>autres feuillus</t>
  </si>
  <si>
    <t>82.1-84</t>
  </si>
  <si>
    <t>1.2</t>
  </si>
  <si>
    <t>pin sylvestre</t>
  </si>
  <si>
    <t>pin laricio</t>
  </si>
  <si>
    <t>Fruitiers(poiriers,pommiers)</t>
  </si>
  <si>
    <t>82.2</t>
  </si>
  <si>
    <t>1.3</t>
  </si>
  <si>
    <t xml:space="preserve">Erable champêtre </t>
  </si>
  <si>
    <t>alisier torminal</t>
  </si>
  <si>
    <t>Alisier torminal</t>
  </si>
  <si>
    <t>2.1</t>
  </si>
  <si>
    <t>Alisiers torminal</t>
  </si>
  <si>
    <t>aulnes</t>
  </si>
  <si>
    <t>tilleul petites feuilles</t>
  </si>
  <si>
    <t>2.2</t>
  </si>
  <si>
    <t>Pin laricio calabre</t>
  </si>
  <si>
    <t>2.3</t>
  </si>
  <si>
    <t xml:space="preserve">Robiniers </t>
  </si>
  <si>
    <t xml:space="preserve">Alisier torminal </t>
  </si>
  <si>
    <t>32.2</t>
  </si>
  <si>
    <t>2.4</t>
  </si>
  <si>
    <t xml:space="preserve">chênes sessiles </t>
  </si>
  <si>
    <t xml:space="preserve"> fruitiers</t>
  </si>
  <si>
    <t>3.1</t>
  </si>
  <si>
    <t xml:space="preserve">Pin sylvestre </t>
  </si>
  <si>
    <t>3.2</t>
  </si>
  <si>
    <t>Chêne pubescent</t>
  </si>
  <si>
    <t>total</t>
  </si>
  <si>
    <t>érable champêtre</t>
  </si>
  <si>
    <t>essence</t>
  </si>
  <si>
    <t>surface</t>
  </si>
  <si>
    <t>pourcentage</t>
  </si>
  <si>
    <t>Total</t>
  </si>
  <si>
    <t>LBC Forêt de Ternes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</si>
</sst>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lightUp"/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4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6" borderId="9" xfId="0" applyFont="1" applyFill="1" applyBorder="1" applyAlignment="1">
      <alignment horizontal="right"/>
    </xf>
    <xf numFmtId="164" fontId="3" fillId="6" borderId="10" xfId="1" applyNumberFormat="1" applyFont="1" applyFill="1" applyBorder="1"/>
    <xf numFmtId="164" fontId="3" fillId="6" borderId="5" xfId="1" applyNumberFormat="1" applyFont="1" applyFill="1" applyBorder="1"/>
    <xf numFmtId="0" fontId="4" fillId="0" borderId="0" xfId="0" applyFont="1" applyAlignment="1">
      <alignment horizontal="right"/>
    </xf>
    <xf numFmtId="1" fontId="5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164" fontId="3" fillId="0" borderId="14" xfId="0" applyNumberFormat="1" applyFont="1" applyBorder="1"/>
    <xf numFmtId="0" fontId="3" fillId="0" borderId="0" xfId="0" applyFont="1"/>
    <xf numFmtId="0" fontId="3" fillId="7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3" fillId="0" borderId="3" xfId="0" applyFont="1" applyBorder="1"/>
    <xf numFmtId="1" fontId="0" fillId="0" borderId="3" xfId="0" applyNumberFormat="1" applyBorder="1"/>
    <xf numFmtId="1" fontId="3" fillId="0" borderId="3" xfId="0" applyNumberFormat="1" applyFont="1" applyBorder="1"/>
    <xf numFmtId="165" fontId="0" fillId="2" borderId="3" xfId="0" applyNumberFormat="1" applyFill="1" applyBorder="1"/>
    <xf numFmtId="165" fontId="3" fillId="0" borderId="3" xfId="0" applyNumberFormat="1" applyFont="1" applyBorder="1"/>
    <xf numFmtId="0" fontId="3" fillId="0" borderId="15" xfId="0" applyFont="1" applyBorder="1"/>
    <xf numFmtId="0" fontId="0" fillId="0" borderId="16" xfId="0" applyBorder="1"/>
    <xf numFmtId="0" fontId="0" fillId="0" borderId="17" xfId="0" applyBorder="1"/>
    <xf numFmtId="0" fontId="3" fillId="0" borderId="3" xfId="0" applyFont="1" applyBorder="1" applyAlignment="1">
      <alignment horizontal="center"/>
    </xf>
    <xf numFmtId="0" fontId="0" fillId="2" borderId="14" xfId="0" applyFill="1" applyBorder="1"/>
    <xf numFmtId="9" fontId="0" fillId="0" borderId="3" xfId="2" applyFont="1" applyFill="1" applyBorder="1" applyAlignment="1">
      <alignment horizontal="center"/>
    </xf>
    <xf numFmtId="43" fontId="0" fillId="0" borderId="3" xfId="1" applyFont="1" applyBorder="1"/>
    <xf numFmtId="0" fontId="0" fillId="2" borderId="18" xfId="0" applyFill="1" applyBorder="1"/>
    <xf numFmtId="9" fontId="0" fillId="0" borderId="18" xfId="2" applyFont="1" applyFill="1" applyBorder="1" applyAlignment="1">
      <alignment horizontal="center"/>
    </xf>
    <xf numFmtId="43" fontId="0" fillId="0" borderId="18" xfId="1" applyFont="1" applyBorder="1"/>
    <xf numFmtId="43" fontId="3" fillId="0" borderId="5" xfId="1" applyFont="1" applyFill="1" applyBorder="1"/>
    <xf numFmtId="9" fontId="0" fillId="0" borderId="0" xfId="0" applyNumberFormat="1"/>
    <xf numFmtId="0" fontId="3" fillId="11" borderId="0" xfId="0" applyFont="1" applyFill="1"/>
    <xf numFmtId="0" fontId="0" fillId="11" borderId="0" xfId="0" applyFill="1"/>
    <xf numFmtId="0" fontId="0" fillId="8" borderId="0" xfId="0" applyFill="1"/>
    <xf numFmtId="0" fontId="0" fillId="2" borderId="0" xfId="0" applyFill="1"/>
    <xf numFmtId="0" fontId="7" fillId="8" borderId="0" xfId="0" applyFont="1" applyFill="1"/>
    <xf numFmtId="0" fontId="8" fillId="0" borderId="22" xfId="0" applyFont="1" applyBorder="1" applyAlignment="1">
      <alignment horizontal="center"/>
    </xf>
    <xf numFmtId="0" fontId="9" fillId="0" borderId="0" xfId="0" applyFont="1"/>
    <xf numFmtId="1" fontId="0" fillId="8" borderId="0" xfId="0" applyNumberFormat="1" applyFill="1"/>
    <xf numFmtId="0" fontId="3" fillId="6" borderId="9" xfId="0" applyFont="1" applyFill="1" applyBorder="1"/>
    <xf numFmtId="1" fontId="3" fillId="6" borderId="21" xfId="0" applyNumberFormat="1" applyFont="1" applyFill="1" applyBorder="1"/>
    <xf numFmtId="0" fontId="3" fillId="11" borderId="9" xfId="0" applyFont="1" applyFill="1" applyBorder="1"/>
    <xf numFmtId="1" fontId="3" fillId="11" borderId="21" xfId="0" applyNumberFormat="1" applyFont="1" applyFill="1" applyBorder="1"/>
    <xf numFmtId="0" fontId="0" fillId="12" borderId="0" xfId="0" applyFill="1"/>
    <xf numFmtId="1" fontId="9" fillId="0" borderId="0" xfId="0" applyNumberFormat="1" applyFont="1"/>
    <xf numFmtId="0" fontId="9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" fontId="9" fillId="0" borderId="0" xfId="0" applyNumberFormat="1" applyFont="1" applyAlignment="1">
      <alignment horizontal="right"/>
    </xf>
    <xf numFmtId="1" fontId="0" fillId="0" borderId="0" xfId="0" applyNumberFormat="1"/>
    <xf numFmtId="1" fontId="2" fillId="0" borderId="0" xfId="0" applyNumberFormat="1" applyFont="1" applyAlignment="1">
      <alignment horizontal="right"/>
    </xf>
    <xf numFmtId="0" fontId="10" fillId="2" borderId="0" xfId="0" applyFont="1" applyFill="1" applyAlignment="1">
      <alignment horizontal="center" vertical="center" wrapText="1"/>
    </xf>
    <xf numFmtId="1" fontId="3" fillId="0" borderId="0" xfId="0" applyNumberFormat="1" applyFont="1"/>
    <xf numFmtId="2" fontId="0" fillId="0" borderId="0" xfId="0" quotePrefix="1" applyNumberFormat="1"/>
    <xf numFmtId="2" fontId="0" fillId="0" borderId="0" xfId="0" applyNumberFormat="1"/>
    <xf numFmtId="2" fontId="0" fillId="8" borderId="0" xfId="0" applyNumberFormat="1" applyFill="1"/>
    <xf numFmtId="0" fontId="4" fillId="0" borderId="0" xfId="0" applyFont="1"/>
    <xf numFmtId="0" fontId="3" fillId="0" borderId="9" xfId="0" applyFont="1" applyBorder="1"/>
    <xf numFmtId="1" fontId="3" fillId="6" borderId="20" xfId="0" applyNumberFormat="1" applyFont="1" applyFill="1" applyBorder="1"/>
    <xf numFmtId="2" fontId="3" fillId="6" borderId="20" xfId="0" quotePrefix="1" applyNumberFormat="1" applyFont="1" applyFill="1" applyBorder="1"/>
    <xf numFmtId="2" fontId="3" fillId="6" borderId="20" xfId="0" applyNumberFormat="1" applyFont="1" applyFill="1" applyBorder="1"/>
    <xf numFmtId="2" fontId="3" fillId="6" borderId="21" xfId="0" applyNumberFormat="1" applyFont="1" applyFill="1" applyBorder="1"/>
    <xf numFmtId="1" fontId="4" fillId="0" borderId="0" xfId="0" applyNumberFormat="1" applyFont="1"/>
    <xf numFmtId="1" fontId="4" fillId="8" borderId="0" xfId="0" applyNumberFormat="1" applyFont="1" applyFill="1"/>
    <xf numFmtId="2" fontId="4" fillId="0" borderId="0" xfId="0" applyNumberFormat="1" applyFont="1"/>
    <xf numFmtId="1" fontId="2" fillId="0" borderId="0" xfId="0" applyNumberFormat="1" applyFont="1"/>
    <xf numFmtId="0" fontId="2" fillId="0" borderId="0" xfId="0" applyFont="1"/>
    <xf numFmtId="9" fontId="0" fillId="0" borderId="0" xfId="2" applyFont="1" applyFill="1"/>
    <xf numFmtId="9" fontId="0" fillId="0" borderId="0" xfId="2" applyFont="1"/>
    <xf numFmtId="0" fontId="11" fillId="0" borderId="0" xfId="0" applyFont="1"/>
    <xf numFmtId="0" fontId="3" fillId="6" borderId="9" xfId="0" applyFont="1" applyFill="1" applyBorder="1" applyAlignment="1">
      <alignment horizontal="left"/>
    </xf>
    <xf numFmtId="0" fontId="3" fillId="6" borderId="20" xfId="0" applyFont="1" applyFill="1" applyBorder="1"/>
    <xf numFmtId="1" fontId="3" fillId="6" borderId="20" xfId="0" quotePrefix="1" applyNumberFormat="1" applyFont="1" applyFill="1" applyBorder="1"/>
    <xf numFmtId="1" fontId="0" fillId="6" borderId="20" xfId="0" applyNumberFormat="1" applyFill="1" applyBorder="1"/>
    <xf numFmtId="1" fontId="0" fillId="6" borderId="21" xfId="0" applyNumberFormat="1" applyFill="1" applyBorder="1"/>
    <xf numFmtId="2" fontId="3" fillId="6" borderId="0" xfId="0" applyNumberFormat="1" applyFont="1" applyFill="1"/>
    <xf numFmtId="2" fontId="0" fillId="6" borderId="0" xfId="0" applyNumberFormat="1" applyFill="1"/>
    <xf numFmtId="0" fontId="9" fillId="2" borderId="0" xfId="0" applyFont="1" applyFill="1"/>
    <xf numFmtId="2" fontId="3" fillId="0" borderId="0" xfId="0" applyNumberFormat="1" applyFont="1"/>
    <xf numFmtId="1" fontId="0" fillId="2" borderId="3" xfId="0" applyNumberFormat="1" applyFill="1" applyBorder="1"/>
    <xf numFmtId="0" fontId="0" fillId="0" borderId="3" xfId="0" applyBorder="1"/>
    <xf numFmtId="0" fontId="0" fillId="13" borderId="18" xfId="0" applyFill="1" applyBorder="1" applyAlignment="1">
      <alignment horizontal="center"/>
    </xf>
    <xf numFmtId="0" fontId="0" fillId="13" borderId="18" xfId="0" applyFill="1" applyBorder="1"/>
    <xf numFmtId="0" fontId="0" fillId="13" borderId="23" xfId="0" applyFill="1" applyBorder="1"/>
    <xf numFmtId="0" fontId="0" fillId="13" borderId="5" xfId="0" applyFill="1" applyBorder="1"/>
    <xf numFmtId="0" fontId="0" fillId="0" borderId="26" xfId="0" applyBorder="1" applyAlignment="1">
      <alignment horizontal="center"/>
    </xf>
    <xf numFmtId="9" fontId="0" fillId="0" borderId="26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9" fontId="0" fillId="0" borderId="1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9" fontId="0" fillId="0" borderId="18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9" fontId="0" fillId="0" borderId="34" xfId="0" applyNumberFormat="1" applyBorder="1" applyAlignment="1">
      <alignment horizontal="center"/>
    </xf>
    <xf numFmtId="0" fontId="0" fillId="14" borderId="29" xfId="0" applyFill="1" applyBorder="1" applyAlignment="1">
      <alignment horizontal="center" vertical="center"/>
    </xf>
    <xf numFmtId="0" fontId="0" fillId="14" borderId="30" xfId="0" applyFill="1" applyBorder="1" applyAlignment="1">
      <alignment horizontal="center" vertical="center"/>
    </xf>
    <xf numFmtId="0" fontId="0" fillId="14" borderId="37" xfId="0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0" fillId="14" borderId="19" xfId="0" applyFill="1" applyBorder="1" applyAlignment="1">
      <alignment horizontal="center"/>
    </xf>
    <xf numFmtId="9" fontId="0" fillId="14" borderId="30" xfId="0" applyNumberFormat="1" applyFill="1" applyBorder="1" applyAlignment="1">
      <alignment horizontal="center"/>
    </xf>
    <xf numFmtId="0" fontId="0" fillId="14" borderId="5" xfId="0" applyFill="1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0" fillId="14" borderId="10" xfId="0" applyFill="1" applyBorder="1" applyAlignment="1">
      <alignment horizontal="center"/>
    </xf>
    <xf numFmtId="9" fontId="0" fillId="14" borderId="10" xfId="0" applyNumberFormat="1" applyFill="1" applyBorder="1" applyAlignment="1">
      <alignment horizontal="center"/>
    </xf>
    <xf numFmtId="0" fontId="0" fillId="14" borderId="4" xfId="0" applyFill="1" applyBorder="1" applyAlignment="1">
      <alignment horizontal="center" vertical="center"/>
    </xf>
    <xf numFmtId="0" fontId="0" fillId="14" borderId="19" xfId="0" applyFill="1" applyBorder="1" applyAlignment="1">
      <alignment horizontal="center" vertical="center"/>
    </xf>
    <xf numFmtId="0" fontId="0" fillId="14" borderId="10" xfId="0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0" fillId="14" borderId="10" xfId="0" applyFill="1" applyBorder="1"/>
    <xf numFmtId="9" fontId="0" fillId="14" borderId="10" xfId="0" applyNumberFormat="1" applyFill="1" applyBorder="1"/>
    <xf numFmtId="0" fontId="0" fillId="14" borderId="43" xfId="0" applyFill="1" applyBorder="1" applyAlignment="1">
      <alignment horizontal="center" vertical="center"/>
    </xf>
    <xf numFmtId="0" fontId="0" fillId="15" borderId="0" xfId="0" applyFill="1"/>
    <xf numFmtId="0" fontId="13" fillId="0" borderId="22" xfId="0" applyFont="1" applyBorder="1" applyAlignment="1">
      <alignment horizontal="center" vertical="center"/>
    </xf>
    <xf numFmtId="0" fontId="0" fillId="0" borderId="0" xfId="0" applyFill="1"/>
    <xf numFmtId="0" fontId="3" fillId="13" borderId="3" xfId="0" applyFont="1" applyFill="1" applyBorder="1"/>
    <xf numFmtId="0" fontId="3" fillId="0" borderId="0" xfId="0" applyFont="1" applyBorder="1"/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1" fontId="3" fillId="5" borderId="7" xfId="0" applyNumberFormat="1" applyFont="1" applyFill="1" applyBorder="1" applyAlignment="1">
      <alignment horizontal="center" vertical="center"/>
    </xf>
    <xf numFmtId="1" fontId="3" fillId="5" borderId="12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2" fontId="0" fillId="0" borderId="3" xfId="0" applyNumberFormat="1" applyBorder="1"/>
  </cellXfs>
  <cellStyles count="3">
    <cellStyle name="Milliers" xfId="1" builtinId="3"/>
    <cellStyle name="Normal" xfId="0" builtinId="0"/>
    <cellStyle name="Pourcentage" xfId="2" builtinId="5"/>
  </cellStyles>
  <dxfs count="5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bois fort sur pied </a:t>
            </a:r>
          </a:p>
          <a:p>
            <a:pPr>
              <a:defRPr/>
            </a:pPr>
            <a:r>
              <a:rPr lang="fr-FR"/>
              <a:t>V7 projet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'Pin laricio - Fert 2'!$G$9:$CR$9</c:f>
              <c:numCache>
                <c:formatCode>0</c:formatCode>
                <c:ptCount val="90"/>
                <c:pt idx="0">
                  <c:v>1.4580590851415942</c:v>
                </c:pt>
                <c:pt idx="1">
                  <c:v>3.4387498108035377</c:v>
                </c:pt>
                <c:pt idx="2">
                  <c:v>5.9223728064221035</c:v>
                </c:pt>
                <c:pt idx="3">
                  <c:v>8.8895020128675455</c:v>
                </c:pt>
                <c:pt idx="4">
                  <c:v>12.320984682444099</c:v>
                </c:pt>
                <c:pt idx="5">
                  <c:v>16.197941378889976</c:v>
                </c:pt>
                <c:pt idx="6">
                  <c:v>20.501765977377374</c:v>
                </c:pt>
                <c:pt idx="7">
                  <c:v>25.214125664512473</c:v>
                </c:pt>
                <c:pt idx="8">
                  <c:v>30.316960938335427</c:v>
                </c:pt>
                <c:pt idx="9">
                  <c:v>35.792485608320369</c:v>
                </c:pt>
                <c:pt idx="10">
                  <c:v>41.623186795375425</c:v>
                </c:pt>
                <c:pt idx="11">
                  <c:v>47.79182493184269</c:v>
                </c:pt>
                <c:pt idx="12">
                  <c:v>54.281433761498249</c:v>
                </c:pt>
                <c:pt idx="13">
                  <c:v>61.07532033955215</c:v>
                </c:pt>
                <c:pt idx="14">
                  <c:v>68.157065032648447</c:v>
                </c:pt>
                <c:pt idx="15">
                  <c:v>75.510521518865147</c:v>
                </c:pt>
                <c:pt idx="16">
                  <c:v>83.119816787714285</c:v>
                </c:pt>
                <c:pt idx="17">
                  <c:v>90.969351140141811</c:v>
                </c:pt>
                <c:pt idx="18">
                  <c:v>99.043798188527688</c:v>
                </c:pt>
                <c:pt idx="19">
                  <c:v>107.32810485668588</c:v>
                </c:pt>
                <c:pt idx="20">
                  <c:v>123</c:v>
                </c:pt>
                <c:pt idx="21">
                  <c:v>80.666666666666671</c:v>
                </c:pt>
                <c:pt idx="22">
                  <c:v>97.333333333333343</c:v>
                </c:pt>
                <c:pt idx="23">
                  <c:v>114</c:v>
                </c:pt>
                <c:pt idx="24">
                  <c:v>130.66666666666669</c:v>
                </c:pt>
                <c:pt idx="25">
                  <c:v>147.33333333333334</c:v>
                </c:pt>
                <c:pt idx="26">
                  <c:v>164</c:v>
                </c:pt>
                <c:pt idx="27">
                  <c:v>134.71428571428572</c:v>
                </c:pt>
                <c:pt idx="28">
                  <c:v>152.42857142857144</c:v>
                </c:pt>
                <c:pt idx="29">
                  <c:v>170.14285714285714</c:v>
                </c:pt>
                <c:pt idx="30">
                  <c:v>187.85714285714286</c:v>
                </c:pt>
                <c:pt idx="31">
                  <c:v>205.57142857142858</c:v>
                </c:pt>
                <c:pt idx="32">
                  <c:v>223.28571428571428</c:v>
                </c:pt>
                <c:pt idx="33">
                  <c:v>241</c:v>
                </c:pt>
                <c:pt idx="34">
                  <c:v>191.75</c:v>
                </c:pt>
                <c:pt idx="35">
                  <c:v>209.5</c:v>
                </c:pt>
                <c:pt idx="36">
                  <c:v>227.25</c:v>
                </c:pt>
                <c:pt idx="37">
                  <c:v>245</c:v>
                </c:pt>
                <c:pt idx="38">
                  <c:v>262.75</c:v>
                </c:pt>
                <c:pt idx="39">
                  <c:v>280.5</c:v>
                </c:pt>
                <c:pt idx="40">
                  <c:v>298.25</c:v>
                </c:pt>
                <c:pt idx="41">
                  <c:v>316</c:v>
                </c:pt>
                <c:pt idx="42">
                  <c:v>255.9</c:v>
                </c:pt>
                <c:pt idx="43">
                  <c:v>272.8</c:v>
                </c:pt>
                <c:pt idx="44">
                  <c:v>289.7</c:v>
                </c:pt>
                <c:pt idx="45">
                  <c:v>306.60000000000002</c:v>
                </c:pt>
                <c:pt idx="46">
                  <c:v>323.5</c:v>
                </c:pt>
                <c:pt idx="47">
                  <c:v>340.4</c:v>
                </c:pt>
                <c:pt idx="48">
                  <c:v>357.29999999999995</c:v>
                </c:pt>
                <c:pt idx="49">
                  <c:v>374.2</c:v>
                </c:pt>
                <c:pt idx="50">
                  <c:v>391.1</c:v>
                </c:pt>
                <c:pt idx="51">
                  <c:v>408</c:v>
                </c:pt>
                <c:pt idx="52">
                  <c:v>344.4</c:v>
                </c:pt>
                <c:pt idx="53">
                  <c:v>359.8</c:v>
                </c:pt>
                <c:pt idx="54">
                  <c:v>375.2</c:v>
                </c:pt>
                <c:pt idx="55">
                  <c:v>390.6</c:v>
                </c:pt>
                <c:pt idx="56">
                  <c:v>406</c:v>
                </c:pt>
                <c:pt idx="57">
                  <c:v>421.4</c:v>
                </c:pt>
                <c:pt idx="58">
                  <c:v>436.8</c:v>
                </c:pt>
                <c:pt idx="59">
                  <c:v>452.2</c:v>
                </c:pt>
                <c:pt idx="60">
                  <c:v>467.6</c:v>
                </c:pt>
                <c:pt idx="61">
                  <c:v>483</c:v>
                </c:pt>
                <c:pt idx="62">
                  <c:v>429.4</c:v>
                </c:pt>
                <c:pt idx="63">
                  <c:v>442.8</c:v>
                </c:pt>
                <c:pt idx="64">
                  <c:v>456.2</c:v>
                </c:pt>
                <c:pt idx="65">
                  <c:v>469.6</c:v>
                </c:pt>
                <c:pt idx="66">
                  <c:v>483</c:v>
                </c:pt>
                <c:pt idx="67">
                  <c:v>496.4</c:v>
                </c:pt>
                <c:pt idx="68">
                  <c:v>509.8</c:v>
                </c:pt>
                <c:pt idx="69">
                  <c:v>523.20000000000005</c:v>
                </c:pt>
                <c:pt idx="70">
                  <c:v>536.6</c:v>
                </c:pt>
                <c:pt idx="71">
                  <c:v>550</c:v>
                </c:pt>
                <c:pt idx="72">
                  <c:v>501.375</c:v>
                </c:pt>
                <c:pt idx="73">
                  <c:v>512.75</c:v>
                </c:pt>
                <c:pt idx="74">
                  <c:v>524.125</c:v>
                </c:pt>
                <c:pt idx="75">
                  <c:v>535.5</c:v>
                </c:pt>
                <c:pt idx="76">
                  <c:v>546.875</c:v>
                </c:pt>
                <c:pt idx="77">
                  <c:v>558.25</c:v>
                </c:pt>
                <c:pt idx="78">
                  <c:v>569.625</c:v>
                </c:pt>
                <c:pt idx="79">
                  <c:v>581</c:v>
                </c:pt>
                <c:pt idx="80">
                  <c:v>590.70000000000005</c:v>
                </c:pt>
                <c:pt idx="81">
                  <c:v>600.40000000000009</c:v>
                </c:pt>
                <c:pt idx="82">
                  <c:v>610.10000000000014</c:v>
                </c:pt>
                <c:pt idx="83">
                  <c:v>619.80000000000018</c:v>
                </c:pt>
                <c:pt idx="84">
                  <c:v>629.50000000000023</c:v>
                </c:pt>
                <c:pt idx="85">
                  <c:v>639.20000000000027</c:v>
                </c:pt>
                <c:pt idx="86">
                  <c:v>648.90000000000032</c:v>
                </c:pt>
                <c:pt idx="87">
                  <c:v>658.60000000000036</c:v>
                </c:pt>
                <c:pt idx="88">
                  <c:v>668.30000000000041</c:v>
                </c:pt>
                <c:pt idx="89">
                  <c:v>678.00000000000045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F-40ED-93B0-A81E597CB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608600"/>
        <c:axId val="307609384"/>
      </c:lineChart>
      <c:catAx>
        <c:axId val="307608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09384"/>
        <c:crosses val="autoZero"/>
        <c:auto val="1"/>
        <c:lblAlgn val="ctr"/>
        <c:lblOffset val="100"/>
        <c:noMultiLvlLbl val="0"/>
      </c:catAx>
      <c:valAx>
        <c:axId val="307609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08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 l'effet substitution (tCO2) par les produits bois récoltés (30</a:t>
            </a:r>
            <a:r>
              <a:rPr lang="fr-FR" baseline="0"/>
              <a:t> ans)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barChart>
        <c:barDir val="col"/>
        <c:grouping val="clustered"/>
        <c:varyColors val="0"/>
        <c:ser>
          <c:idx val="0"/>
          <c:order val="0"/>
          <c:tx>
            <c:v>SubnProjet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'Chêne pédonculé - Fert 2'!$G$51:$AJ$51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82-4850-812C-D8C050F0801E}"/>
            </c:ext>
          </c:extLst>
        </c:ser>
        <c:ser>
          <c:idx val="1"/>
          <c:order val="1"/>
          <c:tx>
            <c:v>SubnRef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'Chêne pédonculé - Fert 2'!$G$103:$AJ$103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82-4850-812C-D8C050F08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0756400"/>
        <c:axId val="460757576"/>
      </c:barChart>
      <c:catAx>
        <c:axId val="46075640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0757576"/>
        <c:crosses val="autoZero"/>
        <c:auto val="1"/>
        <c:lblAlgn val="ctr"/>
        <c:lblOffset val="100"/>
        <c:noMultiLvlLbl val="0"/>
      </c:catAx>
      <c:valAx>
        <c:axId val="460757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0756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19552228049543513"/>
          <c:h val="0.16932388247019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bois fort sur pied </a:t>
            </a:r>
          </a:p>
          <a:p>
            <a:pPr>
              <a:defRPr/>
            </a:pPr>
            <a:r>
              <a:rPr lang="fr-FR"/>
              <a:t>V7 projet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'Chêne sessile - Fert 2'!$G$9:$FU$9</c:f>
              <c:numCache>
                <c:formatCode>General</c:formatCode>
                <c:ptCount val="171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  <c:pt idx="14">
                  <c:v>45</c:v>
                </c:pt>
                <c:pt idx="15">
                  <c:v>48</c:v>
                </c:pt>
                <c:pt idx="16">
                  <c:v>51</c:v>
                </c:pt>
                <c:pt idx="17">
                  <c:v>54</c:v>
                </c:pt>
                <c:pt idx="18">
                  <c:v>57</c:v>
                </c:pt>
                <c:pt idx="19">
                  <c:v>60</c:v>
                </c:pt>
                <c:pt idx="20">
                  <c:v>63</c:v>
                </c:pt>
                <c:pt idx="21">
                  <c:v>66</c:v>
                </c:pt>
                <c:pt idx="22">
                  <c:v>69</c:v>
                </c:pt>
                <c:pt idx="23">
                  <c:v>72</c:v>
                </c:pt>
                <c:pt idx="24">
                  <c:v>75</c:v>
                </c:pt>
                <c:pt idx="25">
                  <c:v>78</c:v>
                </c:pt>
                <c:pt idx="26">
                  <c:v>81</c:v>
                </c:pt>
                <c:pt idx="27">
                  <c:v>84</c:v>
                </c:pt>
                <c:pt idx="28">
                  <c:v>87</c:v>
                </c:pt>
                <c:pt idx="29">
                  <c:v>90</c:v>
                </c:pt>
                <c:pt idx="30">
                  <c:v>93</c:v>
                </c:pt>
                <c:pt idx="31">
                  <c:v>96</c:v>
                </c:pt>
                <c:pt idx="32">
                  <c:v>99</c:v>
                </c:pt>
                <c:pt idx="33">
                  <c:v>102</c:v>
                </c:pt>
                <c:pt idx="34">
                  <c:v>105</c:v>
                </c:pt>
                <c:pt idx="35">
                  <c:v>108</c:v>
                </c:pt>
                <c:pt idx="36">
                  <c:v>111</c:v>
                </c:pt>
                <c:pt idx="37">
                  <c:v>114</c:v>
                </c:pt>
                <c:pt idx="38">
                  <c:v>117</c:v>
                </c:pt>
                <c:pt idx="39">
                  <c:v>120</c:v>
                </c:pt>
                <c:pt idx="40">
                  <c:v>123</c:v>
                </c:pt>
                <c:pt idx="41">
                  <c:v>96</c:v>
                </c:pt>
                <c:pt idx="42">
                  <c:v>102.875</c:v>
                </c:pt>
                <c:pt idx="43">
                  <c:v>109.75</c:v>
                </c:pt>
                <c:pt idx="44">
                  <c:v>116.625</c:v>
                </c:pt>
                <c:pt idx="45">
                  <c:v>123.5</c:v>
                </c:pt>
                <c:pt idx="46">
                  <c:v>130.375</c:v>
                </c:pt>
                <c:pt idx="47">
                  <c:v>137.25</c:v>
                </c:pt>
                <c:pt idx="48">
                  <c:v>144.125</c:v>
                </c:pt>
                <c:pt idx="49">
                  <c:v>116</c:v>
                </c:pt>
                <c:pt idx="50">
                  <c:v>123.875</c:v>
                </c:pt>
                <c:pt idx="51">
                  <c:v>131.75</c:v>
                </c:pt>
                <c:pt idx="52">
                  <c:v>139.625</c:v>
                </c:pt>
                <c:pt idx="53">
                  <c:v>147.5</c:v>
                </c:pt>
                <c:pt idx="54">
                  <c:v>155.375</c:v>
                </c:pt>
                <c:pt idx="55">
                  <c:v>163.25</c:v>
                </c:pt>
                <c:pt idx="56">
                  <c:v>171.125</c:v>
                </c:pt>
                <c:pt idx="57">
                  <c:v>135</c:v>
                </c:pt>
                <c:pt idx="58">
                  <c:v>141.875</c:v>
                </c:pt>
                <c:pt idx="59">
                  <c:v>148.75</c:v>
                </c:pt>
                <c:pt idx="60">
                  <c:v>155.625</c:v>
                </c:pt>
                <c:pt idx="61">
                  <c:v>162.5</c:v>
                </c:pt>
                <c:pt idx="62">
                  <c:v>169.375</c:v>
                </c:pt>
                <c:pt idx="63">
                  <c:v>176.25</c:v>
                </c:pt>
                <c:pt idx="64">
                  <c:v>183.125</c:v>
                </c:pt>
                <c:pt idx="65">
                  <c:v>152</c:v>
                </c:pt>
                <c:pt idx="66">
                  <c:v>158.22222222222223</c:v>
                </c:pt>
                <c:pt idx="67">
                  <c:v>164.44444444444446</c:v>
                </c:pt>
                <c:pt idx="68">
                  <c:v>170.66666666666669</c:v>
                </c:pt>
                <c:pt idx="69">
                  <c:v>176.88888888888891</c:v>
                </c:pt>
                <c:pt idx="70">
                  <c:v>183.11111111111114</c:v>
                </c:pt>
                <c:pt idx="71">
                  <c:v>189.33333333333337</c:v>
                </c:pt>
                <c:pt idx="72">
                  <c:v>195.5555555555556</c:v>
                </c:pt>
                <c:pt idx="73">
                  <c:v>201.77777777777783</c:v>
                </c:pt>
                <c:pt idx="74">
                  <c:v>171</c:v>
                </c:pt>
                <c:pt idx="75">
                  <c:v>176.88888888888889</c:v>
                </c:pt>
                <c:pt idx="76">
                  <c:v>182.77777777777777</c:v>
                </c:pt>
                <c:pt idx="77">
                  <c:v>188.66666666666666</c:v>
                </c:pt>
                <c:pt idx="78">
                  <c:v>194.55555555555554</c:v>
                </c:pt>
                <c:pt idx="79">
                  <c:v>200.44444444444443</c:v>
                </c:pt>
                <c:pt idx="80">
                  <c:v>206.33333333333331</c:v>
                </c:pt>
                <c:pt idx="81">
                  <c:v>212.2222222222222</c:v>
                </c:pt>
                <c:pt idx="82">
                  <c:v>218.11111111111109</c:v>
                </c:pt>
                <c:pt idx="83">
                  <c:v>188</c:v>
                </c:pt>
                <c:pt idx="84">
                  <c:v>193.77777777777777</c:v>
                </c:pt>
                <c:pt idx="85">
                  <c:v>199.55555555555554</c:v>
                </c:pt>
                <c:pt idx="86">
                  <c:v>205.33333333333331</c:v>
                </c:pt>
                <c:pt idx="87">
                  <c:v>211.11111111111109</c:v>
                </c:pt>
                <c:pt idx="88">
                  <c:v>216.88888888888886</c:v>
                </c:pt>
                <c:pt idx="89">
                  <c:v>222.66666666666663</c:v>
                </c:pt>
                <c:pt idx="90">
                  <c:v>228.4444444444444</c:v>
                </c:pt>
                <c:pt idx="91">
                  <c:v>234.22222222222217</c:v>
                </c:pt>
                <c:pt idx="92">
                  <c:v>206</c:v>
                </c:pt>
                <c:pt idx="93">
                  <c:v>211.6</c:v>
                </c:pt>
                <c:pt idx="94">
                  <c:v>217.2</c:v>
                </c:pt>
                <c:pt idx="95">
                  <c:v>222.79999999999998</c:v>
                </c:pt>
                <c:pt idx="96">
                  <c:v>228.39999999999998</c:v>
                </c:pt>
                <c:pt idx="97">
                  <c:v>233.99999999999997</c:v>
                </c:pt>
                <c:pt idx="98">
                  <c:v>239.59999999999997</c:v>
                </c:pt>
                <c:pt idx="99">
                  <c:v>245.19999999999996</c:v>
                </c:pt>
                <c:pt idx="100">
                  <c:v>250.79999999999995</c:v>
                </c:pt>
                <c:pt idx="101">
                  <c:v>256.39999999999998</c:v>
                </c:pt>
                <c:pt idx="102">
                  <c:v>224</c:v>
                </c:pt>
                <c:pt idx="103">
                  <c:v>230</c:v>
                </c:pt>
                <c:pt idx="104">
                  <c:v>236</c:v>
                </c:pt>
                <c:pt idx="105">
                  <c:v>242</c:v>
                </c:pt>
                <c:pt idx="106">
                  <c:v>248</c:v>
                </c:pt>
                <c:pt idx="107">
                  <c:v>254</c:v>
                </c:pt>
                <c:pt idx="108">
                  <c:v>260</c:v>
                </c:pt>
                <c:pt idx="109">
                  <c:v>266</c:v>
                </c:pt>
                <c:pt idx="110">
                  <c:v>272</c:v>
                </c:pt>
                <c:pt idx="111">
                  <c:v>278</c:v>
                </c:pt>
                <c:pt idx="112">
                  <c:v>242</c:v>
                </c:pt>
                <c:pt idx="113">
                  <c:v>248.4</c:v>
                </c:pt>
                <c:pt idx="114">
                  <c:v>254.8</c:v>
                </c:pt>
                <c:pt idx="115">
                  <c:v>261.2</c:v>
                </c:pt>
                <c:pt idx="116">
                  <c:v>267.59999999999997</c:v>
                </c:pt>
                <c:pt idx="117">
                  <c:v>273.99999999999994</c:v>
                </c:pt>
                <c:pt idx="118">
                  <c:v>280.39999999999992</c:v>
                </c:pt>
                <c:pt idx="119">
                  <c:v>286.7999999999999</c:v>
                </c:pt>
                <c:pt idx="120">
                  <c:v>293.19999999999987</c:v>
                </c:pt>
                <c:pt idx="121">
                  <c:v>299.59999999999985</c:v>
                </c:pt>
                <c:pt idx="122">
                  <c:v>261</c:v>
                </c:pt>
                <c:pt idx="123">
                  <c:v>266.66666666666669</c:v>
                </c:pt>
                <c:pt idx="124">
                  <c:v>272.33333333333337</c:v>
                </c:pt>
                <c:pt idx="125">
                  <c:v>278.00000000000006</c:v>
                </c:pt>
                <c:pt idx="126">
                  <c:v>283.66666666666674</c:v>
                </c:pt>
                <c:pt idx="127">
                  <c:v>289.33333333333343</c:v>
                </c:pt>
                <c:pt idx="128">
                  <c:v>295.00000000000011</c:v>
                </c:pt>
                <c:pt idx="129">
                  <c:v>300.6666666666668</c:v>
                </c:pt>
                <c:pt idx="130">
                  <c:v>306.33333333333348</c:v>
                </c:pt>
                <c:pt idx="131">
                  <c:v>312.00000000000017</c:v>
                </c:pt>
                <c:pt idx="132">
                  <c:v>317.66666666666686</c:v>
                </c:pt>
                <c:pt idx="133">
                  <c:v>323.33333333333354</c:v>
                </c:pt>
                <c:pt idx="134">
                  <c:v>281</c:v>
                </c:pt>
                <c:pt idx="135">
                  <c:v>286.83333333333331</c:v>
                </c:pt>
                <c:pt idx="136">
                  <c:v>292.66666666666663</c:v>
                </c:pt>
                <c:pt idx="137">
                  <c:v>298.49999999999994</c:v>
                </c:pt>
                <c:pt idx="138">
                  <c:v>304.33333333333326</c:v>
                </c:pt>
                <c:pt idx="139">
                  <c:v>310.16666666666657</c:v>
                </c:pt>
                <c:pt idx="140">
                  <c:v>315.99999999999989</c:v>
                </c:pt>
                <c:pt idx="141">
                  <c:v>321.8333333333332</c:v>
                </c:pt>
                <c:pt idx="142">
                  <c:v>327.66666666666652</c:v>
                </c:pt>
                <c:pt idx="143">
                  <c:v>333.49999999999983</c:v>
                </c:pt>
                <c:pt idx="144">
                  <c:v>339.33333333333314</c:v>
                </c:pt>
                <c:pt idx="145">
                  <c:v>345.16666666666646</c:v>
                </c:pt>
                <c:pt idx="146">
                  <c:v>303</c:v>
                </c:pt>
                <c:pt idx="147">
                  <c:v>308.91666666666669</c:v>
                </c:pt>
                <c:pt idx="148">
                  <c:v>314.83333333333337</c:v>
                </c:pt>
                <c:pt idx="149">
                  <c:v>320.75000000000006</c:v>
                </c:pt>
                <c:pt idx="150">
                  <c:v>326.66666666666674</c:v>
                </c:pt>
                <c:pt idx="151">
                  <c:v>332.58333333333343</c:v>
                </c:pt>
                <c:pt idx="152">
                  <c:v>338.50000000000011</c:v>
                </c:pt>
                <c:pt idx="153">
                  <c:v>344.4166666666668</c:v>
                </c:pt>
                <c:pt idx="154">
                  <c:v>350.33333333333348</c:v>
                </c:pt>
                <c:pt idx="155">
                  <c:v>356.25000000000017</c:v>
                </c:pt>
                <c:pt idx="156">
                  <c:v>362.16666666666686</c:v>
                </c:pt>
                <c:pt idx="157">
                  <c:v>368.08333333333354</c:v>
                </c:pt>
                <c:pt idx="158">
                  <c:v>326</c:v>
                </c:pt>
                <c:pt idx="159">
                  <c:v>332.08333333333331</c:v>
                </c:pt>
                <c:pt idx="160">
                  <c:v>338.16666666666663</c:v>
                </c:pt>
                <c:pt idx="161">
                  <c:v>344.24999999999994</c:v>
                </c:pt>
                <c:pt idx="162">
                  <c:v>350.33333333333326</c:v>
                </c:pt>
                <c:pt idx="163">
                  <c:v>356.41666666666657</c:v>
                </c:pt>
                <c:pt idx="164">
                  <c:v>362.49999999999989</c:v>
                </c:pt>
                <c:pt idx="165">
                  <c:v>368.5833333333332</c:v>
                </c:pt>
                <c:pt idx="166">
                  <c:v>374.66666666666652</c:v>
                </c:pt>
                <c:pt idx="167">
                  <c:v>380.74999999999983</c:v>
                </c:pt>
                <c:pt idx="168">
                  <c:v>386.83333333333314</c:v>
                </c:pt>
                <c:pt idx="169">
                  <c:v>392.91666666666646</c:v>
                </c:pt>
                <c:pt idx="170">
                  <c:v>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B0-4694-90FE-946831519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752872"/>
        <c:axId val="460752480"/>
      </c:lineChart>
      <c:catAx>
        <c:axId val="460752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0752480"/>
        <c:crosses val="autoZero"/>
        <c:auto val="1"/>
        <c:lblAlgn val="ctr"/>
        <c:lblOffset val="100"/>
        <c:noMultiLvlLbl val="0"/>
      </c:catAx>
      <c:valAx>
        <c:axId val="460752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0752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 dans l'écosystème</a:t>
            </a:r>
            <a:r>
              <a:rPr lang="fr-FR" baseline="0"/>
              <a:t> forestier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869287351867633"/>
          <c:y val="0.26353643912552072"/>
          <c:w val="0.83826234663531907"/>
          <c:h val="0.55145381816368078"/>
        </c:manualLayout>
      </c:layout>
      <c:lineChart>
        <c:grouping val="standard"/>
        <c:varyColors val="0"/>
        <c:ser>
          <c:idx val="0"/>
          <c:order val="0"/>
          <c:tx>
            <c:v>Sprojet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'Chêne sessile - Fert 2'!$G$15:$FU$15</c:f>
              <c:numCache>
                <c:formatCode>0</c:formatCode>
                <c:ptCount val="171"/>
                <c:pt idx="0">
                  <c:v>2465.8665582430217</c:v>
                </c:pt>
                <c:pt idx="1">
                  <c:v>2523.7143463287066</c:v>
                </c:pt>
                <c:pt idx="2">
                  <c:v>2580.9020992444161</c:v>
                </c:pt>
                <c:pt idx="3">
                  <c:v>2637.6829911240279</c:v>
                </c:pt>
                <c:pt idx="4">
                  <c:v>2694.1717687846131</c:v>
                </c:pt>
                <c:pt idx="5">
                  <c:v>2750.4338886014416</c:v>
                </c:pt>
                <c:pt idx="6">
                  <c:v>2806.5115477687436</c:v>
                </c:pt>
                <c:pt idx="7">
                  <c:v>2862.4341382982434</c:v>
                </c:pt>
                <c:pt idx="8">
                  <c:v>2918.223263692455</c:v>
                </c:pt>
                <c:pt idx="9">
                  <c:v>2973.8954450372698</c:v>
                </c:pt>
                <c:pt idx="10">
                  <c:v>3029.4637079951831</c:v>
                </c:pt>
                <c:pt idx="11">
                  <c:v>3084.9385740883913</c:v>
                </c:pt>
                <c:pt idx="12">
                  <c:v>3140.3287112551247</c:v>
                </c:pt>
                <c:pt idx="13">
                  <c:v>3195.6413781516344</c:v>
                </c:pt>
                <c:pt idx="14">
                  <c:v>3250.8827377247435</c:v>
                </c:pt>
                <c:pt idx="15">
                  <c:v>3306.0580847061915</c:v>
                </c:pt>
                <c:pt idx="16">
                  <c:v>3361.1720145788445</c:v>
                </c:pt>
                <c:pt idx="17">
                  <c:v>3416.228551639098</c:v>
                </c:pt>
                <c:pt idx="18">
                  <c:v>3471.2312477850751</c:v>
                </c:pt>
                <c:pt idx="19">
                  <c:v>3526.1832599140175</c:v>
                </c:pt>
                <c:pt idx="20">
                  <c:v>3581.0874114002877</c:v>
                </c:pt>
                <c:pt idx="21">
                  <c:v>3635.9462415314988</c:v>
                </c:pt>
                <c:pt idx="22">
                  <c:v>3690.7620457021608</c:v>
                </c:pt>
                <c:pt idx="23">
                  <c:v>3745.5369084199028</c:v>
                </c:pt>
                <c:pt idx="24">
                  <c:v>3800.2727306556371</c:v>
                </c:pt>
                <c:pt idx="25">
                  <c:v>3854.9712526945191</c:v>
                </c:pt>
                <c:pt idx="26">
                  <c:v>3909.634073372501</c:v>
                </c:pt>
                <c:pt idx="27">
                  <c:v>3964.2626663828955</c:v>
                </c:pt>
                <c:pt idx="28">
                  <c:v>4018.858394187982</c:v>
                </c:pt>
                <c:pt idx="29">
                  <c:v>4073.4225199578614</c:v>
                </c:pt>
                <c:pt idx="30">
                  <c:v>4122.6096067616218</c:v>
                </c:pt>
                <c:pt idx="31">
                  <c:v>4171.767359836299</c:v>
                </c:pt>
                <c:pt idx="32">
                  <c:v>4220.8968010408234</c:v>
                </c:pt>
                <c:pt idx="33">
                  <c:v>4269.9988867839875</c:v>
                </c:pt>
                <c:pt idx="34">
                  <c:v>4319.0745140167828</c:v>
                </c:pt>
                <c:pt idx="35">
                  <c:v>4368.1245255206431</c:v>
                </c:pt>
                <c:pt idx="36">
                  <c:v>4417.1497145915901</c:v>
                </c:pt>
                <c:pt idx="37">
                  <c:v>4466.1508292037506</c:v>
                </c:pt>
                <c:pt idx="38">
                  <c:v>4515.1285757222622</c:v>
                </c:pt>
                <c:pt idx="39">
                  <c:v>4564.0836222246799</c:v>
                </c:pt>
                <c:pt idx="40">
                  <c:v>4613.016601480861</c:v>
                </c:pt>
                <c:pt idx="41">
                  <c:v>4171.767359836299</c:v>
                </c:pt>
                <c:pt idx="42">
                  <c:v>4284.3153060515988</c:v>
                </c:pt>
                <c:pt idx="43">
                  <c:v>4396.7255201350163</c:v>
                </c:pt>
                <c:pt idx="44">
                  <c:v>4509.0076121644188</c:v>
                </c:pt>
                <c:pt idx="45">
                  <c:v>4621.169995190703</c:v>
                </c:pt>
                <c:pt idx="46">
                  <c:v>4733.2200926864298</c:v>
                </c:pt>
                <c:pt idx="47">
                  <c:v>4845.164500988828</c:v>
                </c:pt>
                <c:pt idx="48">
                  <c:v>4957.009118269958</c:v>
                </c:pt>
                <c:pt idx="49">
                  <c:v>4498.8052146778327</c:v>
                </c:pt>
                <c:pt idx="50">
                  <c:v>4627.2846508119055</c:v>
                </c:pt>
                <c:pt idx="51">
                  <c:v>4755.6172314097612</c:v>
                </c:pt>
                <c:pt idx="52">
                  <c:v>4883.8127340849287</c:v>
                </c:pt>
                <c:pt idx="53">
                  <c:v>5011.8797712205214</c:v>
                </c:pt>
                <c:pt idx="54">
                  <c:v>5139.8259836331254</c:v>
                </c:pt>
                <c:pt idx="55">
                  <c:v>5267.6581938573299</c:v>
                </c:pt>
                <c:pt idx="56">
                  <c:v>5395.3825290145223</c:v>
                </c:pt>
                <c:pt idx="57">
                  <c:v>4808.539408701643</c:v>
                </c:pt>
                <c:pt idx="58">
                  <c:v>4920.4160739452573</c:v>
                </c:pt>
                <c:pt idx="59">
                  <c:v>5032.1965760219955</c:v>
                </c:pt>
                <c:pt idx="60">
                  <c:v>5143.8858670707295</c:v>
                </c:pt>
                <c:pt idx="61">
                  <c:v>5255.4884369530591</c:v>
                </c:pt>
                <c:pt idx="62">
                  <c:v>5367.00837412902</c:v>
                </c:pt>
                <c:pt idx="63">
                  <c:v>5478.4494163706249</c:v>
                </c:pt>
                <c:pt idx="64">
                  <c:v>5589.8149933400118</c:v>
                </c:pt>
                <c:pt idx="65">
                  <c:v>5085.0062326944753</c:v>
                </c:pt>
                <c:pt idx="66">
                  <c:v>5186.056801427646</c:v>
                </c:pt>
                <c:pt idx="67">
                  <c:v>5287.0376415116634</c:v>
                </c:pt>
                <c:pt idx="68">
                  <c:v>5387.9516933868044</c:v>
                </c:pt>
                <c:pt idx="69">
                  <c:v>5488.8016709353606</c:v>
                </c:pt>
                <c:pt idx="70">
                  <c:v>5589.590086287616</c:v>
                </c:pt>
                <c:pt idx="71">
                  <c:v>5690.3192711613956</c:v>
                </c:pt>
                <c:pt idx="72">
                  <c:v>5790.9913953176292</c:v>
                </c:pt>
                <c:pt idx="73">
                  <c:v>5891.6084826010374</c:v>
                </c:pt>
                <c:pt idx="74">
                  <c:v>5393.3559718900442</c:v>
                </c:pt>
                <c:pt idx="75">
                  <c:v>5488.8016709353606</c:v>
                </c:pt>
                <c:pt idx="76">
                  <c:v>5584.1922284586617</c:v>
                </c:pt>
                <c:pt idx="77">
                  <c:v>5679.5296248329423</c:v>
                </c:pt>
                <c:pt idx="78">
                  <c:v>5774.8157097815538</c:v>
                </c:pt>
                <c:pt idx="79">
                  <c:v>5870.0522146881476</c:v>
                </c:pt>
                <c:pt idx="80">
                  <c:v>5965.2407634193378</c:v>
                </c:pt>
                <c:pt idx="81">
                  <c:v>6060.3828818771117</c:v>
                </c:pt>
                <c:pt idx="82">
                  <c:v>6155.4800064611482</c:v>
                </c:pt>
                <c:pt idx="83">
                  <c:v>5668.7393210244481</c:v>
                </c:pt>
                <c:pt idx="84">
                  <c:v>5762.2336332016612</c:v>
                </c:pt>
                <c:pt idx="85">
                  <c:v>5855.6800049761623</c:v>
                </c:pt>
                <c:pt idx="86">
                  <c:v>5949.0799837740042</c:v>
                </c:pt>
                <c:pt idx="87">
                  <c:v>6042.4350249823465</c:v>
                </c:pt>
                <c:pt idx="88">
                  <c:v>6135.7464997910201</c:v>
                </c:pt>
                <c:pt idx="89">
                  <c:v>6229.0157021750019</c:v>
                </c:pt>
                <c:pt idx="90">
                  <c:v>6322.2438551317791</c:v>
                </c:pt>
                <c:pt idx="91">
                  <c:v>6415.4321162699271</c:v>
                </c:pt>
                <c:pt idx="92">
                  <c:v>5959.8539859677039</c:v>
                </c:pt>
                <c:pt idx="93">
                  <c:v>6050.332279926567</c:v>
                </c:pt>
                <c:pt idx="94">
                  <c:v>6140.7697531906479</c:v>
                </c:pt>
                <c:pt idx="95">
                  <c:v>6231.1675792361712</c:v>
                </c:pt>
                <c:pt idx="96">
                  <c:v>6321.5268691877509</c:v>
                </c:pt>
                <c:pt idx="97">
                  <c:v>6411.8486765777625</c:v>
                </c:pt>
                <c:pt idx="98">
                  <c:v>6502.1340016372642</c:v>
                </c:pt>
                <c:pt idx="99">
                  <c:v>6592.383795174479</c:v>
                </c:pt>
                <c:pt idx="100">
                  <c:v>6682.5989620889586</c:v>
                </c:pt>
                <c:pt idx="101">
                  <c:v>6772.7803645630411</c:v>
                </c:pt>
                <c:pt idx="102">
                  <c:v>6250.5334915915237</c:v>
                </c:pt>
                <c:pt idx="103">
                  <c:v>6347.3368799156597</c:v>
                </c:pt>
                <c:pt idx="104">
                  <c:v>6444.0975731560502</c:v>
                </c:pt>
                <c:pt idx="105">
                  <c:v>6540.816781601935</c:v>
                </c:pt>
                <c:pt idx="106">
                  <c:v>6637.4956521073391</c:v>
                </c:pt>
                <c:pt idx="107">
                  <c:v>6734.1352728690354</c:v>
                </c:pt>
                <c:pt idx="108">
                  <c:v>6830.7366777403186</c:v>
                </c:pt>
                <c:pt idx="109">
                  <c:v>6927.3008501353752</c:v>
                </c:pt>
                <c:pt idx="110">
                  <c:v>7023.8287265714498</c:v>
                </c:pt>
                <c:pt idx="111">
                  <c:v>7120.3211998896295</c:v>
                </c:pt>
                <c:pt idx="112">
                  <c:v>6540.816781601935</c:v>
                </c:pt>
                <c:pt idx="113">
                  <c:v>6643.939502876884</c:v>
                </c:pt>
                <c:pt idx="114">
                  <c:v>6747.0176462516238</c:v>
                </c:pt>
                <c:pt idx="115">
                  <c:v>6850.0524601948646</c:v>
                </c:pt>
                <c:pt idx="116">
                  <c:v>6953.0451285066474</c:v>
                </c:pt>
                <c:pt idx="117">
                  <c:v>7055.9967751334016</c:v>
                </c:pt>
                <c:pt idx="118">
                  <c:v>7158.9084685204862</c:v>
                </c:pt>
                <c:pt idx="119">
                  <c:v>7261.781225556133</c:v>
                </c:pt>
                <c:pt idx="120">
                  <c:v>7364.6160151534323</c:v>
                </c:pt>
                <c:pt idx="121">
                  <c:v>7467.4137615107466</c:v>
                </c:pt>
                <c:pt idx="122">
                  <c:v>6846.8332662072717</c:v>
                </c:pt>
                <c:pt idx="123">
                  <c:v>6938.0279454364054</c:v>
                </c:pt>
                <c:pt idx="124">
                  <c:v>7029.1903402759608</c:v>
                </c:pt>
                <c:pt idx="125">
                  <c:v>7120.3211998896304</c:v>
                </c:pt>
                <c:pt idx="126">
                  <c:v>7211.4212411537446</c:v>
                </c:pt>
                <c:pt idx="127">
                  <c:v>7302.4911506655235</c:v>
                </c:pt>
                <c:pt idx="128">
                  <c:v>7393.5315865895354</c:v>
                </c:pt>
                <c:pt idx="129">
                  <c:v>7484.5431803582842</c:v>
                </c:pt>
                <c:pt idx="130">
                  <c:v>7575.5265382409671</c:v>
                </c:pt>
                <c:pt idx="131">
                  <c:v>7666.4822427928457</c:v>
                </c:pt>
                <c:pt idx="132">
                  <c:v>7757.4108541963942</c:v>
                </c:pt>
                <c:pt idx="133">
                  <c:v>7848.3129115039728</c:v>
                </c:pt>
                <c:pt idx="134">
                  <c:v>7168.5544281772682</c:v>
                </c:pt>
                <c:pt idx="135">
                  <c:v>7262.3169209561411</c:v>
                </c:pt>
                <c:pt idx="136">
                  <c:v>7356.0478766628903</c:v>
                </c:pt>
                <c:pt idx="137">
                  <c:v>7449.7479963315081</c:v>
                </c:pt>
                <c:pt idx="138">
                  <c:v>7543.4179520293301</c:v>
                </c:pt>
                <c:pt idx="139">
                  <c:v>7637.058388585825</c:v>
                </c:pt>
                <c:pt idx="140">
                  <c:v>7730.6699251876425</c:v>
                </c:pt>
                <c:pt idx="141">
                  <c:v>7824.2531568525637</c:v>
                </c:pt>
                <c:pt idx="142">
                  <c:v>7917.8086557935421</c:v>
                </c:pt>
                <c:pt idx="143">
                  <c:v>8011.3369726828932</c:v>
                </c:pt>
                <c:pt idx="144">
                  <c:v>8104.8386378255009</c:v>
                </c:pt>
                <c:pt idx="145">
                  <c:v>8198.3141622490857</c:v>
                </c:pt>
                <c:pt idx="146">
                  <c:v>7522.0103018057234</c:v>
                </c:pt>
                <c:pt idx="147">
                  <c:v>7616.9950343777973</c:v>
                </c:pt>
                <c:pt idx="148">
                  <c:v>7711.9499009660794</c:v>
                </c:pt>
                <c:pt idx="149">
                  <c:v>7806.8755275638796</c:v>
                </c:pt>
                <c:pt idx="150">
                  <c:v>7901.772515747889</c:v>
                </c:pt>
                <c:pt idx="151">
                  <c:v>7996.6414440552317</c:v>
                </c:pt>
                <c:pt idx="152">
                  <c:v>8091.4828692597366</c:v>
                </c:pt>
                <c:pt idx="153">
                  <c:v>8186.2973275564582</c:v>
                </c:pt>
                <c:pt idx="154">
                  <c:v>8281.0853356625048</c:v>
                </c:pt>
                <c:pt idx="155">
                  <c:v>8375.847391841382</c:v>
                </c:pt>
                <c:pt idx="156">
                  <c:v>8470.5839768573624</c:v>
                </c:pt>
                <c:pt idx="157">
                  <c:v>8565.2955548657173</c:v>
                </c:pt>
                <c:pt idx="158">
                  <c:v>7891.0813106081505</c:v>
                </c:pt>
                <c:pt idx="159">
                  <c:v>7988.6254230641598</c:v>
                </c:pt>
                <c:pt idx="160">
                  <c:v>8086.1404121381966</c:v>
                </c:pt>
                <c:pt idx="161">
                  <c:v>8183.6268621695244</c:v>
                </c:pt>
                <c:pt idx="162">
                  <c:v>8281.0853356625012</c:v>
                </c:pt>
                <c:pt idx="163">
                  <c:v>8378.516374467179</c:v>
                </c:pt>
                <c:pt idx="164">
                  <c:v>8475.920500877075</c:v>
                </c:pt>
                <c:pt idx="165">
                  <c:v>8573.2982186511072</c:v>
                </c:pt>
                <c:pt idx="166">
                  <c:v>8670.6500139662112</c:v>
                </c:pt>
                <c:pt idx="167">
                  <c:v>8767.9763563062734</c:v>
                </c:pt>
                <c:pt idx="168">
                  <c:v>8865.2776992926883</c:v>
                </c:pt>
                <c:pt idx="169">
                  <c:v>8962.554481461164</c:v>
                </c:pt>
                <c:pt idx="170">
                  <c:v>9059.8071269890643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6-43A9-8F42-966180680D2D}"/>
            </c:ext>
          </c:extLst>
        </c:ser>
        <c:ser>
          <c:idx val="1"/>
          <c:order val="1"/>
          <c:tx>
            <c:v>SRef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'Chêne sessile - Fert 2'!$G$74:$CH$74</c:f>
              <c:numCache>
                <c:formatCode>0</c:formatCode>
                <c:ptCount val="80"/>
                <c:pt idx="0">
                  <c:v>2423.3270623763842</c:v>
                </c:pt>
                <c:pt idx="1">
                  <c:v>2440.1644547398296</c:v>
                </c:pt>
                <c:pt idx="2">
                  <c:v>2456.8356345239135</c:v>
                </c:pt>
                <c:pt idx="3">
                  <c:v>2473.4043570067402</c:v>
                </c:pt>
                <c:pt idx="4">
                  <c:v>2489.8995181703799</c:v>
                </c:pt>
                <c:pt idx="5">
                  <c:v>2506.3376014894498</c:v>
                </c:pt>
                <c:pt idx="6">
                  <c:v>2522.7292332226903</c:v>
                </c:pt>
                <c:pt idx="7">
                  <c:v>2539.0818149788388</c:v>
                </c:pt>
                <c:pt idx="8">
                  <c:v>2555.4007870344753</c:v>
                </c:pt>
                <c:pt idx="9">
                  <c:v>2571.6903097925961</c:v>
                </c:pt>
                <c:pt idx="10">
                  <c:v>2587.9536634253191</c:v>
                </c:pt>
                <c:pt idx="11">
                  <c:v>2604.1934975025802</c:v>
                </c:pt>
                <c:pt idx="12">
                  <c:v>2620.4119948177163</c:v>
                </c:pt>
                <c:pt idx="13">
                  <c:v>2636.61098327329</c:v>
                </c:pt>
                <c:pt idx="14">
                  <c:v>2652.7920148461267</c:v>
                </c:pt>
                <c:pt idx="15">
                  <c:v>2668.9564228758104</c:v>
                </c:pt>
                <c:pt idx="16">
                  <c:v>2685.1053646144023</c:v>
                </c:pt>
                <c:pt idx="17">
                  <c:v>2701.239853475603</c:v>
                </c:pt>
                <c:pt idx="18">
                  <c:v>2717.3607839119736</c:v>
                </c:pt>
                <c:pt idx="19">
                  <c:v>2733.4689509054447</c:v>
                </c:pt>
                <c:pt idx="20">
                  <c:v>2749.5650654489405</c:v>
                </c:pt>
                <c:pt idx="21">
                  <c:v>2765.6497669955729</c:v>
                </c:pt>
                <c:pt idx="22">
                  <c:v>2781.7236335803609</c:v>
                </c:pt>
                <c:pt idx="23">
                  <c:v>2797.7871901319845</c:v>
                </c:pt>
                <c:pt idx="24">
                  <c:v>2813.8409153602038</c:v>
                </c:pt>
                <c:pt idx="25">
                  <c:v>2829.8852475102794</c:v>
                </c:pt>
                <c:pt idx="26">
                  <c:v>2845.9205892071909</c:v>
                </c:pt>
                <c:pt idx="27">
                  <c:v>2861.9473115620217</c:v>
                </c:pt>
                <c:pt idx="28">
                  <c:v>2877.9657576752311</c:v>
                </c:pt>
                <c:pt idx="29">
                  <c:v>2893.9762456431422</c:v>
                </c:pt>
                <c:pt idx="30">
                  <c:v>2904.6324600411899</c:v>
                </c:pt>
                <c:pt idx="31">
                  <c:v>2915.2812875074565</c:v>
                </c:pt>
                <c:pt idx="32">
                  <c:v>2925.922985370365</c:v>
                </c:pt>
                <c:pt idx="33">
                  <c:v>2936.5577944764332</c:v>
                </c:pt>
                <c:pt idx="34">
                  <c:v>2947.1859406992867</c:v>
                </c:pt>
                <c:pt idx="35">
                  <c:v>2957.8076362713691</c:v>
                </c:pt>
                <c:pt idx="36">
                  <c:v>2968.4230809635169</c:v>
                </c:pt>
                <c:pt idx="37">
                  <c:v>2979.0324631334315</c:v>
                </c:pt>
                <c:pt idx="38">
                  <c:v>2989.6359606606852</c:v>
                </c:pt>
                <c:pt idx="39">
                  <c:v>3000.2337417831181</c:v>
                </c:pt>
                <c:pt idx="40">
                  <c:v>3010.8259658472566</c:v>
                </c:pt>
                <c:pt idx="41">
                  <c:v>3021.4127839834468</c:v>
                </c:pt>
                <c:pt idx="42">
                  <c:v>3031.9943397148818</c:v>
                </c:pt>
                <c:pt idx="43">
                  <c:v>3042.5707695083852</c:v>
                </c:pt>
                <c:pt idx="44">
                  <c:v>3053.1422032737005</c:v>
                </c:pt>
                <c:pt idx="45">
                  <c:v>3063.7087648171582</c:v>
                </c:pt>
                <c:pt idx="46">
                  <c:v>3074.2705722547744</c:v>
                </c:pt>
                <c:pt idx="47">
                  <c:v>3084.8277383892032</c:v>
                </c:pt>
                <c:pt idx="48">
                  <c:v>3095.3803710543884</c:v>
                </c:pt>
                <c:pt idx="49">
                  <c:v>3105.9285734312857</c:v>
                </c:pt>
                <c:pt idx="50">
                  <c:v>3116.4724443376158</c:v>
                </c:pt>
                <c:pt idx="51">
                  <c:v>3127.0120784942451</c:v>
                </c:pt>
                <c:pt idx="52">
                  <c:v>3137.5475667705014</c:v>
                </c:pt>
                <c:pt idx="53">
                  <c:v>3148.0789964104501</c:v>
                </c:pt>
                <c:pt idx="54">
                  <c:v>3158.6064512419321</c:v>
                </c:pt>
                <c:pt idx="55">
                  <c:v>3169.130011869971</c:v>
                </c:pt>
                <c:pt idx="56">
                  <c:v>3179.649755855979</c:v>
                </c:pt>
                <c:pt idx="57">
                  <c:v>3190.1657578840209</c:v>
                </c:pt>
                <c:pt idx="58">
                  <c:v>3200.6780899152968</c:v>
                </c:pt>
                <c:pt idx="59">
                  <c:v>3211.186821331848</c:v>
                </c:pt>
                <c:pt idx="60">
                  <c:v>3221.6920190704118</c:v>
                </c:pt>
                <c:pt idx="61">
                  <c:v>3232.193747747257</c:v>
                </c:pt>
                <c:pt idx="62">
                  <c:v>3242.6920697747264</c:v>
                </c:pt>
                <c:pt idx="63">
                  <c:v>3253.1870454701784</c:v>
                </c:pt>
                <c:pt idx="64">
                  <c:v>3263.6787331579203</c:v>
                </c:pt>
                <c:pt idx="65">
                  <c:v>3274.1671892646987</c:v>
                </c:pt>
                <c:pt idx="66">
                  <c:v>3284.6524684092278</c:v>
                </c:pt>
                <c:pt idx="67">
                  <c:v>3295.1346234862335</c:v>
                </c:pt>
                <c:pt idx="68">
                  <c:v>3305.6137057453961</c:v>
                </c:pt>
                <c:pt idx="69">
                  <c:v>3316.0897648656087</c:v>
                </c:pt>
                <c:pt idx="70">
                  <c:v>3326.5628490248532</c:v>
                </c:pt>
                <c:pt idx="71">
                  <c:v>3337.0330049660338</c:v>
                </c:pt>
                <c:pt idx="72">
                  <c:v>3347.5002780590526</c:v>
                </c:pt>
                <c:pt idx="73">
                  <c:v>3357.9647123593818</c:v>
                </c:pt>
                <c:pt idx="74">
                  <c:v>3368.4263506633865</c:v>
                </c:pt>
                <c:pt idx="75">
                  <c:v>3378.8852345606015</c:v>
                </c:pt>
                <c:pt idx="76">
                  <c:v>3389.3414044831929</c:v>
                </c:pt>
                <c:pt idx="77">
                  <c:v>3399.7948997527633</c:v>
                </c:pt>
                <c:pt idx="78">
                  <c:v>3410.2457586247015</c:v>
                </c:pt>
                <c:pt idx="79">
                  <c:v>3420.6940183302086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6-43A9-8F42-9661806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759536"/>
        <c:axId val="460758752"/>
      </c:lineChart>
      <c:catAx>
        <c:axId val="46075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0758752"/>
        <c:crosses val="autoZero"/>
        <c:auto val="1"/>
        <c:lblAlgn val="ctr"/>
        <c:lblOffset val="100"/>
        <c:noMultiLvlLbl val="0"/>
      </c:catAx>
      <c:valAx>
        <c:axId val="46075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075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277846710308347"/>
          <c:y val="0.25846309777399462"/>
          <c:w val="0.39601253947536774"/>
          <c:h val="0.128170235512284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</a:t>
            </a:r>
            <a:r>
              <a:rPr lang="fr-FR" baseline="0"/>
              <a:t> dans les produits bois récoltés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lineChart>
        <c:grouping val="standard"/>
        <c:varyColors val="0"/>
        <c:ser>
          <c:idx val="0"/>
          <c:order val="0"/>
          <c:tx>
            <c:v>CnProjet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'Chêne sessile - Fert 2'!$G$41:$FU$41</c:f>
              <c:numCache>
                <c:formatCode>0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250.42409906400965</c:v>
                </c:pt>
                <c:pt idx="43">
                  <c:v>226.03033563221379</c:v>
                </c:pt>
                <c:pt idx="44">
                  <c:v>207.52594661687738</c:v>
                </c:pt>
                <c:pt idx="45">
                  <c:v>193.21867051533218</c:v>
                </c:pt>
                <c:pt idx="46">
                  <c:v>181.91103567253165</c:v>
                </c:pt>
                <c:pt idx="47">
                  <c:v>172.755462635589</c:v>
                </c:pt>
                <c:pt idx="48">
                  <c:v>165.15180543095215</c:v>
                </c:pt>
                <c:pt idx="49">
                  <c:v>158.67490170814204</c:v>
                </c:pt>
                <c:pt idx="50">
                  <c:v>447.48851917793053</c:v>
                </c:pt>
                <c:pt idx="51">
                  <c:v>417.63390463926254</c:v>
                </c:pt>
                <c:pt idx="52">
                  <c:v>393.98878996258378</c:v>
                </c:pt>
                <c:pt idx="53">
                  <c:v>374.79919910442436</c:v>
                </c:pt>
                <c:pt idx="54">
                  <c:v>358.82320283914197</c:v>
                </c:pt>
                <c:pt idx="55">
                  <c:v>345.18098792543174</c:v>
                </c:pt>
                <c:pt idx="56">
                  <c:v>333.24883882284939</c:v>
                </c:pt>
                <c:pt idx="57">
                  <c:v>322.58417030166856</c:v>
                </c:pt>
                <c:pt idx="58">
                  <c:v>683.20891672459447</c:v>
                </c:pt>
                <c:pt idx="59">
                  <c:v>643.32476289459237</c:v>
                </c:pt>
                <c:pt idx="60">
                  <c:v>611.22479421622643</c:v>
                </c:pt>
                <c:pt idx="61">
                  <c:v>584.72617109104124</c:v>
                </c:pt>
                <c:pt idx="62">
                  <c:v>562.28292375145168</c:v>
                </c:pt>
                <c:pt idx="63">
                  <c:v>542.7994812760345</c:v>
                </c:pt>
                <c:pt idx="64">
                  <c:v>525.49881501673974</c:v>
                </c:pt>
                <c:pt idx="65">
                  <c:v>509.82920029151938</c:v>
                </c:pt>
                <c:pt idx="66">
                  <c:v>815.29973397903871</c:v>
                </c:pt>
                <c:pt idx="67">
                  <c:v>775.26693178653352</c:v>
                </c:pt>
                <c:pt idx="68">
                  <c:v>742.21830568747248</c:v>
                </c:pt>
                <c:pt idx="69">
                  <c:v>714.22427576395205</c:v>
                </c:pt>
                <c:pt idx="70">
                  <c:v>689.91751678029925</c:v>
                </c:pt>
                <c:pt idx="71">
                  <c:v>668.3283518361535</c:v>
                </c:pt>
                <c:pt idx="72">
                  <c:v>648.76835617494737</c:v>
                </c:pt>
                <c:pt idx="73">
                  <c:v>630.74805077088183</c:v>
                </c:pt>
                <c:pt idx="74">
                  <c:v>613.91870107879197</c:v>
                </c:pt>
                <c:pt idx="75">
                  <c:v>909.51415020345019</c:v>
                </c:pt>
                <c:pt idx="76">
                  <c:v>868.52774439707707</c:v>
                </c:pt>
                <c:pt idx="77">
                  <c:v>834.23680951565655</c:v>
                </c:pt>
                <c:pt idx="78">
                  <c:v>804.80871046523987</c:v>
                </c:pt>
                <c:pt idx="79">
                  <c:v>778.94439539780399</c:v>
                </c:pt>
                <c:pt idx="80">
                  <c:v>755.72219339675587</c:v>
                </c:pt>
                <c:pt idx="81">
                  <c:v>734.48736068345727</c:v>
                </c:pt>
                <c:pt idx="82">
                  <c:v>714.77397596752826</c:v>
                </c:pt>
                <c:pt idx="83">
                  <c:v>696.24971014898244</c:v>
                </c:pt>
                <c:pt idx="84">
                  <c:v>981.74130095416842</c:v>
                </c:pt>
                <c:pt idx="85">
                  <c:v>939.78577369843458</c:v>
                </c:pt>
                <c:pt idx="86">
                  <c:v>904.38447979288492</c:v>
                </c:pt>
                <c:pt idx="87">
                  <c:v>873.75528739594301</c:v>
                </c:pt>
                <c:pt idx="88">
                  <c:v>846.63465482885204</c:v>
                </c:pt>
                <c:pt idx="89">
                  <c:v>822.1258241737147</c:v>
                </c:pt>
                <c:pt idx="90">
                  <c:v>803.25814242085971</c:v>
                </c:pt>
                <c:pt idx="91">
                  <c:v>785.91115459801756</c:v>
                </c:pt>
                <c:pt idx="92">
                  <c:v>769.7609274363773</c:v>
                </c:pt>
                <c:pt idx="93">
                  <c:v>1040.8030377117595</c:v>
                </c:pt>
                <c:pt idx="94">
                  <c:v>1002.6501898721563</c:v>
                </c:pt>
                <c:pt idx="95">
                  <c:v>970.74382766211954</c:v>
                </c:pt>
                <c:pt idx="96">
                  <c:v>943.39749064230637</c:v>
                </c:pt>
                <c:pt idx="97">
                  <c:v>919.41517083574627</c:v>
                </c:pt>
                <c:pt idx="98">
                  <c:v>897.94775015588982</c:v>
                </c:pt>
                <c:pt idx="99">
                  <c:v>878.3914841008808</c:v>
                </c:pt>
                <c:pt idx="100">
                  <c:v>860.31621670587072</c:v>
                </c:pt>
                <c:pt idx="101">
                  <c:v>843.41461872605726</c:v>
                </c:pt>
                <c:pt idx="102">
                  <c:v>827.46629154379571</c:v>
                </c:pt>
                <c:pt idx="103">
                  <c:v>1132.2138314051365</c:v>
                </c:pt>
                <c:pt idx="104">
                  <c:v>1091.1780970763368</c:v>
                </c:pt>
                <c:pt idx="105">
                  <c:v>1056.9620599009263</c:v>
                </c:pt>
                <c:pt idx="106">
                  <c:v>1027.7170501515764</c:v>
                </c:pt>
                <c:pt idx="107">
                  <c:v>1002.132239244807</c:v>
                </c:pt>
                <c:pt idx="108">
                  <c:v>979.27719999606245</c:v>
                </c:pt>
                <c:pt idx="109">
                  <c:v>958.49057761147321</c:v>
                </c:pt>
                <c:pt idx="110">
                  <c:v>939.30136595365127</c:v>
                </c:pt>
                <c:pt idx="111">
                  <c:v>921.37323927574744</c:v>
                </c:pt>
                <c:pt idx="112">
                  <c:v>904.46518668982014</c:v>
                </c:pt>
                <c:pt idx="113">
                  <c:v>1241.9789597825986</c:v>
                </c:pt>
                <c:pt idx="114">
                  <c:v>1197.2813653656228</c:v>
                </c:pt>
                <c:pt idx="115">
                  <c:v>1160.0928409473345</c:v>
                </c:pt>
                <c:pt idx="116">
                  <c:v>1128.3712783591559</c:v>
                </c:pt>
                <c:pt idx="117">
                  <c:v>1100.6688749417622</c:v>
                </c:pt>
                <c:pt idx="118">
                  <c:v>1075.9581602624203</c:v>
                </c:pt>
                <c:pt idx="119">
                  <c:v>1053.5089760223689</c:v>
                </c:pt>
                <c:pt idx="120">
                  <c:v>1032.801485372491</c:v>
                </c:pt>
                <c:pt idx="121">
                  <c:v>1013.4646589283835</c:v>
                </c:pt>
                <c:pt idx="122">
                  <c:v>995.23277559121345</c:v>
                </c:pt>
                <c:pt idx="123">
                  <c:v>1356.7453246585212</c:v>
                </c:pt>
                <c:pt idx="124">
                  <c:v>1308.7488015146228</c:v>
                </c:pt>
                <c:pt idx="125">
                  <c:v>1268.7982855510061</c:v>
                </c:pt>
                <c:pt idx="126">
                  <c:v>1234.7040637172015</c:v>
                </c:pt>
                <c:pt idx="127">
                  <c:v>1204.9137375406965</c:v>
                </c:pt>
                <c:pt idx="128">
                  <c:v>1178.325658089253</c:v>
                </c:pt>
                <c:pt idx="129">
                  <c:v>1154.1570020334077</c:v>
                </c:pt>
                <c:pt idx="130">
                  <c:v>1131.8504848667737</c:v>
                </c:pt>
                <c:pt idx="131">
                  <c:v>1111.0083947862465</c:v>
                </c:pt>
                <c:pt idx="132">
                  <c:v>1091.3459452580512</c:v>
                </c:pt>
                <c:pt idx="133">
                  <c:v>1072.6582880178885</c:v>
                </c:pt>
                <c:pt idx="134">
                  <c:v>1054.7971855154271</c:v>
                </c:pt>
                <c:pt idx="135">
                  <c:v>1441.8232485728076</c:v>
                </c:pt>
                <c:pt idx="136">
                  <c:v>1391.9288160313424</c:v>
                </c:pt>
                <c:pt idx="137">
                  <c:v>1350.4691099348211</c:v>
                </c:pt>
                <c:pt idx="138">
                  <c:v>1315.1429793576694</c:v>
                </c:pt>
                <c:pt idx="139">
                  <c:v>1284.3192035757204</c:v>
                </c:pt>
                <c:pt idx="140">
                  <c:v>1256.8403739547464</c:v>
                </c:pt>
                <c:pt idx="141">
                  <c:v>1231.8842149908551</c:v>
                </c:pt>
                <c:pt idx="142">
                  <c:v>1208.8655210290992</c:v>
                </c:pt>
                <c:pt idx="143">
                  <c:v>1187.3668126663326</c:v>
                </c:pt>
                <c:pt idx="144">
                  <c:v>1167.0893010986629</c:v>
                </c:pt>
                <c:pt idx="145">
                  <c:v>1147.818212413775</c:v>
                </c:pt>
                <c:pt idx="146">
                  <c:v>1129.3982659556314</c:v>
                </c:pt>
                <c:pt idx="147">
                  <c:v>1515.8850676572602</c:v>
                </c:pt>
                <c:pt idx="148">
                  <c:v>1465.4673926745015</c:v>
                </c:pt>
                <c:pt idx="149">
                  <c:v>1423.497918432181</c:v>
                </c:pt>
                <c:pt idx="150">
                  <c:v>1387.6736699703472</c:v>
                </c:pt>
                <c:pt idx="151">
                  <c:v>1356.3621120698992</c:v>
                </c:pt>
                <c:pt idx="152">
                  <c:v>1328.4048819224922</c:v>
                </c:pt>
                <c:pt idx="153">
                  <c:v>1302.9790046696432</c:v>
                </c:pt>
                <c:pt idx="154">
                  <c:v>1279.4987555322939</c:v>
                </c:pt>
                <c:pt idx="155">
                  <c:v>1257.54626348231</c:v>
                </c:pt>
                <c:pt idx="156">
                  <c:v>1236.822438313756</c:v>
                </c:pt>
                <c:pt idx="157">
                  <c:v>1217.1122685869782</c:v>
                </c:pt>
                <c:pt idx="158">
                  <c:v>1198.2602813717706</c:v>
                </c:pt>
                <c:pt idx="159">
                  <c:v>1584.4046169559324</c:v>
                </c:pt>
                <c:pt idx="160">
                  <c:v>1533.7287304014778</c:v>
                </c:pt>
                <c:pt idx="161">
                  <c:v>1491.5000994231561</c:v>
                </c:pt>
                <c:pt idx="162">
                  <c:v>1455.4159088999413</c:v>
                </c:pt>
                <c:pt idx="163">
                  <c:v>1423.8437831895471</c:v>
                </c:pt>
                <c:pt idx="164">
                  <c:v>1395.6255167519373</c:v>
                </c:pt>
                <c:pt idx="165">
                  <c:v>1369.9382883161395</c:v>
                </c:pt>
                <c:pt idx="166">
                  <c:v>1346.1965221118132</c:v>
                </c:pt>
                <c:pt idx="167">
                  <c:v>1323.9824909758272</c:v>
                </c:pt>
                <c:pt idx="168">
                  <c:v>1302.9972430919054</c:v>
                </c:pt>
                <c:pt idx="169">
                  <c:v>1283.0258997658782</c:v>
                </c:pt>
                <c:pt idx="170">
                  <c:v>1263.9131151130371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49-4EDF-8B12-EE99ABD4CC67}"/>
            </c:ext>
          </c:extLst>
        </c:ser>
        <c:ser>
          <c:idx val="1"/>
          <c:order val="1"/>
          <c:tx>
            <c:v>CnRef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'Chêne sessile - Fert 2'!$G$97:$CI$97</c:f>
              <c:numCache>
                <c:formatCode>0.00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49-4EDF-8B12-EE99ABD4C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754832"/>
        <c:axId val="460754440"/>
      </c:lineChart>
      <c:catAx>
        <c:axId val="46075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0754440"/>
        <c:crosses val="autoZero"/>
        <c:auto val="1"/>
        <c:lblAlgn val="ctr"/>
        <c:lblOffset val="100"/>
        <c:noMultiLvlLbl val="0"/>
      </c:catAx>
      <c:valAx>
        <c:axId val="460754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075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35995183226494593"/>
          <c:h val="6.8204540804103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total sur pied des accrus (Vt réf)</a:t>
            </a:r>
          </a:p>
        </c:rich>
      </c:tx>
      <c:layout>
        <c:manualLayout>
          <c:xMode val="edge"/>
          <c:yMode val="edge"/>
          <c:x val="0.11775541282385343"/>
          <c:y val="4.790419161676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'Chêne sessile - Fert 2'!$G$68:$CH$68</c:f>
              <c:numCache>
                <c:formatCode>General</c:formatCode>
                <c:ptCount val="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0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4-4937-BF46-A73A221AD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755616"/>
        <c:axId val="460756008"/>
      </c:lineChart>
      <c:catAx>
        <c:axId val="46075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0756008"/>
        <c:crosses val="autoZero"/>
        <c:auto val="1"/>
        <c:lblAlgn val="ctr"/>
        <c:lblOffset val="100"/>
        <c:noMultiLvlLbl val="0"/>
      </c:catAx>
      <c:valAx>
        <c:axId val="460756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0755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 l'effet substitution (tCO2) par les produits bois récoltés (30</a:t>
            </a:r>
            <a:r>
              <a:rPr lang="fr-FR" baseline="0"/>
              <a:t> ans)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barChart>
        <c:barDir val="col"/>
        <c:grouping val="clustered"/>
        <c:varyColors val="0"/>
        <c:ser>
          <c:idx val="0"/>
          <c:order val="0"/>
          <c:tx>
            <c:v>SubnProjet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'Chêne sessile - Fert 2'!$G$51:$AJ$51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A-4783-95A6-722F98562B43}"/>
            </c:ext>
          </c:extLst>
        </c:ser>
        <c:ser>
          <c:idx val="1"/>
          <c:order val="1"/>
          <c:tx>
            <c:v>SubnRef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'Chêne sessile - Fert 2'!$G$103:$AJ$103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CA-4783-95A6-722F98562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59734928"/>
        <c:axId val="459735320"/>
      </c:barChart>
      <c:catAx>
        <c:axId val="45973492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735320"/>
        <c:crosses val="autoZero"/>
        <c:auto val="1"/>
        <c:lblAlgn val="ctr"/>
        <c:lblOffset val="100"/>
        <c:noMultiLvlLbl val="0"/>
      </c:catAx>
      <c:valAx>
        <c:axId val="459735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734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19552228049543513"/>
          <c:h val="0.16932388247019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bois fort sur pied </a:t>
            </a:r>
          </a:p>
          <a:p>
            <a:pPr>
              <a:defRPr/>
            </a:pPr>
            <a:r>
              <a:rPr lang="fr-FR"/>
              <a:t>V7 projet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'Chêne pubescent - Fert 2'!$G$9:$FU$9</c:f>
              <c:numCache>
                <c:formatCode>General</c:formatCode>
                <c:ptCount val="171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  <c:pt idx="14">
                  <c:v>45</c:v>
                </c:pt>
                <c:pt idx="15">
                  <c:v>48</c:v>
                </c:pt>
                <c:pt idx="16">
                  <c:v>51</c:v>
                </c:pt>
                <c:pt idx="17">
                  <c:v>54</c:v>
                </c:pt>
                <c:pt idx="18">
                  <c:v>57</c:v>
                </c:pt>
                <c:pt idx="19">
                  <c:v>60</c:v>
                </c:pt>
                <c:pt idx="20">
                  <c:v>63</c:v>
                </c:pt>
                <c:pt idx="21">
                  <c:v>66</c:v>
                </c:pt>
                <c:pt idx="22">
                  <c:v>69</c:v>
                </c:pt>
                <c:pt idx="23">
                  <c:v>72</c:v>
                </c:pt>
                <c:pt idx="24">
                  <c:v>75</c:v>
                </c:pt>
                <c:pt idx="25">
                  <c:v>78</c:v>
                </c:pt>
                <c:pt idx="26">
                  <c:v>81</c:v>
                </c:pt>
                <c:pt idx="27">
                  <c:v>84</c:v>
                </c:pt>
                <c:pt idx="28">
                  <c:v>87</c:v>
                </c:pt>
                <c:pt idx="29">
                  <c:v>90</c:v>
                </c:pt>
                <c:pt idx="30">
                  <c:v>93</c:v>
                </c:pt>
                <c:pt idx="31">
                  <c:v>96</c:v>
                </c:pt>
                <c:pt idx="32">
                  <c:v>99</c:v>
                </c:pt>
                <c:pt idx="33">
                  <c:v>102</c:v>
                </c:pt>
                <c:pt idx="34">
                  <c:v>105</c:v>
                </c:pt>
                <c:pt idx="35">
                  <c:v>108</c:v>
                </c:pt>
                <c:pt idx="36">
                  <c:v>111</c:v>
                </c:pt>
                <c:pt idx="37">
                  <c:v>114</c:v>
                </c:pt>
                <c:pt idx="38">
                  <c:v>117</c:v>
                </c:pt>
                <c:pt idx="39">
                  <c:v>120</c:v>
                </c:pt>
                <c:pt idx="40">
                  <c:v>123</c:v>
                </c:pt>
                <c:pt idx="41">
                  <c:v>96</c:v>
                </c:pt>
                <c:pt idx="42">
                  <c:v>102.875</c:v>
                </c:pt>
                <c:pt idx="43">
                  <c:v>109.75</c:v>
                </c:pt>
                <c:pt idx="44">
                  <c:v>116.625</c:v>
                </c:pt>
                <c:pt idx="45">
                  <c:v>123.5</c:v>
                </c:pt>
                <c:pt idx="46">
                  <c:v>130.375</c:v>
                </c:pt>
                <c:pt idx="47">
                  <c:v>137.25</c:v>
                </c:pt>
                <c:pt idx="48">
                  <c:v>144.125</c:v>
                </c:pt>
                <c:pt idx="49">
                  <c:v>116</c:v>
                </c:pt>
                <c:pt idx="50">
                  <c:v>123.875</c:v>
                </c:pt>
                <c:pt idx="51">
                  <c:v>131.75</c:v>
                </c:pt>
                <c:pt idx="52">
                  <c:v>139.625</c:v>
                </c:pt>
                <c:pt idx="53">
                  <c:v>147.5</c:v>
                </c:pt>
                <c:pt idx="54">
                  <c:v>155.375</c:v>
                </c:pt>
                <c:pt idx="55">
                  <c:v>163.25</c:v>
                </c:pt>
                <c:pt idx="56">
                  <c:v>171.125</c:v>
                </c:pt>
                <c:pt idx="57">
                  <c:v>135</c:v>
                </c:pt>
                <c:pt idx="58">
                  <c:v>141.875</c:v>
                </c:pt>
                <c:pt idx="59">
                  <c:v>148.75</c:v>
                </c:pt>
                <c:pt idx="60">
                  <c:v>155.625</c:v>
                </c:pt>
                <c:pt idx="61">
                  <c:v>162.5</c:v>
                </c:pt>
                <c:pt idx="62">
                  <c:v>169.375</c:v>
                </c:pt>
                <c:pt idx="63">
                  <c:v>176.25</c:v>
                </c:pt>
                <c:pt idx="64">
                  <c:v>183.125</c:v>
                </c:pt>
                <c:pt idx="65">
                  <c:v>152</c:v>
                </c:pt>
                <c:pt idx="66">
                  <c:v>158.22222222222223</c:v>
                </c:pt>
                <c:pt idx="67">
                  <c:v>164.44444444444446</c:v>
                </c:pt>
                <c:pt idx="68">
                  <c:v>170.66666666666669</c:v>
                </c:pt>
                <c:pt idx="69">
                  <c:v>176.88888888888891</c:v>
                </c:pt>
                <c:pt idx="70">
                  <c:v>183.11111111111114</c:v>
                </c:pt>
                <c:pt idx="71">
                  <c:v>189.33333333333337</c:v>
                </c:pt>
                <c:pt idx="72">
                  <c:v>195.5555555555556</c:v>
                </c:pt>
                <c:pt idx="73">
                  <c:v>201.77777777777783</c:v>
                </c:pt>
                <c:pt idx="74">
                  <c:v>171</c:v>
                </c:pt>
                <c:pt idx="75">
                  <c:v>176.88888888888889</c:v>
                </c:pt>
                <c:pt idx="76">
                  <c:v>182.77777777777777</c:v>
                </c:pt>
                <c:pt idx="77">
                  <c:v>188.66666666666666</c:v>
                </c:pt>
                <c:pt idx="78">
                  <c:v>194.55555555555554</c:v>
                </c:pt>
                <c:pt idx="79">
                  <c:v>200.44444444444443</c:v>
                </c:pt>
                <c:pt idx="80">
                  <c:v>206.33333333333331</c:v>
                </c:pt>
                <c:pt idx="81">
                  <c:v>212.2222222222222</c:v>
                </c:pt>
                <c:pt idx="82">
                  <c:v>218.11111111111109</c:v>
                </c:pt>
                <c:pt idx="83">
                  <c:v>188</c:v>
                </c:pt>
                <c:pt idx="84">
                  <c:v>193.77777777777777</c:v>
                </c:pt>
                <c:pt idx="85">
                  <c:v>199.55555555555554</c:v>
                </c:pt>
                <c:pt idx="86">
                  <c:v>205.33333333333331</c:v>
                </c:pt>
                <c:pt idx="87">
                  <c:v>211.11111111111109</c:v>
                </c:pt>
                <c:pt idx="88">
                  <c:v>216.88888888888886</c:v>
                </c:pt>
                <c:pt idx="89">
                  <c:v>222.66666666666663</c:v>
                </c:pt>
                <c:pt idx="90">
                  <c:v>228.4444444444444</c:v>
                </c:pt>
                <c:pt idx="91">
                  <c:v>234.22222222222217</c:v>
                </c:pt>
                <c:pt idx="92">
                  <c:v>206</c:v>
                </c:pt>
                <c:pt idx="93">
                  <c:v>211.6</c:v>
                </c:pt>
                <c:pt idx="94">
                  <c:v>217.2</c:v>
                </c:pt>
                <c:pt idx="95">
                  <c:v>222.79999999999998</c:v>
                </c:pt>
                <c:pt idx="96">
                  <c:v>228.39999999999998</c:v>
                </c:pt>
                <c:pt idx="97">
                  <c:v>233.99999999999997</c:v>
                </c:pt>
                <c:pt idx="98">
                  <c:v>239.59999999999997</c:v>
                </c:pt>
                <c:pt idx="99">
                  <c:v>245.19999999999996</c:v>
                </c:pt>
                <c:pt idx="100">
                  <c:v>250.79999999999995</c:v>
                </c:pt>
                <c:pt idx="101">
                  <c:v>256.39999999999998</c:v>
                </c:pt>
                <c:pt idx="102">
                  <c:v>224</c:v>
                </c:pt>
                <c:pt idx="103">
                  <c:v>230</c:v>
                </c:pt>
                <c:pt idx="104">
                  <c:v>236</c:v>
                </c:pt>
                <c:pt idx="105">
                  <c:v>242</c:v>
                </c:pt>
                <c:pt idx="106">
                  <c:v>248</c:v>
                </c:pt>
                <c:pt idx="107">
                  <c:v>254</c:v>
                </c:pt>
                <c:pt idx="108">
                  <c:v>260</c:v>
                </c:pt>
                <c:pt idx="109">
                  <c:v>266</c:v>
                </c:pt>
                <c:pt idx="110">
                  <c:v>272</c:v>
                </c:pt>
                <c:pt idx="111">
                  <c:v>278</c:v>
                </c:pt>
                <c:pt idx="112">
                  <c:v>242</c:v>
                </c:pt>
                <c:pt idx="113">
                  <c:v>248.4</c:v>
                </c:pt>
                <c:pt idx="114">
                  <c:v>254.8</c:v>
                </c:pt>
                <c:pt idx="115">
                  <c:v>261.2</c:v>
                </c:pt>
                <c:pt idx="116">
                  <c:v>267.59999999999997</c:v>
                </c:pt>
                <c:pt idx="117">
                  <c:v>273.99999999999994</c:v>
                </c:pt>
                <c:pt idx="118">
                  <c:v>280.39999999999992</c:v>
                </c:pt>
                <c:pt idx="119">
                  <c:v>286.7999999999999</c:v>
                </c:pt>
                <c:pt idx="120">
                  <c:v>293.19999999999987</c:v>
                </c:pt>
                <c:pt idx="121">
                  <c:v>299.59999999999985</c:v>
                </c:pt>
                <c:pt idx="122">
                  <c:v>261</c:v>
                </c:pt>
                <c:pt idx="123">
                  <c:v>266.66666666666669</c:v>
                </c:pt>
                <c:pt idx="124">
                  <c:v>272.33333333333337</c:v>
                </c:pt>
                <c:pt idx="125">
                  <c:v>278.00000000000006</c:v>
                </c:pt>
                <c:pt idx="126">
                  <c:v>283.66666666666674</c:v>
                </c:pt>
                <c:pt idx="127">
                  <c:v>289.33333333333343</c:v>
                </c:pt>
                <c:pt idx="128">
                  <c:v>295.00000000000011</c:v>
                </c:pt>
                <c:pt idx="129">
                  <c:v>300.6666666666668</c:v>
                </c:pt>
                <c:pt idx="130">
                  <c:v>306.33333333333348</c:v>
                </c:pt>
                <c:pt idx="131">
                  <c:v>312.00000000000017</c:v>
                </c:pt>
                <c:pt idx="132">
                  <c:v>317.66666666666686</c:v>
                </c:pt>
                <c:pt idx="133">
                  <c:v>323.33333333333354</c:v>
                </c:pt>
                <c:pt idx="134">
                  <c:v>281</c:v>
                </c:pt>
                <c:pt idx="135">
                  <c:v>286.83333333333331</c:v>
                </c:pt>
                <c:pt idx="136">
                  <c:v>292.66666666666663</c:v>
                </c:pt>
                <c:pt idx="137">
                  <c:v>298.49999999999994</c:v>
                </c:pt>
                <c:pt idx="138">
                  <c:v>304.33333333333326</c:v>
                </c:pt>
                <c:pt idx="139">
                  <c:v>310.16666666666657</c:v>
                </c:pt>
                <c:pt idx="140">
                  <c:v>315.99999999999989</c:v>
                </c:pt>
                <c:pt idx="141">
                  <c:v>321.8333333333332</c:v>
                </c:pt>
                <c:pt idx="142">
                  <c:v>327.66666666666652</c:v>
                </c:pt>
                <c:pt idx="143">
                  <c:v>333.49999999999983</c:v>
                </c:pt>
                <c:pt idx="144">
                  <c:v>339.33333333333314</c:v>
                </c:pt>
                <c:pt idx="145">
                  <c:v>345.16666666666646</c:v>
                </c:pt>
                <c:pt idx="146">
                  <c:v>303</c:v>
                </c:pt>
                <c:pt idx="147">
                  <c:v>308.91666666666669</c:v>
                </c:pt>
                <c:pt idx="148">
                  <c:v>314.83333333333337</c:v>
                </c:pt>
                <c:pt idx="149">
                  <c:v>320.75000000000006</c:v>
                </c:pt>
                <c:pt idx="150">
                  <c:v>326.66666666666674</c:v>
                </c:pt>
                <c:pt idx="151">
                  <c:v>332.58333333333343</c:v>
                </c:pt>
                <c:pt idx="152">
                  <c:v>338.50000000000011</c:v>
                </c:pt>
                <c:pt idx="153">
                  <c:v>344.4166666666668</c:v>
                </c:pt>
                <c:pt idx="154">
                  <c:v>350.33333333333348</c:v>
                </c:pt>
                <c:pt idx="155">
                  <c:v>356.25000000000017</c:v>
                </c:pt>
                <c:pt idx="156">
                  <c:v>362.16666666666686</c:v>
                </c:pt>
                <c:pt idx="157">
                  <c:v>368.08333333333354</c:v>
                </c:pt>
                <c:pt idx="158">
                  <c:v>326</c:v>
                </c:pt>
                <c:pt idx="159">
                  <c:v>332.08333333333331</c:v>
                </c:pt>
                <c:pt idx="160">
                  <c:v>338.16666666666663</c:v>
                </c:pt>
                <c:pt idx="161">
                  <c:v>344.24999999999994</c:v>
                </c:pt>
                <c:pt idx="162">
                  <c:v>350.33333333333326</c:v>
                </c:pt>
                <c:pt idx="163">
                  <c:v>356.41666666666657</c:v>
                </c:pt>
                <c:pt idx="164">
                  <c:v>362.49999999999989</c:v>
                </c:pt>
                <c:pt idx="165">
                  <c:v>368.5833333333332</c:v>
                </c:pt>
                <c:pt idx="166">
                  <c:v>374.66666666666652</c:v>
                </c:pt>
                <c:pt idx="167">
                  <c:v>380.74999999999983</c:v>
                </c:pt>
                <c:pt idx="168">
                  <c:v>386.83333333333314</c:v>
                </c:pt>
                <c:pt idx="169">
                  <c:v>392.91666666666646</c:v>
                </c:pt>
                <c:pt idx="170">
                  <c:v>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615-B2F0-B324A8EF6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730224"/>
        <c:axId val="462767600"/>
      </c:lineChart>
      <c:catAx>
        <c:axId val="45973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767600"/>
        <c:crosses val="autoZero"/>
        <c:auto val="1"/>
        <c:lblAlgn val="ctr"/>
        <c:lblOffset val="100"/>
        <c:noMultiLvlLbl val="0"/>
      </c:catAx>
      <c:valAx>
        <c:axId val="46276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73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 dans l'écosystème</a:t>
            </a:r>
            <a:r>
              <a:rPr lang="fr-FR" baseline="0"/>
              <a:t> forestier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869287351867633"/>
          <c:y val="0.26353643912552072"/>
          <c:w val="0.83826234663531907"/>
          <c:h val="0.55145381816368078"/>
        </c:manualLayout>
      </c:layout>
      <c:lineChart>
        <c:grouping val="standard"/>
        <c:varyColors val="0"/>
        <c:ser>
          <c:idx val="0"/>
          <c:order val="0"/>
          <c:tx>
            <c:v>Sprojet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'Chêne pubescent - Fert 2'!$G$15:$FU$15</c:f>
              <c:numCache>
                <c:formatCode>0</c:formatCode>
                <c:ptCount val="171"/>
                <c:pt idx="0">
                  <c:v>158.02840731706729</c:v>
                </c:pt>
                <c:pt idx="1">
                  <c:v>162.40821939112416</c:v>
                </c:pt>
                <c:pt idx="2">
                  <c:v>166.72389517054623</c:v>
                </c:pt>
                <c:pt idx="3">
                  <c:v>171.00003584566844</c:v>
                </c:pt>
                <c:pt idx="4">
                  <c:v>175.24779148243101</c:v>
                </c:pt>
                <c:pt idx="5">
                  <c:v>179.47352254397433</c:v>
                </c:pt>
                <c:pt idx="6">
                  <c:v>183.68132937495432</c:v>
                </c:pt>
                <c:pt idx="7">
                  <c:v>187.87406802730513</c:v>
                </c:pt>
                <c:pt idx="8">
                  <c:v>192.05383773553046</c:v>
                </c:pt>
                <c:pt idx="9">
                  <c:v>196.22224387049619</c:v>
                </c:pt>
                <c:pt idx="10">
                  <c:v>200.38055214919078</c:v>
                </c:pt>
                <c:pt idx="11">
                  <c:v>204.52978495872074</c:v>
                </c:pt>
                <c:pt idx="12">
                  <c:v>208.67078457153698</c:v>
                </c:pt>
                <c:pt idx="13">
                  <c:v>212.80425631871412</c:v>
                </c:pt>
                <c:pt idx="14">
                  <c:v>216.93079906011837</c:v>
                </c:pt>
                <c:pt idx="15">
                  <c:v>221.05092729026455</c:v>
                </c:pt>
                <c:pt idx="16">
                  <c:v>225.16508755693792</c:v>
                </c:pt>
                <c:pt idx="17">
                  <c:v>229.2736709051477</c:v>
                </c:pt>
                <c:pt idx="18">
                  <c:v>233.3770224764788</c:v>
                </c:pt>
                <c:pt idx="19">
                  <c:v>237.47544902987497</c:v>
                </c:pt>
                <c:pt idx="20">
                  <c:v>241.56922491551973</c:v>
                </c:pt>
                <c:pt idx="21">
                  <c:v>245.65859687859549</c:v>
                </c:pt>
                <c:pt idx="22">
                  <c:v>249.74378796494193</c:v>
                </c:pt>
                <c:pt idx="23">
                  <c:v>253.82500072830396</c:v>
                </c:pt>
                <c:pt idx="24">
                  <c:v>257.90241988797527</c:v>
                </c:pt>
                <c:pt idx="25">
                  <c:v>261.9762145492503</c:v>
                </c:pt>
                <c:pt idx="26">
                  <c:v>266.04654007265833</c:v>
                </c:pt>
                <c:pt idx="27">
                  <c:v>270.11353965849077</c:v>
                </c:pt>
                <c:pt idx="28">
                  <c:v>274.17734569860517</c:v>
                </c:pt>
                <c:pt idx="29">
                  <c:v>278.23808093653611</c:v>
                </c:pt>
                <c:pt idx="30">
                  <c:v>281.95485946857832</c:v>
                </c:pt>
                <c:pt idx="31">
                  <c:v>285.66878761207028</c:v>
                </c:pt>
                <c:pt idx="32">
                  <c:v>289.37996466209268</c:v>
                </c:pt>
                <c:pt idx="33">
                  <c:v>293.08848355386931</c:v>
                </c:pt>
                <c:pt idx="34">
                  <c:v>296.79443144504791</c:v>
                </c:pt>
                <c:pt idx="35">
                  <c:v>300.4978902295652</c:v>
                </c:pt>
                <c:pt idx="36">
                  <c:v>304.19893699280971</c:v>
                </c:pt>
                <c:pt idx="37">
                  <c:v>307.8976444161944</c:v>
                </c:pt>
                <c:pt idx="38">
                  <c:v>311.59408113794473</c:v>
                </c:pt>
                <c:pt idx="39">
                  <c:v>315.28831207584182</c:v>
                </c:pt>
                <c:pt idx="40">
                  <c:v>318.98039871678202</c:v>
                </c:pt>
                <c:pt idx="41">
                  <c:v>285.66878761207028</c:v>
                </c:pt>
                <c:pt idx="42">
                  <c:v>294.16964686481657</c:v>
                </c:pt>
                <c:pt idx="43">
                  <c:v>302.65712254500056</c:v>
                </c:pt>
                <c:pt idx="44">
                  <c:v>311.13214847374803</c:v>
                </c:pt>
                <c:pt idx="45">
                  <c:v>319.59554215584615</c:v>
                </c:pt>
                <c:pt idx="46">
                  <c:v>328.04802493773968</c:v>
                </c:pt>
                <c:pt idx="47">
                  <c:v>336.49023779228509</c:v>
                </c:pt>
                <c:pt idx="48">
                  <c:v>344.92275385091216</c:v>
                </c:pt>
                <c:pt idx="49">
                  <c:v>310.36218378369614</c:v>
                </c:pt>
                <c:pt idx="50">
                  <c:v>320.05686187136763</c:v>
                </c:pt>
                <c:pt idx="51">
                  <c:v>329.73726985591765</c:v>
                </c:pt>
                <c:pt idx="52">
                  <c:v>339.40435783808346</c:v>
                </c:pt>
                <c:pt idx="53">
                  <c:v>349.05896269196887</c:v>
                </c:pt>
                <c:pt idx="54">
                  <c:v>358.70182688356027</c:v>
                </c:pt>
                <c:pt idx="55">
                  <c:v>368.33361336554344</c:v>
                </c:pt>
                <c:pt idx="56">
                  <c:v>377.95491751658983</c:v>
                </c:pt>
                <c:pt idx="57">
                  <c:v>333.72842586635613</c:v>
                </c:pt>
                <c:pt idx="58">
                  <c:v>342.16405605837775</c:v>
                </c:pt>
                <c:pt idx="59">
                  <c:v>350.59034197681467</c:v>
                </c:pt>
                <c:pt idx="60">
                  <c:v>359.00776482608194</c:v>
                </c:pt>
                <c:pt idx="61">
                  <c:v>367.41676089063714</c:v>
                </c:pt>
                <c:pt idx="62">
                  <c:v>375.81772745033703</c:v>
                </c:pt>
                <c:pt idx="63">
                  <c:v>384.21102770832266</c:v>
                </c:pt>
                <c:pt idx="64">
                  <c:v>392.5969949283824</c:v>
                </c:pt>
                <c:pt idx="65">
                  <c:v>354.57056424322445</c:v>
                </c:pt>
                <c:pt idx="66">
                  <c:v>362.18546483742148</c:v>
                </c:pt>
                <c:pt idx="67">
                  <c:v>369.7935898272417</c:v>
                </c:pt>
                <c:pt idx="68">
                  <c:v>377.39522493828326</c:v>
                </c:pt>
                <c:pt idx="69">
                  <c:v>384.9906338812732</c:v>
                </c:pt>
                <c:pt idx="70">
                  <c:v>392.5800607624883</c:v>
                </c:pt>
                <c:pt idx="71">
                  <c:v>400.16373215734188</c:v>
                </c:pt>
                <c:pt idx="72">
                  <c:v>407.74185890372979</c:v>
                </c:pt>
                <c:pt idx="73">
                  <c:v>415.3146376607196</c:v>
                </c:pt>
                <c:pt idx="74">
                  <c:v>377.80227742983192</c:v>
                </c:pt>
                <c:pt idx="75">
                  <c:v>384.9906338812732</c:v>
                </c:pt>
                <c:pt idx="76">
                  <c:v>392.17363217444705</c:v>
                </c:pt>
                <c:pt idx="77">
                  <c:v>399.35146474422982</c:v>
                </c:pt>
                <c:pt idx="78">
                  <c:v>406.52431133013675</c:v>
                </c:pt>
                <c:pt idx="79">
                  <c:v>413.69234017249369</c:v>
                </c:pt>
                <c:pt idx="80">
                  <c:v>420.85570906408594</c:v>
                </c:pt>
                <c:pt idx="81">
                  <c:v>428.01456627837473</c:v>
                </c:pt>
                <c:pt idx="82">
                  <c:v>435.16905139179056</c:v>
                </c:pt>
                <c:pt idx="83">
                  <c:v>398.5391334431074</c:v>
                </c:pt>
                <c:pt idx="84">
                  <c:v>405.57723389559197</c:v>
                </c:pt>
                <c:pt idx="85">
                  <c:v>412.61067592996028</c:v>
                </c:pt>
                <c:pt idx="86">
                  <c:v>419.6396099111891</c:v>
                </c:pt>
                <c:pt idx="87">
                  <c:v>426.66417726074241</c:v>
                </c:pt>
                <c:pt idx="88">
                  <c:v>433.68451121854241</c:v>
                </c:pt>
                <c:pt idx="89">
                  <c:v>440.70073752146556</c:v>
                </c:pt>
                <c:pt idx="90">
                  <c:v>447.71297500943211</c:v>
                </c:pt>
                <c:pt idx="91">
                  <c:v>454.72133616845525</c:v>
                </c:pt>
                <c:pt idx="92">
                  <c:v>420.45035716767694</c:v>
                </c:pt>
                <c:pt idx="93">
                  <c:v>427.25836765966915</c:v>
                </c:pt>
                <c:pt idx="94">
                  <c:v>434.0624115628691</c:v>
                </c:pt>
                <c:pt idx="95">
                  <c:v>440.86260290516515</c:v>
                </c:pt>
                <c:pt idx="96">
                  <c:v>447.6590496556766</c:v>
                </c:pt>
                <c:pt idx="97">
                  <c:v>454.45185418722485</c:v>
                </c:pt>
                <c:pt idx="98">
                  <c:v>461.24111369328824</c:v>
                </c:pt>
                <c:pt idx="99">
                  <c:v>468.02692056487695</c:v>
                </c:pt>
                <c:pt idx="100">
                  <c:v>474.80936273200905</c:v>
                </c:pt>
                <c:pt idx="101">
                  <c:v>481.58852397382708</c:v>
                </c:pt>
                <c:pt idx="102">
                  <c:v>442.31929601472206</c:v>
                </c:pt>
                <c:pt idx="103">
                  <c:v>449.60021826126018</c:v>
                </c:pt>
                <c:pt idx="104">
                  <c:v>456.87699178270765</c:v>
                </c:pt>
                <c:pt idx="105">
                  <c:v>464.1497341841112</c:v>
                </c:pt>
                <c:pt idx="106">
                  <c:v>471.41855690645349</c:v>
                </c:pt>
                <c:pt idx="107">
                  <c:v>478.68356569093083</c:v>
                </c:pt>
                <c:pt idx="108">
                  <c:v>485.94486099812895</c:v>
                </c:pt>
                <c:pt idx="109">
                  <c:v>493.20253838741331</c:v>
                </c:pt>
                <c:pt idx="110">
                  <c:v>500.45668886112497</c:v>
                </c:pt>
                <c:pt idx="111">
                  <c:v>507.70739917754895</c:v>
                </c:pt>
                <c:pt idx="112">
                  <c:v>464.1497341841112</c:v>
                </c:pt>
                <c:pt idx="113">
                  <c:v>471.9030083426419</c:v>
                </c:pt>
                <c:pt idx="114">
                  <c:v>479.65195082087388</c:v>
                </c:pt>
                <c:pt idx="115">
                  <c:v>487.39668293379322</c:v>
                </c:pt>
                <c:pt idx="116">
                  <c:v>495.13731971246381</c:v>
                </c:pt>
                <c:pt idx="117">
                  <c:v>502.87397037191386</c:v>
                </c:pt>
                <c:pt idx="118">
                  <c:v>510.60673873407472</c:v>
                </c:pt>
                <c:pt idx="119">
                  <c:v>518.33572361101949</c:v>
                </c:pt>
                <c:pt idx="120">
                  <c:v>526.06101915302713</c:v>
                </c:pt>
                <c:pt idx="121">
                  <c:v>533.78271516540042</c:v>
                </c:pt>
                <c:pt idx="122">
                  <c:v>487.15472262836511</c:v>
                </c:pt>
                <c:pt idx="123">
                  <c:v>494.00872765301591</c:v>
                </c:pt>
                <c:pt idx="124">
                  <c:v>500.85959557040906</c:v>
                </c:pt>
                <c:pt idx="125">
                  <c:v>507.70739917754901</c:v>
                </c:pt>
                <c:pt idx="126">
                  <c:v>514.55220813404435</c:v>
                </c:pt>
                <c:pt idx="127">
                  <c:v>521.39408915725141</c:v>
                </c:pt>
                <c:pt idx="128">
                  <c:v>528.23310620169639</c:v>
                </c:pt>
                <c:pt idx="129">
                  <c:v>535.06932062432384</c:v>
                </c:pt>
                <c:pt idx="130">
                  <c:v>541.90279133693298</c:v>
                </c:pt>
                <c:pt idx="131">
                  <c:v>548.73357494701725</c:v>
                </c:pt>
                <c:pt idx="132">
                  <c:v>555.56172588808124</c:v>
                </c:pt>
                <c:pt idx="133">
                  <c:v>562.38729654039707</c:v>
                </c:pt>
                <c:pt idx="134">
                  <c:v>511.331490298961</c:v>
                </c:pt>
                <c:pt idx="135">
                  <c:v>518.3759690031219</c:v>
                </c:pt>
                <c:pt idx="136">
                  <c:v>525.41738321762898</c:v>
                </c:pt>
                <c:pt idx="137">
                  <c:v>532.45580106267437</c:v>
                </c:pt>
                <c:pt idx="138">
                  <c:v>539.49128784373045</c:v>
                </c:pt>
                <c:pt idx="139">
                  <c:v>546.52390621953828</c:v>
                </c:pt>
                <c:pt idx="140">
                  <c:v>553.55371635710037</c:v>
                </c:pt>
                <c:pt idx="141">
                  <c:v>560.58077607490407</c:v>
                </c:pt>
                <c:pt idx="142">
                  <c:v>567.60514097546991</c:v>
                </c:pt>
                <c:pt idx="143">
                  <c:v>574.62686456819165</c:v>
                </c:pt>
                <c:pt idx="144">
                  <c:v>581.64599838333856</c:v>
                </c:pt>
                <c:pt idx="145">
                  <c:v>588.66259207799874</c:v>
                </c:pt>
                <c:pt idx="146">
                  <c:v>537.88343168884774</c:v>
                </c:pt>
                <c:pt idx="147">
                  <c:v>545.01715498888723</c:v>
                </c:pt>
                <c:pt idx="148">
                  <c:v>552.14797618064063</c:v>
                </c:pt>
                <c:pt idx="149">
                  <c:v>559.27595609251966</c:v>
                </c:pt>
                <c:pt idx="150">
                  <c:v>566.40115318034907</c:v>
                </c:pt>
                <c:pt idx="151">
                  <c:v>573.52362366117438</c:v>
                </c:pt>
                <c:pt idx="152">
                  <c:v>580.64342163727986</c:v>
                </c:pt>
                <c:pt idx="153">
                  <c:v>587.76059921128922</c:v>
                </c:pt>
                <c:pt idx="154">
                  <c:v>594.87520659313395</c:v>
                </c:pt>
                <c:pt idx="155">
                  <c:v>601.98729219959023</c:v>
                </c:pt>
                <c:pt idx="156">
                  <c:v>609.09690274701506</c:v>
                </c:pt>
                <c:pt idx="157">
                  <c:v>616.20408333785292</c:v>
                </c:pt>
                <c:pt idx="158">
                  <c:v>565.59845139854076</c:v>
                </c:pt>
                <c:pt idx="159">
                  <c:v>572.92182887013166</c:v>
                </c:pt>
                <c:pt idx="160">
                  <c:v>580.24237639281705</c:v>
                </c:pt>
                <c:pt idx="161">
                  <c:v>587.56015074744278</c:v>
                </c:pt>
                <c:pt idx="162">
                  <c:v>594.87520659313373</c:v>
                </c:pt>
                <c:pt idx="163">
                  <c:v>602.18759658201623</c:v>
                </c:pt>
                <c:pt idx="164">
                  <c:v>609.4973714658862</c:v>
                </c:pt>
                <c:pt idx="165">
                  <c:v>616.80458019551577</c:v>
                </c:pt>
                <c:pt idx="166">
                  <c:v>624.10927001321556</c:v>
                </c:pt>
                <c:pt idx="167">
                  <c:v>631.41148653921709</c:v>
                </c:pt>
                <c:pt idx="168">
                  <c:v>638.71127385237628</c:v>
                </c:pt>
                <c:pt idx="169">
                  <c:v>646.008674565658</c:v>
                </c:pt>
                <c:pt idx="170">
                  <c:v>653.30372989681189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F5-4D73-AAD4-B82D10CBE8D9}"/>
            </c:ext>
          </c:extLst>
        </c:ser>
        <c:ser>
          <c:idx val="1"/>
          <c:order val="1"/>
          <c:tx>
            <c:v>SRef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'Chêne pubescent - Fert 2'!$G$74:$CH$74</c:f>
              <c:numCache>
                <c:formatCode>0</c:formatCode>
                <c:ptCount val="80"/>
                <c:pt idx="0">
                  <c:v>154.63665293936901</c:v>
                </c:pt>
                <c:pt idx="1">
                  <c:v>155.77808485537506</c:v>
                </c:pt>
                <c:pt idx="2">
                  <c:v>156.9049126507883</c:v>
                </c:pt>
                <c:pt idx="3">
                  <c:v>158.02273812646763</c:v>
                </c:pt>
                <c:pt idx="4">
                  <c:v>159.13410020220167</c:v>
                </c:pt>
                <c:pt idx="5">
                  <c:v>160.2404471838405</c:v>
                </c:pt>
                <c:pt idx="6">
                  <c:v>161.34271273816628</c:v>
                </c:pt>
                <c:pt idx="7">
                  <c:v>162.44154720095383</c:v>
                </c:pt>
                <c:pt idx="8">
                  <c:v>163.53742857727062</c:v>
                </c:pt>
                <c:pt idx="9">
                  <c:v>164.63072241722921</c:v>
                </c:pt>
                <c:pt idx="10">
                  <c:v>165.72171693023802</c:v>
                </c:pt>
                <c:pt idx="11">
                  <c:v>166.81064491840513</c:v>
                </c:pt>
                <c:pt idx="12">
                  <c:v>167.89769817092753</c:v>
                </c:pt>
                <c:pt idx="13">
                  <c:v>168.98303729483945</c:v>
                </c:pt>
                <c:pt idx="14">
                  <c:v>170.06679865320584</c:v>
                </c:pt>
                <c:pt idx="15">
                  <c:v>171.14909939872439</c:v>
                </c:pt>
                <c:pt idx="16">
                  <c:v>172.23004121231915</c:v>
                </c:pt>
                <c:pt idx="17">
                  <c:v>173.30971313668439</c:v>
                </c:pt>
                <c:pt idx="18">
                  <c:v>174.38819376209969</c:v>
                </c:pt>
                <c:pt idx="19">
                  <c:v>175.46555293894588</c:v>
                </c:pt>
                <c:pt idx="20">
                  <c:v>176.54185313798459</c:v>
                </c:pt>
                <c:pt idx="21">
                  <c:v>177.61715054419514</c:v>
                </c:pt>
                <c:pt idx="22">
                  <c:v>178.69149594611099</c:v>
                </c:pt>
                <c:pt idx="23">
                  <c:v>179.76493546612406</c:v>
                </c:pt>
                <c:pt idx="24">
                  <c:v>180.83751116564213</c:v>
                </c:pt>
                <c:pt idx="25">
                  <c:v>181.90926155069556</c:v>
                </c:pt>
                <c:pt idx="26">
                  <c:v>182.98022199757045</c:v>
                </c:pt>
                <c:pt idx="27">
                  <c:v>184.05042511361239</c:v>
                </c:pt>
                <c:pt idx="28">
                  <c:v>185.11990104503835</c:v>
                </c:pt>
                <c:pt idx="29">
                  <c:v>186.18867774109904</c:v>
                </c:pt>
                <c:pt idx="30">
                  <c:v>186.91578118203014</c:v>
                </c:pt>
                <c:pt idx="31">
                  <c:v>187.64223557676425</c:v>
                </c:pt>
                <c:pt idx="32">
                  <c:v>188.36806353523443</c:v>
                </c:pt>
                <c:pt idx="33">
                  <c:v>189.09328621920599</c:v>
                </c:pt>
                <c:pt idx="34">
                  <c:v>189.8179234748645</c:v>
                </c:pt>
                <c:pt idx="35">
                  <c:v>190.54199394982479</c:v>
                </c:pt>
                <c:pt idx="36">
                  <c:v>191.265515196774</c:v>
                </c:pt>
                <c:pt idx="37">
                  <c:v>191.98850376559434</c:v>
                </c:pt>
                <c:pt idx="38">
                  <c:v>192.71097528551613</c:v>
                </c:pt>
                <c:pt idx="39">
                  <c:v>193.43294453860787</c:v>
                </c:pt>
                <c:pt idx="40">
                  <c:v>194.15442552571042</c:v>
                </c:pt>
                <c:pt idx="41">
                  <c:v>194.87543152575734</c:v>
                </c:pt>
                <c:pt idx="42">
                  <c:v>195.59597514928655</c:v>
                </c:pt>
                <c:pt idx="43">
                  <c:v>196.31606838683419</c:v>
                </c:pt>
                <c:pt idx="44">
                  <c:v>197.03572265280437</c:v>
                </c:pt>
                <c:pt idx="45">
                  <c:v>197.75494882533042</c:v>
                </c:pt>
                <c:pt idx="46">
                  <c:v>198.47375728257111</c:v>
                </c:pt>
                <c:pt idx="47">
                  <c:v>199.19215793583137</c:v>
                </c:pt>
                <c:pt idx="48">
                  <c:v>199.9101602598449</c:v>
                </c:pt>
                <c:pt idx="49">
                  <c:v>200.62777332051471</c:v>
                </c:pt>
                <c:pt idx="50">
                  <c:v>201.34500580037187</c:v>
                </c:pt>
                <c:pt idx="51">
                  <c:v>202.06186602198133</c:v>
                </c:pt>
                <c:pt idx="52">
                  <c:v>202.77836196949576</c:v>
                </c:pt>
                <c:pt idx="53">
                  <c:v>203.49450130853737</c:v>
                </c:pt>
                <c:pt idx="54">
                  <c:v>204.21029140456497</c:v>
                </c:pt>
                <c:pt idx="55">
                  <c:v>204.92573933986742</c:v>
                </c:pt>
                <c:pt idx="56">
                  <c:v>205.64085192930918</c:v>
                </c:pt>
                <c:pt idx="57">
                  <c:v>206.35563573493928</c:v>
                </c:pt>
                <c:pt idx="58">
                  <c:v>207.07009707956459</c:v>
                </c:pt>
                <c:pt idx="59">
                  <c:v>207.78424205937645</c:v>
                </c:pt>
                <c:pt idx="60">
                  <c:v>208.49807655571203</c:v>
                </c:pt>
                <c:pt idx="61">
                  <c:v>209.21160624602217</c:v>
                </c:pt>
                <c:pt idx="62">
                  <c:v>209.924836614112</c:v>
                </c:pt>
                <c:pt idx="63">
                  <c:v>210.63777295971249</c:v>
                </c:pt>
                <c:pt idx="64">
                  <c:v>211.35042040743733</c:v>
                </c:pt>
                <c:pt idx="65">
                  <c:v>212.06278391517222</c:v>
                </c:pt>
                <c:pt idx="66">
                  <c:v>212.77486828194216</c:v>
                </c:pt>
                <c:pt idx="67">
                  <c:v>213.48667815529495</c:v>
                </c:pt>
                <c:pt idx="68">
                  <c:v>214.19821803823856</c:v>
                </c:pt>
                <c:pt idx="69">
                  <c:v>214.90949229576461</c:v>
                </c:pt>
                <c:pt idx="70">
                  <c:v>215.62050516098859</c:v>
                </c:pt>
                <c:pt idx="71">
                  <c:v>216.33126074093434</c:v>
                </c:pt>
                <c:pt idx="72">
                  <c:v>217.041763021988</c:v>
                </c:pt>
                <c:pt idx="73">
                  <c:v>217.75201587504455</c:v>
                </c:pt>
                <c:pt idx="74">
                  <c:v>218.46202306036841</c:v>
                </c:pt>
                <c:pt idx="75">
                  <c:v>219.17178823218725</c:v>
                </c:pt>
                <c:pt idx="76">
                  <c:v>219.8813149430373</c:v>
                </c:pt>
                <c:pt idx="77">
                  <c:v>220.5906066478764</c:v>
                </c:pt>
                <c:pt idx="78">
                  <c:v>221.29966670798012</c:v>
                </c:pt>
                <c:pt idx="79">
                  <c:v>222.00849839463493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F5-4D73-AAD4-B82D10CBE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768776"/>
        <c:axId val="462772696"/>
      </c:lineChart>
      <c:catAx>
        <c:axId val="462768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772696"/>
        <c:crosses val="autoZero"/>
        <c:auto val="1"/>
        <c:lblAlgn val="ctr"/>
        <c:lblOffset val="100"/>
        <c:noMultiLvlLbl val="0"/>
      </c:catAx>
      <c:valAx>
        <c:axId val="462772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768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277846710308347"/>
          <c:y val="0.25846309777399462"/>
          <c:w val="0.39601253947536774"/>
          <c:h val="0.128170235512284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</a:t>
            </a:r>
            <a:r>
              <a:rPr lang="fr-FR" baseline="0"/>
              <a:t> dans les produits bois récoltés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lineChart>
        <c:grouping val="standard"/>
        <c:varyColors val="0"/>
        <c:ser>
          <c:idx val="0"/>
          <c:order val="0"/>
          <c:tx>
            <c:v>CnProjet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'Chêne pubescent - Fert 2'!$G$41:$FU$41</c:f>
              <c:numCache>
                <c:formatCode>0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17.899350217466495</c:v>
                </c:pt>
                <c:pt idx="43">
                  <c:v>16.155777947785946</c:v>
                </c:pt>
                <c:pt idx="44">
                  <c:v>14.833155481403082</c:v>
                </c:pt>
                <c:pt idx="45">
                  <c:v>13.81052648300909</c:v>
                </c:pt>
                <c:pt idx="46">
                  <c:v>13.002300290166607</c:v>
                </c:pt>
                <c:pt idx="47">
                  <c:v>12.347895187613192</c:v>
                </c:pt>
                <c:pt idx="48">
                  <c:v>11.804415052322502</c:v>
                </c:pt>
                <c:pt idx="49">
                  <c:v>11.341470916783223</c:v>
                </c:pt>
                <c:pt idx="50">
                  <c:v>31.984756071794493</c:v>
                </c:pt>
                <c:pt idx="51">
                  <c:v>29.850863194741578</c:v>
                </c:pt>
                <c:pt idx="52">
                  <c:v>28.160801455029176</c:v>
                </c:pt>
                <c:pt idx="53">
                  <c:v>26.789203399634786</c:v>
                </c:pt>
                <c:pt idx="54">
                  <c:v>25.647300710181032</c:v>
                </c:pt>
                <c:pt idx="55">
                  <c:v>24.672207724341717</c:v>
                </c:pt>
                <c:pt idx="56">
                  <c:v>23.819343657215509</c:v>
                </c:pt>
                <c:pt idx="57">
                  <c:v>23.057074220978013</c:v>
                </c:pt>
                <c:pt idx="58">
                  <c:v>48.833142328780546</c:v>
                </c:pt>
                <c:pt idx="59">
                  <c:v>45.982376606955832</c:v>
                </c:pt>
                <c:pt idx="60">
                  <c:v>43.687994462859876</c:v>
                </c:pt>
                <c:pt idx="61">
                  <c:v>41.79397492811411</c:v>
                </c:pt>
                <c:pt idx="62">
                  <c:v>40.189818037263692</c:v>
                </c:pt>
                <c:pt idx="63">
                  <c:v>38.797216599890781</c:v>
                </c:pt>
                <c:pt idx="64">
                  <c:v>37.560631600571412</c:v>
                </c:pt>
                <c:pt idx="65">
                  <c:v>36.440627883725469</c:v>
                </c:pt>
                <c:pt idx="66">
                  <c:v>58.274485264167623</c:v>
                </c:pt>
                <c:pt idx="67">
                  <c:v>55.413094729836267</c:v>
                </c:pt>
                <c:pt idx="68">
                  <c:v>53.050906206590376</c:v>
                </c:pt>
                <c:pt idx="69">
                  <c:v>51.050000752713714</c:v>
                </c:pt>
                <c:pt idx="70">
                  <c:v>49.31264722593216</c:v>
                </c:pt>
                <c:pt idx="71">
                  <c:v>47.769536855635323</c:v>
                </c:pt>
                <c:pt idx="72">
                  <c:v>46.371463691348659</c:v>
                </c:pt>
                <c:pt idx="73">
                  <c:v>45.083441657292646</c:v>
                </c:pt>
                <c:pt idx="74">
                  <c:v>43.880544551156163</c:v>
                </c:pt>
                <c:pt idx="75">
                  <c:v>65.008568916012379</c:v>
                </c:pt>
                <c:pt idx="76">
                  <c:v>62.079018467690865</c:v>
                </c:pt>
                <c:pt idx="77">
                  <c:v>59.62803449681514</c:v>
                </c:pt>
                <c:pt idx="78">
                  <c:v>57.524627304350567</c:v>
                </c:pt>
                <c:pt idx="79">
                  <c:v>55.675945666851305</c:v>
                </c:pt>
                <c:pt idx="80">
                  <c:v>54.016112096555567</c:v>
                </c:pt>
                <c:pt idx="81">
                  <c:v>52.498328029585657</c:v>
                </c:pt>
                <c:pt idx="82">
                  <c:v>51.089291206368927</c:v>
                </c:pt>
                <c:pt idx="83">
                  <c:v>49.765248022638247</c:v>
                </c:pt>
                <c:pt idx="84">
                  <c:v>70.171087504794059</c:v>
                </c:pt>
                <c:pt idx="85">
                  <c:v>67.172267987360584</c:v>
                </c:pt>
                <c:pt idx="86">
                  <c:v>64.641919829434599</c:v>
                </c:pt>
                <c:pt idx="87">
                  <c:v>62.452663109972882</c:v>
                </c:pt>
                <c:pt idx="88">
                  <c:v>60.514184735679088</c:v>
                </c:pt>
                <c:pt idx="89">
                  <c:v>58.762387903998167</c:v>
                </c:pt>
                <c:pt idx="90">
                  <c:v>60.818386125451276</c:v>
                </c:pt>
                <c:pt idx="91">
                  <c:v>62.983077692826839</c:v>
                </c:pt>
                <c:pt idx="92">
                  <c:v>65.233309103537763</c:v>
                </c:pt>
                <c:pt idx="93">
                  <c:v>88.010942816069999</c:v>
                </c:pt>
                <c:pt idx="94">
                  <c:v>88.688511632849554</c:v>
                </c:pt>
                <c:pt idx="95">
                  <c:v>89.812555187203813</c:v>
                </c:pt>
                <c:pt idx="96">
                  <c:v>91.262531781490566</c:v>
                </c:pt>
                <c:pt idx="97">
                  <c:v>92.952955371344615</c:v>
                </c:pt>
                <c:pt idx="98">
                  <c:v>94.823134265894666</c:v>
                </c:pt>
                <c:pt idx="99">
                  <c:v>96.829915133169152</c:v>
                </c:pt>
                <c:pt idx="100">
                  <c:v>98.942552081331996</c:v>
                </c:pt>
                <c:pt idx="101">
                  <c:v>101.13907839949017</c:v>
                </c:pt>
                <c:pt idx="102">
                  <c:v>103.40374084320995</c:v>
                </c:pt>
                <c:pt idx="103">
                  <c:v>128.59050886288017</c:v>
                </c:pt>
                <c:pt idx="104">
                  <c:v>129.06202005541272</c:v>
                </c:pt>
                <c:pt idx="105">
                  <c:v>130.02097693780425</c:v>
                </c:pt>
                <c:pt idx="106">
                  <c:v>131.33524371717559</c:v>
                </c:pt>
                <c:pt idx="107">
                  <c:v>132.91112741438263</c:v>
                </c:pt>
                <c:pt idx="108">
                  <c:v>134.68212467735003</c:v>
                </c:pt>
                <c:pt idx="109">
                  <c:v>136.60096441229038</c:v>
                </c:pt>
                <c:pt idx="110">
                  <c:v>138.63398091434871</c:v>
                </c:pt>
                <c:pt idx="111">
                  <c:v>140.75713491433115</c:v>
                </c:pt>
                <c:pt idx="112">
                  <c:v>142.95319988210102</c:v>
                </c:pt>
                <c:pt idx="113">
                  <c:v>170.48197207033488</c:v>
                </c:pt>
                <c:pt idx="114">
                  <c:v>170.69174760559395</c:v>
                </c:pt>
                <c:pt idx="115">
                  <c:v>171.43824254691799</c:v>
                </c:pt>
                <c:pt idx="116">
                  <c:v>172.57549486657899</c:v>
                </c:pt>
                <c:pt idx="117">
                  <c:v>174.00002120597898</c:v>
                </c:pt>
                <c:pt idx="118">
                  <c:v>175.63838193537649</c:v>
                </c:pt>
                <c:pt idx="119">
                  <c:v>177.43838815141694</c:v>
                </c:pt>
                <c:pt idx="120">
                  <c:v>179.36288391801807</c:v>
                </c:pt>
                <c:pt idx="121">
                  <c:v>181.38534948361746</c:v>
                </c:pt>
                <c:pt idx="122">
                  <c:v>183.48679212736295</c:v>
                </c:pt>
                <c:pt idx="123">
                  <c:v>212.73090440292927</c:v>
                </c:pt>
                <c:pt idx="124">
                  <c:v>212.70488521696805</c:v>
                </c:pt>
                <c:pt idx="125">
                  <c:v>213.25396363906611</c:v>
                </c:pt>
                <c:pt idx="126">
                  <c:v>214.22162741296458</c:v>
                </c:pt>
                <c:pt idx="127">
                  <c:v>215.49691707413731</c:v>
                </c:pt>
                <c:pt idx="128">
                  <c:v>217.00109099935995</c:v>
                </c:pt>
                <c:pt idx="129">
                  <c:v>218.67819599169627</c:v>
                </c:pt>
                <c:pt idx="130">
                  <c:v>220.48839950073352</c:v>
                </c:pt>
                <c:pt idx="131">
                  <c:v>222.40327461837444</c:v>
                </c:pt>
                <c:pt idx="132">
                  <c:v>224.40246589989829</c:v>
                </c:pt>
                <c:pt idx="133">
                  <c:v>226.47133158024394</c:v>
                </c:pt>
                <c:pt idx="134">
                  <c:v>228.59927621017678</c:v>
                </c:pt>
                <c:pt idx="135">
                  <c:v>259.66699621316803</c:v>
                </c:pt>
                <c:pt idx="136">
                  <c:v>259.50532177232105</c:v>
                </c:pt>
                <c:pt idx="137">
                  <c:v>259.94652909561279</c:v>
                </c:pt>
                <c:pt idx="138">
                  <c:v>260.82614077661947</c:v>
                </c:pt>
                <c:pt idx="139">
                  <c:v>262.02756343981127</c:v>
                </c:pt>
                <c:pt idx="140">
                  <c:v>263.46806997319624</c:v>
                </c:pt>
                <c:pt idx="141">
                  <c:v>265.08888729034055</c:v>
                </c:pt>
                <c:pt idx="142">
                  <c:v>266.84818714465649</c:v>
                </c:pt>
                <c:pt idx="143">
                  <c:v>268.71612971612103</c:v>
                </c:pt>
                <c:pt idx="144">
                  <c:v>270.67135873166814</c:v>
                </c:pt>
                <c:pt idx="145">
                  <c:v>272.69852297914042</c:v>
                </c:pt>
                <c:pt idx="146">
                  <c:v>274.78652359523011</c:v>
                </c:pt>
                <c:pt idx="147">
                  <c:v>305.81569927320857</c:v>
                </c:pt>
                <c:pt idx="148">
                  <c:v>305.61662547766542</c:v>
                </c:pt>
                <c:pt idx="149">
                  <c:v>306.02139653701352</c:v>
                </c:pt>
                <c:pt idx="150">
                  <c:v>306.86540466987589</c:v>
                </c:pt>
                <c:pt idx="151">
                  <c:v>308.03196254568712</c:v>
                </c:pt>
                <c:pt idx="152">
                  <c:v>309.43827485176394</c:v>
                </c:pt>
                <c:pt idx="153">
                  <c:v>311.02551851449942</c:v>
                </c:pt>
                <c:pt idx="154">
                  <c:v>312.75182818231372</c:v>
                </c:pt>
                <c:pt idx="155">
                  <c:v>314.5873360433377</c:v>
                </c:pt>
                <c:pt idx="156">
                  <c:v>316.5106642814481</c:v>
                </c:pt>
                <c:pt idx="157">
                  <c:v>318.50644470694789</c:v>
                </c:pt>
                <c:pt idx="158">
                  <c:v>320.56356471351233</c:v>
                </c:pt>
                <c:pt idx="159">
                  <c:v>351.56826223225181</c:v>
                </c:pt>
                <c:pt idx="160">
                  <c:v>351.35073246793712</c:v>
                </c:pt>
                <c:pt idx="161">
                  <c:v>351.73698000180883</c:v>
                </c:pt>
                <c:pt idx="162">
                  <c:v>352.562408477161</c:v>
                </c:pt>
                <c:pt idx="163">
                  <c:v>353.71034196936444</c:v>
                </c:pt>
                <c:pt idx="164">
                  <c:v>355.0979964066687</c:v>
                </c:pt>
                <c:pt idx="165">
                  <c:v>356.66655969331083</c:v>
                </c:pt>
                <c:pt idx="166">
                  <c:v>358.37417712828028</c:v>
                </c:pt>
                <c:pt idx="167">
                  <c:v>360.19099118262437</c:v>
                </c:pt>
                <c:pt idx="168">
                  <c:v>362.09563393177956</c:v>
                </c:pt>
                <c:pt idx="169">
                  <c:v>364.07274667418488</c:v>
                </c:pt>
                <c:pt idx="170">
                  <c:v>366.11122588423876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7A-48BD-8CEB-454A86246692}"/>
            </c:ext>
          </c:extLst>
        </c:ser>
        <c:ser>
          <c:idx val="1"/>
          <c:order val="1"/>
          <c:tx>
            <c:v>CnRef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'Chêne pubescent - Fert 2'!$G$97:$CI$97</c:f>
              <c:numCache>
                <c:formatCode>0.00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7A-48BD-8CEB-454A86246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771128"/>
        <c:axId val="462768384"/>
      </c:lineChart>
      <c:catAx>
        <c:axId val="462771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768384"/>
        <c:crosses val="autoZero"/>
        <c:auto val="1"/>
        <c:lblAlgn val="ctr"/>
        <c:lblOffset val="100"/>
        <c:noMultiLvlLbl val="0"/>
      </c:catAx>
      <c:valAx>
        <c:axId val="46276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771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35995183226494593"/>
          <c:h val="6.8204540804103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total sur pied des accrus (Vt réf)</a:t>
            </a:r>
          </a:p>
        </c:rich>
      </c:tx>
      <c:layout>
        <c:manualLayout>
          <c:xMode val="edge"/>
          <c:yMode val="edge"/>
          <c:x val="0.11775541282385343"/>
          <c:y val="4.790419161676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'Chêne pubescent - Fert 2'!$G$68:$CH$68</c:f>
              <c:numCache>
                <c:formatCode>General</c:formatCode>
                <c:ptCount val="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0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98-4380-A00B-DD47DCAF2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769168"/>
        <c:axId val="462769560"/>
      </c:lineChart>
      <c:catAx>
        <c:axId val="46276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769560"/>
        <c:crosses val="autoZero"/>
        <c:auto val="1"/>
        <c:lblAlgn val="ctr"/>
        <c:lblOffset val="100"/>
        <c:noMultiLvlLbl val="0"/>
      </c:catAx>
      <c:valAx>
        <c:axId val="46276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769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 dans l'écosystème</a:t>
            </a:r>
            <a:r>
              <a:rPr lang="fr-FR" baseline="0"/>
              <a:t> forestier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869287351867633"/>
          <c:y val="0.26353643912552072"/>
          <c:w val="0.83826234663531907"/>
          <c:h val="0.55145381816368078"/>
        </c:manualLayout>
      </c:layout>
      <c:lineChart>
        <c:grouping val="standard"/>
        <c:varyColors val="0"/>
        <c:ser>
          <c:idx val="0"/>
          <c:order val="0"/>
          <c:tx>
            <c:v>Sprojet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'Pin laricio - Fert 2'!$G$15:$CR$15</c:f>
              <c:numCache>
                <c:formatCode>0</c:formatCode>
                <c:ptCount val="90"/>
                <c:pt idx="0">
                  <c:v>466.70252120732084</c:v>
                </c:pt>
                <c:pt idx="1">
                  <c:v>472.47053239773442</c:v>
                </c:pt>
                <c:pt idx="2">
                  <c:v>479.32300899409785</c:v>
                </c:pt>
                <c:pt idx="3">
                  <c:v>487.21653584621055</c:v>
                </c:pt>
                <c:pt idx="4">
                  <c:v>496.10484655207415</c:v>
                </c:pt>
                <c:pt idx="5">
                  <c:v>505.94232113232721</c:v>
                </c:pt>
                <c:pt idx="6">
                  <c:v>516.68457351547374</c:v>
                </c:pt>
                <c:pt idx="7">
                  <c:v>528.2885076040609</c:v>
                </c:pt>
                <c:pt idx="8">
                  <c:v>540.71225458512095</c:v>
                </c:pt>
                <c:pt idx="9">
                  <c:v>553.91508917748115</c:v>
                </c:pt>
                <c:pt idx="10">
                  <c:v>567.85735039754434</c:v>
                </c:pt>
                <c:pt idx="11">
                  <c:v>582.50037279081175</c:v>
                </c:pt>
                <c:pt idx="12">
                  <c:v>597.80642837199514</c:v>
                </c:pt>
                <c:pt idx="13">
                  <c:v>613.73867796607294</c:v>
                </c:pt>
                <c:pt idx="14">
                  <c:v>630.26113039198981</c:v>
                </c:pt>
                <c:pt idx="15">
                  <c:v>647.3386080715452</c:v>
                </c:pt>
                <c:pt idx="16">
                  <c:v>664.93671787777362</c:v>
                </c:pt>
                <c:pt idx="17">
                  <c:v>683.02182626241836</c:v>
                </c:pt>
                <c:pt idx="18">
                  <c:v>701.56103789382826</c:v>
                </c:pt>
                <c:pt idx="19">
                  <c:v>720.52217719166413</c:v>
                </c:pt>
                <c:pt idx="20">
                  <c:v>755.39429043682321</c:v>
                </c:pt>
                <c:pt idx="21">
                  <c:v>664.73155616556949</c:v>
                </c:pt>
                <c:pt idx="22">
                  <c:v>701.9606740788339</c:v>
                </c:pt>
                <c:pt idx="23">
                  <c:v>739.05014348628902</c:v>
                </c:pt>
                <c:pt idx="24">
                  <c:v>776.02274051622544</c:v>
                </c:pt>
                <c:pt idx="25">
                  <c:v>812.89508115862452</c:v>
                </c:pt>
                <c:pt idx="26">
                  <c:v>849.67980096859571</c:v>
                </c:pt>
                <c:pt idx="27">
                  <c:v>787.81679975527743</c:v>
                </c:pt>
                <c:pt idx="28">
                  <c:v>826.91562491416835</c:v>
                </c:pt>
                <c:pt idx="29">
                  <c:v>865.91914099479743</c:v>
                </c:pt>
                <c:pt idx="30">
                  <c:v>903.81173470052727</c:v>
                </c:pt>
                <c:pt idx="31">
                  <c:v>941.62892154649683</c:v>
                </c:pt>
                <c:pt idx="32">
                  <c:v>979.3779382151165</c:v>
                </c:pt>
                <c:pt idx="33">
                  <c:v>1017.0648078362756</c:v>
                </c:pt>
                <c:pt idx="34">
                  <c:v>912.1285572497203</c:v>
                </c:pt>
                <c:pt idx="35">
                  <c:v>950.00633363435827</c:v>
                </c:pt>
                <c:pt idx="36">
                  <c:v>987.81709928205146</c:v>
                </c:pt>
                <c:pt idx="37">
                  <c:v>1025.5666833414534</c:v>
                </c:pt>
                <c:pt idx="38">
                  <c:v>1063.260022449032</c:v>
                </c:pt>
                <c:pt idx="39">
                  <c:v>1100.901348510994</c:v>
                </c:pt>
                <c:pt idx="40">
                  <c:v>1138.4943275685848</c:v>
                </c:pt>
                <c:pt idx="41">
                  <c:v>1176.0421646505822</c:v>
                </c:pt>
                <c:pt idx="42">
                  <c:v>1048.7199599298281</c:v>
                </c:pt>
                <c:pt idx="43">
                  <c:v>1084.5785762228772</c:v>
                </c:pt>
                <c:pt idx="44">
                  <c:v>1120.3919832360609</c:v>
                </c:pt>
                <c:pt idx="45">
                  <c:v>1156.1631187473558</c:v>
                </c:pt>
                <c:pt idx="46">
                  <c:v>1191.8945783787556</c:v>
                </c:pt>
                <c:pt idx="47">
                  <c:v>1227.5886712385447</c:v>
                </c:pt>
                <c:pt idx="48">
                  <c:v>1263.2474641997071</c:v>
                </c:pt>
                <c:pt idx="49">
                  <c:v>1298.87281756373</c:v>
                </c:pt>
                <c:pt idx="50">
                  <c:v>1334.4664140995983</c:v>
                </c:pt>
                <c:pt idx="51">
                  <c:v>1370.0297829219269</c:v>
                </c:pt>
                <c:pt idx="52">
                  <c:v>1236.0317385484343</c:v>
                </c:pt>
                <c:pt idx="53">
                  <c:v>1268.5195519127712</c:v>
                </c:pt>
                <c:pt idx="54">
                  <c:v>1300.9798157751763</c:v>
                </c:pt>
                <c:pt idx="55">
                  <c:v>1333.413790230208</c:v>
                </c:pt>
                <c:pt idx="56">
                  <c:v>1365.8226303848985</c:v>
                </c:pt>
                <c:pt idx="57">
                  <c:v>1398.2073987540364</c:v>
                </c:pt>
                <c:pt idx="58">
                  <c:v>1430.569075792584</c:v>
                </c:pt>
                <c:pt idx="59">
                  <c:v>1462.9085689010169</c:v>
                </c:pt>
                <c:pt idx="60">
                  <c:v>1495.2267201694694</c:v>
                </c:pt>
                <c:pt idx="61">
                  <c:v>1527.524313073036</c:v>
                </c:pt>
                <c:pt idx="62">
                  <c:v>1415.0214826138381</c:v>
                </c:pt>
                <c:pt idx="63">
                  <c:v>1443.1714683748062</c:v>
                </c:pt>
                <c:pt idx="64">
                  <c:v>1471.3049130508398</c:v>
                </c:pt>
                <c:pt idx="65">
                  <c:v>1499.4223582906791</c:v>
                </c:pt>
                <c:pt idx="66">
                  <c:v>1527.524313073036</c:v>
                </c:pt>
                <c:pt idx="67">
                  <c:v>1555.6112565281248</c:v>
                </c:pt>
                <c:pt idx="68">
                  <c:v>1583.6836404459693</c:v>
                </c:pt>
                <c:pt idx="69">
                  <c:v>1611.7418915135625</c:v>
                </c:pt>
                <c:pt idx="70">
                  <c:v>1639.7864133163921</c:v>
                </c:pt>
                <c:pt idx="71">
                  <c:v>1667.8175881344098</c:v>
                </c:pt>
                <c:pt idx="72">
                  <c:v>1566.0353288127833</c:v>
                </c:pt>
                <c:pt idx="73">
                  <c:v>1589.8618422321626</c:v>
                </c:pt>
                <c:pt idx="74">
                  <c:v>1613.678237330568</c:v>
                </c:pt>
                <c:pt idx="75">
                  <c:v>1637.4847589947185</c:v>
                </c:pt>
                <c:pt idx="76">
                  <c:v>1661.281641113271</c:v>
                </c:pt>
                <c:pt idx="77">
                  <c:v>1685.0691072890693</c:v>
                </c:pt>
                <c:pt idx="78">
                  <c:v>1708.8473714917029</c:v>
                </c:pt>
                <c:pt idx="79">
                  <c:v>1732.6166386564691</c:v>
                </c:pt>
                <c:pt idx="80">
                  <c:v>1752.8788564037143</c:v>
                </c:pt>
                <c:pt idx="81">
                  <c:v>1773.1347919086584</c:v>
                </c:pt>
                <c:pt idx="82">
                  <c:v>1793.3845583840514</c:v>
                </c:pt>
                <c:pt idx="83">
                  <c:v>1813.6282652362206</c:v>
                </c:pt>
                <c:pt idx="84">
                  <c:v>1833.8660182505855</c:v>
                </c:pt>
                <c:pt idx="85">
                  <c:v>1854.0979197654035</c:v>
                </c:pt>
                <c:pt idx="86">
                  <c:v>1874.3240688346775</c:v>
                </c:pt>
                <c:pt idx="87">
                  <c:v>1894.5445613810396</c:v>
                </c:pt>
                <c:pt idx="88">
                  <c:v>1914.7594903393799</c:v>
                </c:pt>
                <c:pt idx="89">
                  <c:v>1934.9689457918903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AC-494F-B29B-20C812C2B31D}"/>
            </c:ext>
          </c:extLst>
        </c:ser>
        <c:ser>
          <c:idx val="1"/>
          <c:order val="1"/>
          <c:tx>
            <c:v>SRef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'Pin laricio - Fert 2'!$G$74:$CH$74</c:f>
              <c:numCache>
                <c:formatCode>0</c:formatCode>
                <c:ptCount val="80"/>
                <c:pt idx="0">
                  <c:v>465.46697407438137</c:v>
                </c:pt>
                <c:pt idx="1">
                  <c:v>468.81419203629457</c:v>
                </c:pt>
                <c:pt idx="2">
                  <c:v>472.1227347852614</c:v>
                </c:pt>
                <c:pt idx="3">
                  <c:v>475.40743723309515</c:v>
                </c:pt>
                <c:pt idx="4">
                  <c:v>478.67502304815025</c:v>
                </c:pt>
                <c:pt idx="5">
                  <c:v>481.92932769157687</c:v>
                </c:pt>
                <c:pt idx="6">
                  <c:v>485.17282373687823</c:v>
                </c:pt>
                <c:pt idx="7">
                  <c:v>488.40723342911696</c:v>
                </c:pt>
                <c:pt idx="8">
                  <c:v>491.63382264032208</c:v>
                </c:pt>
                <c:pt idx="9">
                  <c:v>494.85355943483955</c:v>
                </c:pt>
                <c:pt idx="10">
                  <c:v>498.06720706028659</c:v>
                </c:pt>
                <c:pt idx="11">
                  <c:v>501.27538203246394</c:v>
                </c:pt>
                <c:pt idx="12">
                  <c:v>504.47859225515043</c:v>
                </c:pt>
                <c:pt idx="13">
                  <c:v>507.67726305428147</c:v>
                </c:pt>
                <c:pt idx="14">
                  <c:v>510.87175555194852</c:v>
                </c:pt>
                <c:pt idx="15">
                  <c:v>514.06237999658458</c:v>
                </c:pt>
                <c:pt idx="16">
                  <c:v>517.24940566365672</c:v>
                </c:pt>
                <c:pt idx="17">
                  <c:v>520.43306835956901</c:v>
                </c:pt>
                <c:pt idx="18">
                  <c:v>523.61357621022501</c:v>
                </c:pt>
                <c:pt idx="19">
                  <c:v>526.79111419618141</c:v>
                </c:pt>
                <c:pt idx="20">
                  <c:v>529.96584775499343</c:v>
                </c:pt>
                <c:pt idx="21">
                  <c:v>533.13792567795792</c:v>
                </c:pt>
                <c:pt idx="22">
                  <c:v>536.30748246528867</c:v>
                </c:pt>
                <c:pt idx="23">
                  <c:v>539.47464026013847</c:v>
                </c:pt>
                <c:pt idx="24">
                  <c:v>542.63951045119995</c:v>
                </c:pt>
                <c:pt idx="25">
                  <c:v>545.80219501167437</c:v>
                </c:pt>
                <c:pt idx="26">
                  <c:v>548.9627876264492</c:v>
                </c:pt>
                <c:pt idx="27">
                  <c:v>552.12137464759383</c:v>
                </c:pt>
                <c:pt idx="28">
                  <c:v>555.27803590951908</c:v>
                </c:pt>
                <c:pt idx="29">
                  <c:v>558.4328454285419</c:v>
                </c:pt>
                <c:pt idx="30">
                  <c:v>560.55920533988922</c:v>
                </c:pt>
                <c:pt idx="31">
                  <c:v>562.68384642128569</c:v>
                </c:pt>
                <c:pt idx="32">
                  <c:v>564.80682854925521</c:v>
                </c:pt>
                <c:pt idx="33">
                  <c:v>566.92820776522626</c:v>
                </c:pt>
                <c:pt idx="34">
                  <c:v>569.04803662665677</c:v>
                </c:pt>
                <c:pt idx="35">
                  <c:v>571.16636451690204</c:v>
                </c:pt>
                <c:pt idx="36">
                  <c:v>573.28323791968592</c:v>
                </c:pt>
                <c:pt idx="37">
                  <c:v>575.39870066306491</c:v>
                </c:pt>
                <c:pt idx="38">
                  <c:v>577.51279413698796</c:v>
                </c:pt>
                <c:pt idx="39">
                  <c:v>579.62555748791726</c:v>
                </c:pt>
                <c:pt idx="40">
                  <c:v>581.73702779343591</c:v>
                </c:pt>
                <c:pt idx="41">
                  <c:v>583.84724021934426</c:v>
                </c:pt>
                <c:pt idx="42">
                  <c:v>585.95622816136995</c:v>
                </c:pt>
                <c:pt idx="43">
                  <c:v>588.06402337332781</c:v>
                </c:pt>
                <c:pt idx="44">
                  <c:v>590.17065608329688</c:v>
                </c:pt>
                <c:pt idx="45">
                  <c:v>592.27615509918223</c:v>
                </c:pt>
                <c:pt idx="46">
                  <c:v>594.3805479048367</c:v>
                </c:pt>
                <c:pt idx="47">
                  <c:v>596.48386074777227</c:v>
                </c:pt>
                <c:pt idx="48">
                  <c:v>598.58611871935545</c:v>
                </c:pt>
                <c:pt idx="49">
                  <c:v>600.68734582827108</c:v>
                </c:pt>
                <c:pt idx="50">
                  <c:v>602.78756506794343</c:v>
                </c:pt>
                <c:pt idx="51">
                  <c:v>604.88679847851984</c:v>
                </c:pt>
                <c:pt idx="52">
                  <c:v>606.98506720395096</c:v>
                </c:pt>
                <c:pt idx="53">
                  <c:v>609.08239154464229</c:v>
                </c:pt>
                <c:pt idx="54">
                  <c:v>611.17879100609468</c:v>
                </c:pt>
                <c:pt idx="55">
                  <c:v>613.27428434390765</c:v>
                </c:pt>
                <c:pt idx="56">
                  <c:v>615.36888960547572</c:v>
                </c:pt>
                <c:pt idx="57">
                  <c:v>617.46262416867842</c:v>
                </c:pt>
                <c:pt idx="58">
                  <c:v>619.55550477782424</c:v>
                </c:pt>
                <c:pt idx="59">
                  <c:v>621.64754757708954</c:v>
                </c:pt>
                <c:pt idx="60">
                  <c:v>623.73876814166522</c:v>
                </c:pt>
                <c:pt idx="61">
                  <c:v>625.82918150680268</c:v>
                </c:pt>
                <c:pt idx="62">
                  <c:v>627.91880219493225</c:v>
                </c:pt>
                <c:pt idx="63">
                  <c:v>630.00764424101283</c:v>
                </c:pt>
                <c:pt idx="64">
                  <c:v>632.09572121624979</c:v>
                </c:pt>
                <c:pt idx="65">
                  <c:v>634.1830462503134</c:v>
                </c:pt>
                <c:pt idx="66">
                  <c:v>636.26963205217237</c:v>
                </c:pt>
                <c:pt idx="67">
                  <c:v>638.35549092964777</c:v>
                </c:pt>
                <c:pt idx="68">
                  <c:v>640.44063480778425</c:v>
                </c:pt>
                <c:pt idx="69">
                  <c:v>642.52507524612622</c:v>
                </c:pt>
                <c:pt idx="70">
                  <c:v>644.60882345497862</c:v>
                </c:pt>
                <c:pt idx="71">
                  <c:v>646.69189031072528</c:v>
                </c:pt>
                <c:pt idx="72">
                  <c:v>648.77428637027231</c:v>
                </c:pt>
                <c:pt idx="73">
                  <c:v>650.85602188467783</c:v>
                </c:pt>
                <c:pt idx="74">
                  <c:v>652.93710681202367</c:v>
                </c:pt>
                <c:pt idx="75">
                  <c:v>655.01755082958107</c:v>
                </c:pt>
                <c:pt idx="76">
                  <c:v>657.09736334531738</c:v>
                </c:pt>
                <c:pt idx="77">
                  <c:v>659.17655350878965</c:v>
                </c:pt>
                <c:pt idx="78">
                  <c:v>661.25513022146117</c:v>
                </c:pt>
                <c:pt idx="79">
                  <c:v>663.33310214648327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AC-494F-B29B-20C812C2B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607424"/>
        <c:axId val="307606640"/>
      </c:lineChart>
      <c:catAx>
        <c:axId val="307607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06640"/>
        <c:crosses val="autoZero"/>
        <c:auto val="1"/>
        <c:lblAlgn val="ctr"/>
        <c:lblOffset val="100"/>
        <c:noMultiLvlLbl val="0"/>
      </c:catAx>
      <c:valAx>
        <c:axId val="30760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07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277846710308347"/>
          <c:y val="0.25846309777399462"/>
          <c:w val="0.39601253947536774"/>
          <c:h val="0.128170235512284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 l'effet substitution (tCO2) par les produits bois récoltés (30</a:t>
            </a:r>
            <a:r>
              <a:rPr lang="fr-FR" baseline="0"/>
              <a:t> ans)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barChart>
        <c:barDir val="col"/>
        <c:grouping val="clustered"/>
        <c:varyColors val="0"/>
        <c:ser>
          <c:idx val="0"/>
          <c:order val="0"/>
          <c:tx>
            <c:v>SubnProjet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'Chêne pubescent - Fert 2'!$G$51:$AJ$51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60-4962-9FD6-BF13C1B4CC0E}"/>
            </c:ext>
          </c:extLst>
        </c:ser>
        <c:ser>
          <c:idx val="1"/>
          <c:order val="1"/>
          <c:tx>
            <c:v>SubnRef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'Chêne pubescent - Fert 2'!$G$103:$AJ$103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60-4962-9FD6-BF13C1B4C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2766816"/>
        <c:axId val="462773088"/>
      </c:barChart>
      <c:catAx>
        <c:axId val="46276681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773088"/>
        <c:crosses val="autoZero"/>
        <c:auto val="1"/>
        <c:lblAlgn val="ctr"/>
        <c:lblOffset val="100"/>
        <c:noMultiLvlLbl val="0"/>
      </c:catAx>
      <c:valAx>
        <c:axId val="46277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76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19552228049543513"/>
          <c:h val="0.16932388247019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bois fort sur pied </a:t>
            </a:r>
          </a:p>
          <a:p>
            <a:pPr>
              <a:defRPr/>
            </a:pPr>
            <a:r>
              <a:rPr lang="fr-FR"/>
              <a:t>V7 projet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'Pin sylvestre - Fert 2'!$G$9:$DB$9</c:f>
              <c:numCache>
                <c:formatCode>General</c:formatCode>
                <c:ptCount val="100"/>
                <c:pt idx="0">
                  <c:v>3.2</c:v>
                </c:pt>
                <c:pt idx="1">
                  <c:v>6.4</c:v>
                </c:pt>
                <c:pt idx="2">
                  <c:v>9.6000000000000014</c:v>
                </c:pt>
                <c:pt idx="3">
                  <c:v>12.8</c:v>
                </c:pt>
                <c:pt idx="4">
                  <c:v>16</c:v>
                </c:pt>
                <c:pt idx="5">
                  <c:v>19.2</c:v>
                </c:pt>
                <c:pt idx="6">
                  <c:v>22.4</c:v>
                </c:pt>
                <c:pt idx="7">
                  <c:v>25.599999999999998</c:v>
                </c:pt>
                <c:pt idx="8">
                  <c:v>28.799999999999997</c:v>
                </c:pt>
                <c:pt idx="9">
                  <c:v>31.999999999999996</c:v>
                </c:pt>
                <c:pt idx="10">
                  <c:v>35.199999999999996</c:v>
                </c:pt>
                <c:pt idx="11">
                  <c:v>38.4</c:v>
                </c:pt>
                <c:pt idx="12">
                  <c:v>41.6</c:v>
                </c:pt>
                <c:pt idx="13">
                  <c:v>44.800000000000004</c:v>
                </c:pt>
                <c:pt idx="14">
                  <c:v>48.000000000000007</c:v>
                </c:pt>
                <c:pt idx="15">
                  <c:v>51.20000000000001</c:v>
                </c:pt>
                <c:pt idx="16">
                  <c:v>54.400000000000013</c:v>
                </c:pt>
                <c:pt idx="17">
                  <c:v>57.600000000000016</c:v>
                </c:pt>
                <c:pt idx="18">
                  <c:v>60.800000000000018</c:v>
                </c:pt>
                <c:pt idx="19">
                  <c:v>64</c:v>
                </c:pt>
                <c:pt idx="20">
                  <c:v>80.714285714285722</c:v>
                </c:pt>
                <c:pt idx="21">
                  <c:v>97.428571428571445</c:v>
                </c:pt>
                <c:pt idx="22">
                  <c:v>114.14285714285717</c:v>
                </c:pt>
                <c:pt idx="23">
                  <c:v>130.85714285714289</c:v>
                </c:pt>
                <c:pt idx="24">
                  <c:v>147.57142857142861</c:v>
                </c:pt>
                <c:pt idx="25">
                  <c:v>164.28571428571433</c:v>
                </c:pt>
                <c:pt idx="26">
                  <c:v>123</c:v>
                </c:pt>
                <c:pt idx="27">
                  <c:v>136.16666666666666</c:v>
                </c:pt>
                <c:pt idx="28">
                  <c:v>149.33333333333331</c:v>
                </c:pt>
                <c:pt idx="29">
                  <c:v>162.49999999999997</c:v>
                </c:pt>
                <c:pt idx="30">
                  <c:v>175.66666666666663</c:v>
                </c:pt>
                <c:pt idx="31">
                  <c:v>188.83333333333329</c:v>
                </c:pt>
                <c:pt idx="32">
                  <c:v>152</c:v>
                </c:pt>
                <c:pt idx="33">
                  <c:v>163.28571428571428</c:v>
                </c:pt>
                <c:pt idx="34">
                  <c:v>174.57142857142856</c:v>
                </c:pt>
                <c:pt idx="35">
                  <c:v>185.85714285714283</c:v>
                </c:pt>
                <c:pt idx="36">
                  <c:v>197.14285714285711</c:v>
                </c:pt>
                <c:pt idx="37">
                  <c:v>208.42857142857139</c:v>
                </c:pt>
                <c:pt idx="38">
                  <c:v>219.71428571428567</c:v>
                </c:pt>
                <c:pt idx="39">
                  <c:v>177</c:v>
                </c:pt>
                <c:pt idx="40">
                  <c:v>186.625</c:v>
                </c:pt>
                <c:pt idx="41">
                  <c:v>196.25</c:v>
                </c:pt>
                <c:pt idx="42">
                  <c:v>205.875</c:v>
                </c:pt>
                <c:pt idx="43">
                  <c:v>215.5</c:v>
                </c:pt>
                <c:pt idx="44">
                  <c:v>225.125</c:v>
                </c:pt>
                <c:pt idx="45">
                  <c:v>234.75</c:v>
                </c:pt>
                <c:pt idx="46">
                  <c:v>244.375</c:v>
                </c:pt>
                <c:pt idx="47">
                  <c:v>210</c:v>
                </c:pt>
                <c:pt idx="48">
                  <c:v>218.4</c:v>
                </c:pt>
                <c:pt idx="49">
                  <c:v>226.8</c:v>
                </c:pt>
                <c:pt idx="50">
                  <c:v>235.20000000000002</c:v>
                </c:pt>
                <c:pt idx="51">
                  <c:v>243.60000000000002</c:v>
                </c:pt>
                <c:pt idx="52">
                  <c:v>252.00000000000003</c:v>
                </c:pt>
                <c:pt idx="53">
                  <c:v>260.40000000000003</c:v>
                </c:pt>
                <c:pt idx="54">
                  <c:v>268.8</c:v>
                </c:pt>
                <c:pt idx="55">
                  <c:v>277.2</c:v>
                </c:pt>
                <c:pt idx="56">
                  <c:v>285.59999999999997</c:v>
                </c:pt>
                <c:pt idx="57">
                  <c:v>240</c:v>
                </c:pt>
                <c:pt idx="58">
                  <c:v>247</c:v>
                </c:pt>
                <c:pt idx="59">
                  <c:v>254</c:v>
                </c:pt>
                <c:pt idx="60">
                  <c:v>261</c:v>
                </c:pt>
                <c:pt idx="61">
                  <c:v>268</c:v>
                </c:pt>
                <c:pt idx="62">
                  <c:v>275</c:v>
                </c:pt>
                <c:pt idx="63">
                  <c:v>282</c:v>
                </c:pt>
                <c:pt idx="64">
                  <c:v>289</c:v>
                </c:pt>
                <c:pt idx="65">
                  <c:v>296</c:v>
                </c:pt>
                <c:pt idx="66">
                  <c:v>303</c:v>
                </c:pt>
                <c:pt idx="67">
                  <c:v>265</c:v>
                </c:pt>
                <c:pt idx="68">
                  <c:v>271</c:v>
                </c:pt>
                <c:pt idx="69">
                  <c:v>277</c:v>
                </c:pt>
                <c:pt idx="70">
                  <c:v>283</c:v>
                </c:pt>
                <c:pt idx="71">
                  <c:v>289</c:v>
                </c:pt>
                <c:pt idx="72">
                  <c:v>295</c:v>
                </c:pt>
                <c:pt idx="73">
                  <c:v>301</c:v>
                </c:pt>
                <c:pt idx="74">
                  <c:v>307</c:v>
                </c:pt>
                <c:pt idx="75">
                  <c:v>313</c:v>
                </c:pt>
                <c:pt idx="76">
                  <c:v>319</c:v>
                </c:pt>
                <c:pt idx="77">
                  <c:v>286</c:v>
                </c:pt>
                <c:pt idx="78">
                  <c:v>291.10000000000002</c:v>
                </c:pt>
                <c:pt idx="79">
                  <c:v>296.20000000000005</c:v>
                </c:pt>
                <c:pt idx="80">
                  <c:v>301.30000000000007</c:v>
                </c:pt>
                <c:pt idx="81">
                  <c:v>306.40000000000009</c:v>
                </c:pt>
                <c:pt idx="82">
                  <c:v>311.50000000000011</c:v>
                </c:pt>
                <c:pt idx="83">
                  <c:v>316.60000000000014</c:v>
                </c:pt>
                <c:pt idx="84">
                  <c:v>321.70000000000016</c:v>
                </c:pt>
                <c:pt idx="85">
                  <c:v>326.80000000000018</c:v>
                </c:pt>
                <c:pt idx="86">
                  <c:v>331.9000000000002</c:v>
                </c:pt>
                <c:pt idx="87">
                  <c:v>303</c:v>
                </c:pt>
                <c:pt idx="88">
                  <c:v>307.5</c:v>
                </c:pt>
                <c:pt idx="89">
                  <c:v>312</c:v>
                </c:pt>
                <c:pt idx="90">
                  <c:v>316.2</c:v>
                </c:pt>
                <c:pt idx="91">
                  <c:v>320.39999999999998</c:v>
                </c:pt>
                <c:pt idx="92">
                  <c:v>324.59999999999997</c:v>
                </c:pt>
                <c:pt idx="93">
                  <c:v>328.79999999999995</c:v>
                </c:pt>
                <c:pt idx="94">
                  <c:v>332.99999999999994</c:v>
                </c:pt>
                <c:pt idx="95">
                  <c:v>337.19999999999993</c:v>
                </c:pt>
                <c:pt idx="96">
                  <c:v>341.39999999999992</c:v>
                </c:pt>
                <c:pt idx="97">
                  <c:v>345.59999999999991</c:v>
                </c:pt>
                <c:pt idx="98">
                  <c:v>349.7999999999999</c:v>
                </c:pt>
                <c:pt idx="99">
                  <c:v>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ED-444D-9F5B-B1D973067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770736"/>
        <c:axId val="462771520"/>
      </c:lineChart>
      <c:catAx>
        <c:axId val="46277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771520"/>
        <c:crosses val="autoZero"/>
        <c:auto val="1"/>
        <c:lblAlgn val="ctr"/>
        <c:lblOffset val="100"/>
        <c:noMultiLvlLbl val="0"/>
      </c:catAx>
      <c:valAx>
        <c:axId val="46277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77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 dans l'écosystème</a:t>
            </a:r>
            <a:r>
              <a:rPr lang="fr-FR" baseline="0"/>
              <a:t> forestier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869287351867633"/>
          <c:y val="0.26353643912552072"/>
          <c:w val="0.83826234663531907"/>
          <c:h val="0.55145381816368078"/>
        </c:manualLayout>
      </c:layout>
      <c:lineChart>
        <c:grouping val="standard"/>
        <c:varyColors val="0"/>
        <c:ser>
          <c:idx val="0"/>
          <c:order val="0"/>
          <c:tx>
            <c:v>Sprojet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'Pin sylvestre - Fert 2'!$G$15:$DB$15</c:f>
              <c:numCache>
                <c:formatCode>0</c:formatCode>
                <c:ptCount val="100"/>
                <c:pt idx="0">
                  <c:v>363.0454495807823</c:v>
                </c:pt>
                <c:pt idx="1">
                  <c:v>369.42396336527963</c:v>
                </c:pt>
                <c:pt idx="2">
                  <c:v>375.71627028691563</c:v>
                </c:pt>
                <c:pt idx="3">
                  <c:v>381.95543729247157</c:v>
                </c:pt>
                <c:pt idx="4">
                  <c:v>388.15645140623491</c:v>
                </c:pt>
                <c:pt idx="5">
                  <c:v>394.32786185258459</c:v>
                </c:pt>
                <c:pt idx="6">
                  <c:v>400.47517998591775</c:v>
                </c:pt>
                <c:pt idx="7">
                  <c:v>406.60224468215961</c:v>
                </c:pt>
                <c:pt idx="8">
                  <c:v>412.71187756394994</c:v>
                </c:pt>
                <c:pt idx="9">
                  <c:v>418.80623644203951</c:v>
                </c:pt>
                <c:pt idx="10">
                  <c:v>424.88702259168076</c:v>
                </c:pt>
                <c:pt idx="11">
                  <c:v>430.95561022361647</c:v>
                </c:pt>
                <c:pt idx="12">
                  <c:v>437.01313145291601</c:v>
                </c:pt>
                <c:pt idx="13">
                  <c:v>443.06053432903542</c:v>
                </c:pt>
                <c:pt idx="14">
                  <c:v>449.09862379137195</c:v>
                </c:pt>
                <c:pt idx="15">
                  <c:v>455.12809138218489</c:v>
                </c:pt>
                <c:pt idx="16">
                  <c:v>461.14953731518943</c:v>
                </c:pt>
                <c:pt idx="17">
                  <c:v>467.16348720172095</c:v>
                </c:pt>
                <c:pt idx="18">
                  <c:v>473.17040495341422</c:v>
                </c:pt>
                <c:pt idx="19">
                  <c:v>479.17070289103617</c:v>
                </c:pt>
                <c:pt idx="20">
                  <c:v>507.07219814623801</c:v>
                </c:pt>
                <c:pt idx="21">
                  <c:v>534.8410044687912</c:v>
                </c:pt>
                <c:pt idx="22">
                  <c:v>562.50255856167871</c:v>
                </c:pt>
                <c:pt idx="23">
                  <c:v>590.07438109124166</c:v>
                </c:pt>
                <c:pt idx="24">
                  <c:v>617.56924729340142</c:v>
                </c:pt>
                <c:pt idx="25">
                  <c:v>644.99686821278863</c:v>
                </c:pt>
                <c:pt idx="26">
                  <c:v>579.87185416623777</c:v>
                </c:pt>
                <c:pt idx="27">
                  <c:v>601.73274326317926</c:v>
                </c:pt>
                <c:pt idx="28">
                  <c:v>623.54801441360655</c:v>
                </c:pt>
                <c:pt idx="29">
                  <c:v>645.32214708442075</c:v>
                </c:pt>
                <c:pt idx="30">
                  <c:v>666.26685350680384</c:v>
                </c:pt>
                <c:pt idx="31">
                  <c:v>687.17725784858385</c:v>
                </c:pt>
                <c:pt idx="32">
                  <c:v>628.59275247244852</c:v>
                </c:pt>
                <c:pt idx="33">
                  <c:v>646.5730285879647</c:v>
                </c:pt>
                <c:pt idx="34">
                  <c:v>664.52596520267855</c:v>
                </c:pt>
                <c:pt idx="35">
                  <c:v>682.45353091949812</c:v>
                </c:pt>
                <c:pt idx="36">
                  <c:v>700.35744175550997</c:v>
                </c:pt>
                <c:pt idx="37">
                  <c:v>718.23920615890586</c:v>
                </c:pt>
                <c:pt idx="38">
                  <c:v>736.1001599970092</c:v>
                </c:pt>
                <c:pt idx="39">
                  <c:v>668.38587595049967</c:v>
                </c:pt>
                <c:pt idx="40">
                  <c:v>683.67240864634778</c:v>
                </c:pt>
                <c:pt idx="41">
                  <c:v>698.94181845013702</c:v>
                </c:pt>
                <c:pt idx="42">
                  <c:v>714.19504099487858</c:v>
                </c:pt>
                <c:pt idx="43">
                  <c:v>729.43291948472404</c:v>
                </c:pt>
                <c:pt idx="44">
                  <c:v>744.65621754451342</c:v>
                </c:pt>
                <c:pt idx="45">
                  <c:v>759.8656298098748</c:v>
                </c:pt>
                <c:pt idx="46">
                  <c:v>775.06179073158091</c:v>
                </c:pt>
                <c:pt idx="47">
                  <c:v>720.72739298972931</c:v>
                </c:pt>
                <c:pt idx="48">
                  <c:v>734.02118117139651</c:v>
                </c:pt>
                <c:pt idx="49">
                  <c:v>747.30402973420712</c:v>
                </c:pt>
                <c:pt idx="50">
                  <c:v>760.57639024759089</c:v>
                </c:pt>
                <c:pt idx="51">
                  <c:v>773.83868019753947</c:v>
                </c:pt>
                <c:pt idx="52">
                  <c:v>787.09128664491197</c:v>
                </c:pt>
                <c:pt idx="53">
                  <c:v>800.33456938226402</c:v>
                </c:pt>
                <c:pt idx="54">
                  <c:v>813.56886367190145</c:v>
                </c:pt>
                <c:pt idx="55">
                  <c:v>826.79448263206211</c:v>
                </c:pt>
                <c:pt idx="56">
                  <c:v>840.01171932573925</c:v>
                </c:pt>
                <c:pt idx="57">
                  <c:v>768.15604929412655</c:v>
                </c:pt>
                <c:pt idx="58">
                  <c:v>779.20397607070481</c:v>
                </c:pt>
                <c:pt idx="59">
                  <c:v>790.24528195379673</c:v>
                </c:pt>
                <c:pt idx="60">
                  <c:v>801.28017037374093</c:v>
                </c:pt>
                <c:pt idx="61">
                  <c:v>812.30883322765646</c:v>
                </c:pt>
                <c:pt idx="62">
                  <c:v>823.33145181723467</c:v>
                </c:pt>
                <c:pt idx="63">
                  <c:v>834.34819768835996</c:v>
                </c:pt>
                <c:pt idx="64">
                  <c:v>845.35923338501686</c:v>
                </c:pt>
                <c:pt idx="65">
                  <c:v>856.36471312809761</c:v>
                </c:pt>
                <c:pt idx="66">
                  <c:v>867.36478342818918</c:v>
                </c:pt>
                <c:pt idx="67">
                  <c:v>807.58301388626512</c:v>
                </c:pt>
                <c:pt idx="68">
                  <c:v>817.03354251980784</c:v>
                </c:pt>
                <c:pt idx="69">
                  <c:v>826.47968548072049</c:v>
                </c:pt>
                <c:pt idx="70">
                  <c:v>835.92154870626439</c:v>
                </c:pt>
                <c:pt idx="71">
                  <c:v>845.35923338501686</c:v>
                </c:pt>
                <c:pt idx="72">
                  <c:v>854.79283626383051</c:v>
                </c:pt>
                <c:pt idx="73">
                  <c:v>864.22244992911419</c:v>
                </c:pt>
                <c:pt idx="74">
                  <c:v>873.64816306505099</c:v>
                </c:pt>
                <c:pt idx="75">
                  <c:v>883.07006069106285</c:v>
                </c:pt>
                <c:pt idx="76">
                  <c:v>892.48822438054856</c:v>
                </c:pt>
                <c:pt idx="77">
                  <c:v>840.64090721662308</c:v>
                </c:pt>
                <c:pt idx="78">
                  <c:v>848.66145387288941</c:v>
                </c:pt>
                <c:pt idx="79">
                  <c:v>856.67907524144709</c:v>
                </c:pt>
                <c:pt idx="80">
                  <c:v>864.69382750228635</c:v>
                </c:pt>
                <c:pt idx="81">
                  <c:v>872.70576482452441</c:v>
                </c:pt>
                <c:pt idx="82">
                  <c:v>880.71493947063175</c:v>
                </c:pt>
                <c:pt idx="83">
                  <c:v>888.72140189363893</c:v>
                </c:pt>
                <c:pt idx="84">
                  <c:v>896.72520082790413</c:v>
                </c:pt>
                <c:pt idx="85">
                  <c:v>904.72638337395847</c:v>
                </c:pt>
                <c:pt idx="86">
                  <c:v>912.72499507790837</c:v>
                </c:pt>
                <c:pt idx="87">
                  <c:v>867.36478342818918</c:v>
                </c:pt>
                <c:pt idx="88">
                  <c:v>874.43346578454077</c:v>
                </c:pt>
                <c:pt idx="89">
                  <c:v>881.50000588299565</c:v>
                </c:pt>
                <c:pt idx="90">
                  <c:v>891.76020760426854</c:v>
                </c:pt>
                <c:pt idx="91">
                  <c:v>902.0186004239348</c:v>
                </c:pt>
                <c:pt idx="92">
                  <c:v>912.27521079562496</c:v>
                </c:pt>
                <c:pt idx="93">
                  <c:v>922.53006444904656</c:v>
                </c:pt>
                <c:pt idx="94">
                  <c:v>932.7831864187815</c:v>
                </c:pt>
                <c:pt idx="95">
                  <c:v>943.03460107159435</c:v>
                </c:pt>
                <c:pt idx="96">
                  <c:v>953.28433213233586</c:v>
                </c:pt>
                <c:pt idx="97">
                  <c:v>963.53240270853951</c:v>
                </c:pt>
                <c:pt idx="98">
                  <c:v>973.77883531378632</c:v>
                </c:pt>
                <c:pt idx="99">
                  <c:v>984.02365188991678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8-48E5-A77A-171939EA9208}"/>
            </c:ext>
          </c:extLst>
        </c:ser>
        <c:ser>
          <c:idx val="1"/>
          <c:order val="1"/>
          <c:tx>
            <c:v>SRef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'Pin sylvestre - Fert 2'!$G$74:$CH$74</c:f>
              <c:numCache>
                <c:formatCode>0</c:formatCode>
                <c:ptCount val="80"/>
                <c:pt idx="0">
                  <c:v>359.09279847689805</c:v>
                </c:pt>
                <c:pt idx="1">
                  <c:v>361.69038045949725</c:v>
                </c:pt>
                <c:pt idx="2">
                  <c:v>364.25721229400688</c:v>
                </c:pt>
                <c:pt idx="3">
                  <c:v>366.80508902175694</c:v>
                </c:pt>
                <c:pt idx="4">
                  <c:v>369.33935654214565</c:v>
                </c:pt>
                <c:pt idx="5">
                  <c:v>371.86306437938669</c:v>
                </c:pt>
                <c:pt idx="6">
                  <c:v>374.37817844382948</c:v>
                </c:pt>
                <c:pt idx="7">
                  <c:v>376.88606806964634</c:v>
                </c:pt>
                <c:pt idx="8">
                  <c:v>379.38773973487315</c:v>
                </c:pt>
                <c:pt idx="9">
                  <c:v>381.88396313461249</c:v>
                </c:pt>
                <c:pt idx="10">
                  <c:v>384.37534511690643</c:v>
                </c:pt>
                <c:pt idx="11">
                  <c:v>386.86237586527926</c:v>
                </c:pt>
                <c:pt idx="12">
                  <c:v>389.34545920727879</c:v>
                </c:pt>
                <c:pt idx="13">
                  <c:v>391.8249333139068</c:v>
                </c:pt>
                <c:pt idx="14">
                  <c:v>394.30108530854108</c:v>
                </c:pt>
                <c:pt idx="15">
                  <c:v>396.77416186559003</c:v>
                </c:pt>
                <c:pt idx="16">
                  <c:v>399.2443770824006</c:v>
                </c:pt>
                <c:pt idx="17">
                  <c:v>401.71191844551225</c:v>
                </c:pt>
                <c:pt idx="18">
                  <c:v>404.17695143306679</c:v>
                </c:pt>
                <c:pt idx="19">
                  <c:v>406.63962312064746</c:v>
                </c:pt>
                <c:pt idx="20">
                  <c:v>409.1000650454568</c:v>
                </c:pt>
                <c:pt idx="21">
                  <c:v>411.55839550947866</c:v>
                </c:pt>
                <c:pt idx="22">
                  <c:v>414.01472145204656</c:v>
                </c:pt>
                <c:pt idx="23">
                  <c:v>416.46913998755872</c:v>
                </c:pt>
                <c:pt idx="24">
                  <c:v>418.92173967968512</c:v>
                </c:pt>
                <c:pt idx="25">
                  <c:v>421.37260160596355</c:v>
                </c:pt>
                <c:pt idx="26">
                  <c:v>423.82180025400356</c:v>
                </c:pt>
                <c:pt idx="27">
                  <c:v>426.2694042811886</c:v>
                </c:pt>
                <c:pt idx="28">
                  <c:v>428.71547716279815</c:v>
                </c:pt>
                <c:pt idx="29">
                  <c:v>431.16007774822293</c:v>
                </c:pt>
                <c:pt idx="30">
                  <c:v>432.8112607409343</c:v>
                </c:pt>
                <c:pt idx="31">
                  <c:v>434.461077114783</c:v>
                </c:pt>
                <c:pt idx="32">
                  <c:v>436.10957447679806</c:v>
                </c:pt>
                <c:pt idx="33">
                  <c:v>437.75679738477453</c:v>
                </c:pt>
                <c:pt idx="34">
                  <c:v>439.4027876264492</c:v>
                </c:pt>
                <c:pt idx="35">
                  <c:v>441.04758446587198</c:v>
                </c:pt>
                <c:pt idx="36">
                  <c:v>442.69122486163428</c:v>
                </c:pt>
                <c:pt idx="37">
                  <c:v>444.33374366084144</c:v>
                </c:pt>
                <c:pt idx="38">
                  <c:v>445.97517377209238</c:v>
                </c:pt>
                <c:pt idx="39">
                  <c:v>447.61554632021898</c:v>
                </c:pt>
                <c:pt idx="40">
                  <c:v>449.25489078511526</c:v>
                </c:pt>
                <c:pt idx="41">
                  <c:v>450.89323512664163</c:v>
                </c:pt>
                <c:pt idx="42">
                  <c:v>452.53060589729802</c:v>
                </c:pt>
                <c:pt idx="43">
                  <c:v>454.1670283441203</c:v>
                </c:pt>
                <c:pt idx="44">
                  <c:v>455.80252650105285</c:v>
                </c:pt>
                <c:pt idx="45">
                  <c:v>457.43712327287852</c:v>
                </c:pt>
                <c:pt idx="46">
                  <c:v>459.07084051164333</c:v>
                </c:pt>
                <c:pt idx="47">
                  <c:v>460.70369908639555</c:v>
                </c:pt>
                <c:pt idx="48">
                  <c:v>462.33571894694734</c:v>
                </c:pt>
                <c:pt idx="49">
                  <c:v>463.96691918228521</c:v>
                </c:pt>
                <c:pt idx="50">
                  <c:v>465.59731807417529</c:v>
                </c:pt>
                <c:pt idx="51">
                  <c:v>467.22693314644584</c:v>
                </c:pt>
                <c:pt idx="52">
                  <c:v>468.8557812103715</c:v>
                </c:pt>
                <c:pt idx="53">
                  <c:v>470.48387840653476</c:v>
                </c:pt>
                <c:pt idx="54">
                  <c:v>472.11124024350056</c:v>
                </c:pt>
                <c:pt idx="55">
                  <c:v>473.73788163359637</c:v>
                </c:pt>
                <c:pt idx="56">
                  <c:v>475.36381692606642</c:v>
                </c:pt>
                <c:pt idx="57">
                  <c:v>476.9890599378316</c:v>
                </c:pt>
                <c:pt idx="58">
                  <c:v>478.61362398206921</c:v>
                </c:pt>
                <c:pt idx="59">
                  <c:v>480.23752189479973</c:v>
                </c:pt>
                <c:pt idx="60">
                  <c:v>481.86076605965008</c:v>
                </c:pt>
                <c:pt idx="61">
                  <c:v>483.48336843094904</c:v>
                </c:pt>
                <c:pt idx="62">
                  <c:v>485.10534055528848</c:v>
                </c:pt>
                <c:pt idx="63">
                  <c:v>486.72669359167736</c:v>
                </c:pt>
                <c:pt idx="64">
                  <c:v>488.34743833040102</c:v>
                </c:pt>
                <c:pt idx="65">
                  <c:v>489.96758521068568</c:v>
                </c:pt>
                <c:pt idx="66">
                  <c:v>491.58714433726368</c:v>
                </c:pt>
                <c:pt idx="67">
                  <c:v>493.20612549592016</c:v>
                </c:pt>
                <c:pt idx="68">
                  <c:v>494.82453816809965</c:v>
                </c:pt>
                <c:pt idx="69">
                  <c:v>496.44239154464225</c:v>
                </c:pt>
                <c:pt idx="70">
                  <c:v>498.05969453871262</c:v>
                </c:pt>
                <c:pt idx="71">
                  <c:v>499.67645579797892</c:v>
                </c:pt>
                <c:pt idx="72">
                  <c:v>501.29268371609732</c:v>
                </c:pt>
                <c:pt idx="73">
                  <c:v>502.90838644354761</c:v>
                </c:pt>
                <c:pt idx="74">
                  <c:v>504.52357189786858</c:v>
                </c:pt>
                <c:pt idx="75">
                  <c:v>506.13824777332997</c:v>
                </c:pt>
                <c:pt idx="76">
                  <c:v>507.75242155008181</c:v>
                </c:pt>
                <c:pt idx="77">
                  <c:v>509.36610050281496</c:v>
                </c:pt>
                <c:pt idx="78">
                  <c:v>510.97929170896504</c:v>
                </c:pt>
                <c:pt idx="79">
                  <c:v>512.59200205648847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58-48E5-A77A-171939EA9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773480"/>
        <c:axId val="462773872"/>
      </c:lineChart>
      <c:catAx>
        <c:axId val="462773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773872"/>
        <c:crosses val="autoZero"/>
        <c:auto val="1"/>
        <c:lblAlgn val="ctr"/>
        <c:lblOffset val="100"/>
        <c:noMultiLvlLbl val="0"/>
      </c:catAx>
      <c:valAx>
        <c:axId val="46277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2773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277846710308347"/>
          <c:y val="0.25846309777399462"/>
          <c:w val="0.39601253947536774"/>
          <c:h val="0.128170235512284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</a:t>
            </a:r>
            <a:r>
              <a:rPr lang="fr-FR" baseline="0"/>
              <a:t> dans les produits bois récoltés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lineChart>
        <c:grouping val="standard"/>
        <c:varyColors val="0"/>
        <c:ser>
          <c:idx val="0"/>
          <c:order val="0"/>
          <c:tx>
            <c:v>CnProjet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'Pin sylvestre - Fert 2'!$G$41:$DB$41</c:f>
              <c:numCache>
                <c:formatCode>0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53.966684336778307</c:v>
                </c:pt>
                <c:pt idx="28">
                  <c:v>47.966407074685641</c:v>
                </c:pt>
                <c:pt idx="29">
                  <c:v>43.455419316656425</c:v>
                </c:pt>
                <c:pt idx="30">
                  <c:v>40.004850869761832</c:v>
                </c:pt>
                <c:pt idx="31">
                  <c:v>37.311244201900415</c:v>
                </c:pt>
                <c:pt idx="32">
                  <c:v>35.159827406856671</c:v>
                </c:pt>
                <c:pt idx="33">
                  <c:v>80.096783791795943</c:v>
                </c:pt>
                <c:pt idx="34">
                  <c:v>73.719090399007754</c:v>
                </c:pt>
                <c:pt idx="35">
                  <c:v>68.742268917314433</c:v>
                </c:pt>
                <c:pt idx="36">
                  <c:v>64.768786644824274</c:v>
                </c:pt>
                <c:pt idx="37">
                  <c:v>61.517196228972097</c:v>
                </c:pt>
                <c:pt idx="38">
                  <c:v>58.788144606068421</c:v>
                </c:pt>
                <c:pt idx="39">
                  <c:v>56.440337430777824</c:v>
                </c:pt>
                <c:pt idx="40">
                  <c:v>105.02826006999733</c:v>
                </c:pt>
                <c:pt idx="41">
                  <c:v>98.237025281224064</c:v>
                </c:pt>
                <c:pt idx="42">
                  <c:v>92.79625286300454</c:v>
                </c:pt>
                <c:pt idx="43">
                  <c:v>88.3275350954587</c:v>
                </c:pt>
                <c:pt idx="44">
                  <c:v>84.562835271173213</c:v>
                </c:pt>
                <c:pt idx="45">
                  <c:v>81.312173281701405</c:v>
                </c:pt>
                <c:pt idx="46">
                  <c:v>78.44077553711621</c:v>
                </c:pt>
                <c:pt idx="47">
                  <c:v>75.852917188879815</c:v>
                </c:pt>
                <c:pt idx="48">
                  <c:v>115.08016245881589</c:v>
                </c:pt>
                <c:pt idx="49">
                  <c:v>109.36902651130332</c:v>
                </c:pt>
                <c:pt idx="50">
                  <c:v>104.60235741784739</c:v>
                </c:pt>
                <c:pt idx="51">
                  <c:v>100.52271200384951</c:v>
                </c:pt>
                <c:pt idx="52">
                  <c:v>96.947540166405688</c:v>
                </c:pt>
                <c:pt idx="53">
                  <c:v>93.747262874527905</c:v>
                </c:pt>
                <c:pt idx="54">
                  <c:v>90.829770606059313</c:v>
                </c:pt>
                <c:pt idx="55">
                  <c:v>88.129461728879662</c:v>
                </c:pt>
                <c:pt idx="56">
                  <c:v>85.599491117199094</c:v>
                </c:pt>
                <c:pt idx="57">
                  <c:v>83.206288756285119</c:v>
                </c:pt>
                <c:pt idx="58">
                  <c:v>132.00072780421877</c:v>
                </c:pt>
                <c:pt idx="59">
                  <c:v>125.55339222614202</c:v>
                </c:pt>
                <c:pt idx="60">
                  <c:v>120.18336402990251</c:v>
                </c:pt>
                <c:pt idx="61">
                  <c:v>115.59591648808362</c:v>
                </c:pt>
                <c:pt idx="62">
                  <c:v>111.58210415774715</c:v>
                </c:pt>
                <c:pt idx="63">
                  <c:v>107.99365242309339</c:v>
                </c:pt>
                <c:pt idx="64">
                  <c:v>104.72520134011178</c:v>
                </c:pt>
                <c:pt idx="65">
                  <c:v>101.70174976824825</c:v>
                </c:pt>
                <c:pt idx="66">
                  <c:v>98.86977667021786</c:v>
                </c:pt>
                <c:pt idx="67">
                  <c:v>96.19096257201322</c:v>
                </c:pt>
                <c:pt idx="68">
                  <c:v>136.20899858933268</c:v>
                </c:pt>
                <c:pt idx="69">
                  <c:v>130.22681725414841</c:v>
                </c:pt>
                <c:pt idx="70">
                  <c:v>125.16415109733931</c:v>
                </c:pt>
                <c:pt idx="71">
                  <c:v>120.77259124949768</c:v>
                </c:pt>
                <c:pt idx="72">
                  <c:v>116.87595072543263</c:v>
                </c:pt>
                <c:pt idx="73">
                  <c:v>113.3491250500973</c:v>
                </c:pt>
                <c:pt idx="74">
                  <c:v>110.10314409702748</c:v>
                </c:pt>
                <c:pt idx="75">
                  <c:v>107.07460178488675</c:v>
                </c:pt>
                <c:pt idx="76">
                  <c:v>104.21818139666003</c:v>
                </c:pt>
                <c:pt idx="77">
                  <c:v>101.50136984385324</c:v>
                </c:pt>
                <c:pt idx="78">
                  <c:v>136.09937195543131</c:v>
                </c:pt>
                <c:pt idx="79">
                  <c:v>131.02016935689491</c:v>
                </c:pt>
                <c:pt idx="80">
                  <c:v>126.60382188045575</c:v>
                </c:pt>
                <c:pt idx="81">
                  <c:v>122.67626065942316</c:v>
                </c:pt>
                <c:pt idx="82">
                  <c:v>119.1138999967992</c:v>
                </c:pt>
                <c:pt idx="83">
                  <c:v>115.82886391856611</c:v>
                </c:pt>
                <c:pt idx="84">
                  <c:v>112.75853943987549</c:v>
                </c:pt>
                <c:pt idx="85">
                  <c:v>109.85818928791508</c:v>
                </c:pt>
                <c:pt idx="86">
                  <c:v>107.09572799575102</c:v>
                </c:pt>
                <c:pt idx="87">
                  <c:v>104.44802773864831</c:v>
                </c:pt>
                <c:pt idx="88">
                  <c:v>134.57938580901583</c:v>
                </c:pt>
                <c:pt idx="89">
                  <c:v>130.26603267865377</c:v>
                </c:pt>
                <c:pt idx="90">
                  <c:v>130.07589987648169</c:v>
                </c:pt>
                <c:pt idx="91">
                  <c:v>130.22765854568752</c:v>
                </c:pt>
                <c:pt idx="92">
                  <c:v>130.63976797732349</c:v>
                </c:pt>
                <c:pt idx="93">
                  <c:v>131.25411937332217</c:v>
                </c:pt>
                <c:pt idx="94">
                  <c:v>132.0291839941483</c:v>
                </c:pt>
                <c:pt idx="95">
                  <c:v>132.93516788359702</c:v>
                </c:pt>
                <c:pt idx="96">
                  <c:v>133.95058546522787</c:v>
                </c:pt>
                <c:pt idx="97">
                  <c:v>135.05983643969179</c:v>
                </c:pt>
                <c:pt idx="98">
                  <c:v>136.25149212987301</c:v>
                </c:pt>
                <c:pt idx="99">
                  <c:v>137.51708348816101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7-4866-A366-2AB0C1DBB8B5}"/>
            </c:ext>
          </c:extLst>
        </c:ser>
        <c:ser>
          <c:idx val="1"/>
          <c:order val="1"/>
          <c:tx>
            <c:v>CnRef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'Pin sylvestre - Fert 2'!$G$97:$CH$97</c:f>
              <c:numCache>
                <c:formatCode>0.00</c:formatCode>
                <c:ptCount val="8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7-4866-A366-2AB0C1DBB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3976"/>
        <c:axId val="464285936"/>
      </c:lineChart>
      <c:catAx>
        <c:axId val="464283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285936"/>
        <c:crosses val="autoZero"/>
        <c:auto val="1"/>
        <c:lblAlgn val="ctr"/>
        <c:lblOffset val="100"/>
        <c:noMultiLvlLbl val="0"/>
      </c:catAx>
      <c:valAx>
        <c:axId val="46428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283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35995183226494593"/>
          <c:h val="6.8204540804103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total sur pied des accrus (Vt réf)</a:t>
            </a:r>
          </a:p>
        </c:rich>
      </c:tx>
      <c:layout>
        <c:manualLayout>
          <c:xMode val="edge"/>
          <c:yMode val="edge"/>
          <c:x val="0.11775541282385343"/>
          <c:y val="4.790419161676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'Pin sylvestre - Fert 2'!$G$68:$CH$68</c:f>
              <c:numCache>
                <c:formatCode>General</c:formatCode>
                <c:ptCount val="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0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2B-4A8B-963E-0C52CBBE6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7504"/>
        <c:axId val="464281624"/>
      </c:lineChart>
      <c:catAx>
        <c:axId val="46428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281624"/>
        <c:crosses val="autoZero"/>
        <c:auto val="1"/>
        <c:lblAlgn val="ctr"/>
        <c:lblOffset val="100"/>
        <c:noMultiLvlLbl val="0"/>
      </c:catAx>
      <c:valAx>
        <c:axId val="46428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28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 l'effet substitution (tCO2) par les produits bois récoltés (30</a:t>
            </a:r>
            <a:r>
              <a:rPr lang="fr-FR" baseline="0"/>
              <a:t> ans)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barChart>
        <c:barDir val="col"/>
        <c:grouping val="clustered"/>
        <c:varyColors val="0"/>
        <c:ser>
          <c:idx val="0"/>
          <c:order val="0"/>
          <c:tx>
            <c:v>SubnProjet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'Pin sylvestre - Fert 2'!$G$51:$AJ$51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32.322240000000001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AF-456F-8B65-7E118A07503A}"/>
            </c:ext>
          </c:extLst>
        </c:ser>
        <c:ser>
          <c:idx val="1"/>
          <c:order val="1"/>
          <c:tx>
            <c:v>SubnRef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'Pin sylvestre - Fert 2'!$G$103:$AJ$103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AF-456F-8B65-7E118A075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4286720"/>
        <c:axId val="464286328"/>
      </c:barChart>
      <c:catAx>
        <c:axId val="46428672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286328"/>
        <c:crosses val="autoZero"/>
        <c:auto val="1"/>
        <c:lblAlgn val="ctr"/>
        <c:lblOffset val="100"/>
        <c:noMultiLvlLbl val="0"/>
      </c:catAx>
      <c:valAx>
        <c:axId val="464286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28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19552228049543513"/>
          <c:h val="0.16932388247019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bois fort sur pied </a:t>
            </a:r>
          </a:p>
          <a:p>
            <a:pPr>
              <a:defRPr/>
            </a:pPr>
            <a:r>
              <a:rPr lang="fr-FR"/>
              <a:t>V7 projet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'Robinier - Fert 2'!$G$9:$BN$9</c:f>
              <c:numCache>
                <c:formatCode>General</c:formatCode>
                <c:ptCount val="60"/>
                <c:pt idx="0">
                  <c:v>6</c:v>
                </c:pt>
                <c:pt idx="1">
                  <c:v>12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42</c:v>
                </c:pt>
                <c:pt idx="7">
                  <c:v>48</c:v>
                </c:pt>
                <c:pt idx="8">
                  <c:v>54</c:v>
                </c:pt>
                <c:pt idx="9">
                  <c:v>60</c:v>
                </c:pt>
                <c:pt idx="10">
                  <c:v>66</c:v>
                </c:pt>
                <c:pt idx="11">
                  <c:v>52</c:v>
                </c:pt>
                <c:pt idx="12">
                  <c:v>66.25</c:v>
                </c:pt>
                <c:pt idx="13">
                  <c:v>80.5</c:v>
                </c:pt>
                <c:pt idx="14">
                  <c:v>94.75</c:v>
                </c:pt>
                <c:pt idx="15">
                  <c:v>82</c:v>
                </c:pt>
                <c:pt idx="16">
                  <c:v>98.5</c:v>
                </c:pt>
                <c:pt idx="17">
                  <c:v>115</c:v>
                </c:pt>
                <c:pt idx="18">
                  <c:v>131.5</c:v>
                </c:pt>
                <c:pt idx="19">
                  <c:v>99</c:v>
                </c:pt>
                <c:pt idx="20">
                  <c:v>111.2</c:v>
                </c:pt>
                <c:pt idx="21">
                  <c:v>123.4</c:v>
                </c:pt>
                <c:pt idx="22">
                  <c:v>135.6</c:v>
                </c:pt>
                <c:pt idx="23">
                  <c:v>147.79999999999998</c:v>
                </c:pt>
                <c:pt idx="24">
                  <c:v>112</c:v>
                </c:pt>
                <c:pt idx="25">
                  <c:v>126.6</c:v>
                </c:pt>
                <c:pt idx="26">
                  <c:v>141.19999999999999</c:v>
                </c:pt>
                <c:pt idx="27">
                  <c:v>155.79999999999998</c:v>
                </c:pt>
                <c:pt idx="28">
                  <c:v>170.39999999999998</c:v>
                </c:pt>
                <c:pt idx="29">
                  <c:v>132</c:v>
                </c:pt>
                <c:pt idx="30">
                  <c:v>144.33333333333334</c:v>
                </c:pt>
                <c:pt idx="31">
                  <c:v>156.66666666666669</c:v>
                </c:pt>
                <c:pt idx="32">
                  <c:v>169.00000000000003</c:v>
                </c:pt>
                <c:pt idx="33">
                  <c:v>181.33333333333337</c:v>
                </c:pt>
                <c:pt idx="34">
                  <c:v>193.66666666666671</c:v>
                </c:pt>
                <c:pt idx="35">
                  <c:v>144</c:v>
                </c:pt>
                <c:pt idx="36">
                  <c:v>151.85714285714286</c:v>
                </c:pt>
                <c:pt idx="37">
                  <c:v>159.71428571428572</c:v>
                </c:pt>
                <c:pt idx="38">
                  <c:v>167.57142857142858</c:v>
                </c:pt>
                <c:pt idx="39">
                  <c:v>175.42857142857144</c:v>
                </c:pt>
                <c:pt idx="40">
                  <c:v>183.28571428571431</c:v>
                </c:pt>
                <c:pt idx="41">
                  <c:v>191.14285714285717</c:v>
                </c:pt>
                <c:pt idx="42">
                  <c:v>128</c:v>
                </c:pt>
                <c:pt idx="43">
                  <c:v>134.14285714285714</c:v>
                </c:pt>
                <c:pt idx="44">
                  <c:v>140.28571428571428</c:v>
                </c:pt>
                <c:pt idx="45">
                  <c:v>146.42857142857142</c:v>
                </c:pt>
                <c:pt idx="46">
                  <c:v>152.57142857142856</c:v>
                </c:pt>
                <c:pt idx="47">
                  <c:v>158.71428571428569</c:v>
                </c:pt>
                <c:pt idx="48">
                  <c:v>164.85714285714283</c:v>
                </c:pt>
                <c:pt idx="49">
                  <c:v>114</c:v>
                </c:pt>
                <c:pt idx="50">
                  <c:v>121.5</c:v>
                </c:pt>
                <c:pt idx="51">
                  <c:v>129</c:v>
                </c:pt>
                <c:pt idx="52">
                  <c:v>136.5</c:v>
                </c:pt>
                <c:pt idx="53">
                  <c:v>144</c:v>
                </c:pt>
                <c:pt idx="54">
                  <c:v>151.5</c:v>
                </c:pt>
                <c:pt idx="55">
                  <c:v>159</c:v>
                </c:pt>
                <c:pt idx="56">
                  <c:v>166.5</c:v>
                </c:pt>
                <c:pt idx="57">
                  <c:v>174</c:v>
                </c:pt>
                <c:pt idx="58">
                  <c:v>181.5</c:v>
                </c:pt>
                <c:pt idx="59">
                  <c:v>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24-48CF-AE3F-0763ECA21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7896"/>
        <c:axId val="464283192"/>
      </c:lineChart>
      <c:catAx>
        <c:axId val="464287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283192"/>
        <c:crosses val="autoZero"/>
        <c:auto val="1"/>
        <c:lblAlgn val="ctr"/>
        <c:lblOffset val="100"/>
        <c:noMultiLvlLbl val="0"/>
      </c:catAx>
      <c:valAx>
        <c:axId val="464283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287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 dans l'écosystème</a:t>
            </a:r>
            <a:r>
              <a:rPr lang="fr-FR" baseline="0"/>
              <a:t> forestier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869287351867633"/>
          <c:y val="0.26353643912552072"/>
          <c:w val="0.83826234663531907"/>
          <c:h val="0.55145381816368078"/>
        </c:manualLayout>
      </c:layout>
      <c:lineChart>
        <c:grouping val="standard"/>
        <c:varyColors val="0"/>
        <c:ser>
          <c:idx val="0"/>
          <c:order val="0"/>
          <c:tx>
            <c:v>Sprojet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'Robinier - Fert 2'!$G$15:$BN$15</c:f>
              <c:numCache>
                <c:formatCode>0</c:formatCode>
                <c:ptCount val="60"/>
                <c:pt idx="0">
                  <c:v>309.10807514527238</c:v>
                </c:pt>
                <c:pt idx="1">
                  <c:v>323.10172376372162</c:v>
                </c:pt>
                <c:pt idx="2">
                  <c:v>336.90501720136774</c:v>
                </c:pt>
                <c:pt idx="3">
                  <c:v>350.59097127649034</c:v>
                </c:pt>
                <c:pt idx="4">
                  <c:v>364.19267915155046</c:v>
                </c:pt>
                <c:pt idx="5">
                  <c:v>377.72901854809425</c:v>
                </c:pt>
                <c:pt idx="6">
                  <c:v>391.21215920328444</c:v>
                </c:pt>
                <c:pt idx="7">
                  <c:v>404.650577819516</c:v>
                </c:pt>
                <c:pt idx="8">
                  <c:v>418.05050488088142</c:v>
                </c:pt>
                <c:pt idx="9">
                  <c:v>431.41670509452814</c:v>
                </c:pt>
                <c:pt idx="10">
                  <c:v>444.75293508200008</c:v>
                </c:pt>
                <c:pt idx="11">
                  <c:v>415.76948771731281</c:v>
                </c:pt>
                <c:pt idx="12">
                  <c:v>446.58973701955733</c:v>
                </c:pt>
                <c:pt idx="13">
                  <c:v>477.25753423891837</c:v>
                </c:pt>
                <c:pt idx="14">
                  <c:v>507.80304891440795</c:v>
                </c:pt>
                <c:pt idx="15">
                  <c:v>481.71829837545982</c:v>
                </c:pt>
                <c:pt idx="16">
                  <c:v>516.96050688354046</c:v>
                </c:pt>
                <c:pt idx="17">
                  <c:v>552.07192516898465</c:v>
                </c:pt>
                <c:pt idx="18">
                  <c:v>587.07348465755797</c:v>
                </c:pt>
                <c:pt idx="19">
                  <c:v>519.96995399085733</c:v>
                </c:pt>
                <c:pt idx="20">
                  <c:v>546.11028230955549</c:v>
                </c:pt>
                <c:pt idx="21">
                  <c:v>572.18836063731294</c:v>
                </c:pt>
                <c:pt idx="22">
                  <c:v>598.21104383666216</c:v>
                </c:pt>
                <c:pt idx="23">
                  <c:v>624.18388260784241</c:v>
                </c:pt>
                <c:pt idx="24">
                  <c:v>550.39722656005654</c:v>
                </c:pt>
                <c:pt idx="25">
                  <c:v>581.46542385452972</c:v>
                </c:pt>
                <c:pt idx="26">
                  <c:v>612.4564688925783</c:v>
                </c:pt>
                <c:pt idx="27">
                  <c:v>643.37924778805245</c:v>
                </c:pt>
                <c:pt idx="28">
                  <c:v>674.24088545762072</c:v>
                </c:pt>
                <c:pt idx="29">
                  <c:v>595.31226271102696</c:v>
                </c:pt>
                <c:pt idx="30">
                  <c:v>620.92138799787961</c:v>
                </c:pt>
                <c:pt idx="31">
                  <c:v>646.48300957304912</c:v>
                </c:pt>
                <c:pt idx="32">
                  <c:v>672.00129226415095</c:v>
                </c:pt>
                <c:pt idx="33">
                  <c:v>697.47975854732613</c:v>
                </c:pt>
                <c:pt idx="34">
                  <c:v>722.9214246192804</c:v>
                </c:pt>
                <c:pt idx="35">
                  <c:v>620.22989451188766</c:v>
                </c:pt>
                <c:pt idx="36">
                  <c:v>636.52033263397129</c:v>
                </c:pt>
                <c:pt idx="37">
                  <c:v>652.79257115897906</c:v>
                </c:pt>
                <c:pt idx="38">
                  <c:v>669.04760759958992</c:v>
                </c:pt>
                <c:pt idx="39">
                  <c:v>685.28634063877405</c:v>
                </c:pt>
                <c:pt idx="40">
                  <c:v>701.50958390756375</c:v>
                </c:pt>
                <c:pt idx="41">
                  <c:v>717.71807733367893</c:v>
                </c:pt>
                <c:pt idx="42">
                  <c:v>586.99559534751882</c:v>
                </c:pt>
                <c:pt idx="43">
                  <c:v>599.76534035761483</c:v>
                </c:pt>
                <c:pt idx="44">
                  <c:v>612.52231035038426</c:v>
                </c:pt>
                <c:pt idx="45">
                  <c:v>625.26712865209947</c:v>
                </c:pt>
                <c:pt idx="46">
                  <c:v>638.00036333182209</c:v>
                </c:pt>
                <c:pt idx="47">
                  <c:v>650.72253412620955</c:v>
                </c:pt>
                <c:pt idx="48">
                  <c:v>663.4341182620949</c:v>
                </c:pt>
                <c:pt idx="49">
                  <c:v>557.84093279191052</c:v>
                </c:pt>
                <c:pt idx="50">
                  <c:v>573.46874899969168</c:v>
                </c:pt>
                <c:pt idx="51">
                  <c:v>589.07528942955878</c:v>
                </c:pt>
                <c:pt idx="52">
                  <c:v>604.66193196238589</c:v>
                </c:pt>
                <c:pt idx="53">
                  <c:v>620.22989451188766</c:v>
                </c:pt>
                <c:pt idx="54">
                  <c:v>635.78026096023927</c:v>
                </c:pt>
                <c:pt idx="55">
                  <c:v>651.3140018120763</c:v>
                </c:pt>
                <c:pt idx="56">
                  <c:v>666.83199084115529</c:v>
                </c:pt>
                <c:pt idx="57">
                  <c:v>682.33501865286314</c:v>
                </c:pt>
                <c:pt idx="58">
                  <c:v>697.82380384240321</c:v>
                </c:pt>
                <c:pt idx="59">
                  <c:v>713.29900225669326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60-482A-A9CC-D9670CA6C155}"/>
            </c:ext>
          </c:extLst>
        </c:ser>
        <c:ser>
          <c:idx val="1"/>
          <c:order val="1"/>
          <c:tx>
            <c:v>SRef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'Robinier - Fert 2'!$G$74:$CH$74</c:f>
              <c:numCache>
                <c:formatCode>0</c:formatCode>
                <c:ptCount val="80"/>
                <c:pt idx="0">
                  <c:v>296.7616907318079</c:v>
                </c:pt>
                <c:pt idx="1">
                  <c:v>298.91792954889894</c:v>
                </c:pt>
                <c:pt idx="2">
                  <c:v>301.04818643596991</c:v>
                </c:pt>
                <c:pt idx="3">
                  <c:v>303.16242745684366</c:v>
                </c:pt>
                <c:pt idx="4">
                  <c:v>305.26516955835393</c:v>
                </c:pt>
                <c:pt idx="5">
                  <c:v>307.35898939556245</c:v>
                </c:pt>
                <c:pt idx="6">
                  <c:v>309.44554803835973</c:v>
                </c:pt>
                <c:pt idx="7">
                  <c:v>311.52600248750343</c:v>
                </c:pt>
                <c:pt idx="8">
                  <c:v>313.60120315326873</c:v>
                </c:pt>
                <c:pt idx="9">
                  <c:v>315.6718003793298</c:v>
                </c:pt>
                <c:pt idx="10">
                  <c:v>317.73830691389577</c:v>
                </c:pt>
                <c:pt idx="11">
                  <c:v>319.80113693103766</c:v>
                </c:pt>
                <c:pt idx="12">
                  <c:v>321.86063163948938</c:v>
                </c:pt>
                <c:pt idx="13">
                  <c:v>323.91707677235598</c:v>
                </c:pt>
                <c:pt idx="14">
                  <c:v>325.97071493072986</c:v>
                </c:pt>
                <c:pt idx="15">
                  <c:v>328.02175453888236</c:v>
                </c:pt>
                <c:pt idx="16">
                  <c:v>330.07037649552882</c:v>
                </c:pt>
                <c:pt idx="17">
                  <c:v>332.11673921493576</c:v>
                </c:pt>
                <c:pt idx="18">
                  <c:v>334.16098251566535</c:v>
                </c:pt>
                <c:pt idx="19">
                  <c:v>336.20323066728218</c:v>
                </c:pt>
                <c:pt idx="20">
                  <c:v>338.24359481040204</c:v>
                </c:pt>
                <c:pt idx="21">
                  <c:v>340.28217490271794</c:v>
                </c:pt>
                <c:pt idx="22">
                  <c:v>342.31906130120223</c:v>
                </c:pt>
                <c:pt idx="23">
                  <c:v>344.35433606137832</c:v>
                </c:pt>
                <c:pt idx="24">
                  <c:v>346.38807401394541</c:v>
                </c:pt>
                <c:pt idx="25">
                  <c:v>348.42034366429402</c:v>
                </c:pt>
                <c:pt idx="26">
                  <c:v>350.45120794974281</c:v>
                </c:pt>
                <c:pt idx="27">
                  <c:v>352.48072488143754</c:v>
                </c:pt>
                <c:pt idx="28">
                  <c:v>354.50894809197439</c:v>
                </c:pt>
                <c:pt idx="29">
                  <c:v>356.53592730536593</c:v>
                </c:pt>
                <c:pt idx="30">
                  <c:v>357.90720874258523</c:v>
                </c:pt>
                <c:pt idx="31">
                  <c:v>359.27733547331155</c:v>
                </c:pt>
                <c:pt idx="32">
                  <c:v>360.64634772247319</c:v>
                </c:pt>
                <c:pt idx="33">
                  <c:v>362.01428313858861</c:v>
                </c:pt>
                <c:pt idx="34">
                  <c:v>363.38117702965184</c:v>
                </c:pt>
                <c:pt idx="35">
                  <c:v>364.74706257130134</c:v>
                </c:pt>
                <c:pt idx="36">
                  <c:v>366.11197099120932</c:v>
                </c:pt>
                <c:pt idx="37">
                  <c:v>367.4759317329752</c:v>
                </c:pt>
                <c:pt idx="38">
                  <c:v>368.83897260228372</c:v>
                </c:pt>
                <c:pt idx="39">
                  <c:v>370.20111989764865</c:v>
                </c:pt>
                <c:pt idx="40">
                  <c:v>371.56239852771597</c:v>
                </c:pt>
                <c:pt idx="41">
                  <c:v>372.92283211679904</c:v>
                </c:pt>
                <c:pt idx="42">
                  <c:v>374.28244310008057</c:v>
                </c:pt>
                <c:pt idx="43">
                  <c:v>375.6412528097091</c:v>
                </c:pt>
                <c:pt idx="44">
                  <c:v>376.99928155284721</c:v>
                </c:pt>
                <c:pt idx="45">
                  <c:v>378.3565486825874</c:v>
                </c:pt>
                <c:pt idx="46">
                  <c:v>379.71307266252666</c:v>
                </c:pt>
                <c:pt idx="47">
                  <c:v>381.06887112569029</c:v>
                </c:pt>
                <c:pt idx="48">
                  <c:v>382.42396092840795</c:v>
                </c:pt>
                <c:pt idx="49">
                  <c:v>383.77835819966566</c:v>
                </c:pt>
                <c:pt idx="50">
                  <c:v>385.1320783863992</c:v>
                </c:pt>
                <c:pt idx="51">
                  <c:v>386.48513629513536</c:v>
                </c:pt>
                <c:pt idx="52">
                  <c:v>387.83754613033733</c:v>
                </c:pt>
                <c:pt idx="53">
                  <c:v>389.18932152977681</c:v>
                </c:pt>
                <c:pt idx="54">
                  <c:v>390.54047559720976</c:v>
                </c:pt>
                <c:pt idx="55">
                  <c:v>391.89102093260999</c:v>
                </c:pt>
                <c:pt idx="56">
                  <c:v>393.24096966018084</c:v>
                </c:pt>
                <c:pt idx="57">
                  <c:v>394.59033345434665</c:v>
                </c:pt>
                <c:pt idx="58">
                  <c:v>395.93912356390018</c:v>
                </c:pt>
                <c:pt idx="59">
                  <c:v>397.28735083446645</c:v>
                </c:pt>
                <c:pt idx="60">
                  <c:v>398.63502572942735</c:v>
                </c:pt>
                <c:pt idx="61">
                  <c:v>399.98215834943426</c:v>
                </c:pt>
                <c:pt idx="62">
                  <c:v>401.32875845062699</c:v>
                </c:pt>
                <c:pt idx="63">
                  <c:v>402.67483546166204</c:v>
                </c:pt>
                <c:pt idx="64">
                  <c:v>404.02039849964814</c:v>
                </c:pt>
                <c:pt idx="65">
                  <c:v>405.36545638507124</c:v>
                </c:pt>
                <c:pt idx="66">
                  <c:v>406.71001765579086</c:v>
                </c:pt>
                <c:pt idx="67">
                  <c:v>408.05409058017648</c:v>
                </c:pt>
                <c:pt idx="68">
                  <c:v>409.39768316944873</c:v>
                </c:pt>
                <c:pt idx="69">
                  <c:v>410.74080318928651</c:v>
                </c:pt>
                <c:pt idx="70">
                  <c:v>412.08345817074996</c:v>
                </c:pt>
                <c:pt idx="71">
                  <c:v>413.42565542057156</c:v>
                </c:pt>
                <c:pt idx="72">
                  <c:v>414.76740203086001</c:v>
                </c:pt>
                <c:pt idx="73">
                  <c:v>416.1087048882552</c:v>
                </c:pt>
                <c:pt idx="74">
                  <c:v>417.44957068257628</c:v>
                </c:pt>
                <c:pt idx="75">
                  <c:v>418.79000591499471</c:v>
                </c:pt>
                <c:pt idx="76">
                  <c:v>420.13001690576402</c:v>
                </c:pt>
                <c:pt idx="77">
                  <c:v>421.46960980153807</c:v>
                </c:pt>
                <c:pt idx="78">
                  <c:v>422.80879058230204</c:v>
                </c:pt>
                <c:pt idx="79">
                  <c:v>424.14756506794339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60-482A-A9CC-D9670CA6C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2408"/>
        <c:axId val="464288680"/>
      </c:lineChart>
      <c:catAx>
        <c:axId val="464282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288680"/>
        <c:crosses val="autoZero"/>
        <c:auto val="1"/>
        <c:lblAlgn val="ctr"/>
        <c:lblOffset val="100"/>
        <c:noMultiLvlLbl val="0"/>
      </c:catAx>
      <c:valAx>
        <c:axId val="464288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282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277846710308347"/>
          <c:y val="0.25846309777399462"/>
          <c:w val="0.39601253947536774"/>
          <c:h val="0.128170235512284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</a:t>
            </a:r>
            <a:r>
              <a:rPr lang="fr-FR" baseline="0"/>
              <a:t> dans les produits bois récoltés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lineChart>
        <c:grouping val="standard"/>
        <c:varyColors val="0"/>
        <c:ser>
          <c:idx val="0"/>
          <c:order val="0"/>
          <c:tx>
            <c:v>CnProjet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'Robinier - Fert 2'!$G$41:$DL$41</c:f>
              <c:numCache>
                <c:formatCode>0</c:formatCode>
                <c:ptCount val="1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19.966152659728277</c:v>
                </c:pt>
                <c:pt idx="13">
                  <c:v>17.23502254892081</c:v>
                </c:pt>
                <c:pt idx="14">
                  <c:v>15.218592303805925</c:v>
                </c:pt>
                <c:pt idx="15">
                  <c:v>13.709861788770935</c:v>
                </c:pt>
                <c:pt idx="16">
                  <c:v>39.516702164237778</c:v>
                </c:pt>
                <c:pt idx="17">
                  <c:v>34.939868479299058</c:v>
                </c:pt>
                <c:pt idx="18">
                  <c:v>31.512215702862079</c:v>
                </c:pt>
                <c:pt idx="19">
                  <c:v>28.902388814229628</c:v>
                </c:pt>
                <c:pt idx="20">
                  <c:v>76.167159578519431</c:v>
                </c:pt>
                <c:pt idx="21">
                  <c:v>68.451521583345041</c:v>
                </c:pt>
                <c:pt idx="22">
                  <c:v>62.596689635471677</c:v>
                </c:pt>
                <c:pt idx="23">
                  <c:v>58.068558360051405</c:v>
                </c:pt>
                <c:pt idx="24">
                  <c:v>54.489159832769168</c:v>
                </c:pt>
                <c:pt idx="25">
                  <c:v>100.24272374556203</c:v>
                </c:pt>
                <c:pt idx="26">
                  <c:v>92.426870536728288</c:v>
                </c:pt>
                <c:pt idx="27">
                  <c:v>86.311090583630047</c:v>
                </c:pt>
                <c:pt idx="28">
                  <c:v>81.413553944479887</c:v>
                </c:pt>
                <c:pt idx="29">
                  <c:v>77.393114871638588</c:v>
                </c:pt>
                <c:pt idx="30">
                  <c:v>127.7277961437605</c:v>
                </c:pt>
                <c:pt idx="31">
                  <c:v>118.83413580259752</c:v>
                </c:pt>
                <c:pt idx="32">
                  <c:v>111.76557090503422</c:v>
                </c:pt>
                <c:pt idx="33">
                  <c:v>106.00886697179061</c:v>
                </c:pt>
                <c:pt idx="34">
                  <c:v>101.20052932727015</c:v>
                </c:pt>
                <c:pt idx="35">
                  <c:v>97.082961271236641</c:v>
                </c:pt>
                <c:pt idx="36">
                  <c:v>156.55205342563033</c:v>
                </c:pt>
                <c:pt idx="37">
                  <c:v>146.70369377109773</c:v>
                </c:pt>
                <c:pt idx="38">
                  <c:v>138.75530213947206</c:v>
                </c:pt>
                <c:pt idx="39">
                  <c:v>132.17731334519695</c:v>
                </c:pt>
                <c:pt idx="40">
                  <c:v>126.5945320555482</c:v>
                </c:pt>
                <c:pt idx="41">
                  <c:v>121.74093903894861</c:v>
                </c:pt>
                <c:pt idx="42">
                  <c:v>117.42773380619006</c:v>
                </c:pt>
                <c:pt idx="43">
                  <c:v>186.07188138613432</c:v>
                </c:pt>
                <c:pt idx="44">
                  <c:v>175.40836137181074</c:v>
                </c:pt>
                <c:pt idx="45">
                  <c:v>166.69354379173072</c:v>
                </c:pt>
                <c:pt idx="46">
                  <c:v>159.38831265412435</c:v>
                </c:pt>
                <c:pt idx="47">
                  <c:v>153.11059930527202</c:v>
                </c:pt>
                <c:pt idx="48">
                  <c:v>147.58940755684998</c:v>
                </c:pt>
                <c:pt idx="49">
                  <c:v>142.63230391011533</c:v>
                </c:pt>
                <c:pt idx="50">
                  <c:v>196.80698516598963</c:v>
                </c:pt>
                <c:pt idx="51">
                  <c:v>187.65977761297009</c:v>
                </c:pt>
                <c:pt idx="52">
                  <c:v>179.91886093095297</c:v>
                </c:pt>
                <c:pt idx="53">
                  <c:v>173.20610405330805</c:v>
                </c:pt>
                <c:pt idx="54">
                  <c:v>167.25322519805781</c:v>
                </c:pt>
                <c:pt idx="55">
                  <c:v>161.86964204114287</c:v>
                </c:pt>
                <c:pt idx="56">
                  <c:v>156.91973769975752</c:v>
                </c:pt>
                <c:pt idx="57">
                  <c:v>152.30678471662509</c:v>
                </c:pt>
                <c:pt idx="58">
                  <c:v>147.96157697919122</c:v>
                </c:pt>
                <c:pt idx="59">
                  <c:v>143.83439066835857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92-4BAB-A117-C9506CE4CAC9}"/>
            </c:ext>
          </c:extLst>
        </c:ser>
        <c:ser>
          <c:idx val="1"/>
          <c:order val="1"/>
          <c:tx>
            <c:v>CnRef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'Robinier - Fert 2'!$G$97:$CI$97</c:f>
              <c:numCache>
                <c:formatCode>0.00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92-4BAB-A117-C9506CE4C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3584"/>
        <c:axId val="464284368"/>
      </c:lineChart>
      <c:catAx>
        <c:axId val="46428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284368"/>
        <c:crosses val="autoZero"/>
        <c:auto val="1"/>
        <c:lblAlgn val="ctr"/>
        <c:lblOffset val="100"/>
        <c:noMultiLvlLbl val="0"/>
      </c:catAx>
      <c:valAx>
        <c:axId val="46428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28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35995183226494593"/>
          <c:h val="6.8204540804103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total sur pied des accrus (Vt réf)</a:t>
            </a:r>
          </a:p>
        </c:rich>
      </c:tx>
      <c:layout>
        <c:manualLayout>
          <c:xMode val="edge"/>
          <c:yMode val="edge"/>
          <c:x val="0.11775541282385343"/>
          <c:y val="4.790419161676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'Robinier - Fert 2'!$G$68:$CH$68</c:f>
              <c:numCache>
                <c:formatCode>General</c:formatCode>
                <c:ptCount val="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0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A-4386-8460-E96A4A7ED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5152"/>
        <c:axId val="464285544"/>
      </c:lineChart>
      <c:catAx>
        <c:axId val="46428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285544"/>
        <c:crosses val="autoZero"/>
        <c:auto val="1"/>
        <c:lblAlgn val="ctr"/>
        <c:lblOffset val="100"/>
        <c:noMultiLvlLbl val="0"/>
      </c:catAx>
      <c:valAx>
        <c:axId val="464285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28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</a:t>
            </a:r>
            <a:r>
              <a:rPr lang="fr-FR" baseline="0"/>
              <a:t> dans les produits bois récoltés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lineChart>
        <c:grouping val="standard"/>
        <c:varyColors val="0"/>
        <c:ser>
          <c:idx val="0"/>
          <c:order val="0"/>
          <c:tx>
            <c:v>CnProjet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'Pin laricio - Fert 2'!$G$41:$CR$41</c:f>
              <c:numCache>
                <c:formatCode>0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72.58570750881519</c:v>
                </c:pt>
                <c:pt idx="22">
                  <c:v>63.593118554137249</c:v>
                </c:pt>
                <c:pt idx="23">
                  <c:v>56.89894871067046</c:v>
                </c:pt>
                <c:pt idx="24">
                  <c:v>51.839179483125037</c:v>
                </c:pt>
                <c:pt idx="25">
                  <c:v>47.944028057861452</c:v>
                </c:pt>
                <c:pt idx="26">
                  <c:v>44.881063847919137</c:v>
                </c:pt>
                <c:pt idx="27">
                  <c:v>102.9418834219603</c:v>
                </c:pt>
                <c:pt idx="28">
                  <c:v>94.176403731095547</c:v>
                </c:pt>
                <c:pt idx="29">
                  <c:v>87.393485982080222</c:v>
                </c:pt>
                <c:pt idx="30">
                  <c:v>82.028442274470123</c:v>
                </c:pt>
                <c:pt idx="31">
                  <c:v>77.681540688553099</c:v>
                </c:pt>
                <c:pt idx="32">
                  <c:v>74.069702754526716</c:v>
                </c:pt>
                <c:pt idx="33">
                  <c:v>70.992348078431121</c:v>
                </c:pt>
                <c:pt idx="34">
                  <c:v>153.11093130720147</c:v>
                </c:pt>
                <c:pt idx="35">
                  <c:v>141.82085012184402</c:v>
                </c:pt>
                <c:pt idx="36">
                  <c:v>132.91999193833604</c:v>
                </c:pt>
                <c:pt idx="37">
                  <c:v>125.73366041031962</c:v>
                </c:pt>
                <c:pt idx="38">
                  <c:v>119.78408706490772</c:v>
                </c:pt>
                <c:pt idx="39">
                  <c:v>114.73277122569441</c:v>
                </c:pt>
                <c:pt idx="40">
                  <c:v>110.33970766827065</c:v>
                </c:pt>
                <c:pt idx="41">
                  <c:v>106.43455571994274</c:v>
                </c:pt>
                <c:pt idx="42">
                  <c:v>200.78353965855845</c:v>
                </c:pt>
                <c:pt idx="43">
                  <c:v>187.99070092858491</c:v>
                </c:pt>
                <c:pt idx="44">
                  <c:v>177.71904825699411</c:v>
                </c:pt>
                <c:pt idx="45">
                  <c:v>169.26302342153355</c:v>
                </c:pt>
                <c:pt idx="46">
                  <c:v>162.1228348242457</c:v>
                </c:pt>
                <c:pt idx="47">
                  <c:v>155.94421384115486</c:v>
                </c:pt>
                <c:pt idx="48">
                  <c:v>150.47581547717604</c:v>
                </c:pt>
                <c:pt idx="49">
                  <c:v>145.53909544661423</c:v>
                </c:pt>
                <c:pt idx="50">
                  <c:v>141.00700943604053</c:v>
                </c:pt>
                <c:pt idx="51">
                  <c:v>136.78895060891873</c:v>
                </c:pt>
                <c:pt idx="52">
                  <c:v>234.04181365813974</c:v>
                </c:pt>
                <c:pt idx="53">
                  <c:v>221.74566842490069</c:v>
                </c:pt>
                <c:pt idx="54">
                  <c:v>211.59507485470419</c:v>
                </c:pt>
                <c:pt idx="55">
                  <c:v>202.99981263043995</c:v>
                </c:pt>
                <c:pt idx="56">
                  <c:v>195.54152012008601</c:v>
                </c:pt>
                <c:pt idx="57">
                  <c:v>188.92338520864601</c:v>
                </c:pt>
                <c:pt idx="58">
                  <c:v>182.93457061605318</c:v>
                </c:pt>
                <c:pt idx="59">
                  <c:v>177.4250580896917</c:v>
                </c:pt>
                <c:pt idx="60">
                  <c:v>172.28785987295433</c:v>
                </c:pt>
                <c:pt idx="61">
                  <c:v>167.44643964326519</c:v>
                </c:pt>
                <c:pt idx="62">
                  <c:v>248.72723985277321</c:v>
                </c:pt>
                <c:pt idx="63">
                  <c:v>237.16156572652702</c:v>
                </c:pt>
                <c:pt idx="64">
                  <c:v>227.44117521201142</c:v>
                </c:pt>
                <c:pt idx="65">
                  <c:v>219.06514936777822</c:v>
                </c:pt>
                <c:pt idx="66">
                  <c:v>211.67825483698007</c:v>
                </c:pt>
                <c:pt idx="67">
                  <c:v>205.02830069029892</c:v>
                </c:pt>
                <c:pt idx="68">
                  <c:v>198.93598443739953</c:v>
                </c:pt>
                <c:pt idx="69">
                  <c:v>193.27356923352201</c:v>
                </c:pt>
                <c:pt idx="70">
                  <c:v>187.94980570290309</c:v>
                </c:pt>
                <c:pt idx="71">
                  <c:v>182.89926939145667</c:v>
                </c:pt>
                <c:pt idx="72">
                  <c:v>254.99929961082034</c:v>
                </c:pt>
                <c:pt idx="73">
                  <c:v>243.97981497532916</c:v>
                </c:pt>
                <c:pt idx="74">
                  <c:v>234.62408137154873</c:v>
                </c:pt>
                <c:pt idx="75">
                  <c:v>226.48408379770001</c:v>
                </c:pt>
                <c:pt idx="76">
                  <c:v>219.24202166775106</c:v>
                </c:pt>
                <c:pt idx="77">
                  <c:v>212.67219606866357</c:v>
                </c:pt>
                <c:pt idx="78">
                  <c:v>206.61405929194572</c:v>
                </c:pt>
                <c:pt idx="79">
                  <c:v>200.95315730340496</c:v>
                </c:pt>
                <c:pt idx="80">
                  <c:v>195.60765338087666</c:v>
                </c:pt>
                <c:pt idx="81">
                  <c:v>190.51879825104785</c:v>
                </c:pt>
                <c:pt idx="82">
                  <c:v>185.64419083946271</c:v>
                </c:pt>
                <c:pt idx="83">
                  <c:v>180.95301229848641</c:v>
                </c:pt>
                <c:pt idx="84">
                  <c:v>176.42265536950927</c:v>
                </c:pt>
                <c:pt idx="85">
                  <c:v>172.03634041104024</c:v>
                </c:pt>
                <c:pt idx="86">
                  <c:v>167.78142912010966</c:v>
                </c:pt>
                <c:pt idx="87">
                  <c:v>163.64823161210458</c:v>
                </c:pt>
                <c:pt idx="88">
                  <c:v>159.62916237206491</c:v>
                </c:pt>
                <c:pt idx="89">
                  <c:v>155.71814290933804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78-4EEF-B39C-53A5C56F703E}"/>
            </c:ext>
          </c:extLst>
        </c:ser>
        <c:ser>
          <c:idx val="1"/>
          <c:order val="1"/>
          <c:tx>
            <c:v>CnRef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'Pin laricio - Fert 2'!$G$97:$CI$97</c:f>
              <c:numCache>
                <c:formatCode>0.00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78-4EEF-B39C-53A5C56F7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729048"/>
        <c:axId val="459729440"/>
      </c:lineChart>
      <c:catAx>
        <c:axId val="45972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729440"/>
        <c:crosses val="autoZero"/>
        <c:auto val="1"/>
        <c:lblAlgn val="ctr"/>
        <c:lblOffset val="100"/>
        <c:noMultiLvlLbl val="0"/>
      </c:catAx>
      <c:valAx>
        <c:axId val="45972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72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35995183226494593"/>
          <c:h val="6.8204540804103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 l'effet substitution (tCO2) par les produits bois récoltés (30</a:t>
            </a:r>
            <a:r>
              <a:rPr lang="fr-FR" baseline="0"/>
              <a:t> ans)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barChart>
        <c:barDir val="col"/>
        <c:grouping val="clustered"/>
        <c:varyColors val="0"/>
        <c:ser>
          <c:idx val="0"/>
          <c:order val="0"/>
          <c:tx>
            <c:v>SubnProjet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'Robinier - Fert 2'!$G$51:$AJ$51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5.3549999999999995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7.2292499999999995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13.11975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12.852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14.19075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FE-4EA6-8D2B-1272EB86AE5C}"/>
            </c:ext>
          </c:extLst>
        </c:ser>
        <c:ser>
          <c:idx val="1"/>
          <c:order val="1"/>
          <c:tx>
            <c:v>SubnRef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'Robinier - Fert 2'!$G$103:$AJ$103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FE-4EA6-8D2B-1272EB86A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4511008"/>
        <c:axId val="464511400"/>
      </c:barChart>
      <c:catAx>
        <c:axId val="46451100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511400"/>
        <c:crosses val="autoZero"/>
        <c:auto val="1"/>
        <c:lblAlgn val="ctr"/>
        <c:lblOffset val="100"/>
        <c:noMultiLvlLbl val="0"/>
      </c:catAx>
      <c:valAx>
        <c:axId val="464511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51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19552228049543513"/>
          <c:h val="0.16932388247019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bois fort sur pied </a:t>
            </a:r>
          </a:p>
          <a:p>
            <a:pPr>
              <a:defRPr/>
            </a:pPr>
            <a:r>
              <a:rPr lang="fr-FR"/>
              <a:t>V7 projet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'Autres feuillus - Fert 2'!$G$9:$BN$9</c:f>
              <c:numCache>
                <c:formatCode>General</c:formatCode>
                <c:ptCount val="60"/>
                <c:pt idx="0">
                  <c:v>6</c:v>
                </c:pt>
                <c:pt idx="1">
                  <c:v>12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42</c:v>
                </c:pt>
                <c:pt idx="7">
                  <c:v>48</c:v>
                </c:pt>
                <c:pt idx="8">
                  <c:v>54</c:v>
                </c:pt>
                <c:pt idx="9">
                  <c:v>60</c:v>
                </c:pt>
                <c:pt idx="10">
                  <c:v>66</c:v>
                </c:pt>
                <c:pt idx="11">
                  <c:v>52</c:v>
                </c:pt>
                <c:pt idx="12">
                  <c:v>66.25</c:v>
                </c:pt>
                <c:pt idx="13">
                  <c:v>80.5</c:v>
                </c:pt>
                <c:pt idx="14">
                  <c:v>94.75</c:v>
                </c:pt>
                <c:pt idx="15">
                  <c:v>82</c:v>
                </c:pt>
                <c:pt idx="16">
                  <c:v>98.5</c:v>
                </c:pt>
                <c:pt idx="17">
                  <c:v>115</c:v>
                </c:pt>
                <c:pt idx="18">
                  <c:v>131.5</c:v>
                </c:pt>
                <c:pt idx="19">
                  <c:v>99</c:v>
                </c:pt>
                <c:pt idx="20">
                  <c:v>111.2</c:v>
                </c:pt>
                <c:pt idx="21">
                  <c:v>123.4</c:v>
                </c:pt>
                <c:pt idx="22">
                  <c:v>135.6</c:v>
                </c:pt>
                <c:pt idx="23">
                  <c:v>147.79999999999998</c:v>
                </c:pt>
                <c:pt idx="24">
                  <c:v>112</c:v>
                </c:pt>
                <c:pt idx="25">
                  <c:v>126.6</c:v>
                </c:pt>
                <c:pt idx="26">
                  <c:v>141.19999999999999</c:v>
                </c:pt>
                <c:pt idx="27">
                  <c:v>155.79999999999998</c:v>
                </c:pt>
                <c:pt idx="28">
                  <c:v>170.39999999999998</c:v>
                </c:pt>
                <c:pt idx="29">
                  <c:v>132</c:v>
                </c:pt>
                <c:pt idx="30">
                  <c:v>144.33333333333334</c:v>
                </c:pt>
                <c:pt idx="31">
                  <c:v>156.66666666666669</c:v>
                </c:pt>
                <c:pt idx="32">
                  <c:v>169.00000000000003</c:v>
                </c:pt>
                <c:pt idx="33">
                  <c:v>181.33333333333337</c:v>
                </c:pt>
                <c:pt idx="34">
                  <c:v>193.66666666666671</c:v>
                </c:pt>
                <c:pt idx="35">
                  <c:v>144</c:v>
                </c:pt>
                <c:pt idx="36">
                  <c:v>151.85714285714286</c:v>
                </c:pt>
                <c:pt idx="37">
                  <c:v>159.71428571428572</c:v>
                </c:pt>
                <c:pt idx="38">
                  <c:v>167.57142857142858</c:v>
                </c:pt>
                <c:pt idx="39">
                  <c:v>175.42857142857144</c:v>
                </c:pt>
                <c:pt idx="40">
                  <c:v>183.28571428571431</c:v>
                </c:pt>
                <c:pt idx="41">
                  <c:v>191.14285714285717</c:v>
                </c:pt>
                <c:pt idx="42">
                  <c:v>128</c:v>
                </c:pt>
                <c:pt idx="43">
                  <c:v>134.14285714285714</c:v>
                </c:pt>
                <c:pt idx="44">
                  <c:v>140.28571428571428</c:v>
                </c:pt>
                <c:pt idx="45">
                  <c:v>146.42857142857142</c:v>
                </c:pt>
                <c:pt idx="46">
                  <c:v>152.57142857142856</c:v>
                </c:pt>
                <c:pt idx="47">
                  <c:v>158.71428571428569</c:v>
                </c:pt>
                <c:pt idx="48">
                  <c:v>164.85714285714283</c:v>
                </c:pt>
                <c:pt idx="49">
                  <c:v>114</c:v>
                </c:pt>
                <c:pt idx="50">
                  <c:v>121.5</c:v>
                </c:pt>
                <c:pt idx="51">
                  <c:v>129</c:v>
                </c:pt>
                <c:pt idx="52">
                  <c:v>136.5</c:v>
                </c:pt>
                <c:pt idx="53">
                  <c:v>144</c:v>
                </c:pt>
                <c:pt idx="54">
                  <c:v>151.5</c:v>
                </c:pt>
                <c:pt idx="55">
                  <c:v>159</c:v>
                </c:pt>
                <c:pt idx="56">
                  <c:v>166.5</c:v>
                </c:pt>
                <c:pt idx="57">
                  <c:v>174</c:v>
                </c:pt>
                <c:pt idx="58">
                  <c:v>181.5</c:v>
                </c:pt>
                <c:pt idx="59">
                  <c:v>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1-4C28-BF00-0CA8F1331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516496"/>
        <c:axId val="464515712"/>
      </c:lineChart>
      <c:catAx>
        <c:axId val="46451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515712"/>
        <c:crosses val="autoZero"/>
        <c:auto val="1"/>
        <c:lblAlgn val="ctr"/>
        <c:lblOffset val="100"/>
        <c:noMultiLvlLbl val="0"/>
      </c:catAx>
      <c:valAx>
        <c:axId val="46451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516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 dans l'écosystème</a:t>
            </a:r>
            <a:r>
              <a:rPr lang="fr-FR" baseline="0"/>
              <a:t> forestier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869287351867633"/>
          <c:y val="0.26353643912552072"/>
          <c:w val="0.83826234663531907"/>
          <c:h val="0.55145381816368078"/>
        </c:manualLayout>
      </c:layout>
      <c:lineChart>
        <c:grouping val="standard"/>
        <c:varyColors val="0"/>
        <c:ser>
          <c:idx val="0"/>
          <c:order val="0"/>
          <c:tx>
            <c:v>Sprojet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'Autres feuillus - Fert 2'!$G$15:$BN$15</c:f>
              <c:numCache>
                <c:formatCode>0</c:formatCode>
                <c:ptCount val="60"/>
                <c:pt idx="0">
                  <c:v>920.96383704854054</c:v>
                </c:pt>
                <c:pt idx="1">
                  <c:v>960.95170986239702</c:v>
                </c:pt>
                <c:pt idx="2">
                  <c:v>1000.4467728270635</c:v>
                </c:pt>
                <c:pt idx="3">
                  <c:v>1039.6380563342689</c:v>
                </c:pt>
                <c:pt idx="4">
                  <c:v>1078.6112351543704</c:v>
                </c:pt>
                <c:pt idx="5">
                  <c:v>1117.4151817534023</c:v>
                </c:pt>
                <c:pt idx="6">
                  <c:v>1156.0814023205346</c:v>
                </c:pt>
                <c:pt idx="7">
                  <c:v>1194.631842160388</c:v>
                </c:pt>
                <c:pt idx="8">
                  <c:v>1233.0826313510252</c:v>
                </c:pt>
                <c:pt idx="9">
                  <c:v>1271.4461052257998</c:v>
                </c:pt>
                <c:pt idx="10">
                  <c:v>1309.731989288839</c:v>
                </c:pt>
                <c:pt idx="11">
                  <c:v>1226.7903942727764</c:v>
                </c:pt>
                <c:pt idx="12">
                  <c:v>1315.1529082256791</c:v>
                </c:pt>
                <c:pt idx="13">
                  <c:v>1403.1207395245156</c:v>
                </c:pt>
                <c:pt idx="14">
                  <c:v>1490.7719939813162</c:v>
                </c:pt>
                <c:pt idx="15">
                  <c:v>1416.06396342209</c:v>
                </c:pt>
                <c:pt idx="16">
                  <c:v>1517.1869212391175</c:v>
                </c:pt>
                <c:pt idx="17">
                  <c:v>1617.9712767148733</c:v>
                </c:pt>
                <c:pt idx="18">
                  <c:v>1718.471219142928</c:v>
                </c:pt>
                <c:pt idx="19">
                  <c:v>1526.0494254077282</c:v>
                </c:pt>
                <c:pt idx="20">
                  <c:v>1601.1003213415372</c:v>
                </c:pt>
                <c:pt idx="21">
                  <c:v>1675.9900584956474</c:v>
                </c:pt>
                <c:pt idx="22">
                  <c:v>1750.7363833992392</c:v>
                </c:pt>
                <c:pt idx="23">
                  <c:v>1825.353666240381</c:v>
                </c:pt>
                <c:pt idx="24">
                  <c:v>1613.7050271852479</c:v>
                </c:pt>
                <c:pt idx="25">
                  <c:v>1702.9136116126194</c:v>
                </c:pt>
                <c:pt idx="26">
                  <c:v>1791.9224568382897</c:v>
                </c:pt>
                <c:pt idx="27">
                  <c:v>1880.7545680907363</c:v>
                </c:pt>
                <c:pt idx="28">
                  <c:v>1969.4283910413335</c:v>
                </c:pt>
                <c:pt idx="29">
                  <c:v>1742.9511244884659</c:v>
                </c:pt>
                <c:pt idx="30">
                  <c:v>1816.4446649517331</c:v>
                </c:pt>
                <c:pt idx="31">
                  <c:v>1889.8152232251184</c:v>
                </c:pt>
                <c:pt idx="32">
                  <c:v>1963.0735816159934</c:v>
                </c:pt>
                <c:pt idx="33">
                  <c:v>2036.228859450285</c:v>
                </c:pt>
                <c:pt idx="34">
                  <c:v>2109.2888653488958</c:v>
                </c:pt>
                <c:pt idx="35">
                  <c:v>1814.4600229768432</c:v>
                </c:pt>
                <c:pt idx="36">
                  <c:v>1861.2174369327688</c:v>
                </c:pt>
                <c:pt idx="37">
                  <c:v>1907.9277340166848</c:v>
                </c:pt>
                <c:pt idx="38">
                  <c:v>1954.5934966856112</c:v>
                </c:pt>
                <c:pt idx="39">
                  <c:v>2001.2170515366859</c:v>
                </c:pt>
                <c:pt idx="40">
                  <c:v>2047.8005049763888</c:v>
                </c:pt>
                <c:pt idx="41">
                  <c:v>2094.3457726009578</c:v>
                </c:pt>
                <c:pt idx="42">
                  <c:v>1719.0868905498239</c:v>
                </c:pt>
                <c:pt idx="43">
                  <c:v>1755.7296331808004</c:v>
                </c:pt>
                <c:pt idx="44">
                  <c:v>1792.3393026149488</c:v>
                </c:pt>
                <c:pt idx="45">
                  <c:v>1828.9175125794329</c:v>
                </c:pt>
                <c:pt idx="46">
                  <c:v>1865.4657337462224</c:v>
                </c:pt>
                <c:pt idx="47">
                  <c:v>1901.9853116596976</c:v>
                </c:pt>
                <c:pt idx="48">
                  <c:v>1938.4774818107053</c:v>
                </c:pt>
                <c:pt idx="49">
                  <c:v>1635.4421365203141</c:v>
                </c:pt>
                <c:pt idx="50">
                  <c:v>1680.2757656565921</c:v>
                </c:pt>
                <c:pt idx="51">
                  <c:v>1725.0543140072516</c:v>
                </c:pt>
                <c:pt idx="52">
                  <c:v>1769.7813487631772</c:v>
                </c:pt>
                <c:pt idx="53">
                  <c:v>1814.4600229768432</c:v>
                </c:pt>
                <c:pt idx="54">
                  <c:v>1859.0931427069518</c:v>
                </c:pt>
                <c:pt idx="55">
                  <c:v>1903.6832204894938</c:v>
                </c:pt>
                <c:pt idx="56">
                  <c:v>1948.2325184342335</c:v>
                </c:pt>
                <c:pt idx="57">
                  <c:v>1992.7430833366407</c:v>
                </c:pt>
                <c:pt idx="58">
                  <c:v>2037.2167755652756</c:v>
                </c:pt>
                <c:pt idx="59">
                  <c:v>2081.6552930398871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2-4E6C-ACB1-CF922F37A3FE}"/>
            </c:ext>
          </c:extLst>
        </c:ser>
        <c:ser>
          <c:idx val="1"/>
          <c:order val="1"/>
          <c:tx>
            <c:v>SRef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'Autres feuillus - Fert 2'!$G$74:$CH$74</c:f>
              <c:numCache>
                <c:formatCode>0</c:formatCode>
                <c:ptCount val="80"/>
                <c:pt idx="0">
                  <c:v>885.94347565088844</c:v>
                </c:pt>
                <c:pt idx="1">
                  <c:v>892.22544417048823</c:v>
                </c:pt>
                <c:pt idx="2">
                  <c:v>898.4391065036757</c:v>
                </c:pt>
                <c:pt idx="3">
                  <c:v>904.61066331424888</c:v>
                </c:pt>
                <c:pt idx="4">
                  <c:v>910.75198960195564</c:v>
                </c:pt>
                <c:pt idx="5">
                  <c:v>916.86985936244719</c:v>
                </c:pt>
                <c:pt idx="6">
                  <c:v>922.96863952879983</c:v>
                </c:pt>
                <c:pt idx="7">
                  <c:v>929.05137184230705</c:v>
                </c:pt>
                <c:pt idx="8">
                  <c:v>935.12029202151416</c:v>
                </c:pt>
                <c:pt idx="9">
                  <c:v>941.17710981224047</c:v>
                </c:pt>
                <c:pt idx="10">
                  <c:v>947.22317322345771</c:v>
                </c:pt>
                <c:pt idx="11">
                  <c:v>953.25957111389482</c:v>
                </c:pt>
                <c:pt idx="12">
                  <c:v>959.28720051727339</c:v>
                </c:pt>
                <c:pt idx="13">
                  <c:v>965.30681262254382</c:v>
                </c:pt>
                <c:pt idx="14">
                  <c:v>971.31904522510558</c:v>
                </c:pt>
                <c:pt idx="15">
                  <c:v>977.32444626990082</c:v>
                </c:pt>
                <c:pt idx="16">
                  <c:v>983.32349133751029</c:v>
                </c:pt>
                <c:pt idx="17">
                  <c:v>989.31659689716491</c:v>
                </c:pt>
                <c:pt idx="18">
                  <c:v>995.30413053020948</c:v>
                </c:pt>
                <c:pt idx="19">
                  <c:v>1001.286418939858</c:v>
                </c:pt>
                <c:pt idx="20">
                  <c:v>1007.2637543134732</c:v>
                </c:pt>
                <c:pt idx="21">
                  <c:v>1013.2363994386473</c:v>
                </c:pt>
                <c:pt idx="22">
                  <c:v>1019.20459186279</c:v>
                </c:pt>
                <c:pt idx="23">
                  <c:v>1025.1685473089017</c:v>
                </c:pt>
                <c:pt idx="24">
                  <c:v>1031.1284625060036</c:v>
                </c:pt>
                <c:pt idx="25">
                  <c:v>1037.0845175539575</c:v>
                </c:pt>
                <c:pt idx="26">
                  <c:v>1043.0368779142279</c:v>
                </c:pt>
                <c:pt idx="27">
                  <c:v>1048.9856960974314</c:v>
                </c:pt>
                <c:pt idx="28">
                  <c:v>1054.9311131030274</c:v>
                </c:pt>
                <c:pt idx="29">
                  <c:v>1060.8732596548564</c:v>
                </c:pt>
                <c:pt idx="30">
                  <c:v>1064.8579239339761</c:v>
                </c:pt>
                <c:pt idx="31">
                  <c:v>1068.8395525033973</c:v>
                </c:pt>
                <c:pt idx="32">
                  <c:v>1072.8182511139794</c:v>
                </c:pt>
                <c:pt idx="33">
                  <c:v>1076.794118743232</c:v>
                </c:pt>
                <c:pt idx="34">
                  <c:v>1080.7672482154533</c:v>
                </c:pt>
                <c:pt idx="35">
                  <c:v>1084.7377267490044</c:v>
                </c:pt>
                <c:pt idx="36">
                  <c:v>1088.7056364410653</c:v>
                </c:pt>
                <c:pt idx="37">
                  <c:v>1092.6710546985107</c:v>
                </c:pt>
                <c:pt idx="38">
                  <c:v>1096.6340546221566</c:v>
                </c:pt>
                <c:pt idx="39">
                  <c:v>1100.5947053504842</c:v>
                </c:pt>
                <c:pt idx="40">
                  <c:v>1104.5530723680283</c:v>
                </c:pt>
                <c:pt idx="41">
                  <c:v>1108.5092177828301</c:v>
                </c:pt>
                <c:pt idx="42">
                  <c:v>1112.4632005767189</c:v>
                </c:pt>
                <c:pt idx="43">
                  <c:v>1116.4150768316601</c:v>
                </c:pt>
                <c:pt idx="44">
                  <c:v>1120.3648999349446</c:v>
                </c:pt>
                <c:pt idx="45">
                  <c:v>1124.3127207656228</c:v>
                </c:pt>
                <c:pt idx="46">
                  <c:v>1128.2585878642724</c:v>
                </c:pt>
                <c:pt idx="47">
                  <c:v>1132.2025475879093</c:v>
                </c:pt>
                <c:pt idx="48">
                  <c:v>1136.1446442516235</c:v>
                </c:pt>
                <c:pt idx="49">
                  <c:v>1140.0849202583283</c:v>
                </c:pt>
                <c:pt idx="50">
                  <c:v>1144.023416217836</c:v>
                </c:pt>
                <c:pt idx="51">
                  <c:v>1147.960171056329</c:v>
                </c:pt>
                <c:pt idx="52">
                  <c:v>1151.8952221171739</c:v>
                </c:pt>
                <c:pt idx="53">
                  <c:v>1155.8286052539102</c:v>
                </c:pt>
                <c:pt idx="54">
                  <c:v>1159.7603549161574</c:v>
                </c:pt>
                <c:pt idx="55">
                  <c:v>1163.690504229098</c:v>
                </c:pt>
                <c:pt idx="56">
                  <c:v>1167.619085067118</c:v>
                </c:pt>
                <c:pt idx="57">
                  <c:v>1171.5461281221424</c:v>
                </c:pt>
                <c:pt idx="58">
                  <c:v>1175.4716629671123</c:v>
                </c:pt>
                <c:pt idx="59">
                  <c:v>1179.395718115049</c:v>
                </c:pt>
                <c:pt idx="60">
                  <c:v>1183.3183210740585</c:v>
                </c:pt>
                <c:pt idx="61">
                  <c:v>1187.2394983986344</c:v>
                </c:pt>
                <c:pt idx="62">
                  <c:v>1191.159275737552</c:v>
                </c:pt>
                <c:pt idx="63">
                  <c:v>1195.0776778786392</c:v>
                </c:pt>
                <c:pt idx="64">
                  <c:v>1198.994728790665</c:v>
                </c:pt>
                <c:pt idx="65">
                  <c:v>1202.9104516625837</c:v>
                </c:pt>
                <c:pt idx="66">
                  <c:v>1206.8248689403265</c:v>
                </c:pt>
                <c:pt idx="67">
                  <c:v>1210.7380023613387</c:v>
                </c:pt>
                <c:pt idx="68">
                  <c:v>1214.6498729870248</c:v>
                </c:pt>
                <c:pt idx="69">
                  <c:v>1218.5605012332628</c:v>
                </c:pt>
                <c:pt idx="70">
                  <c:v>1222.4699068991206</c:v>
                </c:pt>
                <c:pt idx="71">
                  <c:v>1226.3781091939109</c:v>
                </c:pt>
                <c:pt idx="72">
                  <c:v>1230.2851267627038</c:v>
                </c:pt>
                <c:pt idx="73">
                  <c:v>1234.1909777103942</c:v>
                </c:pt>
                <c:pt idx="74">
                  <c:v>1238.0956796244375</c:v>
                </c:pt>
                <c:pt idx="75">
                  <c:v>1241.9992495963363</c:v>
                </c:pt>
                <c:pt idx="76">
                  <c:v>1245.9017042419623</c:v>
                </c:pt>
                <c:pt idx="77">
                  <c:v>1249.8030597207955</c:v>
                </c:pt>
                <c:pt idx="78">
                  <c:v>1253.7033317541466</c:v>
                </c:pt>
                <c:pt idx="79">
                  <c:v>1257.6025356424309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F2-4E6C-ACB1-CF922F37A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516888"/>
        <c:axId val="464514144"/>
      </c:lineChart>
      <c:catAx>
        <c:axId val="464516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514144"/>
        <c:crosses val="autoZero"/>
        <c:auto val="1"/>
        <c:lblAlgn val="ctr"/>
        <c:lblOffset val="100"/>
        <c:noMultiLvlLbl val="0"/>
      </c:catAx>
      <c:valAx>
        <c:axId val="46451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516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277846710308347"/>
          <c:y val="0.25846309777399462"/>
          <c:w val="0.39601253947536774"/>
          <c:h val="0.128170235512284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</a:t>
            </a:r>
            <a:r>
              <a:rPr lang="fr-FR" baseline="0"/>
              <a:t> dans les produits bois récoltés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lineChart>
        <c:grouping val="standard"/>
        <c:varyColors val="0"/>
        <c:ser>
          <c:idx val="0"/>
          <c:order val="0"/>
          <c:tx>
            <c:v>CnProjet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'Autres feuillus - Fert 2'!$G$41:$BN$41</c:f>
              <c:numCache>
                <c:formatCode>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58.590909297324892</c:v>
                </c:pt>
                <c:pt idx="13">
                  <c:v>50.576375935358151</c:v>
                </c:pt>
                <c:pt idx="14">
                  <c:v>44.659137716790077</c:v>
                </c:pt>
                <c:pt idx="15">
                  <c:v>40.23175031436778</c:v>
                </c:pt>
                <c:pt idx="16">
                  <c:v>115.96222625825435</c:v>
                </c:pt>
                <c:pt idx="17">
                  <c:v>102.53145409732292</c:v>
                </c:pt>
                <c:pt idx="18">
                  <c:v>92.472966798865329</c:v>
                </c:pt>
                <c:pt idx="19">
                  <c:v>84.81439916595285</c:v>
                </c:pt>
                <c:pt idx="20">
                  <c:v>223.51342366029152</c:v>
                </c:pt>
                <c:pt idx="21">
                  <c:v>200.87179341481746</c:v>
                </c:pt>
                <c:pt idx="22">
                  <c:v>183.69072035306337</c:v>
                </c:pt>
                <c:pt idx="23">
                  <c:v>170.40286598442202</c:v>
                </c:pt>
                <c:pt idx="24">
                  <c:v>159.89907899926203</c:v>
                </c:pt>
                <c:pt idx="25">
                  <c:v>294.16344925276917</c:v>
                </c:pt>
                <c:pt idx="26">
                  <c:v>271.2277362867132</c:v>
                </c:pt>
                <c:pt idx="27">
                  <c:v>253.28090824121159</c:v>
                </c:pt>
                <c:pt idx="28">
                  <c:v>238.90902949746382</c:v>
                </c:pt>
                <c:pt idx="29">
                  <c:v>227.11100385542855</c:v>
                </c:pt>
                <c:pt idx="30">
                  <c:v>374.81871676263762</c:v>
                </c:pt>
                <c:pt idx="31">
                  <c:v>348.72016611790917</c:v>
                </c:pt>
                <c:pt idx="32">
                  <c:v>327.97737947124921</c:v>
                </c:pt>
                <c:pt idx="33">
                  <c:v>311.08426422002987</c:v>
                </c:pt>
                <c:pt idx="34">
                  <c:v>296.97414097283814</c:v>
                </c:pt>
                <c:pt idx="35">
                  <c:v>284.89108918974597</c:v>
                </c:pt>
                <c:pt idx="36">
                  <c:v>459.40383802995012</c:v>
                </c:pt>
                <c:pt idx="37">
                  <c:v>430.50371104604642</c:v>
                </c:pt>
                <c:pt idx="38">
                  <c:v>407.17906252287247</c:v>
                </c:pt>
                <c:pt idx="39">
                  <c:v>387.87587720857982</c:v>
                </c:pt>
                <c:pt idx="40">
                  <c:v>371.49313999609853</c:v>
                </c:pt>
                <c:pt idx="41">
                  <c:v>357.2502143284359</c:v>
                </c:pt>
                <c:pt idx="42">
                  <c:v>344.59306295429911</c:v>
                </c:pt>
                <c:pt idx="43">
                  <c:v>546.03011961674372</c:v>
                </c:pt>
                <c:pt idx="44">
                  <c:v>514.73789499053225</c:v>
                </c:pt>
                <c:pt idx="45">
                  <c:v>489.16416052705199</c:v>
                </c:pt>
                <c:pt idx="46">
                  <c:v>467.72687402153491</c:v>
                </c:pt>
                <c:pt idx="47">
                  <c:v>449.30485052578661</c:v>
                </c:pt>
                <c:pt idx="48">
                  <c:v>433.10284854483319</c:v>
                </c:pt>
                <c:pt idx="49">
                  <c:v>418.55616971826652</c:v>
                </c:pt>
                <c:pt idx="50">
                  <c:v>577.53240764299528</c:v>
                </c:pt>
                <c:pt idx="51">
                  <c:v>550.68981972951258</c:v>
                </c:pt>
                <c:pt idx="52">
                  <c:v>527.97400888083462</c:v>
                </c:pt>
                <c:pt idx="53">
                  <c:v>508.27534504429156</c:v>
                </c:pt>
                <c:pt idx="54">
                  <c:v>490.80655218218817</c:v>
                </c:pt>
                <c:pt idx="55">
                  <c:v>475.00836422794947</c:v>
                </c:pt>
                <c:pt idx="56">
                  <c:v>460.48281184741944</c:v>
                </c:pt>
                <c:pt idx="57">
                  <c:v>446.94604718205227</c:v>
                </c:pt>
                <c:pt idx="58">
                  <c:v>434.19498408237297</c:v>
                </c:pt>
                <c:pt idx="59">
                  <c:v>422.08370741769551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BB-4D04-B6E4-27D5CD5A2910}"/>
            </c:ext>
          </c:extLst>
        </c:ser>
        <c:ser>
          <c:idx val="1"/>
          <c:order val="1"/>
          <c:tx>
            <c:v>CnRef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'Autres feuillus - Fert 2'!$G$97:$CH$97</c:f>
              <c:numCache>
                <c:formatCode>0.00</c:formatCode>
                <c:ptCount val="8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BB-4D04-B6E4-27D5CD5A2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509440"/>
        <c:axId val="464514928"/>
      </c:lineChart>
      <c:catAx>
        <c:axId val="46450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514928"/>
        <c:crosses val="autoZero"/>
        <c:auto val="1"/>
        <c:lblAlgn val="ctr"/>
        <c:lblOffset val="100"/>
        <c:noMultiLvlLbl val="0"/>
      </c:catAx>
      <c:valAx>
        <c:axId val="46451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50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35995183226494593"/>
          <c:h val="6.8204540804103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total sur pied des accrus (Vt réf)</a:t>
            </a:r>
          </a:p>
        </c:rich>
      </c:tx>
      <c:layout>
        <c:manualLayout>
          <c:xMode val="edge"/>
          <c:yMode val="edge"/>
          <c:x val="0.11775541282385343"/>
          <c:y val="4.790419161676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'Autres feuillus - Fert 2'!$G$68:$CH$68</c:f>
              <c:numCache>
                <c:formatCode>General</c:formatCode>
                <c:ptCount val="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0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42-4053-9276-8C735161F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512968"/>
        <c:axId val="464511792"/>
      </c:lineChart>
      <c:catAx>
        <c:axId val="46451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511792"/>
        <c:crosses val="autoZero"/>
        <c:auto val="1"/>
        <c:lblAlgn val="ctr"/>
        <c:lblOffset val="100"/>
        <c:noMultiLvlLbl val="0"/>
      </c:catAx>
      <c:valAx>
        <c:axId val="46451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512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 l'effet substitution (tCO2) par les produits bois récoltés (30</a:t>
            </a:r>
            <a:r>
              <a:rPr lang="fr-FR" baseline="0"/>
              <a:t> ans)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barChart>
        <c:barDir val="col"/>
        <c:grouping val="clustered"/>
        <c:varyColors val="0"/>
        <c:ser>
          <c:idx val="0"/>
          <c:order val="0"/>
          <c:tx>
            <c:v>SubnProjet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'Autres feuillus - Fert 2'!$G$51:$AJ$51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15.989999999999995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21.586499999999994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39.175499999999985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38.375999999999991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42.373499999999986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A5-49C7-A3E2-A7BC578125E1}"/>
            </c:ext>
          </c:extLst>
        </c:ser>
        <c:ser>
          <c:idx val="1"/>
          <c:order val="1"/>
          <c:tx>
            <c:v>SubnRef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'Autres feuillus - Fert 2'!$G$103:$AJ$103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A5-49C7-A3E2-A7BC57812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4509832"/>
        <c:axId val="464510224"/>
      </c:barChart>
      <c:catAx>
        <c:axId val="46450983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510224"/>
        <c:crosses val="autoZero"/>
        <c:auto val="1"/>
        <c:lblAlgn val="ctr"/>
        <c:lblOffset val="100"/>
        <c:noMultiLvlLbl val="0"/>
      </c:catAx>
      <c:valAx>
        <c:axId val="464510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4509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19552228049543513"/>
          <c:h val="0.16932388247019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total sur pied des accrus (Vt réf)</a:t>
            </a:r>
          </a:p>
        </c:rich>
      </c:tx>
      <c:layout>
        <c:manualLayout>
          <c:xMode val="edge"/>
          <c:yMode val="edge"/>
          <c:x val="0.11775541282385343"/>
          <c:y val="4.790419161676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'Pin laricio - Fert 2'!$G$68:$CH$68</c:f>
              <c:numCache>
                <c:formatCode>General</c:formatCode>
                <c:ptCount val="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0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3-48F0-B0B7-979D65C7D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731008"/>
        <c:axId val="459731400"/>
      </c:lineChart>
      <c:catAx>
        <c:axId val="45973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731400"/>
        <c:crosses val="autoZero"/>
        <c:auto val="1"/>
        <c:lblAlgn val="ctr"/>
        <c:lblOffset val="100"/>
        <c:noMultiLvlLbl val="0"/>
      </c:catAx>
      <c:valAx>
        <c:axId val="459731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73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 l'effet substitution (tCO2) par les produits bois récoltés (30</a:t>
            </a:r>
            <a:r>
              <a:rPr lang="fr-FR" baseline="0"/>
              <a:t> ans)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barChart>
        <c:barDir val="col"/>
        <c:grouping val="clustered"/>
        <c:varyColors val="0"/>
        <c:ser>
          <c:idx val="0"/>
          <c:order val="0"/>
          <c:tx>
            <c:v>SubnProjet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'Pin laricio - Fert 2'!$G$51:$AJ$51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41.8992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34.675199999999997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F-4C04-979B-B62DD0D65E67}"/>
            </c:ext>
          </c:extLst>
        </c:ser>
        <c:ser>
          <c:idx val="1"/>
          <c:order val="1"/>
          <c:tx>
            <c:v>SubnRef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'Pin laricio - Fert 2'!$G$103:$AJ$103</c:f>
              <c:numCache>
                <c:formatCode>0.00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8F-4C04-979B-B62DD0D65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59734144"/>
        <c:axId val="459728264"/>
      </c:barChart>
      <c:catAx>
        <c:axId val="45973414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728264"/>
        <c:crosses val="autoZero"/>
        <c:auto val="1"/>
        <c:lblAlgn val="ctr"/>
        <c:lblOffset val="100"/>
        <c:noMultiLvlLbl val="0"/>
      </c:catAx>
      <c:valAx>
        <c:axId val="459728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73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19552228049543513"/>
          <c:h val="0.16932388247019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bois fort sur pied </a:t>
            </a:r>
          </a:p>
          <a:p>
            <a:pPr>
              <a:defRPr/>
            </a:pPr>
            <a:r>
              <a:rPr lang="fr-FR"/>
              <a:t>V7 projet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'Chêne pédonculé - Fert 2'!$G$9:$FU$9</c:f>
              <c:numCache>
                <c:formatCode>General</c:formatCode>
                <c:ptCount val="171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  <c:pt idx="14">
                  <c:v>45</c:v>
                </c:pt>
                <c:pt idx="15">
                  <c:v>48</c:v>
                </c:pt>
                <c:pt idx="16">
                  <c:v>51</c:v>
                </c:pt>
                <c:pt idx="17">
                  <c:v>54</c:v>
                </c:pt>
                <c:pt idx="18">
                  <c:v>57</c:v>
                </c:pt>
                <c:pt idx="19">
                  <c:v>60</c:v>
                </c:pt>
                <c:pt idx="20">
                  <c:v>63</c:v>
                </c:pt>
                <c:pt idx="21">
                  <c:v>66</c:v>
                </c:pt>
                <c:pt idx="22">
                  <c:v>69</c:v>
                </c:pt>
                <c:pt idx="23">
                  <c:v>72</c:v>
                </c:pt>
                <c:pt idx="24">
                  <c:v>75</c:v>
                </c:pt>
                <c:pt idx="25">
                  <c:v>78</c:v>
                </c:pt>
                <c:pt idx="26">
                  <c:v>81</c:v>
                </c:pt>
                <c:pt idx="27">
                  <c:v>84</c:v>
                </c:pt>
                <c:pt idx="28">
                  <c:v>87</c:v>
                </c:pt>
                <c:pt idx="29">
                  <c:v>90</c:v>
                </c:pt>
                <c:pt idx="30">
                  <c:v>93</c:v>
                </c:pt>
                <c:pt idx="31">
                  <c:v>96</c:v>
                </c:pt>
                <c:pt idx="32">
                  <c:v>99</c:v>
                </c:pt>
                <c:pt idx="33">
                  <c:v>102</c:v>
                </c:pt>
                <c:pt idx="34">
                  <c:v>105</c:v>
                </c:pt>
                <c:pt idx="35">
                  <c:v>108</c:v>
                </c:pt>
                <c:pt idx="36">
                  <c:v>111</c:v>
                </c:pt>
                <c:pt idx="37">
                  <c:v>114</c:v>
                </c:pt>
                <c:pt idx="38">
                  <c:v>117</c:v>
                </c:pt>
                <c:pt idx="39">
                  <c:v>120</c:v>
                </c:pt>
                <c:pt idx="40">
                  <c:v>123</c:v>
                </c:pt>
                <c:pt idx="41">
                  <c:v>96</c:v>
                </c:pt>
                <c:pt idx="42">
                  <c:v>102.875</c:v>
                </c:pt>
                <c:pt idx="43">
                  <c:v>109.75</c:v>
                </c:pt>
                <c:pt idx="44">
                  <c:v>116.625</c:v>
                </c:pt>
                <c:pt idx="45">
                  <c:v>123.5</c:v>
                </c:pt>
                <c:pt idx="46">
                  <c:v>130.375</c:v>
                </c:pt>
                <c:pt idx="47">
                  <c:v>137.25</c:v>
                </c:pt>
                <c:pt idx="48">
                  <c:v>144.125</c:v>
                </c:pt>
                <c:pt idx="49">
                  <c:v>116</c:v>
                </c:pt>
                <c:pt idx="50">
                  <c:v>123.875</c:v>
                </c:pt>
                <c:pt idx="51">
                  <c:v>131.75</c:v>
                </c:pt>
                <c:pt idx="52">
                  <c:v>139.625</c:v>
                </c:pt>
                <c:pt idx="53">
                  <c:v>147.5</c:v>
                </c:pt>
                <c:pt idx="54">
                  <c:v>155.375</c:v>
                </c:pt>
                <c:pt idx="55">
                  <c:v>163.25</c:v>
                </c:pt>
                <c:pt idx="56">
                  <c:v>171.125</c:v>
                </c:pt>
                <c:pt idx="57">
                  <c:v>135</c:v>
                </c:pt>
                <c:pt idx="58">
                  <c:v>141.875</c:v>
                </c:pt>
                <c:pt idx="59">
                  <c:v>148.75</c:v>
                </c:pt>
                <c:pt idx="60">
                  <c:v>155.625</c:v>
                </c:pt>
                <c:pt idx="61">
                  <c:v>162.5</c:v>
                </c:pt>
                <c:pt idx="62">
                  <c:v>169.375</c:v>
                </c:pt>
                <c:pt idx="63">
                  <c:v>176.25</c:v>
                </c:pt>
                <c:pt idx="64">
                  <c:v>183.125</c:v>
                </c:pt>
                <c:pt idx="65">
                  <c:v>152</c:v>
                </c:pt>
                <c:pt idx="66">
                  <c:v>158.22222222222223</c:v>
                </c:pt>
                <c:pt idx="67">
                  <c:v>164.44444444444446</c:v>
                </c:pt>
                <c:pt idx="68">
                  <c:v>170.66666666666669</c:v>
                </c:pt>
                <c:pt idx="69">
                  <c:v>176.88888888888891</c:v>
                </c:pt>
                <c:pt idx="70">
                  <c:v>183.11111111111114</c:v>
                </c:pt>
                <c:pt idx="71">
                  <c:v>189.33333333333337</c:v>
                </c:pt>
                <c:pt idx="72">
                  <c:v>195.5555555555556</c:v>
                </c:pt>
                <c:pt idx="73">
                  <c:v>201.77777777777783</c:v>
                </c:pt>
                <c:pt idx="74">
                  <c:v>171</c:v>
                </c:pt>
                <c:pt idx="75">
                  <c:v>176.88888888888889</c:v>
                </c:pt>
                <c:pt idx="76">
                  <c:v>182.77777777777777</c:v>
                </c:pt>
                <c:pt idx="77">
                  <c:v>188.66666666666666</c:v>
                </c:pt>
                <c:pt idx="78">
                  <c:v>194.55555555555554</c:v>
                </c:pt>
                <c:pt idx="79">
                  <c:v>200.44444444444443</c:v>
                </c:pt>
                <c:pt idx="80">
                  <c:v>206.33333333333331</c:v>
                </c:pt>
                <c:pt idx="81">
                  <c:v>212.2222222222222</c:v>
                </c:pt>
                <c:pt idx="82">
                  <c:v>218.11111111111109</c:v>
                </c:pt>
                <c:pt idx="83">
                  <c:v>188</c:v>
                </c:pt>
                <c:pt idx="84">
                  <c:v>193.77777777777777</c:v>
                </c:pt>
                <c:pt idx="85">
                  <c:v>199.55555555555554</c:v>
                </c:pt>
                <c:pt idx="86">
                  <c:v>205.33333333333331</c:v>
                </c:pt>
                <c:pt idx="87">
                  <c:v>211.11111111111109</c:v>
                </c:pt>
                <c:pt idx="88">
                  <c:v>216.88888888888886</c:v>
                </c:pt>
                <c:pt idx="89">
                  <c:v>222.66666666666663</c:v>
                </c:pt>
                <c:pt idx="90">
                  <c:v>228.4444444444444</c:v>
                </c:pt>
                <c:pt idx="91">
                  <c:v>234.22222222222217</c:v>
                </c:pt>
                <c:pt idx="92">
                  <c:v>206</c:v>
                </c:pt>
                <c:pt idx="93">
                  <c:v>211.6</c:v>
                </c:pt>
                <c:pt idx="94">
                  <c:v>217.2</c:v>
                </c:pt>
                <c:pt idx="95">
                  <c:v>222.79999999999998</c:v>
                </c:pt>
                <c:pt idx="96">
                  <c:v>228.39999999999998</c:v>
                </c:pt>
                <c:pt idx="97">
                  <c:v>233.99999999999997</c:v>
                </c:pt>
                <c:pt idx="98">
                  <c:v>239.59999999999997</c:v>
                </c:pt>
                <c:pt idx="99">
                  <c:v>245.19999999999996</c:v>
                </c:pt>
                <c:pt idx="100">
                  <c:v>250.79999999999995</c:v>
                </c:pt>
                <c:pt idx="101">
                  <c:v>256.39999999999998</c:v>
                </c:pt>
                <c:pt idx="102">
                  <c:v>224</c:v>
                </c:pt>
                <c:pt idx="103">
                  <c:v>230</c:v>
                </c:pt>
                <c:pt idx="104">
                  <c:v>236</c:v>
                </c:pt>
                <c:pt idx="105">
                  <c:v>242</c:v>
                </c:pt>
                <c:pt idx="106">
                  <c:v>248</c:v>
                </c:pt>
                <c:pt idx="107">
                  <c:v>254</c:v>
                </c:pt>
                <c:pt idx="108">
                  <c:v>260</c:v>
                </c:pt>
                <c:pt idx="109">
                  <c:v>266</c:v>
                </c:pt>
                <c:pt idx="110">
                  <c:v>272</c:v>
                </c:pt>
                <c:pt idx="111">
                  <c:v>278</c:v>
                </c:pt>
                <c:pt idx="112">
                  <c:v>242</c:v>
                </c:pt>
                <c:pt idx="113">
                  <c:v>248.4</c:v>
                </c:pt>
                <c:pt idx="114">
                  <c:v>254.8</c:v>
                </c:pt>
                <c:pt idx="115">
                  <c:v>261.2</c:v>
                </c:pt>
                <c:pt idx="116">
                  <c:v>267.59999999999997</c:v>
                </c:pt>
                <c:pt idx="117">
                  <c:v>273.99999999999994</c:v>
                </c:pt>
                <c:pt idx="118">
                  <c:v>280.39999999999992</c:v>
                </c:pt>
                <c:pt idx="119">
                  <c:v>286.7999999999999</c:v>
                </c:pt>
                <c:pt idx="120">
                  <c:v>293.19999999999987</c:v>
                </c:pt>
                <c:pt idx="121">
                  <c:v>299.59999999999985</c:v>
                </c:pt>
                <c:pt idx="122">
                  <c:v>261</c:v>
                </c:pt>
                <c:pt idx="123">
                  <c:v>266.66666666666669</c:v>
                </c:pt>
                <c:pt idx="124">
                  <c:v>272.33333333333337</c:v>
                </c:pt>
                <c:pt idx="125">
                  <c:v>278.00000000000006</c:v>
                </c:pt>
                <c:pt idx="126">
                  <c:v>283.66666666666674</c:v>
                </c:pt>
                <c:pt idx="127">
                  <c:v>289.33333333333343</c:v>
                </c:pt>
                <c:pt idx="128">
                  <c:v>295.00000000000011</c:v>
                </c:pt>
                <c:pt idx="129">
                  <c:v>300.6666666666668</c:v>
                </c:pt>
                <c:pt idx="130">
                  <c:v>306.33333333333348</c:v>
                </c:pt>
                <c:pt idx="131">
                  <c:v>312.00000000000017</c:v>
                </c:pt>
                <c:pt idx="132">
                  <c:v>317.66666666666686</c:v>
                </c:pt>
                <c:pt idx="133">
                  <c:v>323.33333333333354</c:v>
                </c:pt>
                <c:pt idx="134">
                  <c:v>281</c:v>
                </c:pt>
                <c:pt idx="135">
                  <c:v>286.83333333333331</c:v>
                </c:pt>
                <c:pt idx="136">
                  <c:v>292.66666666666663</c:v>
                </c:pt>
                <c:pt idx="137">
                  <c:v>298.49999999999994</c:v>
                </c:pt>
                <c:pt idx="138">
                  <c:v>304.33333333333326</c:v>
                </c:pt>
                <c:pt idx="139">
                  <c:v>310.16666666666657</c:v>
                </c:pt>
                <c:pt idx="140">
                  <c:v>315.99999999999989</c:v>
                </c:pt>
                <c:pt idx="141">
                  <c:v>321.8333333333332</c:v>
                </c:pt>
                <c:pt idx="142">
                  <c:v>327.66666666666652</c:v>
                </c:pt>
                <c:pt idx="143">
                  <c:v>333.49999999999983</c:v>
                </c:pt>
                <c:pt idx="144">
                  <c:v>339.33333333333314</c:v>
                </c:pt>
                <c:pt idx="145">
                  <c:v>345.16666666666646</c:v>
                </c:pt>
                <c:pt idx="146">
                  <c:v>303</c:v>
                </c:pt>
                <c:pt idx="147">
                  <c:v>308.91666666666669</c:v>
                </c:pt>
                <c:pt idx="148">
                  <c:v>314.83333333333337</c:v>
                </c:pt>
                <c:pt idx="149">
                  <c:v>320.75000000000006</c:v>
                </c:pt>
                <c:pt idx="150">
                  <c:v>326.66666666666674</c:v>
                </c:pt>
                <c:pt idx="151">
                  <c:v>332.58333333333343</c:v>
                </c:pt>
                <c:pt idx="152">
                  <c:v>338.50000000000011</c:v>
                </c:pt>
                <c:pt idx="153">
                  <c:v>344.4166666666668</c:v>
                </c:pt>
                <c:pt idx="154">
                  <c:v>350.33333333333348</c:v>
                </c:pt>
                <c:pt idx="155">
                  <c:v>356.25000000000017</c:v>
                </c:pt>
                <c:pt idx="156">
                  <c:v>362.16666666666686</c:v>
                </c:pt>
                <c:pt idx="157">
                  <c:v>368.08333333333354</c:v>
                </c:pt>
                <c:pt idx="158">
                  <c:v>326</c:v>
                </c:pt>
                <c:pt idx="159">
                  <c:v>332.08333333333331</c:v>
                </c:pt>
                <c:pt idx="160">
                  <c:v>338.16666666666663</c:v>
                </c:pt>
                <c:pt idx="161">
                  <c:v>344.24999999999994</c:v>
                </c:pt>
                <c:pt idx="162">
                  <c:v>350.33333333333326</c:v>
                </c:pt>
                <c:pt idx="163">
                  <c:v>356.41666666666657</c:v>
                </c:pt>
                <c:pt idx="164">
                  <c:v>362.49999999999989</c:v>
                </c:pt>
                <c:pt idx="165">
                  <c:v>368.5833333333332</c:v>
                </c:pt>
                <c:pt idx="166">
                  <c:v>374.66666666666652</c:v>
                </c:pt>
                <c:pt idx="167">
                  <c:v>380.74999999999983</c:v>
                </c:pt>
                <c:pt idx="168">
                  <c:v>386.83333333333314</c:v>
                </c:pt>
                <c:pt idx="169">
                  <c:v>392.91666666666646</c:v>
                </c:pt>
                <c:pt idx="170">
                  <c:v>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41-4689-84E7-8A5B1C444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732968"/>
        <c:axId val="459732184"/>
      </c:lineChart>
      <c:catAx>
        <c:axId val="4597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732184"/>
        <c:crosses val="autoZero"/>
        <c:auto val="1"/>
        <c:lblAlgn val="ctr"/>
        <c:lblOffset val="100"/>
        <c:noMultiLvlLbl val="0"/>
      </c:catAx>
      <c:valAx>
        <c:axId val="459732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732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 dans l'écosystème</a:t>
            </a:r>
            <a:r>
              <a:rPr lang="fr-FR" baseline="0"/>
              <a:t> forestier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869287351867633"/>
          <c:y val="0.26353643912552072"/>
          <c:w val="0.83826234663531907"/>
          <c:h val="0.55145381816368078"/>
        </c:manualLayout>
      </c:layout>
      <c:lineChart>
        <c:grouping val="standard"/>
        <c:varyColors val="0"/>
        <c:ser>
          <c:idx val="0"/>
          <c:order val="0"/>
          <c:tx>
            <c:v>Sprojet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'Chêne pédonculé - Fert 2'!$G$15:$FU$15</c:f>
              <c:numCache>
                <c:formatCode>0</c:formatCode>
                <c:ptCount val="171"/>
                <c:pt idx="0">
                  <c:v>700.74586842132987</c:v>
                </c:pt>
                <c:pt idx="1">
                  <c:v>716.66009754804725</c:v>
                </c:pt>
                <c:pt idx="2">
                  <c:v>732.37033888891392</c:v>
                </c:pt>
                <c:pt idx="3">
                  <c:v>747.9548374123101</c:v>
                </c:pt>
                <c:pt idx="4">
                  <c:v>763.44905630294522</c:v>
                </c:pt>
                <c:pt idx="5">
                  <c:v>778.87322524200692</c:v>
                </c:pt>
                <c:pt idx="6">
                  <c:v>794.24038552276488</c:v>
                </c:pt>
                <c:pt idx="7">
                  <c:v>809.55962092085122</c:v>
                </c:pt>
                <c:pt idx="8">
                  <c:v>824.83760812691105</c:v>
                </c:pt>
                <c:pt idx="9">
                  <c:v>840.07945308057242</c:v>
                </c:pt>
                <c:pt idx="10">
                  <c:v>855.28918144012266</c:v>
                </c:pt>
                <c:pt idx="11">
                  <c:v>870.4700449444299</c:v>
                </c:pt>
                <c:pt idx="12">
                  <c:v>885.62472247123935</c:v>
                </c:pt>
                <c:pt idx="13">
                  <c:v>900.75545735133608</c:v>
                </c:pt>
                <c:pt idx="14">
                  <c:v>915.86415428000737</c:v>
                </c:pt>
                <c:pt idx="15">
                  <c:v>930.95244962551442</c:v>
                </c:pt>
                <c:pt idx="16">
                  <c:v>946.02176364910713</c:v>
                </c:pt>
                <c:pt idx="17">
                  <c:v>961.07334008346527</c:v>
                </c:pt>
                <c:pt idx="18">
                  <c:v>976.10827666378066</c:v>
                </c:pt>
                <c:pt idx="19">
                  <c:v>991.12754904787892</c:v>
                </c:pt>
                <c:pt idx="20">
                  <c:v>1006.1320298163602</c:v>
                </c:pt>
                <c:pt idx="21">
                  <c:v>1021.1225037511284</c:v>
                </c:pt>
                <c:pt idx="22">
                  <c:v>1036.0996802574782</c:v>
                </c:pt>
                <c:pt idx="23">
                  <c:v>1051.0642035648616</c:v>
                </c:pt>
                <c:pt idx="24">
                  <c:v>1066.0166611796187</c:v>
                </c:pt>
                <c:pt idx="25">
                  <c:v>1080.9575909472044</c:v>
                </c:pt>
                <c:pt idx="26">
                  <c:v>1095.8874869973554</c:v>
                </c:pt>
                <c:pt idx="27">
                  <c:v>1110.8068047837357</c:v>
                </c:pt>
                <c:pt idx="28">
                  <c:v>1125.7159653833978</c:v>
                </c:pt>
                <c:pt idx="29">
                  <c:v>1140.6153591865564</c:v>
                </c:pt>
                <c:pt idx="30">
                  <c:v>1153.9849046361251</c:v>
                </c:pt>
                <c:pt idx="31">
                  <c:v>1167.3453843226578</c:v>
                </c:pt>
                <c:pt idx="32">
                  <c:v>1180.6971140577205</c:v>
                </c:pt>
                <c:pt idx="33">
                  <c:v>1194.040389425126</c:v>
                </c:pt>
                <c:pt idx="34">
                  <c:v>1207.3754876328999</c:v>
                </c:pt>
                <c:pt idx="35">
                  <c:v>1220.7026691476456</c:v>
                </c:pt>
                <c:pt idx="36">
                  <c:v>1234.0221791422068</c:v>
                </c:pt>
                <c:pt idx="37">
                  <c:v>1247.3342487824245</c:v>
                </c:pt>
                <c:pt idx="38">
                  <c:v>1260.6390963746371</c:v>
                </c:pt>
                <c:pt idx="39">
                  <c:v>1273.9369283921762</c:v>
                </c:pt>
                <c:pt idx="40">
                  <c:v>1287.2279403963214</c:v>
                </c:pt>
                <c:pt idx="41">
                  <c:v>1167.3453843226578</c:v>
                </c:pt>
                <c:pt idx="42">
                  <c:v>1197.9306258691188</c:v>
                </c:pt>
                <c:pt idx="43">
                  <c:v>1228.4733004829352</c:v>
                </c:pt>
                <c:pt idx="44">
                  <c:v>1258.9763782156981</c:v>
                </c:pt>
                <c:pt idx="45">
                  <c:v>1289.4424591707075</c:v>
                </c:pt>
                <c:pt idx="46">
                  <c:v>1319.8738376162098</c:v>
                </c:pt>
                <c:pt idx="47">
                  <c:v>1350.2725521893669</c:v>
                </c:pt>
                <c:pt idx="48">
                  <c:v>1380.6404257552529</c:v>
                </c:pt>
                <c:pt idx="49">
                  <c:v>1256.204936648792</c:v>
                </c:pt>
                <c:pt idx="50">
                  <c:v>1291.1032278243977</c:v>
                </c:pt>
                <c:pt idx="51">
                  <c:v>1325.9561324251124</c:v>
                </c:pt>
                <c:pt idx="52">
                  <c:v>1360.7666722804154</c:v>
                </c:pt>
                <c:pt idx="53">
                  <c:v>1395.5375090984144</c:v>
                </c:pt>
                <c:pt idx="54">
                  <c:v>1430.2710043188144</c:v>
                </c:pt>
                <c:pt idx="55">
                  <c:v>1464.969266486414</c:v>
                </c:pt>
                <c:pt idx="56">
                  <c:v>1499.6341892244357</c:v>
                </c:pt>
                <c:pt idx="57">
                  <c:v>1340.327361787163</c:v>
                </c:pt>
                <c:pt idx="58">
                  <c:v>1370.7051399660238</c:v>
                </c:pt>
                <c:pt idx="59">
                  <c:v>1401.05319834754</c:v>
                </c:pt>
                <c:pt idx="60">
                  <c:v>1431.3730674196174</c:v>
                </c:pt>
                <c:pt idx="61">
                  <c:v>1461.666134800623</c:v>
                </c:pt>
                <c:pt idx="62">
                  <c:v>1491.9336640533941</c:v>
                </c:pt>
                <c:pt idx="63">
                  <c:v>1522.1768103585484</c:v>
                </c:pt>
                <c:pt idx="64">
                  <c:v>1552.3966336735223</c:v>
                </c:pt>
                <c:pt idx="65">
                  <c:v>1415.3896525444807</c:v>
                </c:pt>
                <c:pt idx="66">
                  <c:v>1442.82019437954</c:v>
                </c:pt>
                <c:pt idx="67">
                  <c:v>1470.2291861618178</c:v>
                </c:pt>
                <c:pt idx="68">
                  <c:v>1497.6175366518282</c:v>
                </c:pt>
                <c:pt idx="69">
                  <c:v>1524.9860845909991</c:v>
                </c:pt>
                <c:pt idx="70">
                  <c:v>1552.3356063680997</c:v>
                </c:pt>
                <c:pt idx="71">
                  <c:v>1579.6668226143611</c:v>
                </c:pt>
                <c:pt idx="72">
                  <c:v>1606.980403907274</c:v>
                </c:pt>
                <c:pt idx="73">
                  <c:v>1634.2769757280569</c:v>
                </c:pt>
                <c:pt idx="74">
                  <c:v>1499.084203702994</c:v>
                </c:pt>
                <c:pt idx="75">
                  <c:v>1524.9860845909989</c:v>
                </c:pt>
                <c:pt idx="76">
                  <c:v>1550.8709236644211</c:v>
                </c:pt>
                <c:pt idx="77">
                  <c:v>1576.739332969287</c:v>
                </c:pt>
                <c:pt idx="78">
                  <c:v>1602.591884173574</c:v>
                </c:pt>
                <c:pt idx="79">
                  <c:v>1628.429112371673</c:v>
                </c:pt>
                <c:pt idx="80">
                  <c:v>1654.2515194291975</c:v>
                </c:pt>
                <c:pt idx="81">
                  <c:v>1680.0595769352119</c:v>
                </c:pt>
                <c:pt idx="82">
                  <c:v>1705.8537288175585</c:v>
                </c:pt>
                <c:pt idx="83">
                  <c:v>1573.8116401261047</c:v>
                </c:pt>
                <c:pt idx="84">
                  <c:v>1599.1782857527598</c:v>
                </c:pt>
                <c:pt idx="85">
                  <c:v>1624.5301151134847</c:v>
                </c:pt>
                <c:pt idx="86">
                  <c:v>1649.8676064494819</c:v>
                </c:pt>
                <c:pt idx="87">
                  <c:v>1675.1912095567902</c:v>
                </c:pt>
                <c:pt idx="88">
                  <c:v>1700.5013482097631</c:v>
                </c:pt>
                <c:pt idx="89">
                  <c:v>1725.7984223190458</c:v>
                </c:pt>
                <c:pt idx="90">
                  <c:v>1751.0828098592681</c:v>
                </c:pt>
                <c:pt idx="91">
                  <c:v>1776.3548685962298</c:v>
                </c:pt>
                <c:pt idx="92">
                  <c:v>1652.7902611818797</c:v>
                </c:pt>
                <c:pt idx="93">
                  <c:v>1677.3333523687172</c:v>
                </c:pt>
                <c:pt idx="94">
                  <c:v>1701.8638276776071</c:v>
                </c:pt>
                <c:pt idx="95">
                  <c:v>1726.3820497783397</c:v>
                </c:pt>
                <c:pt idx="96">
                  <c:v>1750.8883620705708</c:v>
                </c:pt>
                <c:pt idx="97">
                  <c:v>1775.3830901547319</c:v>
                </c:pt>
                <c:pt idx="98">
                  <c:v>1799.8665431581678</c:v>
                </c:pt>
                <c:pt idx="99">
                  <c:v>1824.3390149338009</c:v>
                </c:pt>
                <c:pt idx="100">
                  <c:v>1848.8007851462064</c:v>
                </c:pt>
                <c:pt idx="101">
                  <c:v>1873.2521202579537</c:v>
                </c:pt>
                <c:pt idx="102">
                  <c:v>1731.6343936678004</c:v>
                </c:pt>
                <c:pt idx="103">
                  <c:v>1757.8880240542551</c:v>
                </c:pt>
                <c:pt idx="104">
                  <c:v>1784.1284592717313</c:v>
                </c:pt>
                <c:pt idx="105">
                  <c:v>1810.3560733672996</c:v>
                </c:pt>
                <c:pt idx="106">
                  <c:v>1836.5712207830022</c:v>
                </c:pt>
                <c:pt idx="107">
                  <c:v>1862.7742378325081</c:v>
                </c:pt>
                <c:pt idx="108">
                  <c:v>1888.9654440343136</c:v>
                </c:pt>
                <c:pt idx="109">
                  <c:v>1915.1451433184091</c:v>
                </c:pt>
                <c:pt idx="110">
                  <c:v>1941.3136251210035</c:v>
                </c:pt>
                <c:pt idx="111">
                  <c:v>1967.4711653799357</c:v>
                </c:pt>
                <c:pt idx="112">
                  <c:v>1810.3560733672996</c:v>
                </c:pt>
                <c:pt idx="113">
                  <c:v>1838.3184623540471</c:v>
                </c:pt>
                <c:pt idx="114">
                  <c:v>1866.2670742762139</c:v>
                </c:pt>
                <c:pt idx="115">
                  <c:v>1894.2022949804657</c:v>
                </c:pt>
                <c:pt idx="116">
                  <c:v>1922.1244903272261</c:v>
                </c:pt>
                <c:pt idx="117">
                  <c:v>1950.0340076788123</c:v>
                </c:pt>
                <c:pt idx="118">
                  <c:v>1977.9311772445999</c:v>
                </c:pt>
                <c:pt idx="119">
                  <c:v>2005.8163132999327</c:v>
                </c:pt>
                <c:pt idx="120">
                  <c:v>2033.6897152931504</c:v>
                </c:pt>
                <c:pt idx="121">
                  <c:v>2061.5516688532402</c:v>
                </c:pt>
                <c:pt idx="122">
                  <c:v>1893.329518349449</c:v>
                </c:pt>
                <c:pt idx="123">
                  <c:v>1918.0533011972866</c:v>
                </c:pt>
                <c:pt idx="124">
                  <c:v>1942.767106362955</c:v>
                </c:pt>
                <c:pt idx="125">
                  <c:v>1967.4711653799357</c:v>
                </c:pt>
                <c:pt idx="126">
                  <c:v>1992.1656998031151</c:v>
                </c:pt>
                <c:pt idx="127">
                  <c:v>2016.8509218294364</c:v>
                </c:pt>
                <c:pt idx="128">
                  <c:v>2041.5270348685656</c:v>
                </c:pt>
                <c:pt idx="129">
                  <c:v>2066.1942340684659</c:v>
                </c:pt>
                <c:pt idx="130">
                  <c:v>2090.8527068002272</c:v>
                </c:pt>
                <c:pt idx="131">
                  <c:v>2115.5026331060135</c:v>
                </c:pt>
                <c:pt idx="132">
                  <c:v>2140.1441861135395</c:v>
                </c:pt>
                <c:pt idx="133">
                  <c:v>2164.7775324201384</c:v>
                </c:pt>
                <c:pt idx="134">
                  <c:v>1980.5459151950151</c:v>
                </c:pt>
                <c:pt idx="135">
                  <c:v>2005.9615174131975</c:v>
                </c:pt>
                <c:pt idx="136">
                  <c:v>2031.3673729121031</c:v>
                </c:pt>
                <c:pt idx="137">
                  <c:v>2056.7636983504467</c:v>
                </c:pt>
                <c:pt idx="138">
                  <c:v>2082.1507014346266</c:v>
                </c:pt>
                <c:pt idx="139">
                  <c:v>2107.5285814530166</c:v>
                </c:pt>
                <c:pt idx="140">
                  <c:v>2132.8975297689249</c:v>
                </c:pt>
                <c:pt idx="141">
                  <c:v>2158.257730276126</c:v>
                </c:pt>
                <c:pt idx="142">
                  <c:v>2183.6093598204311</c:v>
                </c:pt>
                <c:pt idx="143">
                  <c:v>2208.9525885903854</c:v>
                </c:pt>
                <c:pt idx="144">
                  <c:v>2234.2875804798609</c:v>
                </c:pt>
                <c:pt idx="145">
                  <c:v>2259.6144934250051</c:v>
                </c:pt>
                <c:pt idx="146">
                  <c:v>2076.3487692569956</c:v>
                </c:pt>
                <c:pt idx="147">
                  <c:v>2102.0912226137411</c:v>
                </c:pt>
                <c:pt idx="148">
                  <c:v>2127.8244457109749</c:v>
                </c:pt>
                <c:pt idx="149">
                  <c:v>2153.5486320156429</c:v>
                </c:pt>
                <c:pt idx="150">
                  <c:v>2179.2639674485931</c:v>
                </c:pt>
                <c:pt idx="151">
                  <c:v>2204.9706308101545</c:v>
                </c:pt>
                <c:pt idx="152">
                  <c:v>2230.6687941745831</c:v>
                </c:pt>
                <c:pt idx="153">
                  <c:v>2256.3586232561443</c:v>
                </c:pt>
                <c:pt idx="154">
                  <c:v>2282.040277749325</c:v>
                </c:pt>
                <c:pt idx="155">
                  <c:v>2307.7139116454182</c:v>
                </c:pt>
                <c:pt idx="156">
                  <c:v>2333.379673527475</c:v>
                </c:pt>
                <c:pt idx="157">
                  <c:v>2359.0377068454359</c:v>
                </c:pt>
                <c:pt idx="158">
                  <c:v>2176.3669016370286</c:v>
                </c:pt>
                <c:pt idx="159">
                  <c:v>2202.7985678896566</c:v>
                </c:pt>
                <c:pt idx="160">
                  <c:v>2229.2212333882721</c:v>
                </c:pt>
                <c:pt idx="161">
                  <c:v>2255.6350787263918</c:v>
                </c:pt>
                <c:pt idx="162">
                  <c:v>2282.0402777493236</c:v>
                </c:pt>
                <c:pt idx="163">
                  <c:v>2308.4369979190433</c:v>
                </c:pt>
                <c:pt idx="164">
                  <c:v>2334.8254006534594</c:v>
                </c:pt>
                <c:pt idx="165">
                  <c:v>2361.205641642257</c:v>
                </c:pt>
                <c:pt idx="166">
                  <c:v>2387.5778711413018</c:v>
                </c:pt>
                <c:pt idx="167">
                  <c:v>2413.9422342473749</c:v>
                </c:pt>
                <c:pt idx="168">
                  <c:v>2440.298871154861</c:v>
                </c:pt>
                <c:pt idx="169">
                  <c:v>2466.647917395821</c:v>
                </c:pt>
                <c:pt idx="170">
                  <c:v>2492.9895040647875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D-4E8B-A814-AEA6E8857A31}"/>
            </c:ext>
          </c:extLst>
        </c:ser>
        <c:ser>
          <c:idx val="1"/>
          <c:order val="1"/>
          <c:tx>
            <c:v>SRef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'Chêne pédonculé - Fert 2'!$G$74:$CH$74</c:f>
              <c:numCache>
                <c:formatCode>0</c:formatCode>
                <c:ptCount val="80"/>
                <c:pt idx="0">
                  <c:v>689.28330919672317</c:v>
                </c:pt>
                <c:pt idx="1">
                  <c:v>694.19718937284154</c:v>
                </c:pt>
                <c:pt idx="2">
                  <c:v>699.05635248010958</c:v>
                </c:pt>
                <c:pt idx="3">
                  <c:v>703.88178671301239</c:v>
                </c:pt>
                <c:pt idx="4">
                  <c:v>708.68300460932903</c:v>
                </c:pt>
                <c:pt idx="5">
                  <c:v>713.46543251776859</c:v>
                </c:pt>
                <c:pt idx="6">
                  <c:v>718.23256859553101</c:v>
                </c:pt>
                <c:pt idx="7">
                  <c:v>722.98684944721253</c:v>
                </c:pt>
                <c:pt idx="8">
                  <c:v>727.73006600818837</c:v>
                </c:pt>
                <c:pt idx="9">
                  <c:v>732.463587880315</c:v>
                </c:pt>
                <c:pt idx="10">
                  <c:v>737.18849489403749</c:v>
                </c:pt>
                <c:pt idx="11">
                  <c:v>741.90565928598937</c:v>
                </c:pt>
                <c:pt idx="12">
                  <c:v>746.6157996302627</c:v>
                </c:pt>
                <c:pt idx="13">
                  <c:v>751.3195176711456</c:v>
                </c:pt>
                <c:pt idx="14">
                  <c:v>756.01732431836137</c:v>
                </c:pt>
                <c:pt idx="15">
                  <c:v>760.70965850640016</c:v>
                </c:pt>
                <c:pt idx="16">
                  <c:v>765.39690120185912</c:v>
                </c:pt>
                <c:pt idx="17">
                  <c:v>770.07938601984335</c:v>
                </c:pt>
                <c:pt idx="18">
                  <c:v>774.75740741353241</c:v>
                </c:pt>
                <c:pt idx="19">
                  <c:v>779.4312270904403</c:v>
                </c:pt>
                <c:pt idx="20">
                  <c:v>784.10107910895783</c:v>
                </c:pt>
                <c:pt idx="21">
                  <c:v>788.7671739766173</c:v>
                </c:pt>
                <c:pt idx="22">
                  <c:v>793.42970198215653</c:v>
                </c:pt>
                <c:pt idx="23">
                  <c:v>798.08883593174221</c:v>
                </c:pt>
                <c:pt idx="24">
                  <c:v>802.74473341630403</c:v>
                </c:pt>
                <c:pt idx="25">
                  <c:v>807.39753870588595</c:v>
                </c:pt>
                <c:pt idx="26">
                  <c:v>812.04738434435956</c:v>
                </c:pt>
                <c:pt idx="27">
                  <c:v>816.69439250124231</c:v>
                </c:pt>
                <c:pt idx="28">
                  <c:v>821.33867612497386</c:v>
                </c:pt>
                <c:pt idx="29">
                  <c:v>825.9803399326488</c:v>
                </c:pt>
                <c:pt idx="30">
                  <c:v>829.09903681963362</c:v>
                </c:pt>
                <c:pt idx="31">
                  <c:v>832.21530193366652</c:v>
                </c:pt>
                <c:pt idx="32">
                  <c:v>835.32921998708946</c:v>
                </c:pt>
                <c:pt idx="33">
                  <c:v>838.44087026641398</c:v>
                </c:pt>
                <c:pt idx="34">
                  <c:v>841.55032712908508</c:v>
                </c:pt>
                <c:pt idx="35">
                  <c:v>844.65766044187956</c:v>
                </c:pt>
                <c:pt idx="36">
                  <c:v>847.76293596922187</c:v>
                </c:pt>
                <c:pt idx="37">
                  <c:v>850.86621571834064</c:v>
                </c:pt>
                <c:pt idx="38">
                  <c:v>853.96755824706997</c:v>
                </c:pt>
                <c:pt idx="39">
                  <c:v>857.06701893919399</c:v>
                </c:pt>
                <c:pt idx="40">
                  <c:v>860.16465025148102</c:v>
                </c:pt>
                <c:pt idx="41">
                  <c:v>863.26050193593903</c:v>
                </c:pt>
                <c:pt idx="42">
                  <c:v>866.35462124030676</c:v>
                </c:pt>
                <c:pt idx="43">
                  <c:v>869.44705308936966</c:v>
                </c:pt>
                <c:pt idx="44">
                  <c:v>872.53784024932781</c:v>
                </c:pt>
                <c:pt idx="45">
                  <c:v>875.62702347714151</c:v>
                </c:pt>
                <c:pt idx="46">
                  <c:v>878.71464165652367</c:v>
                </c:pt>
                <c:pt idx="47">
                  <c:v>881.80073192203156</c:v>
                </c:pt>
                <c:pt idx="48">
                  <c:v>884.8853297725268</c:v>
                </c:pt>
                <c:pt idx="49">
                  <c:v>887.9684691751105</c:v>
                </c:pt>
                <c:pt idx="50">
                  <c:v>891.05018266050911</c:v>
                </c:pt>
                <c:pt idx="51">
                  <c:v>894.13050141076826</c:v>
                </c:pt>
                <c:pt idx="52">
                  <c:v>897.20945534000919</c:v>
                </c:pt>
                <c:pt idx="53">
                  <c:v>900.28707316891905</c:v>
                </c:pt>
                <c:pt idx="54">
                  <c:v>903.36338249356641</c:v>
                </c:pt>
                <c:pt idx="55">
                  <c:v>906.43840984907126</c:v>
                </c:pt>
                <c:pt idx="56">
                  <c:v>909.51218076859743</c:v>
                </c:pt>
                <c:pt idx="57">
                  <c:v>912.58471983808897</c:v>
                </c:pt>
                <c:pt idx="58">
                  <c:v>915.65605074712403</c:v>
                </c:pt>
                <c:pt idx="59">
                  <c:v>918.72619633622378</c:v>
                </c:pt>
                <c:pt idx="60">
                  <c:v>921.79517864091724</c:v>
                </c:pt>
                <c:pt idx="61">
                  <c:v>924.86301893283633</c:v>
                </c:pt>
                <c:pt idx="62">
                  <c:v>927.92973775808184</c:v>
                </c:pt>
                <c:pt idx="63">
                  <c:v>930.9953549730875</c:v>
                </c:pt>
                <c:pt idx="64">
                  <c:v>934.0598897781764</c:v>
                </c:pt>
                <c:pt idx="65">
                  <c:v>937.12336074899474</c:v>
                </c:pt>
                <c:pt idx="66">
                  <c:v>940.18578586598699</c:v>
                </c:pt>
                <c:pt idx="67">
                  <c:v>943.24718254206027</c:v>
                </c:pt>
                <c:pt idx="68">
                  <c:v>946.30756764857563</c:v>
                </c:pt>
                <c:pt idx="69">
                  <c:v>949.36695753979109</c:v>
                </c:pt>
                <c:pt idx="70">
                  <c:v>952.42536807586475</c:v>
                </c:pt>
                <c:pt idx="71">
                  <c:v>955.48281464453009</c:v>
                </c:pt>
                <c:pt idx="72">
                  <c:v>958.53931218152741</c:v>
                </c:pt>
                <c:pt idx="73">
                  <c:v>961.59487518988954</c:v>
                </c:pt>
                <c:pt idx="74">
                  <c:v>964.64951775814973</c:v>
                </c:pt>
                <c:pt idx="75">
                  <c:v>967.70325357755598</c:v>
                </c:pt>
                <c:pt idx="76">
                  <c:v>970.75609595834919</c:v>
                </c:pt>
                <c:pt idx="77">
                  <c:v>973.80805784517452</c:v>
                </c:pt>
                <c:pt idx="78">
                  <c:v>976.85915183167992</c:v>
                </c:pt>
                <c:pt idx="79">
                  <c:v>979.90939017435221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D-4E8B-A814-AEA6E8857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732576"/>
        <c:axId val="459733360"/>
      </c:lineChart>
      <c:catAx>
        <c:axId val="45973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733360"/>
        <c:crosses val="autoZero"/>
        <c:auto val="1"/>
        <c:lblAlgn val="ctr"/>
        <c:lblOffset val="100"/>
        <c:noMultiLvlLbl val="0"/>
      </c:catAx>
      <c:valAx>
        <c:axId val="45973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5973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277846710308347"/>
          <c:y val="0.25846309777399462"/>
          <c:w val="0.39601253947536774"/>
          <c:h val="0.128170235512284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 de carbone (tCO2)</a:t>
            </a:r>
            <a:r>
              <a:rPr lang="fr-FR" baseline="0"/>
              <a:t> dans les produits bois récoltés</a:t>
            </a:r>
            <a:endParaRPr lang="fr-FR"/>
          </a:p>
        </c:rich>
      </c:tx>
      <c:layout>
        <c:manualLayout>
          <c:xMode val="edge"/>
          <c:yMode val="edge"/>
          <c:x val="0.15757961912006238"/>
          <c:y val="3.2367738285172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994465066174861"/>
          <c:y val="0.32954981536917788"/>
          <c:w val="0.82403213023773658"/>
          <c:h val="0.53222501439982062"/>
        </c:manualLayout>
      </c:layout>
      <c:lineChart>
        <c:grouping val="standard"/>
        <c:varyColors val="0"/>
        <c:ser>
          <c:idx val="0"/>
          <c:order val="0"/>
          <c:tx>
            <c:v>CnProjet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'Chêne pédonculé - Fert 2'!$G$41:$FU$41</c:f>
              <c:numCache>
                <c:formatCode>0</c:formatCode>
                <c:ptCount val="1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66.30310174847142</c:v>
                </c:pt>
                <c:pt idx="43">
                  <c:v>59.844529331153488</c:v>
                </c:pt>
                <c:pt idx="44">
                  <c:v>54.945246904810233</c:v>
                </c:pt>
                <c:pt idx="45">
                  <c:v>51.157205791156251</c:v>
                </c:pt>
                <c:pt idx="46">
                  <c:v>48.163359486751141</c:v>
                </c:pt>
                <c:pt idx="47">
                  <c:v>45.739300089501178</c:v>
                </c:pt>
                <c:pt idx="48">
                  <c:v>43.726130992821432</c:v>
                </c:pt>
                <c:pt idx="49">
                  <c:v>42.011284825245646</c:v>
                </c:pt>
                <c:pt idx="50">
                  <c:v>118.47852075427996</c:v>
                </c:pt>
                <c:pt idx="51">
                  <c:v>110.57411557595589</c:v>
                </c:pt>
                <c:pt idx="52">
                  <c:v>104.31375784632149</c:v>
                </c:pt>
                <c:pt idx="53">
                  <c:v>99.233059143858085</c:v>
                </c:pt>
                <c:pt idx="54">
                  <c:v>95.003202233643279</c:v>
                </c:pt>
                <c:pt idx="55">
                  <c:v>91.391244890564067</c:v>
                </c:pt>
                <c:pt idx="56">
                  <c:v>88.232050152583895</c:v>
                </c:pt>
                <c:pt idx="57">
                  <c:v>85.40843770986595</c:v>
                </c:pt>
                <c:pt idx="58">
                  <c:v>180.88862250224213</c:v>
                </c:pt>
                <c:pt idx="59">
                  <c:v>170.3287637688924</c:v>
                </c:pt>
                <c:pt idx="60">
                  <c:v>161.82987130063825</c:v>
                </c:pt>
                <c:pt idx="61">
                  <c:v>154.81400936151053</c:v>
                </c:pt>
                <c:pt idx="62">
                  <c:v>148.87186195043978</c:v>
                </c:pt>
                <c:pt idx="63">
                  <c:v>143.71336213478153</c:v>
                </c:pt>
                <c:pt idx="64">
                  <c:v>139.13278127377919</c:v>
                </c:pt>
                <c:pt idx="65">
                  <c:v>134.98404294001332</c:v>
                </c:pt>
                <c:pt idx="66">
                  <c:v>215.86141836811274</c:v>
                </c:pt>
                <c:pt idx="67">
                  <c:v>205.2622030091801</c:v>
                </c:pt>
                <c:pt idx="68">
                  <c:v>196.51214090619877</c:v>
                </c:pt>
                <c:pt idx="69">
                  <c:v>189.1003501827569</c:v>
                </c:pt>
                <c:pt idx="70">
                  <c:v>182.66481334707575</c:v>
                </c:pt>
                <c:pt idx="71">
                  <c:v>176.94879557839306</c:v>
                </c:pt>
                <c:pt idx="72">
                  <c:v>171.77002729142751</c:v>
                </c:pt>
                <c:pt idx="73">
                  <c:v>166.99891242185225</c:v>
                </c:pt>
                <c:pt idx="74">
                  <c:v>162.54311887336459</c:v>
                </c:pt>
                <c:pt idx="75">
                  <c:v>240.80593468442498</c:v>
                </c:pt>
                <c:pt idx="76">
                  <c:v>229.95424012051845</c:v>
                </c:pt>
                <c:pt idx="77">
                  <c:v>220.87526028993958</c:v>
                </c:pt>
                <c:pt idx="78">
                  <c:v>213.08378074425437</c:v>
                </c:pt>
                <c:pt idx="79">
                  <c:v>206.23586027661449</c:v>
                </c:pt>
                <c:pt idx="80">
                  <c:v>200.08747428719141</c:v>
                </c:pt>
                <c:pt idx="81">
                  <c:v>194.46527067634111</c:v>
                </c:pt>
                <c:pt idx="82">
                  <c:v>189.24589060264896</c:v>
                </c:pt>
                <c:pt idx="83">
                  <c:v>184.3413455290183</c:v>
                </c:pt>
                <c:pt idx="84">
                  <c:v>259.92903083661685</c:v>
                </c:pt>
                <c:pt idx="85">
                  <c:v>248.82074851496745</c:v>
                </c:pt>
                <c:pt idx="86">
                  <c:v>239.44778640540929</c:v>
                </c:pt>
                <c:pt idx="87">
                  <c:v>231.33830146542812</c:v>
                </c:pt>
                <c:pt idx="88">
                  <c:v>224.15775427648077</c:v>
                </c:pt>
                <c:pt idx="89">
                  <c:v>217.66871628557934</c:v>
                </c:pt>
                <c:pt idx="90">
                  <c:v>215.36911532193642</c:v>
                </c:pt>
                <c:pt idx="91">
                  <c:v>213.47213824611728</c:v>
                </c:pt>
                <c:pt idx="92">
                  <c:v>211.89201942868783</c:v>
                </c:pt>
                <c:pt idx="93">
                  <c:v>286.34988114763269</c:v>
                </c:pt>
                <c:pt idx="94">
                  <c:v>278.94427667208726</c:v>
                </c:pt>
                <c:pt idx="95">
                  <c:v>273.1925121177614</c:v>
                </c:pt>
                <c:pt idx="96">
                  <c:v>268.64807471482817</c:v>
                </c:pt>
                <c:pt idx="97">
                  <c:v>264.99430548803122</c:v>
                </c:pt>
                <c:pt idx="98">
                  <c:v>262.00638916160688</c:v>
                </c:pt>
                <c:pt idx="99">
                  <c:v>259.52447637087243</c:v>
                </c:pt>
                <c:pt idx="100">
                  <c:v>257.43467761872392</c:v>
                </c:pt>
                <c:pt idx="101">
                  <c:v>255.65562341131249</c:v>
                </c:pt>
                <c:pt idx="102">
                  <c:v>254.12896029134114</c:v>
                </c:pt>
                <c:pt idx="103">
                  <c:v>337.51078154799217</c:v>
                </c:pt>
                <c:pt idx="104">
                  <c:v>329.34189463702256</c:v>
                </c:pt>
                <c:pt idx="105">
                  <c:v>322.97861300104427</c:v>
                </c:pt>
                <c:pt idx="106">
                  <c:v>317.93147680975943</c:v>
                </c:pt>
                <c:pt idx="107">
                  <c:v>313.85342680940545</c:v>
                </c:pt>
                <c:pt idx="108">
                  <c:v>310.49812006207139</c:v>
                </c:pt>
                <c:pt idx="109">
                  <c:v>307.69045411414498</c:v>
                </c:pt>
                <c:pt idx="110">
                  <c:v>305.30572384352291</c:v>
                </c:pt>
                <c:pt idx="111">
                  <c:v>303.25488254784165</c:v>
                </c:pt>
                <c:pt idx="112">
                  <c:v>301.47411939785053</c:v>
                </c:pt>
                <c:pt idx="113">
                  <c:v>393.53123550023787</c:v>
                </c:pt>
                <c:pt idx="114">
                  <c:v>384.39282256153166</c:v>
                </c:pt>
                <c:pt idx="115">
                  <c:v>377.24253550216503</c:v>
                </c:pt>
                <c:pt idx="116">
                  <c:v>371.53969909883153</c:v>
                </c:pt>
                <c:pt idx="117">
                  <c:v>366.90098839442186</c:v>
                </c:pt>
                <c:pt idx="118">
                  <c:v>363.05436696392889</c:v>
                </c:pt>
                <c:pt idx="119">
                  <c:v>359.8065157132387</c:v>
                </c:pt>
                <c:pt idx="120">
                  <c:v>357.01980094164765</c:v>
                </c:pt>
                <c:pt idx="121">
                  <c:v>354.59598769845519</c:v>
                </c:pt>
                <c:pt idx="122">
                  <c:v>352.46472279833097</c:v>
                </c:pt>
                <c:pt idx="123">
                  <c:v>450.87583314977536</c:v>
                </c:pt>
                <c:pt idx="124">
                  <c:v>440.86398507499547</c:v>
                </c:pt>
                <c:pt idx="125">
                  <c:v>432.98242412009398</c:v>
                </c:pt>
                <c:pt idx="126">
                  <c:v>426.65139471151389</c:v>
                </c:pt>
                <c:pt idx="127">
                  <c:v>421.45987876328905</c:v>
                </c:pt>
                <c:pt idx="128">
                  <c:v>417.11620010879511</c:v>
                </c:pt>
                <c:pt idx="129">
                  <c:v>413.41309588851328</c:v>
                </c:pt>
                <c:pt idx="130">
                  <c:v>410.2030176377873</c:v>
                </c:pt>
                <c:pt idx="131">
                  <c:v>407.38066588166089</c:v>
                </c:pt>
                <c:pt idx="132">
                  <c:v>404.87063960802675</c:v>
                </c:pt>
                <c:pt idx="133">
                  <c:v>402.61870252188942</c:v>
                </c:pt>
                <c:pt idx="134">
                  <c:v>400.58560676563746</c:v>
                </c:pt>
                <c:pt idx="135">
                  <c:v>505.75175834661007</c:v>
                </c:pt>
                <c:pt idx="136">
                  <c:v>495.23741358574222</c:v>
                </c:pt>
                <c:pt idx="137">
                  <c:v>486.95627452588286</c:v>
                </c:pt>
                <c:pt idx="138">
                  <c:v>480.29908093797576</c:v>
                </c:pt>
                <c:pt idx="139">
                  <c:v>474.83394549946297</c:v>
                </c:pt>
                <c:pt idx="140">
                  <c:v>470.25442892304551</c:v>
                </c:pt>
                <c:pt idx="141">
                  <c:v>466.34282286274691</c:v>
                </c:pt>
                <c:pt idx="142">
                  <c:v>462.94418635949501</c:v>
                </c:pt>
                <c:pt idx="143">
                  <c:v>459.94798620403338</c:v>
                </c:pt>
                <c:pt idx="144">
                  <c:v>457.27511409752083</c:v>
                </c:pt>
                <c:pt idx="145">
                  <c:v>454.86870579800024</c:v>
                </c:pt>
                <c:pt idx="146">
                  <c:v>452.68764869220712</c:v>
                </c:pt>
                <c:pt idx="147">
                  <c:v>557.71102367670562</c:v>
                </c:pt>
                <c:pt idx="148">
                  <c:v>547.05814353943492</c:v>
                </c:pt>
                <c:pt idx="149">
                  <c:v>538.64203660162218</c:v>
                </c:pt>
                <c:pt idx="150">
                  <c:v>531.85295969691663</c:v>
                </c:pt>
                <c:pt idx="151">
                  <c:v>526.25867747279187</c:v>
                </c:pt>
                <c:pt idx="152">
                  <c:v>521.55249801169521</c:v>
                </c:pt>
                <c:pt idx="153">
                  <c:v>517.51652780424672</c:v>
                </c:pt>
                <c:pt idx="154">
                  <c:v>513.9956884463802</c:v>
                </c:pt>
                <c:pt idx="155">
                  <c:v>510.87934304092943</c:v>
                </c:pt>
                <c:pt idx="156">
                  <c:v>508.0883034888646</c:v>
                </c:pt>
                <c:pt idx="157">
                  <c:v>505.56564265971491</c:v>
                </c:pt>
                <c:pt idx="158">
                  <c:v>503.27019703307991</c:v>
                </c:pt>
                <c:pt idx="159">
                  <c:v>608.20289957065052</c:v>
                </c:pt>
                <c:pt idx="160">
                  <c:v>597.4816544949623</c:v>
                </c:pt>
                <c:pt idx="161">
                  <c:v>588.99693237394581</c:v>
                </c:pt>
                <c:pt idx="162">
                  <c:v>582.13903236072611</c:v>
                </c:pt>
                <c:pt idx="163">
                  <c:v>576.47576135285487</c:v>
                </c:pt>
                <c:pt idx="164">
                  <c:v>571.70046907164999</c:v>
                </c:pt>
                <c:pt idx="165">
                  <c:v>567.59530267206208</c:v>
                </c:pt>
                <c:pt idx="166">
                  <c:v>564.00522320205982</c:v>
                </c:pt>
                <c:pt idx="167">
                  <c:v>560.81963185464417</c:v>
                </c:pt>
                <c:pt idx="168">
                  <c:v>557.95937717128334</c:v>
                </c:pt>
                <c:pt idx="169">
                  <c:v>555.36756716763409</c:v>
                </c:pt>
                <c:pt idx="170">
                  <c:v>553.00307196027677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5-4ECC-9960-FB7808405FAF}"/>
            </c:ext>
          </c:extLst>
        </c:ser>
        <c:ser>
          <c:idx val="1"/>
          <c:order val="1"/>
          <c:tx>
            <c:v>CnRef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'Chêne pédonculé - Fert 2'!$G$97:$CI$97</c:f>
              <c:numCache>
                <c:formatCode>0.00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35-4ECC-9960-FB7808405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758360"/>
        <c:axId val="460756792"/>
      </c:lineChart>
      <c:catAx>
        <c:axId val="460758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0756792"/>
        <c:crosses val="autoZero"/>
        <c:auto val="1"/>
        <c:lblAlgn val="ctr"/>
        <c:lblOffset val="100"/>
        <c:noMultiLvlLbl val="0"/>
      </c:catAx>
      <c:valAx>
        <c:axId val="460756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0758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06398425996554"/>
          <c:y val="0.33473884805804494"/>
          <c:w val="0.35995183226494593"/>
          <c:h val="6.8204540804103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volume total sur pied des accrus (Vt réf)</a:t>
            </a:r>
          </a:p>
        </c:rich>
      </c:tx>
      <c:layout>
        <c:manualLayout>
          <c:xMode val="edge"/>
          <c:yMode val="edge"/>
          <c:x val="0.11775541282385343"/>
          <c:y val="4.790419161676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'Chêne pédonculé - Fert 2'!$G$68:$CH$68</c:f>
              <c:numCache>
                <c:formatCode>General</c:formatCode>
                <c:ptCount val="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0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37-4B21-87D0-04CE41872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759144"/>
        <c:axId val="460757184"/>
      </c:lineChart>
      <c:catAx>
        <c:axId val="460759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0757184"/>
        <c:crosses val="autoZero"/>
        <c:auto val="1"/>
        <c:lblAlgn val="ctr"/>
        <c:lblOffset val="100"/>
        <c:noMultiLvlLbl val="0"/>
      </c:catAx>
      <c:valAx>
        <c:axId val="46075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0759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24</xdr:row>
      <xdr:rowOff>38101</xdr:rowOff>
    </xdr:from>
    <xdr:to>
      <xdr:col>9</xdr:col>
      <xdr:colOff>755621</xdr:colOff>
      <xdr:row>32</xdr:row>
      <xdr:rowOff>53447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EABF001-F771-46D2-A9EB-52349A103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6525" y="4984751"/>
          <a:ext cx="4314796" cy="15012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8</xdr:row>
      <xdr:rowOff>22412</xdr:rowOff>
    </xdr:from>
    <xdr:to>
      <xdr:col>2</xdr:col>
      <xdr:colOff>695325</xdr:colOff>
      <xdr:row>18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5681751-308C-426F-A933-48723F77F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50426</xdr:colOff>
      <xdr:row>27</xdr:row>
      <xdr:rowOff>170328</xdr:rowOff>
    </xdr:from>
    <xdr:to>
      <xdr:col>2</xdr:col>
      <xdr:colOff>466725</xdr:colOff>
      <xdr:row>39</xdr:row>
      <xdr:rowOff>9525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D74C0B43-3A73-41D6-B0D0-6F5387564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39</xdr:row>
      <xdr:rowOff>85724</xdr:rowOff>
    </xdr:from>
    <xdr:to>
      <xdr:col>2</xdr:col>
      <xdr:colOff>542925</xdr:colOff>
      <xdr:row>52</xdr:row>
      <xdr:rowOff>142874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36099211-2503-4801-9F90-C22B9524C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38099</xdr:colOff>
      <xdr:row>18</xdr:row>
      <xdr:rowOff>28575</xdr:rowOff>
    </xdr:from>
    <xdr:to>
      <xdr:col>2</xdr:col>
      <xdr:colOff>704850</xdr:colOff>
      <xdr:row>27</xdr:row>
      <xdr:rowOff>95250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BD3F9285-4AAC-49D1-AB23-239358F81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53</xdr:row>
      <xdr:rowOff>57150</xdr:rowOff>
    </xdr:from>
    <xdr:to>
      <xdr:col>2</xdr:col>
      <xdr:colOff>593913</xdr:colOff>
      <xdr:row>66</xdr:row>
      <xdr:rowOff>112059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14BD9F9B-9410-431A-9806-8E2FC9F0E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2</xdr:col>
      <xdr:colOff>395287</xdr:colOff>
      <xdr:row>31</xdr:row>
      <xdr:rowOff>171450</xdr:rowOff>
    </xdr:from>
    <xdr:ext cx="65" cy="172227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B1081595-C920-4DED-8574-CA53A18D4AF8}"/>
            </a:ext>
          </a:extLst>
        </xdr:cNvPr>
        <xdr:cNvSpPr txBox="1"/>
      </xdr:nvSpPr>
      <xdr:spPr>
        <a:xfrm>
          <a:off x="3665537" y="5969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8</xdr:row>
      <xdr:rowOff>22412</xdr:rowOff>
    </xdr:from>
    <xdr:to>
      <xdr:col>2</xdr:col>
      <xdr:colOff>695325</xdr:colOff>
      <xdr:row>18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FB79EFC-49C5-4D80-A3A0-C7025C01B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50426</xdr:colOff>
      <xdr:row>27</xdr:row>
      <xdr:rowOff>170328</xdr:rowOff>
    </xdr:from>
    <xdr:to>
      <xdr:col>2</xdr:col>
      <xdr:colOff>466725</xdr:colOff>
      <xdr:row>39</xdr:row>
      <xdr:rowOff>9525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B0C962FC-E59B-4C66-B0B8-FD04FA0BA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39</xdr:row>
      <xdr:rowOff>85724</xdr:rowOff>
    </xdr:from>
    <xdr:to>
      <xdr:col>2</xdr:col>
      <xdr:colOff>542925</xdr:colOff>
      <xdr:row>52</xdr:row>
      <xdr:rowOff>142874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8E80E1A7-C7E9-42BD-BD6D-C28E874AB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38099</xdr:colOff>
      <xdr:row>18</xdr:row>
      <xdr:rowOff>28575</xdr:rowOff>
    </xdr:from>
    <xdr:to>
      <xdr:col>2</xdr:col>
      <xdr:colOff>704850</xdr:colOff>
      <xdr:row>27</xdr:row>
      <xdr:rowOff>95250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63F7F81-44B9-49A4-8E2F-18C17E958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53</xdr:row>
      <xdr:rowOff>57150</xdr:rowOff>
    </xdr:from>
    <xdr:to>
      <xdr:col>2</xdr:col>
      <xdr:colOff>593913</xdr:colOff>
      <xdr:row>66</xdr:row>
      <xdr:rowOff>112059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F53975D-F5CA-444F-AB70-0650445E6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2</xdr:col>
      <xdr:colOff>395287</xdr:colOff>
      <xdr:row>31</xdr:row>
      <xdr:rowOff>171450</xdr:rowOff>
    </xdr:from>
    <xdr:ext cx="65" cy="172227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9A221BE0-983D-419F-A658-BBE29E7AE155}"/>
            </a:ext>
          </a:extLst>
        </xdr:cNvPr>
        <xdr:cNvSpPr txBox="1"/>
      </xdr:nvSpPr>
      <xdr:spPr>
        <a:xfrm>
          <a:off x="3665537" y="5969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8</xdr:row>
      <xdr:rowOff>22412</xdr:rowOff>
    </xdr:from>
    <xdr:to>
      <xdr:col>2</xdr:col>
      <xdr:colOff>695325</xdr:colOff>
      <xdr:row>18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8E9628A-0DA5-4DE9-B610-FD49AB7D1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50426</xdr:colOff>
      <xdr:row>27</xdr:row>
      <xdr:rowOff>170328</xdr:rowOff>
    </xdr:from>
    <xdr:to>
      <xdr:col>2</xdr:col>
      <xdr:colOff>466725</xdr:colOff>
      <xdr:row>39</xdr:row>
      <xdr:rowOff>9525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E932883-3585-4288-9A53-D6F4F7FAD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39</xdr:row>
      <xdr:rowOff>85724</xdr:rowOff>
    </xdr:from>
    <xdr:to>
      <xdr:col>2</xdr:col>
      <xdr:colOff>542925</xdr:colOff>
      <xdr:row>52</xdr:row>
      <xdr:rowOff>142874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32DCDC68-8304-46E1-A1C7-036089AE1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38099</xdr:colOff>
      <xdr:row>18</xdr:row>
      <xdr:rowOff>28575</xdr:rowOff>
    </xdr:from>
    <xdr:to>
      <xdr:col>2</xdr:col>
      <xdr:colOff>704850</xdr:colOff>
      <xdr:row>27</xdr:row>
      <xdr:rowOff>95250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256046A8-A284-440E-96D8-973CC3D96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53</xdr:row>
      <xdr:rowOff>57150</xdr:rowOff>
    </xdr:from>
    <xdr:to>
      <xdr:col>2</xdr:col>
      <xdr:colOff>593913</xdr:colOff>
      <xdr:row>66</xdr:row>
      <xdr:rowOff>112059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3B293D65-813F-45F3-A2E8-3AA97E3C2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2</xdr:col>
      <xdr:colOff>395287</xdr:colOff>
      <xdr:row>31</xdr:row>
      <xdr:rowOff>171450</xdr:rowOff>
    </xdr:from>
    <xdr:ext cx="65" cy="172227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2692E03B-4EC7-45A2-907E-ABE77F70D0FD}"/>
            </a:ext>
          </a:extLst>
        </xdr:cNvPr>
        <xdr:cNvSpPr txBox="1"/>
      </xdr:nvSpPr>
      <xdr:spPr>
        <a:xfrm>
          <a:off x="3665537" y="5969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8</xdr:row>
      <xdr:rowOff>22412</xdr:rowOff>
    </xdr:from>
    <xdr:to>
      <xdr:col>2</xdr:col>
      <xdr:colOff>695325</xdr:colOff>
      <xdr:row>18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FFE9550-B09B-4EFD-8CCD-7884C330A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50426</xdr:colOff>
      <xdr:row>27</xdr:row>
      <xdr:rowOff>170328</xdr:rowOff>
    </xdr:from>
    <xdr:to>
      <xdr:col>2</xdr:col>
      <xdr:colOff>466725</xdr:colOff>
      <xdr:row>39</xdr:row>
      <xdr:rowOff>9525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BE18DF2A-9F78-46F1-91B8-31A5FC65A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39</xdr:row>
      <xdr:rowOff>85724</xdr:rowOff>
    </xdr:from>
    <xdr:to>
      <xdr:col>2</xdr:col>
      <xdr:colOff>542925</xdr:colOff>
      <xdr:row>52</xdr:row>
      <xdr:rowOff>142874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88F3B5C2-51CB-4CCB-B934-BE26753FC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38099</xdr:colOff>
      <xdr:row>18</xdr:row>
      <xdr:rowOff>28575</xdr:rowOff>
    </xdr:from>
    <xdr:to>
      <xdr:col>2</xdr:col>
      <xdr:colOff>704850</xdr:colOff>
      <xdr:row>27</xdr:row>
      <xdr:rowOff>95250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534EF25D-7E3B-4907-A917-60E2D19DF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53</xdr:row>
      <xdr:rowOff>57150</xdr:rowOff>
    </xdr:from>
    <xdr:to>
      <xdr:col>2</xdr:col>
      <xdr:colOff>593913</xdr:colOff>
      <xdr:row>66</xdr:row>
      <xdr:rowOff>112059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B2B24C52-7121-431F-B270-DBDF83C87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2</xdr:col>
      <xdr:colOff>395287</xdr:colOff>
      <xdr:row>31</xdr:row>
      <xdr:rowOff>171450</xdr:rowOff>
    </xdr:from>
    <xdr:ext cx="65" cy="172227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656BFC-3A49-4683-A356-C4ED4858D821}"/>
            </a:ext>
          </a:extLst>
        </xdr:cNvPr>
        <xdr:cNvSpPr txBox="1"/>
      </xdr:nvSpPr>
      <xdr:spPr>
        <a:xfrm>
          <a:off x="3665537" y="5969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8</xdr:row>
      <xdr:rowOff>22412</xdr:rowOff>
    </xdr:from>
    <xdr:to>
      <xdr:col>2</xdr:col>
      <xdr:colOff>695325</xdr:colOff>
      <xdr:row>18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8996A3E-5B92-48AB-8F54-73B6DD818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50426</xdr:colOff>
      <xdr:row>27</xdr:row>
      <xdr:rowOff>170328</xdr:rowOff>
    </xdr:from>
    <xdr:to>
      <xdr:col>2</xdr:col>
      <xdr:colOff>466725</xdr:colOff>
      <xdr:row>39</xdr:row>
      <xdr:rowOff>9525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BF33A18-F8AB-4405-A2CD-21BAFA5F8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39</xdr:row>
      <xdr:rowOff>85724</xdr:rowOff>
    </xdr:from>
    <xdr:to>
      <xdr:col>2</xdr:col>
      <xdr:colOff>542925</xdr:colOff>
      <xdr:row>52</xdr:row>
      <xdr:rowOff>142874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33A068E1-DC19-4E51-A902-B6C5F0095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38099</xdr:colOff>
      <xdr:row>18</xdr:row>
      <xdr:rowOff>28575</xdr:rowOff>
    </xdr:from>
    <xdr:to>
      <xdr:col>2</xdr:col>
      <xdr:colOff>704850</xdr:colOff>
      <xdr:row>27</xdr:row>
      <xdr:rowOff>95250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6CD6DFEE-E787-48BC-8E6B-85213516C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53</xdr:row>
      <xdr:rowOff>57150</xdr:rowOff>
    </xdr:from>
    <xdr:to>
      <xdr:col>2</xdr:col>
      <xdr:colOff>593913</xdr:colOff>
      <xdr:row>66</xdr:row>
      <xdr:rowOff>112059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F3F9D803-E03E-4D80-A616-C96554151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2</xdr:col>
      <xdr:colOff>395287</xdr:colOff>
      <xdr:row>31</xdr:row>
      <xdr:rowOff>171450</xdr:rowOff>
    </xdr:from>
    <xdr:ext cx="65" cy="172227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3EB39196-3656-43A4-BE5D-3D8EC95A1C21}"/>
            </a:ext>
          </a:extLst>
        </xdr:cNvPr>
        <xdr:cNvSpPr txBox="1"/>
      </xdr:nvSpPr>
      <xdr:spPr>
        <a:xfrm>
          <a:off x="3665537" y="5969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8</xdr:row>
      <xdr:rowOff>22412</xdr:rowOff>
    </xdr:from>
    <xdr:to>
      <xdr:col>2</xdr:col>
      <xdr:colOff>695325</xdr:colOff>
      <xdr:row>18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F90AD52-49D0-4CD5-B50F-C2D847A6F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50426</xdr:colOff>
      <xdr:row>27</xdr:row>
      <xdr:rowOff>170328</xdr:rowOff>
    </xdr:from>
    <xdr:to>
      <xdr:col>2</xdr:col>
      <xdr:colOff>466725</xdr:colOff>
      <xdr:row>39</xdr:row>
      <xdr:rowOff>9525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A4CEE2C2-6AD6-47E0-9501-63E867263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39</xdr:row>
      <xdr:rowOff>85724</xdr:rowOff>
    </xdr:from>
    <xdr:to>
      <xdr:col>2</xdr:col>
      <xdr:colOff>542925</xdr:colOff>
      <xdr:row>52</xdr:row>
      <xdr:rowOff>142874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F5538417-FFB7-47F2-898B-6F5EBBAD9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38099</xdr:colOff>
      <xdr:row>18</xdr:row>
      <xdr:rowOff>28575</xdr:rowOff>
    </xdr:from>
    <xdr:to>
      <xdr:col>2</xdr:col>
      <xdr:colOff>704850</xdr:colOff>
      <xdr:row>27</xdr:row>
      <xdr:rowOff>95250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CAFB544F-3937-491F-A439-A4D02365E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53</xdr:row>
      <xdr:rowOff>57150</xdr:rowOff>
    </xdr:from>
    <xdr:to>
      <xdr:col>2</xdr:col>
      <xdr:colOff>593913</xdr:colOff>
      <xdr:row>66</xdr:row>
      <xdr:rowOff>112059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E8FCE817-5E2C-478F-97A5-13DAF1AA9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2</xdr:col>
      <xdr:colOff>395287</xdr:colOff>
      <xdr:row>31</xdr:row>
      <xdr:rowOff>171450</xdr:rowOff>
    </xdr:from>
    <xdr:ext cx="65" cy="172227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EC59F062-FEBE-4E99-BCE2-C863EDE099DF}"/>
            </a:ext>
          </a:extLst>
        </xdr:cNvPr>
        <xdr:cNvSpPr txBox="1"/>
      </xdr:nvSpPr>
      <xdr:spPr>
        <a:xfrm>
          <a:off x="3665537" y="5969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8</xdr:row>
      <xdr:rowOff>22412</xdr:rowOff>
    </xdr:from>
    <xdr:to>
      <xdr:col>2</xdr:col>
      <xdr:colOff>695325</xdr:colOff>
      <xdr:row>18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6ED0800-3AFA-4657-8BB8-98F7FA3D2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50426</xdr:colOff>
      <xdr:row>27</xdr:row>
      <xdr:rowOff>170328</xdr:rowOff>
    </xdr:from>
    <xdr:to>
      <xdr:col>2</xdr:col>
      <xdr:colOff>466725</xdr:colOff>
      <xdr:row>39</xdr:row>
      <xdr:rowOff>9525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F9833ED-7EE6-4CD2-8E9A-AFBDA0C64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39</xdr:row>
      <xdr:rowOff>85724</xdr:rowOff>
    </xdr:from>
    <xdr:to>
      <xdr:col>2</xdr:col>
      <xdr:colOff>542925</xdr:colOff>
      <xdr:row>52</xdr:row>
      <xdr:rowOff>142874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3C5EA62E-1B11-4E86-8172-7F6383F33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38099</xdr:colOff>
      <xdr:row>18</xdr:row>
      <xdr:rowOff>28575</xdr:rowOff>
    </xdr:from>
    <xdr:to>
      <xdr:col>2</xdr:col>
      <xdr:colOff>704850</xdr:colOff>
      <xdr:row>27</xdr:row>
      <xdr:rowOff>95250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CF57E585-BC02-4702-8660-073787879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53</xdr:row>
      <xdr:rowOff>57150</xdr:rowOff>
    </xdr:from>
    <xdr:to>
      <xdr:col>2</xdr:col>
      <xdr:colOff>593913</xdr:colOff>
      <xdr:row>66</xdr:row>
      <xdr:rowOff>112059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F2C1CF76-5F3B-4E74-BE48-F73F049E0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2</xdr:col>
      <xdr:colOff>395287</xdr:colOff>
      <xdr:row>31</xdr:row>
      <xdr:rowOff>171450</xdr:rowOff>
    </xdr:from>
    <xdr:ext cx="65" cy="172227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28ED5A55-046A-4A00-9BB2-7212D994FF3E}"/>
            </a:ext>
          </a:extLst>
        </xdr:cNvPr>
        <xdr:cNvSpPr txBox="1"/>
      </xdr:nvSpPr>
      <xdr:spPr>
        <a:xfrm>
          <a:off x="3665537" y="5969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7"/>
  <sheetViews>
    <sheetView tabSelected="1" topLeftCell="B1" zoomScale="83" workbookViewId="0">
      <selection activeCell="E7" sqref="E7:E8"/>
    </sheetView>
  </sheetViews>
  <sheetFormatPr baseColWidth="10" defaultColWidth="9.140625" defaultRowHeight="15" x14ac:dyDescent="0.25"/>
  <cols>
    <col min="2" max="2" width="34.7109375" customWidth="1"/>
    <col min="3" max="3" width="16.28515625" customWidth="1"/>
    <col min="4" max="4" width="17.5703125" customWidth="1"/>
    <col min="5" max="5" width="15.140625" customWidth="1"/>
    <col min="6" max="6" width="14.42578125" customWidth="1"/>
    <col min="7" max="7" width="14" customWidth="1"/>
    <col min="8" max="8" width="16.42578125" customWidth="1"/>
    <col min="9" max="9" width="13.85546875" customWidth="1"/>
    <col min="10" max="10" width="16.140625" customWidth="1"/>
    <col min="11" max="11" width="11" customWidth="1"/>
    <col min="12" max="12" width="17" customWidth="1"/>
    <col min="13" max="13" width="16.85546875" customWidth="1"/>
    <col min="16" max="16" width="23" customWidth="1"/>
  </cols>
  <sheetData>
    <row r="1" spans="2:11" x14ac:dyDescent="0.25">
      <c r="B1" s="1" t="s">
        <v>0</v>
      </c>
      <c r="C1" s="125" t="s">
        <v>205</v>
      </c>
      <c r="D1" s="125"/>
      <c r="E1" s="125"/>
    </row>
    <row r="2" spans="2:11" ht="15.75" thickBot="1" x14ac:dyDescent="0.3">
      <c r="B2" s="2" t="s">
        <v>1</v>
      </c>
      <c r="C2" s="126" t="s">
        <v>2</v>
      </c>
      <c r="D2" s="126"/>
      <c r="E2" s="126"/>
    </row>
    <row r="3" spans="2:11" ht="15.75" thickTop="1" x14ac:dyDescent="0.25"/>
    <row r="4" spans="2:11" x14ac:dyDescent="0.25">
      <c r="B4" s="127" t="s">
        <v>3</v>
      </c>
      <c r="C4" s="127"/>
      <c r="D4" s="127"/>
      <c r="E4" s="127"/>
      <c r="F4" s="127"/>
      <c r="G4" s="127"/>
      <c r="H4" s="127"/>
      <c r="I4" s="127"/>
      <c r="J4" s="127"/>
      <c r="K4" s="127"/>
    </row>
    <row r="5" spans="2:11" ht="9.75" customHeight="1" thickBot="1" x14ac:dyDescent="0.3"/>
    <row r="6" spans="2:11" ht="45.75" thickBot="1" x14ac:dyDescent="0.3">
      <c r="H6" s="3"/>
      <c r="I6" s="4" t="s">
        <v>4</v>
      </c>
      <c r="J6" s="5" t="s">
        <v>5</v>
      </c>
    </row>
    <row r="7" spans="2:11" ht="15.75" thickBot="1" x14ac:dyDescent="0.3">
      <c r="B7" s="128" t="s">
        <v>6</v>
      </c>
      <c r="C7" s="129"/>
      <c r="D7" s="132">
        <f>J10</f>
        <v>3017</v>
      </c>
      <c r="E7" s="134" t="s">
        <v>7</v>
      </c>
      <c r="H7" s="6" t="s">
        <v>8</v>
      </c>
      <c r="I7" s="7">
        <f>ROUND(H23,0)</f>
        <v>2880</v>
      </c>
      <c r="J7" s="8">
        <f>ROUND(I7*F30,0)</f>
        <v>2592</v>
      </c>
    </row>
    <row r="8" spans="2:11" ht="15.75" thickBot="1" x14ac:dyDescent="0.3">
      <c r="B8" s="130"/>
      <c r="C8" s="131"/>
      <c r="D8" s="133"/>
      <c r="E8" s="135"/>
      <c r="H8" s="6" t="s">
        <v>9</v>
      </c>
      <c r="I8" s="7">
        <f>ROUND(I23,0)</f>
        <v>152</v>
      </c>
      <c r="J8" s="8">
        <f>ROUND(I8*F30,0)</f>
        <v>137</v>
      </c>
    </row>
    <row r="9" spans="2:11" ht="15.75" thickBot="1" x14ac:dyDescent="0.3">
      <c r="C9" s="9" t="s">
        <v>10</v>
      </c>
      <c r="D9" s="10">
        <f>D7/G23</f>
        <v>158.45588235294119</v>
      </c>
      <c r="E9" s="11" t="s">
        <v>11</v>
      </c>
      <c r="H9" s="6" t="s">
        <v>12</v>
      </c>
      <c r="I9" s="7">
        <f>ROUND(J23,0)</f>
        <v>320</v>
      </c>
      <c r="J9" s="8">
        <f>ROUND(I9*F30,0)</f>
        <v>288</v>
      </c>
    </row>
    <row r="10" spans="2:11" x14ac:dyDescent="0.25">
      <c r="H10" s="12" t="s">
        <v>13</v>
      </c>
      <c r="I10" s="13">
        <f>SUM(I7:I9)</f>
        <v>3352</v>
      </c>
      <c r="J10" s="13">
        <f>SUM(J7:J9)</f>
        <v>3017</v>
      </c>
    </row>
    <row r="11" spans="2:11" x14ac:dyDescent="0.25">
      <c r="B11" s="3"/>
      <c r="C11" s="14"/>
      <c r="D11" s="11"/>
    </row>
    <row r="12" spans="2:11" x14ac:dyDescent="0.25">
      <c r="B12" s="127" t="s">
        <v>14</v>
      </c>
      <c r="C12" s="127"/>
      <c r="D12" s="127"/>
      <c r="E12" s="127"/>
      <c r="F12" s="127"/>
      <c r="G12" s="127"/>
      <c r="H12" s="127"/>
      <c r="I12" s="127"/>
      <c r="J12" s="127"/>
      <c r="K12" s="127"/>
    </row>
    <row r="14" spans="2:11" x14ac:dyDescent="0.25">
      <c r="C14" s="136" t="s">
        <v>15</v>
      </c>
      <c r="D14" s="136"/>
      <c r="E14" s="136"/>
      <c r="F14" s="136"/>
      <c r="H14" s="137" t="s">
        <v>16</v>
      </c>
      <c r="I14" s="137"/>
      <c r="J14" s="137"/>
      <c r="K14" s="137"/>
    </row>
    <row r="15" spans="2:11" ht="30" x14ac:dyDescent="0.25">
      <c r="B15" s="15" t="s">
        <v>17</v>
      </c>
      <c r="C15" s="16" t="s">
        <v>18</v>
      </c>
      <c r="D15" s="16" t="s">
        <v>19</v>
      </c>
      <c r="E15" s="16" t="s">
        <v>20</v>
      </c>
      <c r="F15" s="17" t="s">
        <v>21</v>
      </c>
      <c r="G15" s="18" t="s">
        <v>22</v>
      </c>
      <c r="H15" s="19" t="s">
        <v>23</v>
      </c>
      <c r="I15" s="19" t="s">
        <v>24</v>
      </c>
      <c r="J15" s="19" t="s">
        <v>25</v>
      </c>
      <c r="K15" s="20" t="s">
        <v>26</v>
      </c>
    </row>
    <row r="16" spans="2:11" x14ac:dyDescent="0.25">
      <c r="B16" s="21" t="s">
        <v>27</v>
      </c>
      <c r="C16" s="86">
        <f>'Pin laricio - Fert 2'!$B$4</f>
        <v>182.73809523809524</v>
      </c>
      <c r="D16" s="86">
        <f>'Pin laricio - Fert 2'!B5</f>
        <v>12.5</v>
      </c>
      <c r="E16" s="86">
        <f>'Pin laricio - Fert 2'!B6</f>
        <v>45.833333333333336</v>
      </c>
      <c r="F16" s="22">
        <f>SUM(C16:E16)</f>
        <v>241.07142857142858</v>
      </c>
      <c r="G16" s="21">
        <f>'Pin laricio - Fert 2'!F3</f>
        <v>1.68</v>
      </c>
      <c r="H16" s="23">
        <f>G16*C16</f>
        <v>307</v>
      </c>
      <c r="I16" s="23">
        <f>D16*G16</f>
        <v>21</v>
      </c>
      <c r="J16" s="23">
        <f>G16*E16</f>
        <v>77</v>
      </c>
      <c r="K16" s="24">
        <f>SUM(H16:J16)</f>
        <v>405</v>
      </c>
    </row>
    <row r="17" spans="2:11" x14ac:dyDescent="0.25">
      <c r="B17" s="21" t="s">
        <v>141</v>
      </c>
      <c r="C17" s="86">
        <f>'Chêne pédonculé - Fert 2'!B4</f>
        <v>126.60771704180064</v>
      </c>
      <c r="D17" s="86">
        <f>'Chêne pédonculé - Fert 2'!B5</f>
        <v>0</v>
      </c>
      <c r="E17" s="86">
        <f>'Chêne pédonculé - Fert 2'!B6</f>
        <v>0</v>
      </c>
      <c r="F17" s="22">
        <f t="shared" ref="F17:F22" si="0">SUM(C17:E17)</f>
        <v>126.60771704180064</v>
      </c>
      <c r="G17" s="21">
        <f>'Chêne pédonculé - Fert 2'!F3</f>
        <v>2.488</v>
      </c>
      <c r="H17" s="23">
        <f t="shared" ref="H17:H22" si="1">G17*C17</f>
        <v>315</v>
      </c>
      <c r="I17" s="23">
        <f t="shared" ref="I17:I22" si="2">D17*G17</f>
        <v>0</v>
      </c>
      <c r="J17" s="23">
        <f t="shared" ref="J17:J22" si="3">G17*E17</f>
        <v>0</v>
      </c>
      <c r="K17" s="24">
        <f t="shared" ref="K17:K22" si="4">SUM(H17:J17)</f>
        <v>315</v>
      </c>
    </row>
    <row r="18" spans="2:11" x14ac:dyDescent="0.25">
      <c r="B18" s="21" t="s">
        <v>142</v>
      </c>
      <c r="C18" s="86">
        <f>'Chêne sessile - Fert 2'!$B$4</f>
        <v>134.75825808663848</v>
      </c>
      <c r="D18" s="86">
        <f>'Chêne sessile - Fert 2'!B5</f>
        <v>0</v>
      </c>
      <c r="E18" s="86">
        <f>'Chêne sessile - Fert 2'!B6</f>
        <v>0</v>
      </c>
      <c r="F18" s="22">
        <f t="shared" si="0"/>
        <v>134.75825808663848</v>
      </c>
      <c r="G18" s="25">
        <f>'Chêne sessile - Fert 2'!F3</f>
        <v>8.7490000000000006</v>
      </c>
      <c r="H18" s="23">
        <f>G18*C18</f>
        <v>1179</v>
      </c>
      <c r="I18" s="23">
        <f t="shared" si="2"/>
        <v>0</v>
      </c>
      <c r="J18" s="23">
        <f t="shared" si="3"/>
        <v>0</v>
      </c>
      <c r="K18" s="24">
        <f t="shared" si="4"/>
        <v>1179</v>
      </c>
    </row>
    <row r="19" spans="2:11" x14ac:dyDescent="0.25">
      <c r="B19" s="21" t="s">
        <v>143</v>
      </c>
      <c r="C19" s="86">
        <f>'Chêne pubescent - Fert 2'!$B$4</f>
        <v>164.87455197132616</v>
      </c>
      <c r="D19" s="86">
        <f>'Chêne pubescent - Fert 2'!B5</f>
        <v>0</v>
      </c>
      <c r="E19" s="86">
        <f>'Chêne pubescent - Fert 2'!B6</f>
        <v>0</v>
      </c>
      <c r="F19" s="22">
        <f t="shared" si="0"/>
        <v>164.87455197132616</v>
      </c>
      <c r="G19" s="25">
        <f>'Chêne pubescent - Fert 2'!F3</f>
        <v>0.55800000000000005</v>
      </c>
      <c r="H19" s="23">
        <f t="shared" si="1"/>
        <v>92</v>
      </c>
      <c r="I19" s="23">
        <f t="shared" si="2"/>
        <v>0</v>
      </c>
      <c r="J19" s="23">
        <f t="shared" si="3"/>
        <v>0</v>
      </c>
      <c r="K19" s="24">
        <f t="shared" si="4"/>
        <v>92</v>
      </c>
    </row>
    <row r="20" spans="2:11" x14ac:dyDescent="0.25">
      <c r="B20" s="21" t="s">
        <v>144</v>
      </c>
      <c r="C20" s="86">
        <f>'Pin sylvestre - Fert 2'!B4</f>
        <v>165.12345679012344</v>
      </c>
      <c r="D20" s="86">
        <f>'Pin sylvestre - Fert 2'!B5</f>
        <v>3.8580246913580245</v>
      </c>
      <c r="E20" s="86">
        <f>'Pin sylvestre - Fert 2'!B6</f>
        <v>24.691358024691358</v>
      </c>
      <c r="F20" s="22">
        <f t="shared" si="0"/>
        <v>193.67283950617283</v>
      </c>
      <c r="G20" s="21">
        <f>'Pin sylvestre - Fert 2'!F3</f>
        <v>1.296</v>
      </c>
      <c r="H20" s="23">
        <f t="shared" si="1"/>
        <v>214</v>
      </c>
      <c r="I20" s="23">
        <f t="shared" si="2"/>
        <v>5</v>
      </c>
      <c r="J20" s="23">
        <f t="shared" si="3"/>
        <v>32</v>
      </c>
      <c r="K20" s="24">
        <f t="shared" si="4"/>
        <v>251</v>
      </c>
    </row>
    <row r="21" spans="2:11" x14ac:dyDescent="0.25">
      <c r="B21" s="21" t="s">
        <v>145</v>
      </c>
      <c r="C21" s="86">
        <f>'Robinier - Fert 2'!$B$4</f>
        <v>187.67507002801122</v>
      </c>
      <c r="D21" s="86">
        <f>'Robinier - Fert 2'!B5</f>
        <v>29.878618113912232</v>
      </c>
      <c r="E21" s="86">
        <f>'Robinier - Fert 2'!B6</f>
        <v>49.486461251167135</v>
      </c>
      <c r="F21" s="22">
        <f t="shared" si="0"/>
        <v>267.04014939309059</v>
      </c>
      <c r="G21" s="21">
        <f>'Robinier - Fert 2'!F3</f>
        <v>1.071</v>
      </c>
      <c r="H21" s="23">
        <f t="shared" si="1"/>
        <v>201</v>
      </c>
      <c r="I21" s="23">
        <f t="shared" si="2"/>
        <v>32</v>
      </c>
      <c r="J21" s="23">
        <f t="shared" si="3"/>
        <v>53</v>
      </c>
      <c r="K21" s="24">
        <f t="shared" si="4"/>
        <v>286</v>
      </c>
    </row>
    <row r="22" spans="2:11" x14ac:dyDescent="0.25">
      <c r="B22" s="21" t="s">
        <v>146</v>
      </c>
      <c r="C22" s="86">
        <f>'Autres feuillus - Fert 2'!B4</f>
        <v>178.86178861788622</v>
      </c>
      <c r="D22" s="86">
        <f>'Autres feuillus - Fert 2'!B5</f>
        <v>29.393370856785499</v>
      </c>
      <c r="E22" s="86">
        <f>'Autres feuillus - Fert 2'!B6</f>
        <v>49.405878674171369</v>
      </c>
      <c r="F22" s="22">
        <f t="shared" si="0"/>
        <v>257.66103814884309</v>
      </c>
      <c r="G22" s="21">
        <f>'Autres feuillus - Fert 2'!F3</f>
        <v>3.1979999999999991</v>
      </c>
      <c r="H22" s="23">
        <f t="shared" si="1"/>
        <v>572</v>
      </c>
      <c r="I22" s="23">
        <f t="shared" si="2"/>
        <v>94</v>
      </c>
      <c r="J22" s="23">
        <f t="shared" si="3"/>
        <v>158</v>
      </c>
      <c r="K22" s="24">
        <f t="shared" si="4"/>
        <v>824</v>
      </c>
    </row>
    <row r="23" spans="2:11" x14ac:dyDescent="0.25">
      <c r="B23" s="138" t="s">
        <v>13</v>
      </c>
      <c r="C23" s="138"/>
      <c r="D23" s="138"/>
      <c r="E23" s="138"/>
      <c r="F23" s="138"/>
      <c r="G23" s="26">
        <f>SUM(G16:G22)</f>
        <v>19.04</v>
      </c>
      <c r="H23" s="24">
        <f t="shared" ref="H23:K23" si="5">SUM(H16:H22)</f>
        <v>2880</v>
      </c>
      <c r="I23" s="24">
        <f t="shared" si="5"/>
        <v>152</v>
      </c>
      <c r="J23" s="24">
        <f t="shared" si="5"/>
        <v>320</v>
      </c>
      <c r="K23" s="24">
        <f t="shared" si="5"/>
        <v>3352</v>
      </c>
    </row>
    <row r="25" spans="2:11" x14ac:dyDescent="0.25">
      <c r="B25" s="27" t="s">
        <v>28</v>
      </c>
      <c r="C25" s="28"/>
      <c r="D25" s="29"/>
      <c r="E25" s="30" t="s">
        <v>29</v>
      </c>
      <c r="F25" s="30" t="s">
        <v>30</v>
      </c>
    </row>
    <row r="26" spans="2:11" x14ac:dyDescent="0.25">
      <c r="B26" t="s">
        <v>31</v>
      </c>
      <c r="C26" t="s">
        <v>32</v>
      </c>
      <c r="D26" s="31" t="s">
        <v>33</v>
      </c>
      <c r="E26" s="32">
        <f>IF(D26="R=0%",0%,IF(D26="R=5%",5%,IF(D26="R=10%",10%,"A caculer")))</f>
        <v>0</v>
      </c>
      <c r="F26" s="33">
        <f>1-E26</f>
        <v>1</v>
      </c>
    </row>
    <row r="27" spans="2:11" x14ac:dyDescent="0.25">
      <c r="B27" t="s">
        <v>34</v>
      </c>
      <c r="C27" t="s">
        <v>35</v>
      </c>
      <c r="D27" t="s">
        <v>36</v>
      </c>
      <c r="E27" s="32">
        <v>0.1</v>
      </c>
      <c r="F27" s="33">
        <f t="shared" ref="F27:F29" si="6">1-E27</f>
        <v>0.9</v>
      </c>
    </row>
    <row r="28" spans="2:11" x14ac:dyDescent="0.25">
      <c r="B28" t="s">
        <v>37</v>
      </c>
      <c r="C28" t="s">
        <v>38</v>
      </c>
      <c r="D28" s="21" t="s">
        <v>39</v>
      </c>
      <c r="E28" s="32">
        <f>IF(D28="Fort ou très fort",15%,IF(D28="Moyen",10%,IF(OR(D28="Très faible ou faible",D28="Classement non clair par commune"),5%,0%)))</f>
        <v>0</v>
      </c>
      <c r="F28" s="33">
        <f t="shared" si="6"/>
        <v>1</v>
      </c>
    </row>
    <row r="29" spans="2:11" ht="15.75" thickBot="1" x14ac:dyDescent="0.3">
      <c r="B29" t="s">
        <v>40</v>
      </c>
      <c r="C29" t="s">
        <v>41</v>
      </c>
      <c r="D29" s="34" t="s">
        <v>42</v>
      </c>
      <c r="E29" s="35">
        <f>IF(D29="Classe justifiée",0%,10%)</f>
        <v>0</v>
      </c>
      <c r="F29" s="36">
        <f t="shared" si="6"/>
        <v>1</v>
      </c>
    </row>
    <row r="30" spans="2:11" ht="15.75" thickBot="1" x14ac:dyDescent="0.3">
      <c r="D30" s="139" t="s">
        <v>43</v>
      </c>
      <c r="E30" s="140"/>
      <c r="F30" s="37">
        <f>PRODUCT(F26:F29)</f>
        <v>0.9</v>
      </c>
    </row>
    <row r="34" spans="3:3" x14ac:dyDescent="0.25">
      <c r="C34" s="38"/>
    </row>
    <row r="35" spans="3:3" x14ac:dyDescent="0.25">
      <c r="C35" s="38"/>
    </row>
    <row r="37" spans="3:3" x14ac:dyDescent="0.25">
      <c r="C37" s="38"/>
    </row>
  </sheetData>
  <mergeCells count="11">
    <mergeCell ref="B12:K12"/>
    <mergeCell ref="C14:F14"/>
    <mergeCell ref="H14:K14"/>
    <mergeCell ref="B23:F23"/>
    <mergeCell ref="D30:E30"/>
    <mergeCell ref="C1:E1"/>
    <mergeCell ref="C2:E2"/>
    <mergeCell ref="B4:K4"/>
    <mergeCell ref="B7:C8"/>
    <mergeCell ref="D7:D8"/>
    <mergeCell ref="E7:E8"/>
  </mergeCells>
  <dataValidations count="1">
    <dataValidation type="list" allowBlank="1" showInputMessage="1" showErrorMessage="1" sqref="D26" xr:uid="{00000000-0002-0000-0000-000000000000}">
      <formula1>"R=0%,R=5%,R=10%"</formula1>
    </dataValidation>
  </dataValidations>
  <pageMargins left="0.7" right="0.7" top="0.75" bottom="0.75" header="0.3" footer="0.3"/>
  <pageSetup paperSize="9" scale="7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104"/>
  <sheetViews>
    <sheetView topLeftCell="A18" workbookViewId="0">
      <selection activeCell="E28" sqref="E28:E31"/>
    </sheetView>
  </sheetViews>
  <sheetFormatPr baseColWidth="10" defaultRowHeight="15" outlineLevelCol="1" x14ac:dyDescent="0.25"/>
  <cols>
    <col min="1" max="1" width="25" customWidth="1" outlineLevel="1"/>
    <col min="2" max="2" width="21.85546875" customWidth="1" outlineLevel="1"/>
    <col min="3" max="3" width="12.28515625" customWidth="1" outlineLevel="1"/>
    <col min="4" max="4" width="44.85546875" customWidth="1"/>
    <col min="5" max="5" width="15.42578125" customWidth="1"/>
    <col min="6" max="6" width="8.28515625" customWidth="1"/>
    <col min="7" max="7" width="8.140625" customWidth="1"/>
    <col min="8" max="11" width="8.7109375" bestFit="1" customWidth="1"/>
    <col min="12" max="26" width="9.7109375" bestFit="1" customWidth="1"/>
    <col min="27" max="114" width="10.7109375" bestFit="1" customWidth="1"/>
    <col min="115" max="121" width="6.85546875" customWidth="1"/>
  </cols>
  <sheetData>
    <row r="1" spans="1:121" ht="16.5" thickBot="1" x14ac:dyDescent="0.3">
      <c r="A1" s="172" t="s">
        <v>44</v>
      </c>
      <c r="B1" s="173"/>
      <c r="C1" s="174"/>
      <c r="D1" s="39" t="s">
        <v>140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AJ1" s="41"/>
    </row>
    <row r="2" spans="1:121" ht="15.75" thickBot="1" x14ac:dyDescent="0.3">
      <c r="D2" s="42" t="s">
        <v>46</v>
      </c>
      <c r="E2" t="s">
        <v>47</v>
      </c>
      <c r="F2" s="42">
        <v>60</v>
      </c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E2">
        <v>25</v>
      </c>
      <c r="AF2">
        <v>26</v>
      </c>
      <c r="AG2">
        <v>27</v>
      </c>
      <c r="AH2">
        <v>28</v>
      </c>
      <c r="AI2">
        <v>29</v>
      </c>
      <c r="AJ2" s="43">
        <v>30</v>
      </c>
      <c r="AK2">
        <v>31</v>
      </c>
      <c r="AL2">
        <v>32</v>
      </c>
      <c r="AM2">
        <v>33</v>
      </c>
      <c r="AN2">
        <v>34</v>
      </c>
      <c r="AO2">
        <v>35</v>
      </c>
      <c r="AP2">
        <v>36</v>
      </c>
      <c r="AQ2">
        <v>37</v>
      </c>
      <c r="AR2">
        <v>38</v>
      </c>
      <c r="AS2">
        <v>39</v>
      </c>
      <c r="AT2">
        <v>40</v>
      </c>
      <c r="AU2">
        <v>41</v>
      </c>
      <c r="AV2">
        <v>42</v>
      </c>
      <c r="AW2">
        <v>43</v>
      </c>
      <c r="AX2">
        <v>44</v>
      </c>
      <c r="AY2">
        <v>45</v>
      </c>
      <c r="AZ2">
        <v>46</v>
      </c>
      <c r="BA2">
        <v>47</v>
      </c>
      <c r="BB2">
        <v>48</v>
      </c>
      <c r="BC2">
        <v>49</v>
      </c>
      <c r="BD2">
        <v>50</v>
      </c>
      <c r="BE2">
        <v>51</v>
      </c>
      <c r="BF2">
        <v>52</v>
      </c>
      <c r="BG2">
        <v>53</v>
      </c>
      <c r="BH2">
        <v>54</v>
      </c>
      <c r="BI2">
        <v>55</v>
      </c>
      <c r="BJ2">
        <v>56</v>
      </c>
      <c r="BK2">
        <v>57</v>
      </c>
      <c r="BL2">
        <v>58</v>
      </c>
      <c r="BM2">
        <v>59</v>
      </c>
      <c r="BN2">
        <v>60</v>
      </c>
    </row>
    <row r="3" spans="1:121" ht="15.75" thickBot="1" x14ac:dyDescent="0.3">
      <c r="B3" s="44" t="s">
        <v>147</v>
      </c>
      <c r="D3" s="42" t="s">
        <v>49</v>
      </c>
      <c r="E3" t="s">
        <v>50</v>
      </c>
      <c r="F3" s="42">
        <f>'Description plantation'!K6</f>
        <v>3.1979999999999991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6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</row>
    <row r="4" spans="1:121" ht="15.75" thickBot="1" x14ac:dyDescent="0.3">
      <c r="A4" s="47" t="s">
        <v>51</v>
      </c>
      <c r="B4" s="48">
        <f>ROUND(G18,0)/F3</f>
        <v>178.86178861788622</v>
      </c>
      <c r="D4" t="s">
        <v>52</v>
      </c>
      <c r="E4" t="s">
        <v>53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6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</row>
    <row r="5" spans="1:121" ht="15.75" thickBot="1" x14ac:dyDescent="0.3">
      <c r="A5" s="47" t="s">
        <v>9</v>
      </c>
      <c r="B5" s="48">
        <f>ROUND(G46,0)/F3</f>
        <v>29.393370856785499</v>
      </c>
      <c r="D5" t="s">
        <v>54</v>
      </c>
      <c r="E5" t="s">
        <v>55</v>
      </c>
      <c r="F5" s="42">
        <v>0.56999999999999995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6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</row>
    <row r="6" spans="1:121" ht="15.75" thickBot="1" x14ac:dyDescent="0.3">
      <c r="A6" s="47" t="s">
        <v>56</v>
      </c>
      <c r="B6" s="48">
        <f>ROUND(G54,0)/F3</f>
        <v>49.405878674171369</v>
      </c>
      <c r="E6" t="s">
        <v>57</v>
      </c>
      <c r="F6" s="42" t="s">
        <v>136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6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</row>
    <row r="7" spans="1:121" ht="15.75" thickBot="1" x14ac:dyDescent="0.3">
      <c r="A7" s="49" t="s">
        <v>59</v>
      </c>
      <c r="B7" s="50">
        <f>SUM(B4:B6)</f>
        <v>257.66103814884309</v>
      </c>
      <c r="D7" t="s">
        <v>60</v>
      </c>
      <c r="E7" t="s">
        <v>61</v>
      </c>
      <c r="F7">
        <f>VLOOKUP(F6,'Référencement Essences'!B10:C11,2,0)</f>
        <v>1.56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6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</row>
    <row r="8" spans="1:121" x14ac:dyDescent="0.25">
      <c r="D8" s="51" t="s">
        <v>62</v>
      </c>
      <c r="E8" s="51"/>
      <c r="F8" t="s">
        <v>63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52"/>
      <c r="AI8" s="52"/>
      <c r="AJ8" s="46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53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53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53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53"/>
      <c r="CQ8" s="45"/>
      <c r="CR8" s="45"/>
      <c r="CZ8" s="54"/>
      <c r="DJ8" s="54"/>
    </row>
    <row r="9" spans="1:121" x14ac:dyDescent="0.25">
      <c r="D9" s="42" t="s">
        <v>64</v>
      </c>
      <c r="E9" t="s">
        <v>65</v>
      </c>
      <c r="G9">
        <v>6</v>
      </c>
      <c r="H9">
        <v>12</v>
      </c>
      <c r="I9">
        <v>18</v>
      </c>
      <c r="J9">
        <v>24</v>
      </c>
      <c r="K9">
        <v>30</v>
      </c>
      <c r="L9">
        <v>36</v>
      </c>
      <c r="M9">
        <v>42</v>
      </c>
      <c r="N9">
        <v>48</v>
      </c>
      <c r="O9">
        <v>54</v>
      </c>
      <c r="P9">
        <v>60</v>
      </c>
      <c r="Q9">
        <v>66</v>
      </c>
      <c r="R9">
        <v>52</v>
      </c>
      <c r="S9">
        <v>66.25</v>
      </c>
      <c r="T9">
        <v>80.5</v>
      </c>
      <c r="U9">
        <v>94.75</v>
      </c>
      <c r="V9">
        <v>82</v>
      </c>
      <c r="W9">
        <v>98.5</v>
      </c>
      <c r="X9">
        <v>115</v>
      </c>
      <c r="Y9">
        <v>131.5</v>
      </c>
      <c r="Z9">
        <v>99</v>
      </c>
      <c r="AA9">
        <v>111.2</v>
      </c>
      <c r="AB9">
        <v>123.4</v>
      </c>
      <c r="AC9">
        <v>135.6</v>
      </c>
      <c r="AD9">
        <v>147.79999999999998</v>
      </c>
      <c r="AE9">
        <v>112</v>
      </c>
      <c r="AF9">
        <v>126.6</v>
      </c>
      <c r="AG9">
        <v>141.19999999999999</v>
      </c>
      <c r="AH9">
        <v>155.79999999999998</v>
      </c>
      <c r="AI9">
        <v>170.39999999999998</v>
      </c>
      <c r="AJ9">
        <v>132</v>
      </c>
      <c r="AK9">
        <v>144.33333333333334</v>
      </c>
      <c r="AL9">
        <v>156.66666666666669</v>
      </c>
      <c r="AM9">
        <v>169.00000000000003</v>
      </c>
      <c r="AN9">
        <v>181.33333333333337</v>
      </c>
      <c r="AO9">
        <v>193.66666666666671</v>
      </c>
      <c r="AP9">
        <v>144</v>
      </c>
      <c r="AQ9">
        <v>151.85714285714286</v>
      </c>
      <c r="AR9">
        <v>159.71428571428572</v>
      </c>
      <c r="AS9">
        <v>167.57142857142858</v>
      </c>
      <c r="AT9">
        <v>175.42857142857144</v>
      </c>
      <c r="AU9">
        <v>183.28571428571431</v>
      </c>
      <c r="AV9">
        <v>191.14285714285717</v>
      </c>
      <c r="AW9">
        <v>128</v>
      </c>
      <c r="AX9">
        <v>134.14285714285714</v>
      </c>
      <c r="AY9">
        <v>140.28571428571428</v>
      </c>
      <c r="AZ9">
        <v>146.42857142857142</v>
      </c>
      <c r="BA9">
        <v>152.57142857142856</v>
      </c>
      <c r="BB9">
        <v>158.71428571428569</v>
      </c>
      <c r="BC9">
        <v>164.85714285714283</v>
      </c>
      <c r="BD9">
        <v>114</v>
      </c>
      <c r="BE9">
        <v>121.5</v>
      </c>
      <c r="BF9">
        <v>129</v>
      </c>
      <c r="BG9">
        <v>136.5</v>
      </c>
      <c r="BH9">
        <v>144</v>
      </c>
      <c r="BI9">
        <v>151.5</v>
      </c>
      <c r="BJ9">
        <v>159</v>
      </c>
      <c r="BK9">
        <v>166.5</v>
      </c>
      <c r="BL9">
        <v>174</v>
      </c>
      <c r="BM9">
        <v>181.5</v>
      </c>
      <c r="BN9">
        <v>189</v>
      </c>
      <c r="DD9" s="56"/>
      <c r="DE9" s="56"/>
      <c r="DF9" s="56"/>
      <c r="DG9" s="56"/>
      <c r="DH9" s="56"/>
      <c r="DI9" s="56"/>
      <c r="DJ9" s="56"/>
      <c r="DK9" s="57"/>
      <c r="DL9" s="56"/>
      <c r="DM9" s="56"/>
      <c r="DN9" s="56"/>
      <c r="DO9" s="56"/>
      <c r="DP9" s="56"/>
      <c r="DQ9" s="56"/>
    </row>
    <row r="10" spans="1:121" x14ac:dyDescent="0.25">
      <c r="D10" t="s">
        <v>66</v>
      </c>
      <c r="E10" t="s">
        <v>67</v>
      </c>
      <c r="G10" s="56">
        <f t="shared" ref="G10:BN10" si="0">G9*$F$3*$F$5*$F$7</f>
        <v>17.061969599999994</v>
      </c>
      <c r="H10" s="56">
        <f t="shared" si="0"/>
        <v>34.123939199999988</v>
      </c>
      <c r="I10" s="56">
        <f t="shared" si="0"/>
        <v>51.185908799999986</v>
      </c>
      <c r="J10" s="56">
        <f t="shared" si="0"/>
        <v>68.247878399999976</v>
      </c>
      <c r="K10" s="56">
        <f t="shared" si="0"/>
        <v>85.309847999999974</v>
      </c>
      <c r="L10" s="56">
        <f t="shared" si="0"/>
        <v>102.37181759999997</v>
      </c>
      <c r="M10" s="56">
        <f t="shared" si="0"/>
        <v>119.43378719999998</v>
      </c>
      <c r="N10" s="56">
        <f t="shared" si="0"/>
        <v>136.49575679999995</v>
      </c>
      <c r="O10" s="56">
        <f t="shared" si="0"/>
        <v>153.55772639999995</v>
      </c>
      <c r="P10" s="56">
        <f t="shared" si="0"/>
        <v>170.61969599999995</v>
      </c>
      <c r="Q10" s="56">
        <f t="shared" si="0"/>
        <v>187.68166559999992</v>
      </c>
      <c r="R10" s="56">
        <f t="shared" si="0"/>
        <v>147.87040319999997</v>
      </c>
      <c r="S10" s="56">
        <f t="shared" si="0"/>
        <v>188.39258099999995</v>
      </c>
      <c r="T10" s="56">
        <f t="shared" si="0"/>
        <v>228.9147587999999</v>
      </c>
      <c r="U10" s="56">
        <f t="shared" si="0"/>
        <v>269.43693659999991</v>
      </c>
      <c r="V10" s="56">
        <f t="shared" si="0"/>
        <v>233.18025119999993</v>
      </c>
      <c r="W10" s="56">
        <f t="shared" si="0"/>
        <v>280.10066759999995</v>
      </c>
      <c r="X10" s="56">
        <f t="shared" si="0"/>
        <v>327.02108399999986</v>
      </c>
      <c r="Y10" s="56">
        <f t="shared" si="0"/>
        <v>373.94150039999988</v>
      </c>
      <c r="Z10" s="56">
        <f t="shared" si="0"/>
        <v>281.5224983999999</v>
      </c>
      <c r="AA10" s="56">
        <f t="shared" si="0"/>
        <v>316.21516991999994</v>
      </c>
      <c r="AB10" s="56">
        <f t="shared" si="0"/>
        <v>350.90784143999991</v>
      </c>
      <c r="AC10" s="56">
        <f t="shared" si="0"/>
        <v>385.60051295999989</v>
      </c>
      <c r="AD10" s="56">
        <f t="shared" si="0"/>
        <v>420.29318447999981</v>
      </c>
      <c r="AE10" s="56">
        <f t="shared" si="0"/>
        <v>318.49009919999986</v>
      </c>
      <c r="AF10" s="56">
        <f t="shared" si="0"/>
        <v>360.00755855999984</v>
      </c>
      <c r="AG10" s="56">
        <f t="shared" si="0"/>
        <v>401.52501791999987</v>
      </c>
      <c r="AH10" s="56">
        <f t="shared" si="0"/>
        <v>443.04247727999979</v>
      </c>
      <c r="AI10" s="56">
        <f t="shared" si="0"/>
        <v>484.55993663999982</v>
      </c>
      <c r="AJ10" s="46">
        <f t="shared" si="0"/>
        <v>375.36333119999983</v>
      </c>
      <c r="AK10" s="56">
        <f t="shared" si="0"/>
        <v>410.43515759999985</v>
      </c>
      <c r="AL10" s="56">
        <f t="shared" si="0"/>
        <v>445.50698399999987</v>
      </c>
      <c r="AM10" s="56">
        <f t="shared" si="0"/>
        <v>480.57881040000001</v>
      </c>
      <c r="AN10" s="56">
        <f t="shared" si="0"/>
        <v>515.65063680000003</v>
      </c>
      <c r="AO10" s="56">
        <f t="shared" si="0"/>
        <v>550.72246319999999</v>
      </c>
      <c r="AP10" s="56">
        <f t="shared" si="0"/>
        <v>409.48727039999989</v>
      </c>
      <c r="AQ10" s="56">
        <f t="shared" si="0"/>
        <v>431.83032582857129</v>
      </c>
      <c r="AR10" s="56">
        <f t="shared" si="0"/>
        <v>454.17338125714269</v>
      </c>
      <c r="AS10" s="56">
        <f t="shared" si="0"/>
        <v>476.5164366857141</v>
      </c>
      <c r="AT10" s="56">
        <f t="shared" si="0"/>
        <v>498.85949211428562</v>
      </c>
      <c r="AU10" s="56">
        <f t="shared" si="0"/>
        <v>521.20254754285702</v>
      </c>
      <c r="AV10" s="56">
        <f t="shared" si="0"/>
        <v>543.54560297142848</v>
      </c>
      <c r="AW10" s="56">
        <f t="shared" si="0"/>
        <v>363.98868479999987</v>
      </c>
      <c r="AX10" s="56">
        <f t="shared" si="0"/>
        <v>381.45689177142845</v>
      </c>
      <c r="AY10" s="56">
        <f t="shared" si="0"/>
        <v>398.92509874285696</v>
      </c>
      <c r="AZ10" s="56">
        <f t="shared" si="0"/>
        <v>416.39330571428553</v>
      </c>
      <c r="BA10" s="56">
        <f t="shared" si="0"/>
        <v>433.86151268571405</v>
      </c>
      <c r="BB10" s="56">
        <f t="shared" si="0"/>
        <v>451.32971965714262</v>
      </c>
      <c r="BC10" s="56">
        <f t="shared" si="0"/>
        <v>468.79792662857119</v>
      </c>
      <c r="BD10" s="56">
        <f t="shared" si="0"/>
        <v>324.1774223999999</v>
      </c>
      <c r="BE10" s="56">
        <f t="shared" si="0"/>
        <v>345.50488439999992</v>
      </c>
      <c r="BF10" s="56">
        <f t="shared" si="0"/>
        <v>366.83234639999984</v>
      </c>
      <c r="BG10" s="56">
        <f t="shared" si="0"/>
        <v>388.15980839999986</v>
      </c>
      <c r="BH10" s="56">
        <f t="shared" si="0"/>
        <v>409.48727039999989</v>
      </c>
      <c r="BI10" s="56">
        <f t="shared" si="0"/>
        <v>430.81473239999985</v>
      </c>
      <c r="BJ10" s="56">
        <f t="shared" si="0"/>
        <v>452.14219439999988</v>
      </c>
      <c r="BK10" s="56">
        <f t="shared" si="0"/>
        <v>473.46965639999985</v>
      </c>
      <c r="BL10" s="56">
        <f t="shared" si="0"/>
        <v>494.79711839999982</v>
      </c>
      <c r="BM10" s="56">
        <f t="shared" si="0"/>
        <v>516.12458039999979</v>
      </c>
      <c r="BN10" s="56">
        <f t="shared" si="0"/>
        <v>537.45204239999987</v>
      </c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</row>
    <row r="11" spans="1:121" x14ac:dyDescent="0.25">
      <c r="D11" t="s">
        <v>68</v>
      </c>
      <c r="E11" t="s">
        <v>69</v>
      </c>
      <c r="G11" s="56">
        <f>EXP(-1.0587+0.8836*LN(G10)+0.284)</f>
        <v>5.6516210498798873</v>
      </c>
      <c r="H11" s="56">
        <f t="shared" ref="H11:BN11" si="1">EXP(-1.0587+0.8836*LN(H10)+0.284)</f>
        <v>10.427090386065466</v>
      </c>
      <c r="I11" s="56">
        <f t="shared" si="1"/>
        <v>14.919606698792599</v>
      </c>
      <c r="J11" s="56">
        <f t="shared" si="1"/>
        <v>19.237704184269315</v>
      </c>
      <c r="K11" s="56">
        <f t="shared" si="1"/>
        <v>23.430574098203351</v>
      </c>
      <c r="L11" s="56">
        <f t="shared" si="1"/>
        <v>27.526277186642673</v>
      </c>
      <c r="M11" s="56">
        <f t="shared" si="1"/>
        <v>31.54290312757982</v>
      </c>
      <c r="N11" s="56">
        <f t="shared" si="1"/>
        <v>35.493052095916667</v>
      </c>
      <c r="O11" s="56">
        <f t="shared" si="1"/>
        <v>39.385985380493189</v>
      </c>
      <c r="P11" s="56">
        <f t="shared" si="1"/>
        <v>43.228785469358947</v>
      </c>
      <c r="Q11" s="56">
        <f t="shared" si="1"/>
        <v>47.027036384022651</v>
      </c>
      <c r="R11" s="56">
        <f t="shared" si="1"/>
        <v>38.094225090589681</v>
      </c>
      <c r="S11" s="56">
        <f t="shared" si="1"/>
        <v>47.18439979943318</v>
      </c>
      <c r="T11" s="56">
        <f t="shared" si="1"/>
        <v>56.047962458095363</v>
      </c>
      <c r="U11" s="56">
        <f t="shared" si="1"/>
        <v>64.729758508890043</v>
      </c>
      <c r="V11" s="56">
        <f t="shared" si="1"/>
        <v>56.969775645219379</v>
      </c>
      <c r="W11" s="56">
        <f t="shared" si="1"/>
        <v>66.988282393752002</v>
      </c>
      <c r="X11" s="56">
        <f t="shared" si="1"/>
        <v>76.812376314760243</v>
      </c>
      <c r="Y11" s="56">
        <f t="shared" si="1"/>
        <v>86.473170878236658</v>
      </c>
      <c r="Z11" s="56">
        <f t="shared" si="1"/>
        <v>67.288654944150451</v>
      </c>
      <c r="AA11" s="56">
        <f t="shared" si="1"/>
        <v>74.565301663658033</v>
      </c>
      <c r="AB11" s="56">
        <f t="shared" si="1"/>
        <v>81.749417026400565</v>
      </c>
      <c r="AC11" s="56">
        <f t="shared" si="1"/>
        <v>88.851190427123257</v>
      </c>
      <c r="AD11" s="56">
        <f t="shared" si="1"/>
        <v>95.878872691511077</v>
      </c>
      <c r="AE11" s="56">
        <f t="shared" si="1"/>
        <v>75.03910301162594</v>
      </c>
      <c r="AF11" s="56">
        <f t="shared" si="1"/>
        <v>83.619778251073626</v>
      </c>
      <c r="AG11" s="56">
        <f t="shared" si="1"/>
        <v>92.085770695286342</v>
      </c>
      <c r="AH11" s="56">
        <f t="shared" si="1"/>
        <v>100.45028908788737</v>
      </c>
      <c r="AI11" s="56">
        <f t="shared" si="1"/>
        <v>108.72392424497636</v>
      </c>
      <c r="AJ11" s="46">
        <f t="shared" si="1"/>
        <v>86.763630228784535</v>
      </c>
      <c r="AK11" s="56">
        <f t="shared" si="1"/>
        <v>93.889051941665215</v>
      </c>
      <c r="AL11" s="56">
        <f t="shared" si="1"/>
        <v>100.94386187088162</v>
      </c>
      <c r="AM11" s="56">
        <f t="shared" si="1"/>
        <v>107.93425081492462</v>
      </c>
      <c r="AN11" s="56">
        <f t="shared" si="1"/>
        <v>114.86545475040288</v>
      </c>
      <c r="AO11" s="56">
        <f t="shared" si="1"/>
        <v>121.74195709601688</v>
      </c>
      <c r="AP11" s="56">
        <f t="shared" si="1"/>
        <v>93.697431787661571</v>
      </c>
      <c r="AQ11" s="56">
        <f t="shared" si="1"/>
        <v>98.20073843904747</v>
      </c>
      <c r="AR11" s="56">
        <f t="shared" si="1"/>
        <v>102.67699234095406</v>
      </c>
      <c r="AS11" s="56">
        <f t="shared" si="1"/>
        <v>107.12767624382353</v>
      </c>
      <c r="AT11" s="56">
        <f t="shared" si="1"/>
        <v>111.55412599290247</v>
      </c>
      <c r="AU11" s="56">
        <f t="shared" si="1"/>
        <v>115.95755100817982</v>
      </c>
      <c r="AV11" s="56">
        <f t="shared" si="1"/>
        <v>120.33905115352353</v>
      </c>
      <c r="AW11" s="56">
        <f t="shared" si="1"/>
        <v>84.436324128128859</v>
      </c>
      <c r="AX11" s="56">
        <f t="shared" si="1"/>
        <v>88.007012447213157</v>
      </c>
      <c r="AY11" s="56">
        <f t="shared" si="1"/>
        <v>91.558711370989371</v>
      </c>
      <c r="AZ11" s="56">
        <f t="shared" si="1"/>
        <v>95.092347441369967</v>
      </c>
      <c r="BA11" s="56">
        <f t="shared" si="1"/>
        <v>98.608765063313356</v>
      </c>
      <c r="BB11" s="56">
        <f t="shared" si="1"/>
        <v>102.10873679818606</v>
      </c>
      <c r="BC11" s="56">
        <f t="shared" si="1"/>
        <v>105.5929720187238</v>
      </c>
      <c r="BD11" s="56">
        <f t="shared" si="1"/>
        <v>76.221890434630197</v>
      </c>
      <c r="BE11" s="56">
        <f t="shared" si="1"/>
        <v>80.636225067900028</v>
      </c>
      <c r="BF11" s="56">
        <f t="shared" si="1"/>
        <v>85.018934369714259</v>
      </c>
      <c r="BG11" s="56">
        <f t="shared" si="1"/>
        <v>89.372066487948771</v>
      </c>
      <c r="BH11" s="56">
        <f t="shared" si="1"/>
        <v>93.697431787661571</v>
      </c>
      <c r="BI11" s="56">
        <f t="shared" si="1"/>
        <v>97.996641403034644</v>
      </c>
      <c r="BJ11" s="56">
        <f t="shared" si="1"/>
        <v>102.27113793846551</v>
      </c>
      <c r="BK11" s="56">
        <f t="shared" si="1"/>
        <v>106.52222021295729</v>
      </c>
      <c r="BL11" s="56">
        <f t="shared" si="1"/>
        <v>110.75106342008117</v>
      </c>
      <c r="BM11" s="56">
        <f t="shared" si="1"/>
        <v>114.95873571403438</v>
      </c>
      <c r="BN11" s="56">
        <f t="shared" si="1"/>
        <v>119.146211976969</v>
      </c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</row>
    <row r="12" spans="1:121" x14ac:dyDescent="0.25">
      <c r="D12" t="s">
        <v>70</v>
      </c>
      <c r="E12" t="s">
        <v>50</v>
      </c>
      <c r="G12" s="56">
        <f>$F$3*70</f>
        <v>223.85999999999993</v>
      </c>
      <c r="H12" s="56">
        <f t="shared" ref="H12:BN12" si="2">$F$3*70</f>
        <v>223.85999999999993</v>
      </c>
      <c r="I12" s="56">
        <f t="shared" si="2"/>
        <v>223.85999999999993</v>
      </c>
      <c r="J12" s="56">
        <f t="shared" si="2"/>
        <v>223.85999999999993</v>
      </c>
      <c r="K12" s="56">
        <f t="shared" si="2"/>
        <v>223.85999999999993</v>
      </c>
      <c r="L12" s="56">
        <f t="shared" si="2"/>
        <v>223.85999999999993</v>
      </c>
      <c r="M12" s="56">
        <f t="shared" si="2"/>
        <v>223.85999999999993</v>
      </c>
      <c r="N12" s="56">
        <f t="shared" si="2"/>
        <v>223.85999999999993</v>
      </c>
      <c r="O12" s="56">
        <f t="shared" si="2"/>
        <v>223.85999999999993</v>
      </c>
      <c r="P12" s="56">
        <f t="shared" si="2"/>
        <v>223.85999999999993</v>
      </c>
      <c r="Q12" s="56">
        <f t="shared" si="2"/>
        <v>223.85999999999993</v>
      </c>
      <c r="R12" s="56">
        <f t="shared" si="2"/>
        <v>223.85999999999993</v>
      </c>
      <c r="S12" s="56">
        <f t="shared" si="2"/>
        <v>223.85999999999993</v>
      </c>
      <c r="T12" s="56">
        <f t="shared" si="2"/>
        <v>223.85999999999993</v>
      </c>
      <c r="U12" s="56">
        <f t="shared" si="2"/>
        <v>223.85999999999993</v>
      </c>
      <c r="V12" s="56">
        <f t="shared" si="2"/>
        <v>223.85999999999993</v>
      </c>
      <c r="W12" s="56">
        <f t="shared" si="2"/>
        <v>223.85999999999993</v>
      </c>
      <c r="X12" s="56">
        <f t="shared" si="2"/>
        <v>223.85999999999993</v>
      </c>
      <c r="Y12" s="56">
        <f t="shared" si="2"/>
        <v>223.85999999999993</v>
      </c>
      <c r="Z12" s="56">
        <f t="shared" si="2"/>
        <v>223.85999999999993</v>
      </c>
      <c r="AA12" s="56">
        <f t="shared" si="2"/>
        <v>223.85999999999993</v>
      </c>
      <c r="AB12" s="56">
        <f t="shared" si="2"/>
        <v>223.85999999999993</v>
      </c>
      <c r="AC12" s="56">
        <f t="shared" si="2"/>
        <v>223.85999999999993</v>
      </c>
      <c r="AD12" s="56">
        <f t="shared" si="2"/>
        <v>223.85999999999993</v>
      </c>
      <c r="AE12" s="56">
        <f t="shared" si="2"/>
        <v>223.85999999999993</v>
      </c>
      <c r="AF12" s="56">
        <f t="shared" si="2"/>
        <v>223.85999999999993</v>
      </c>
      <c r="AG12" s="56">
        <f t="shared" si="2"/>
        <v>223.85999999999993</v>
      </c>
      <c r="AH12" s="56">
        <f t="shared" si="2"/>
        <v>223.85999999999993</v>
      </c>
      <c r="AI12" s="56">
        <f t="shared" si="2"/>
        <v>223.85999999999993</v>
      </c>
      <c r="AJ12" s="46">
        <f t="shared" si="2"/>
        <v>223.85999999999993</v>
      </c>
      <c r="AK12" s="56">
        <f t="shared" si="2"/>
        <v>223.85999999999993</v>
      </c>
      <c r="AL12" s="56">
        <f t="shared" si="2"/>
        <v>223.85999999999993</v>
      </c>
      <c r="AM12" s="56">
        <f t="shared" si="2"/>
        <v>223.85999999999993</v>
      </c>
      <c r="AN12" s="56">
        <f t="shared" si="2"/>
        <v>223.85999999999993</v>
      </c>
      <c r="AO12" s="56">
        <f t="shared" si="2"/>
        <v>223.85999999999993</v>
      </c>
      <c r="AP12" s="56">
        <f t="shared" si="2"/>
        <v>223.85999999999993</v>
      </c>
      <c r="AQ12" s="56">
        <f t="shared" si="2"/>
        <v>223.85999999999993</v>
      </c>
      <c r="AR12" s="56">
        <f t="shared" si="2"/>
        <v>223.85999999999993</v>
      </c>
      <c r="AS12" s="56">
        <f t="shared" si="2"/>
        <v>223.85999999999993</v>
      </c>
      <c r="AT12" s="56">
        <f t="shared" si="2"/>
        <v>223.85999999999993</v>
      </c>
      <c r="AU12" s="56">
        <f t="shared" si="2"/>
        <v>223.85999999999993</v>
      </c>
      <c r="AV12" s="56">
        <f t="shared" si="2"/>
        <v>223.85999999999993</v>
      </c>
      <c r="AW12" s="56">
        <f t="shared" si="2"/>
        <v>223.85999999999993</v>
      </c>
      <c r="AX12" s="56">
        <f t="shared" si="2"/>
        <v>223.85999999999993</v>
      </c>
      <c r="AY12" s="56">
        <f t="shared" si="2"/>
        <v>223.85999999999993</v>
      </c>
      <c r="AZ12" s="56">
        <f t="shared" si="2"/>
        <v>223.85999999999993</v>
      </c>
      <c r="BA12" s="56">
        <f t="shared" si="2"/>
        <v>223.85999999999993</v>
      </c>
      <c r="BB12" s="56">
        <f t="shared" si="2"/>
        <v>223.85999999999993</v>
      </c>
      <c r="BC12" s="56">
        <f t="shared" si="2"/>
        <v>223.85999999999993</v>
      </c>
      <c r="BD12" s="56">
        <f t="shared" si="2"/>
        <v>223.85999999999993</v>
      </c>
      <c r="BE12" s="56">
        <f t="shared" si="2"/>
        <v>223.85999999999993</v>
      </c>
      <c r="BF12" s="56">
        <f t="shared" si="2"/>
        <v>223.85999999999993</v>
      </c>
      <c r="BG12" s="56">
        <f t="shared" si="2"/>
        <v>223.85999999999993</v>
      </c>
      <c r="BH12" s="56">
        <f t="shared" si="2"/>
        <v>223.85999999999993</v>
      </c>
      <c r="BI12" s="56">
        <f t="shared" si="2"/>
        <v>223.85999999999993</v>
      </c>
      <c r="BJ12" s="56">
        <f t="shared" si="2"/>
        <v>223.85999999999993</v>
      </c>
      <c r="BK12" s="56">
        <f t="shared" si="2"/>
        <v>223.85999999999993</v>
      </c>
      <c r="BL12" s="56">
        <f t="shared" si="2"/>
        <v>223.85999999999993</v>
      </c>
      <c r="BM12" s="56">
        <f t="shared" si="2"/>
        <v>223.85999999999993</v>
      </c>
      <c r="BN12" s="56">
        <f t="shared" si="2"/>
        <v>223.85999999999993</v>
      </c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</row>
    <row r="13" spans="1:121" ht="16.5" x14ac:dyDescent="0.25">
      <c r="D13" s="42" t="s">
        <v>71</v>
      </c>
      <c r="E13" t="s">
        <v>72</v>
      </c>
      <c r="F13" s="58" t="s">
        <v>73</v>
      </c>
      <c r="G13" s="56">
        <f t="shared" ref="G13:BN13" si="3">IF(G2&gt;30,10*$F$3,$F$3*(10/2+10/30*G2/2))</f>
        <v>16.522999999999996</v>
      </c>
      <c r="H13" s="56">
        <f t="shared" si="3"/>
        <v>17.055999999999994</v>
      </c>
      <c r="I13" s="56">
        <f t="shared" si="3"/>
        <v>17.588999999999995</v>
      </c>
      <c r="J13" s="56">
        <f t="shared" si="3"/>
        <v>18.121999999999996</v>
      </c>
      <c r="K13" s="56">
        <f t="shared" si="3"/>
        <v>18.654999999999994</v>
      </c>
      <c r="L13" s="56">
        <f t="shared" si="3"/>
        <v>19.187999999999995</v>
      </c>
      <c r="M13" s="56">
        <f t="shared" si="3"/>
        <v>19.720999999999993</v>
      </c>
      <c r="N13" s="56">
        <f t="shared" si="3"/>
        <v>20.253999999999994</v>
      </c>
      <c r="O13" s="56">
        <f t="shared" si="3"/>
        <v>20.786999999999995</v>
      </c>
      <c r="P13" s="56">
        <f t="shared" si="3"/>
        <v>21.319999999999993</v>
      </c>
      <c r="Q13" s="56">
        <f t="shared" si="3"/>
        <v>21.852999999999994</v>
      </c>
      <c r="R13" s="56">
        <f t="shared" si="3"/>
        <v>22.385999999999992</v>
      </c>
      <c r="S13" s="56">
        <f t="shared" si="3"/>
        <v>22.91899999999999</v>
      </c>
      <c r="T13" s="56">
        <f t="shared" si="3"/>
        <v>23.451999999999991</v>
      </c>
      <c r="U13" s="56">
        <f t="shared" si="3"/>
        <v>23.984999999999992</v>
      </c>
      <c r="V13" s="56">
        <f t="shared" si="3"/>
        <v>24.51799999999999</v>
      </c>
      <c r="W13" s="56">
        <f t="shared" si="3"/>
        <v>25.050999999999991</v>
      </c>
      <c r="X13" s="56">
        <f t="shared" si="3"/>
        <v>25.583999999999993</v>
      </c>
      <c r="Y13" s="56">
        <f t="shared" si="3"/>
        <v>26.11699999999999</v>
      </c>
      <c r="Z13" s="56">
        <f t="shared" si="3"/>
        <v>26.649999999999988</v>
      </c>
      <c r="AA13" s="56">
        <f t="shared" si="3"/>
        <v>27.182999999999993</v>
      </c>
      <c r="AB13" s="56">
        <f t="shared" si="3"/>
        <v>27.71599999999999</v>
      </c>
      <c r="AC13" s="56">
        <f t="shared" si="3"/>
        <v>28.248999999999988</v>
      </c>
      <c r="AD13" s="56">
        <f t="shared" si="3"/>
        <v>28.781999999999993</v>
      </c>
      <c r="AE13" s="56">
        <f t="shared" si="3"/>
        <v>29.314999999999991</v>
      </c>
      <c r="AF13" s="56">
        <f t="shared" si="3"/>
        <v>29.847999999999988</v>
      </c>
      <c r="AG13" s="56">
        <f t="shared" si="3"/>
        <v>30.38099999999999</v>
      </c>
      <c r="AH13" s="56">
        <f t="shared" si="3"/>
        <v>30.913999999999991</v>
      </c>
      <c r="AI13" s="56">
        <f t="shared" si="3"/>
        <v>31.446999999999989</v>
      </c>
      <c r="AJ13" s="46">
        <f t="shared" si="3"/>
        <v>31.97999999999999</v>
      </c>
      <c r="AK13" s="56">
        <f t="shared" si="3"/>
        <v>31.97999999999999</v>
      </c>
      <c r="AL13" s="56">
        <f t="shared" si="3"/>
        <v>31.97999999999999</v>
      </c>
      <c r="AM13" s="56">
        <f t="shared" si="3"/>
        <v>31.97999999999999</v>
      </c>
      <c r="AN13" s="56">
        <f t="shared" si="3"/>
        <v>31.97999999999999</v>
      </c>
      <c r="AO13" s="56">
        <f t="shared" si="3"/>
        <v>31.97999999999999</v>
      </c>
      <c r="AP13" s="56">
        <f t="shared" si="3"/>
        <v>31.97999999999999</v>
      </c>
      <c r="AQ13" s="56">
        <f t="shared" si="3"/>
        <v>31.97999999999999</v>
      </c>
      <c r="AR13" s="56">
        <f t="shared" si="3"/>
        <v>31.97999999999999</v>
      </c>
      <c r="AS13" s="56">
        <f t="shared" si="3"/>
        <v>31.97999999999999</v>
      </c>
      <c r="AT13" s="56">
        <f t="shared" si="3"/>
        <v>31.97999999999999</v>
      </c>
      <c r="AU13" s="56">
        <f t="shared" si="3"/>
        <v>31.97999999999999</v>
      </c>
      <c r="AV13" s="56">
        <f t="shared" si="3"/>
        <v>31.97999999999999</v>
      </c>
      <c r="AW13" s="56">
        <f t="shared" si="3"/>
        <v>31.97999999999999</v>
      </c>
      <c r="AX13" s="56">
        <f t="shared" si="3"/>
        <v>31.97999999999999</v>
      </c>
      <c r="AY13" s="56">
        <f t="shared" si="3"/>
        <v>31.97999999999999</v>
      </c>
      <c r="AZ13" s="56">
        <f t="shared" si="3"/>
        <v>31.97999999999999</v>
      </c>
      <c r="BA13" s="56">
        <f t="shared" si="3"/>
        <v>31.97999999999999</v>
      </c>
      <c r="BB13" s="56">
        <f t="shared" si="3"/>
        <v>31.97999999999999</v>
      </c>
      <c r="BC13" s="56">
        <f t="shared" si="3"/>
        <v>31.97999999999999</v>
      </c>
      <c r="BD13" s="56">
        <f t="shared" si="3"/>
        <v>31.97999999999999</v>
      </c>
      <c r="BE13" s="56">
        <f t="shared" si="3"/>
        <v>31.97999999999999</v>
      </c>
      <c r="BF13" s="56">
        <f t="shared" si="3"/>
        <v>31.97999999999999</v>
      </c>
      <c r="BG13" s="56">
        <f t="shared" si="3"/>
        <v>31.97999999999999</v>
      </c>
      <c r="BH13" s="56">
        <f t="shared" si="3"/>
        <v>31.97999999999999</v>
      </c>
      <c r="BI13" s="56">
        <f t="shared" si="3"/>
        <v>31.97999999999999</v>
      </c>
      <c r="BJ13" s="56">
        <f t="shared" si="3"/>
        <v>31.97999999999999</v>
      </c>
      <c r="BK13" s="56">
        <f t="shared" si="3"/>
        <v>31.97999999999999</v>
      </c>
      <c r="BL13" s="56">
        <f t="shared" si="3"/>
        <v>31.97999999999999</v>
      </c>
      <c r="BM13" s="56">
        <f t="shared" si="3"/>
        <v>31.97999999999999</v>
      </c>
      <c r="BN13" s="56">
        <f t="shared" si="3"/>
        <v>31.97999999999999</v>
      </c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</row>
    <row r="14" spans="1:121" x14ac:dyDescent="0.25">
      <c r="D14" t="s">
        <v>74</v>
      </c>
      <c r="E14" t="s">
        <v>75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6">
        <v>0</v>
      </c>
      <c r="AI14" s="56">
        <v>0</v>
      </c>
      <c r="AJ14" s="46">
        <v>0</v>
      </c>
      <c r="AK14" s="56">
        <v>0</v>
      </c>
      <c r="AL14" s="56">
        <v>0</v>
      </c>
      <c r="AM14" s="56">
        <v>0</v>
      </c>
      <c r="AN14" s="56">
        <v>0</v>
      </c>
      <c r="AO14" s="56">
        <v>0</v>
      </c>
      <c r="AP14" s="56">
        <v>0</v>
      </c>
      <c r="AQ14" s="56">
        <v>0</v>
      </c>
      <c r="AR14" s="56">
        <v>0</v>
      </c>
      <c r="AS14" s="56">
        <v>0</v>
      </c>
      <c r="AT14" s="56">
        <v>0</v>
      </c>
      <c r="AU14" s="56">
        <v>0</v>
      </c>
      <c r="AV14" s="56">
        <v>0</v>
      </c>
      <c r="AW14" s="56">
        <v>0</v>
      </c>
      <c r="AX14" s="56">
        <v>0</v>
      </c>
      <c r="AY14" s="56">
        <v>0</v>
      </c>
      <c r="AZ14" s="56">
        <v>0</v>
      </c>
      <c r="BA14" s="56">
        <v>0</v>
      </c>
      <c r="BB14" s="56">
        <v>0</v>
      </c>
      <c r="BC14" s="56">
        <v>0</v>
      </c>
      <c r="BD14" s="56">
        <v>0</v>
      </c>
      <c r="BE14" s="56">
        <v>0</v>
      </c>
      <c r="BF14" s="56">
        <v>0</v>
      </c>
      <c r="BG14" s="56">
        <v>0</v>
      </c>
      <c r="BH14" s="56">
        <v>0</v>
      </c>
      <c r="BI14" s="56">
        <v>0</v>
      </c>
      <c r="BJ14" s="56">
        <v>0</v>
      </c>
      <c r="BK14" s="56">
        <v>0</v>
      </c>
      <c r="BL14" s="56">
        <v>0</v>
      </c>
      <c r="BM14" s="56">
        <v>0</v>
      </c>
      <c r="BN14" s="56">
        <v>0</v>
      </c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</row>
    <row r="15" spans="1:121" x14ac:dyDescent="0.25">
      <c r="D15" t="s">
        <v>76</v>
      </c>
      <c r="E15" t="s">
        <v>77</v>
      </c>
      <c r="F15" s="56"/>
      <c r="G15" s="56">
        <f t="shared" ref="G15:BN15" si="4">((G10+G11)*0.475+G12+G13+G14)*44/12</f>
        <v>920.96383704854054</v>
      </c>
      <c r="H15" s="56">
        <f t="shared" si="4"/>
        <v>960.95170986239702</v>
      </c>
      <c r="I15" s="56">
        <f t="shared" si="4"/>
        <v>1000.4467728270635</v>
      </c>
      <c r="J15" s="56">
        <f t="shared" si="4"/>
        <v>1039.6380563342689</v>
      </c>
      <c r="K15" s="56">
        <f t="shared" si="4"/>
        <v>1078.6112351543704</v>
      </c>
      <c r="L15" s="56">
        <f t="shared" si="4"/>
        <v>1117.4151817534023</v>
      </c>
      <c r="M15" s="56">
        <f t="shared" si="4"/>
        <v>1156.0814023205346</v>
      </c>
      <c r="N15" s="56">
        <f t="shared" si="4"/>
        <v>1194.631842160388</v>
      </c>
      <c r="O15" s="56">
        <f t="shared" si="4"/>
        <v>1233.0826313510252</v>
      </c>
      <c r="P15" s="56">
        <f t="shared" si="4"/>
        <v>1271.4461052257998</v>
      </c>
      <c r="Q15" s="56">
        <f t="shared" si="4"/>
        <v>1309.731989288839</v>
      </c>
      <c r="R15" s="56">
        <f t="shared" si="4"/>
        <v>1226.7903942727764</v>
      </c>
      <c r="S15" s="56">
        <f t="shared" si="4"/>
        <v>1315.1529082256791</v>
      </c>
      <c r="T15" s="56">
        <f t="shared" si="4"/>
        <v>1403.1207395245156</v>
      </c>
      <c r="U15" s="56">
        <f t="shared" si="4"/>
        <v>1490.7719939813162</v>
      </c>
      <c r="V15" s="56">
        <f t="shared" si="4"/>
        <v>1416.06396342209</v>
      </c>
      <c r="W15" s="56">
        <f t="shared" si="4"/>
        <v>1517.1869212391175</v>
      </c>
      <c r="X15" s="56">
        <f t="shared" si="4"/>
        <v>1617.9712767148733</v>
      </c>
      <c r="Y15" s="56">
        <f t="shared" si="4"/>
        <v>1718.471219142928</v>
      </c>
      <c r="Z15" s="56">
        <f t="shared" si="4"/>
        <v>1526.0494254077282</v>
      </c>
      <c r="AA15" s="56">
        <f t="shared" si="4"/>
        <v>1601.1003213415372</v>
      </c>
      <c r="AB15" s="56">
        <f t="shared" si="4"/>
        <v>1675.9900584956474</v>
      </c>
      <c r="AC15" s="56">
        <f t="shared" si="4"/>
        <v>1750.7363833992392</v>
      </c>
      <c r="AD15" s="56">
        <f t="shared" si="4"/>
        <v>1825.353666240381</v>
      </c>
      <c r="AE15" s="56">
        <f t="shared" si="4"/>
        <v>1613.7050271852479</v>
      </c>
      <c r="AF15" s="56">
        <f t="shared" si="4"/>
        <v>1702.9136116126194</v>
      </c>
      <c r="AG15" s="56">
        <f t="shared" si="4"/>
        <v>1791.9224568382897</v>
      </c>
      <c r="AH15" s="56">
        <f t="shared" si="4"/>
        <v>1880.7545680907363</v>
      </c>
      <c r="AI15" s="56">
        <f t="shared" si="4"/>
        <v>1969.4283910413335</v>
      </c>
      <c r="AJ15" s="46">
        <f t="shared" si="4"/>
        <v>1742.9511244884659</v>
      </c>
      <c r="AK15" s="56">
        <f t="shared" si="4"/>
        <v>1816.4446649517331</v>
      </c>
      <c r="AL15" s="56">
        <f t="shared" si="4"/>
        <v>1889.8152232251184</v>
      </c>
      <c r="AM15" s="56">
        <f t="shared" si="4"/>
        <v>1963.0735816159934</v>
      </c>
      <c r="AN15" s="56">
        <f t="shared" si="4"/>
        <v>2036.228859450285</v>
      </c>
      <c r="AO15" s="56">
        <f t="shared" si="4"/>
        <v>2109.2888653488958</v>
      </c>
      <c r="AP15" s="56">
        <f t="shared" si="4"/>
        <v>1814.4600229768432</v>
      </c>
      <c r="AQ15" s="56">
        <f t="shared" si="4"/>
        <v>1861.2174369327688</v>
      </c>
      <c r="AR15" s="56">
        <f t="shared" si="4"/>
        <v>1907.9277340166848</v>
      </c>
      <c r="AS15" s="56">
        <f t="shared" si="4"/>
        <v>1954.5934966856112</v>
      </c>
      <c r="AT15" s="56">
        <f t="shared" si="4"/>
        <v>2001.2170515366859</v>
      </c>
      <c r="AU15" s="56">
        <f t="shared" si="4"/>
        <v>2047.8005049763888</v>
      </c>
      <c r="AV15" s="56">
        <f t="shared" si="4"/>
        <v>2094.3457726009578</v>
      </c>
      <c r="AW15" s="56">
        <f t="shared" si="4"/>
        <v>1719.0868905498239</v>
      </c>
      <c r="AX15" s="56">
        <f t="shared" si="4"/>
        <v>1755.7296331808004</v>
      </c>
      <c r="AY15" s="56">
        <f t="shared" si="4"/>
        <v>1792.3393026149488</v>
      </c>
      <c r="AZ15" s="56">
        <f t="shared" si="4"/>
        <v>1828.9175125794329</v>
      </c>
      <c r="BA15" s="56">
        <f t="shared" si="4"/>
        <v>1865.4657337462224</v>
      </c>
      <c r="BB15" s="56">
        <f t="shared" si="4"/>
        <v>1901.9853116596976</v>
      </c>
      <c r="BC15" s="56">
        <f t="shared" si="4"/>
        <v>1938.4774818107053</v>
      </c>
      <c r="BD15" s="56">
        <f t="shared" si="4"/>
        <v>1635.4421365203141</v>
      </c>
      <c r="BE15" s="56">
        <f t="shared" si="4"/>
        <v>1680.2757656565921</v>
      </c>
      <c r="BF15" s="56">
        <f t="shared" si="4"/>
        <v>1725.0543140072516</v>
      </c>
      <c r="BG15" s="56">
        <f t="shared" si="4"/>
        <v>1769.7813487631772</v>
      </c>
      <c r="BH15" s="56">
        <f t="shared" si="4"/>
        <v>1814.4600229768432</v>
      </c>
      <c r="BI15" s="56">
        <f t="shared" si="4"/>
        <v>1859.0931427069518</v>
      </c>
      <c r="BJ15" s="56">
        <f t="shared" si="4"/>
        <v>1903.6832204894938</v>
      </c>
      <c r="BK15" s="56">
        <f t="shared" si="4"/>
        <v>1948.2325184342335</v>
      </c>
      <c r="BL15" s="56">
        <f t="shared" si="4"/>
        <v>1992.7430833366407</v>
      </c>
      <c r="BM15" s="56">
        <f t="shared" si="4"/>
        <v>2037.2167755652756</v>
      </c>
      <c r="BN15" s="56">
        <f t="shared" si="4"/>
        <v>2081.6552930398871</v>
      </c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</row>
    <row r="16" spans="1:121" x14ac:dyDescent="0.25">
      <c r="E16" s="3" t="s">
        <v>78</v>
      </c>
      <c r="F16" s="59"/>
      <c r="G16" s="59">
        <f>AJ15-AJ74</f>
        <v>682.07786483360951</v>
      </c>
      <c r="H16" s="60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2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</row>
    <row r="17" spans="4:16384" ht="15.75" thickBot="1" x14ac:dyDescent="0.3">
      <c r="E17" s="3" t="s">
        <v>79</v>
      </c>
      <c r="F17" s="59"/>
      <c r="G17" s="59">
        <f>1/$F$2*SUM(G15:GZ15)-1/$F$62*SUM(G74:GZ74)</f>
        <v>572.35590317698666</v>
      </c>
      <c r="H17" s="60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2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</row>
    <row r="18" spans="4:16384" s="63" customFormat="1" ht="15.75" thickBot="1" x14ac:dyDescent="0.3">
      <c r="E18" s="64" t="s">
        <v>51</v>
      </c>
      <c r="F18" s="65"/>
      <c r="G18" s="65">
        <f>MIN(G16:G17)</f>
        <v>572.35590317698666</v>
      </c>
      <c r="H18" s="66" t="s">
        <v>80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8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2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4:16384" s="63" customFormat="1" x14ac:dyDescent="0.25">
      <c r="E19" s="63" t="s">
        <v>81</v>
      </c>
      <c r="F19" s="69"/>
      <c r="G19" s="69">
        <f t="shared" ref="G19:BN19" si="5">G15-G74</f>
        <v>35.020361397652096</v>
      </c>
      <c r="H19" s="69">
        <f t="shared" si="5"/>
        <v>68.726265691908793</v>
      </c>
      <c r="I19" s="69">
        <f t="shared" si="5"/>
        <v>102.00766632338775</v>
      </c>
      <c r="J19" s="69">
        <f t="shared" si="5"/>
        <v>135.02739302001999</v>
      </c>
      <c r="K19" s="69">
        <f t="shared" si="5"/>
        <v>167.85924555241479</v>
      </c>
      <c r="L19" s="69">
        <f t="shared" si="5"/>
        <v>200.54532239095511</v>
      </c>
      <c r="M19" s="69">
        <f t="shared" si="5"/>
        <v>233.11276279173478</v>
      </c>
      <c r="N19" s="69">
        <f t="shared" si="5"/>
        <v>265.58047031808098</v>
      </c>
      <c r="O19" s="69">
        <f t="shared" si="5"/>
        <v>297.962339329511</v>
      </c>
      <c r="P19" s="69">
        <f t="shared" si="5"/>
        <v>330.26899541355931</v>
      </c>
      <c r="Q19" s="69">
        <f t="shared" si="5"/>
        <v>362.50881606538132</v>
      </c>
      <c r="R19" s="69">
        <f t="shared" si="5"/>
        <v>273.53082315888162</v>
      </c>
      <c r="S19" s="69">
        <f t="shared" si="5"/>
        <v>355.86570770840569</v>
      </c>
      <c r="T19" s="69">
        <f t="shared" si="5"/>
        <v>437.81392690197174</v>
      </c>
      <c r="U19" s="69">
        <f t="shared" si="5"/>
        <v>519.45294875621062</v>
      </c>
      <c r="V19" s="69">
        <f t="shared" si="5"/>
        <v>438.73951715218914</v>
      </c>
      <c r="W19" s="69">
        <f t="shared" si="5"/>
        <v>533.86342990160722</v>
      </c>
      <c r="X19" s="69">
        <f t="shared" si="5"/>
        <v>628.65467981770837</v>
      </c>
      <c r="Y19" s="69">
        <f t="shared" si="5"/>
        <v>723.16708861271854</v>
      </c>
      <c r="Z19" s="69">
        <f t="shared" si="5"/>
        <v>524.76300646787024</v>
      </c>
      <c r="AA19" s="69">
        <f t="shared" si="5"/>
        <v>593.836567028064</v>
      </c>
      <c r="AB19" s="69">
        <f t="shared" si="5"/>
        <v>662.75365905700016</v>
      </c>
      <c r="AC19" s="69">
        <f t="shared" si="5"/>
        <v>731.53179153644919</v>
      </c>
      <c r="AD19" s="69">
        <f t="shared" si="5"/>
        <v>800.18511893147934</v>
      </c>
      <c r="AE19" s="69">
        <f t="shared" si="5"/>
        <v>582.57656467924426</v>
      </c>
      <c r="AF19" s="69">
        <f t="shared" si="5"/>
        <v>665.82909405866189</v>
      </c>
      <c r="AG19" s="69">
        <f t="shared" si="5"/>
        <v>748.88557892406175</v>
      </c>
      <c r="AH19" s="69">
        <f t="shared" si="5"/>
        <v>831.76887199330486</v>
      </c>
      <c r="AI19" s="69">
        <f t="shared" si="5"/>
        <v>914.49727793830607</v>
      </c>
      <c r="AJ19" s="70">
        <f t="shared" si="5"/>
        <v>682.07786483360951</v>
      </c>
      <c r="AK19" s="69">
        <f t="shared" si="5"/>
        <v>751.58674101775705</v>
      </c>
      <c r="AL19" s="69">
        <f t="shared" si="5"/>
        <v>820.97567072172114</v>
      </c>
      <c r="AM19" s="69">
        <f t="shared" si="5"/>
        <v>890.25533050201398</v>
      </c>
      <c r="AN19" s="69">
        <f t="shared" si="5"/>
        <v>959.43474070705292</v>
      </c>
      <c r="AO19" s="69">
        <f t="shared" si="5"/>
        <v>1028.5216171334425</v>
      </c>
      <c r="AP19" s="69">
        <f t="shared" si="5"/>
        <v>729.7222962278388</v>
      </c>
      <c r="AQ19" s="69">
        <f t="shared" si="5"/>
        <v>772.51180049170353</v>
      </c>
      <c r="AR19" s="69">
        <f t="shared" si="5"/>
        <v>815.25667931817406</v>
      </c>
      <c r="AS19" s="69">
        <f t="shared" si="5"/>
        <v>857.95944206345462</v>
      </c>
      <c r="AT19" s="69">
        <f t="shared" si="5"/>
        <v>900.62234618620164</v>
      </c>
      <c r="AU19" s="69">
        <f t="shared" si="5"/>
        <v>943.24743260836044</v>
      </c>
      <c r="AV19" s="69">
        <f t="shared" si="5"/>
        <v>985.83655481812775</v>
      </c>
      <c r="AW19" s="69">
        <f t="shared" si="5"/>
        <v>606.623689973105</v>
      </c>
      <c r="AX19" s="69">
        <f t="shared" si="5"/>
        <v>639.31455634914028</v>
      </c>
      <c r="AY19" s="69">
        <f t="shared" si="5"/>
        <v>671.97440268000423</v>
      </c>
      <c r="AZ19" s="69">
        <f t="shared" si="5"/>
        <v>704.60479181381015</v>
      </c>
      <c r="BA19" s="69">
        <f t="shared" si="5"/>
        <v>737.20714588195005</v>
      </c>
      <c r="BB19" s="69">
        <f t="shared" si="5"/>
        <v>769.78276407178828</v>
      </c>
      <c r="BC19" s="69">
        <f t="shared" si="5"/>
        <v>802.33283755908178</v>
      </c>
      <c r="BD19" s="69">
        <f t="shared" si="5"/>
        <v>495.35721626198574</v>
      </c>
      <c r="BE19" s="69">
        <f t="shared" si="5"/>
        <v>536.25234943875603</v>
      </c>
      <c r="BF19" s="69">
        <f t="shared" si="5"/>
        <v>577.09414295092256</v>
      </c>
      <c r="BG19" s="69">
        <f t="shared" si="5"/>
        <v>617.88612664600328</v>
      </c>
      <c r="BH19" s="69">
        <f t="shared" si="5"/>
        <v>658.63141772293307</v>
      </c>
      <c r="BI19" s="69">
        <f t="shared" si="5"/>
        <v>699.33278779079433</v>
      </c>
      <c r="BJ19" s="69">
        <f t="shared" si="5"/>
        <v>739.99271626039581</v>
      </c>
      <c r="BK19" s="69">
        <f t="shared" si="5"/>
        <v>780.61343336711548</v>
      </c>
      <c r="BL19" s="69">
        <f t="shared" si="5"/>
        <v>821.1969552144983</v>
      </c>
      <c r="BM19" s="69">
        <f t="shared" si="5"/>
        <v>861.74511259816336</v>
      </c>
      <c r="BN19" s="69">
        <f t="shared" si="5"/>
        <v>902.25957492483803</v>
      </c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</row>
    <row r="20" spans="4:16384" x14ac:dyDescent="0.25">
      <c r="D20" s="63"/>
      <c r="E20" s="63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70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  <c r="IM20" s="63"/>
      <c r="IN20" s="63"/>
      <c r="IO20" s="63"/>
      <c r="IP20" s="63"/>
      <c r="IQ20" s="63"/>
      <c r="IR20" s="63"/>
      <c r="IS20" s="63"/>
      <c r="IT20" s="63"/>
      <c r="IU20" s="63"/>
      <c r="IV20" s="63"/>
      <c r="IW20" s="63"/>
      <c r="IX20" s="63"/>
      <c r="IY20" s="63"/>
      <c r="IZ20" s="63"/>
      <c r="JA20" s="63"/>
      <c r="JB20" s="63"/>
      <c r="JC20" s="63"/>
      <c r="JD20" s="63"/>
      <c r="JE20" s="63"/>
      <c r="JF20" s="63"/>
      <c r="JG20" s="63"/>
      <c r="JH20" s="63"/>
      <c r="JI20" s="63"/>
      <c r="JJ20" s="63"/>
      <c r="JK20" s="63"/>
      <c r="JL20" s="63"/>
      <c r="JM20" s="63"/>
      <c r="JN20" s="63"/>
      <c r="JO20" s="63"/>
      <c r="JP20" s="63"/>
      <c r="JQ20" s="63"/>
      <c r="JR20" s="63"/>
      <c r="JS20" s="63"/>
      <c r="JT20" s="63"/>
      <c r="JU20" s="63"/>
      <c r="JV20" s="63"/>
      <c r="JW20" s="63"/>
      <c r="JX20" s="63"/>
      <c r="JY20" s="63"/>
      <c r="JZ20" s="63"/>
      <c r="KA20" s="63"/>
      <c r="KB20" s="63"/>
      <c r="KC20" s="63"/>
      <c r="KD20" s="63"/>
      <c r="KE20" s="63"/>
      <c r="KF20" s="63"/>
      <c r="KG20" s="63"/>
      <c r="KH20" s="63"/>
      <c r="KI20" s="63"/>
      <c r="KJ20" s="63"/>
      <c r="KK20" s="63"/>
      <c r="KL20" s="63"/>
      <c r="KM20" s="63"/>
      <c r="KN20" s="63"/>
      <c r="KO20" s="63"/>
      <c r="KP20" s="63"/>
      <c r="KQ20" s="63"/>
      <c r="KR20" s="63"/>
      <c r="KS20" s="63"/>
      <c r="KT20" s="63"/>
      <c r="KU20" s="63"/>
      <c r="KV20" s="63"/>
      <c r="KW20" s="63"/>
      <c r="KX20" s="63"/>
      <c r="KY20" s="63"/>
      <c r="KZ20" s="63"/>
      <c r="LA20" s="63"/>
      <c r="LB20" s="63"/>
      <c r="LC20" s="63"/>
      <c r="LD20" s="63"/>
      <c r="LE20" s="63"/>
      <c r="LF20" s="63"/>
      <c r="LG20" s="63"/>
      <c r="LH20" s="63"/>
      <c r="LI20" s="63"/>
      <c r="LJ20" s="63"/>
      <c r="LK20" s="63"/>
      <c r="LL20" s="63"/>
      <c r="LM20" s="63"/>
      <c r="LN20" s="63"/>
      <c r="LO20" s="63"/>
      <c r="LP20" s="63"/>
      <c r="LQ20" s="63"/>
      <c r="LR20" s="63"/>
      <c r="LS20" s="63"/>
      <c r="LT20" s="63"/>
      <c r="LU20" s="63"/>
      <c r="LV20" s="63"/>
      <c r="LW20" s="63"/>
      <c r="LX20" s="63"/>
      <c r="LY20" s="63"/>
      <c r="LZ20" s="63"/>
      <c r="MA20" s="63"/>
      <c r="MB20" s="63"/>
      <c r="MC20" s="63"/>
      <c r="MD20" s="63"/>
      <c r="ME20" s="63"/>
      <c r="MF20" s="63"/>
      <c r="MG20" s="63"/>
      <c r="MH20" s="63"/>
      <c r="MI20" s="63"/>
      <c r="MJ20" s="63"/>
      <c r="MK20" s="63"/>
      <c r="ML20" s="63"/>
      <c r="MM20" s="63"/>
      <c r="MN20" s="63"/>
      <c r="MO20" s="63"/>
      <c r="MP20" s="63"/>
      <c r="MQ20" s="63"/>
      <c r="MR20" s="63"/>
      <c r="MS20" s="63"/>
      <c r="MT20" s="63"/>
      <c r="MU20" s="63"/>
      <c r="MV20" s="63"/>
      <c r="MW20" s="63"/>
      <c r="MX20" s="63"/>
      <c r="MY20" s="63"/>
      <c r="MZ20" s="63"/>
      <c r="NA20" s="63"/>
      <c r="NB20" s="63"/>
      <c r="NC20" s="63"/>
      <c r="ND20" s="63"/>
      <c r="NE20" s="63"/>
      <c r="NF20" s="63"/>
      <c r="NG20" s="63"/>
      <c r="NH20" s="63"/>
      <c r="NI20" s="63"/>
      <c r="NJ20" s="63"/>
      <c r="NK20" s="63"/>
      <c r="NL20" s="63"/>
      <c r="NM20" s="63"/>
      <c r="NN20" s="63"/>
      <c r="NO20" s="63"/>
      <c r="NP20" s="63"/>
      <c r="NQ20" s="63"/>
      <c r="NR20" s="63"/>
      <c r="NS20" s="63"/>
      <c r="NT20" s="63"/>
      <c r="NU20" s="63"/>
      <c r="NV20" s="63"/>
      <c r="NW20" s="63"/>
      <c r="NX20" s="63"/>
      <c r="NY20" s="63"/>
      <c r="NZ20" s="63"/>
      <c r="OA20" s="63"/>
      <c r="OB20" s="63"/>
      <c r="OC20" s="63"/>
      <c r="OD20" s="63"/>
      <c r="OE20" s="63"/>
      <c r="OF20" s="63"/>
      <c r="OG20" s="63"/>
      <c r="OH20" s="63"/>
      <c r="OI20" s="63"/>
      <c r="OJ20" s="63"/>
      <c r="OK20" s="63"/>
      <c r="OL20" s="63"/>
      <c r="OM20" s="63"/>
      <c r="ON20" s="63"/>
      <c r="OO20" s="63"/>
      <c r="OP20" s="63"/>
      <c r="OQ20" s="63"/>
      <c r="OR20" s="63"/>
      <c r="OS20" s="63"/>
      <c r="OT20" s="63"/>
      <c r="OU20" s="63"/>
      <c r="OV20" s="63"/>
      <c r="OW20" s="63"/>
      <c r="OX20" s="63"/>
      <c r="OY20" s="63"/>
      <c r="OZ20" s="63"/>
      <c r="PA20" s="63"/>
      <c r="PB20" s="63"/>
      <c r="PC20" s="63"/>
      <c r="PD20" s="63"/>
      <c r="PE20" s="63"/>
      <c r="PF20" s="63"/>
      <c r="PG20" s="63"/>
      <c r="PH20" s="63"/>
      <c r="PI20" s="63"/>
      <c r="PJ20" s="63"/>
      <c r="PK20" s="63"/>
      <c r="PL20" s="63"/>
      <c r="PM20" s="63"/>
      <c r="PN20" s="63"/>
      <c r="PO20" s="63"/>
      <c r="PP20" s="63"/>
      <c r="PQ20" s="63"/>
      <c r="PR20" s="63"/>
      <c r="PS20" s="63"/>
      <c r="PT20" s="63"/>
      <c r="PU20" s="63"/>
      <c r="PV20" s="63"/>
      <c r="PW20" s="63"/>
      <c r="PX20" s="63"/>
      <c r="PY20" s="63"/>
      <c r="PZ20" s="63"/>
      <c r="QA20" s="63"/>
      <c r="QB20" s="63"/>
      <c r="QC20" s="63"/>
      <c r="QD20" s="63"/>
      <c r="QE20" s="63"/>
      <c r="QF20" s="63"/>
      <c r="QG20" s="63"/>
      <c r="QH20" s="63"/>
      <c r="QI20" s="63"/>
      <c r="QJ20" s="63"/>
      <c r="QK20" s="63"/>
      <c r="QL20" s="63"/>
      <c r="QM20" s="63"/>
      <c r="QN20" s="63"/>
      <c r="QO20" s="63"/>
      <c r="QP20" s="63"/>
      <c r="QQ20" s="63"/>
      <c r="QR20" s="63"/>
      <c r="QS20" s="63"/>
      <c r="QT20" s="63"/>
      <c r="QU20" s="63"/>
      <c r="QV20" s="63"/>
      <c r="QW20" s="63"/>
      <c r="QX20" s="63"/>
      <c r="QY20" s="63"/>
      <c r="QZ20" s="63"/>
      <c r="RA20" s="63"/>
      <c r="RB20" s="63"/>
      <c r="RC20" s="63"/>
      <c r="RD20" s="63"/>
      <c r="RE20" s="63"/>
      <c r="RF20" s="63"/>
      <c r="RG20" s="63"/>
      <c r="RH20" s="63"/>
      <c r="RI20" s="63"/>
      <c r="RJ20" s="63"/>
      <c r="RK20" s="63"/>
      <c r="RL20" s="63"/>
      <c r="RM20" s="63"/>
      <c r="RN20" s="63"/>
      <c r="RO20" s="63"/>
      <c r="RP20" s="63"/>
      <c r="RQ20" s="63"/>
      <c r="RR20" s="63"/>
      <c r="RS20" s="63"/>
      <c r="RT20" s="63"/>
      <c r="RU20" s="63"/>
      <c r="RV20" s="63"/>
      <c r="RW20" s="63"/>
      <c r="RX20" s="63"/>
      <c r="RY20" s="63"/>
      <c r="RZ20" s="63"/>
      <c r="SA20" s="63"/>
      <c r="SB20" s="63"/>
      <c r="SC20" s="63"/>
      <c r="SD20" s="63"/>
      <c r="SE20" s="63"/>
      <c r="SF20" s="63"/>
      <c r="SG20" s="63"/>
      <c r="SH20" s="63"/>
      <c r="SI20" s="63"/>
      <c r="SJ20" s="63"/>
      <c r="SK20" s="63"/>
      <c r="SL20" s="63"/>
      <c r="SM20" s="63"/>
      <c r="SN20" s="63"/>
      <c r="SO20" s="63"/>
      <c r="SP20" s="63"/>
      <c r="SQ20" s="63"/>
      <c r="SR20" s="63"/>
      <c r="SS20" s="63"/>
      <c r="ST20" s="63"/>
      <c r="SU20" s="63"/>
      <c r="SV20" s="63"/>
      <c r="SW20" s="63"/>
      <c r="SX20" s="63"/>
      <c r="SY20" s="63"/>
      <c r="SZ20" s="63"/>
      <c r="TA20" s="63"/>
      <c r="TB20" s="63"/>
      <c r="TC20" s="63"/>
      <c r="TD20" s="63"/>
      <c r="TE20" s="63"/>
      <c r="TF20" s="63"/>
      <c r="TG20" s="63"/>
      <c r="TH20" s="63"/>
      <c r="TI20" s="63"/>
      <c r="TJ20" s="63"/>
      <c r="TK20" s="63"/>
      <c r="TL20" s="63"/>
      <c r="TM20" s="63"/>
      <c r="TN20" s="63"/>
      <c r="TO20" s="63"/>
      <c r="TP20" s="63"/>
      <c r="TQ20" s="63"/>
      <c r="TR20" s="63"/>
      <c r="TS20" s="63"/>
      <c r="TT20" s="63"/>
      <c r="TU20" s="63"/>
      <c r="TV20" s="63"/>
      <c r="TW20" s="63"/>
      <c r="TX20" s="63"/>
      <c r="TY20" s="63"/>
      <c r="TZ20" s="63"/>
      <c r="UA20" s="63"/>
      <c r="UB20" s="63"/>
      <c r="UC20" s="63"/>
      <c r="UD20" s="63"/>
      <c r="UE20" s="63"/>
      <c r="UF20" s="63"/>
      <c r="UG20" s="63"/>
      <c r="UH20" s="63"/>
      <c r="UI20" s="63"/>
      <c r="UJ20" s="63"/>
      <c r="UK20" s="63"/>
      <c r="UL20" s="63"/>
      <c r="UM20" s="63"/>
      <c r="UN20" s="63"/>
      <c r="UO20" s="63"/>
      <c r="UP20" s="63"/>
      <c r="UQ20" s="63"/>
      <c r="UR20" s="63"/>
      <c r="US20" s="63"/>
      <c r="UT20" s="63"/>
      <c r="UU20" s="63"/>
      <c r="UV20" s="63"/>
      <c r="UW20" s="63"/>
      <c r="UX20" s="63"/>
      <c r="UY20" s="63"/>
      <c r="UZ20" s="63"/>
      <c r="VA20" s="63"/>
      <c r="VB20" s="63"/>
      <c r="VC20" s="63"/>
      <c r="VD20" s="63"/>
      <c r="VE20" s="63"/>
      <c r="VF20" s="63"/>
      <c r="VG20" s="63"/>
      <c r="VH20" s="63"/>
      <c r="VI20" s="63"/>
      <c r="VJ20" s="63"/>
      <c r="VK20" s="63"/>
      <c r="VL20" s="63"/>
      <c r="VM20" s="63"/>
      <c r="VN20" s="63"/>
      <c r="VO20" s="63"/>
      <c r="VP20" s="63"/>
      <c r="VQ20" s="63"/>
      <c r="VR20" s="63"/>
      <c r="VS20" s="63"/>
      <c r="VT20" s="63"/>
      <c r="VU20" s="63"/>
      <c r="VV20" s="63"/>
      <c r="VW20" s="63"/>
      <c r="VX20" s="63"/>
      <c r="VY20" s="63"/>
      <c r="VZ20" s="63"/>
      <c r="WA20" s="63"/>
      <c r="WB20" s="63"/>
      <c r="WC20" s="63"/>
      <c r="WD20" s="63"/>
      <c r="WE20" s="63"/>
      <c r="WF20" s="63"/>
      <c r="WG20" s="63"/>
      <c r="WH20" s="63"/>
      <c r="WI20" s="63"/>
      <c r="WJ20" s="63"/>
      <c r="WK20" s="63"/>
      <c r="WL20" s="63"/>
      <c r="WM20" s="63"/>
      <c r="WN20" s="63"/>
      <c r="WO20" s="63"/>
      <c r="WP20" s="63"/>
      <c r="WQ20" s="63"/>
      <c r="WR20" s="63"/>
      <c r="WS20" s="63"/>
      <c r="WT20" s="63"/>
      <c r="WU20" s="63"/>
      <c r="WV20" s="63"/>
      <c r="WW20" s="63"/>
      <c r="WX20" s="63"/>
      <c r="WY20" s="63"/>
      <c r="WZ20" s="63"/>
      <c r="XA20" s="63"/>
      <c r="XB20" s="63"/>
      <c r="XC20" s="63"/>
      <c r="XD20" s="63"/>
      <c r="XE20" s="63"/>
      <c r="XF20" s="63"/>
      <c r="XG20" s="63"/>
      <c r="XH20" s="63"/>
      <c r="XI20" s="63"/>
      <c r="XJ20" s="63"/>
      <c r="XK20" s="63"/>
      <c r="XL20" s="63"/>
      <c r="XM20" s="63"/>
      <c r="XN20" s="63"/>
      <c r="XO20" s="63"/>
      <c r="XP20" s="63"/>
      <c r="XQ20" s="63"/>
      <c r="XR20" s="63"/>
      <c r="XS20" s="63"/>
      <c r="XT20" s="63"/>
      <c r="XU20" s="63"/>
      <c r="XV20" s="63"/>
      <c r="XW20" s="63"/>
      <c r="XX20" s="63"/>
      <c r="XY20" s="63"/>
      <c r="XZ20" s="63"/>
      <c r="YA20" s="63"/>
      <c r="YB20" s="63"/>
      <c r="YC20" s="63"/>
      <c r="YD20" s="63"/>
      <c r="YE20" s="63"/>
      <c r="YF20" s="63"/>
      <c r="YG20" s="63"/>
      <c r="YH20" s="63"/>
      <c r="YI20" s="63"/>
      <c r="YJ20" s="63"/>
      <c r="YK20" s="63"/>
      <c r="YL20" s="63"/>
      <c r="YM20" s="63"/>
      <c r="YN20" s="63"/>
      <c r="YO20" s="63"/>
      <c r="YP20" s="63"/>
      <c r="YQ20" s="63"/>
      <c r="YR20" s="63"/>
      <c r="YS20" s="63"/>
      <c r="YT20" s="63"/>
      <c r="YU20" s="63"/>
      <c r="YV20" s="63"/>
      <c r="YW20" s="63"/>
      <c r="YX20" s="63"/>
      <c r="YY20" s="63"/>
      <c r="YZ20" s="63"/>
      <c r="ZA20" s="63"/>
      <c r="ZB20" s="63"/>
      <c r="ZC20" s="63"/>
      <c r="ZD20" s="63"/>
      <c r="ZE20" s="63"/>
      <c r="ZF20" s="63"/>
      <c r="ZG20" s="63"/>
      <c r="ZH20" s="63"/>
      <c r="ZI20" s="63"/>
      <c r="ZJ20" s="63"/>
      <c r="ZK20" s="63"/>
      <c r="ZL20" s="63"/>
      <c r="ZM20" s="63"/>
      <c r="ZN20" s="63"/>
      <c r="ZO20" s="63"/>
      <c r="ZP20" s="63"/>
      <c r="ZQ20" s="63"/>
      <c r="ZR20" s="63"/>
      <c r="ZS20" s="63"/>
      <c r="ZT20" s="63"/>
      <c r="ZU20" s="63"/>
      <c r="ZV20" s="63"/>
      <c r="ZW20" s="63"/>
      <c r="ZX20" s="63"/>
      <c r="ZY20" s="63"/>
      <c r="ZZ20" s="63"/>
      <c r="AAA20" s="63"/>
      <c r="AAB20" s="63"/>
      <c r="AAC20" s="63"/>
      <c r="AAD20" s="63"/>
      <c r="AAE20" s="63"/>
      <c r="AAF20" s="63"/>
      <c r="AAG20" s="63"/>
      <c r="AAH20" s="63"/>
      <c r="AAI20" s="63"/>
      <c r="AAJ20" s="63"/>
      <c r="AAK20" s="63"/>
      <c r="AAL20" s="63"/>
      <c r="AAM20" s="63"/>
      <c r="AAN20" s="63"/>
      <c r="AAO20" s="63"/>
      <c r="AAP20" s="63"/>
      <c r="AAQ20" s="63"/>
      <c r="AAR20" s="63"/>
      <c r="AAS20" s="63"/>
      <c r="AAT20" s="63"/>
      <c r="AAU20" s="63"/>
      <c r="AAV20" s="63"/>
      <c r="AAW20" s="63"/>
      <c r="AAX20" s="63"/>
      <c r="AAY20" s="63"/>
      <c r="AAZ20" s="63"/>
      <c r="ABA20" s="63"/>
      <c r="ABB20" s="63"/>
      <c r="ABC20" s="63"/>
      <c r="ABD20" s="63"/>
      <c r="ABE20" s="63"/>
      <c r="ABF20" s="63"/>
      <c r="ABG20" s="63"/>
      <c r="ABH20" s="63"/>
      <c r="ABI20" s="63"/>
      <c r="ABJ20" s="63"/>
      <c r="ABK20" s="63"/>
      <c r="ABL20" s="63"/>
      <c r="ABM20" s="63"/>
      <c r="ABN20" s="63"/>
      <c r="ABO20" s="63"/>
      <c r="ABP20" s="63"/>
      <c r="ABQ20" s="63"/>
      <c r="ABR20" s="63"/>
      <c r="ABS20" s="63"/>
      <c r="ABT20" s="63"/>
      <c r="ABU20" s="63"/>
      <c r="ABV20" s="63"/>
      <c r="ABW20" s="63"/>
      <c r="ABX20" s="63"/>
      <c r="ABY20" s="63"/>
      <c r="ABZ20" s="63"/>
      <c r="ACA20" s="63"/>
      <c r="ACB20" s="63"/>
      <c r="ACC20" s="63"/>
      <c r="ACD20" s="63"/>
      <c r="ACE20" s="63"/>
      <c r="ACF20" s="63"/>
      <c r="ACG20" s="63"/>
      <c r="ACH20" s="63"/>
      <c r="ACI20" s="63"/>
      <c r="ACJ20" s="63"/>
      <c r="ACK20" s="63"/>
      <c r="ACL20" s="63"/>
      <c r="ACM20" s="63"/>
      <c r="ACN20" s="63"/>
      <c r="ACO20" s="63"/>
      <c r="ACP20" s="63"/>
      <c r="ACQ20" s="63"/>
      <c r="ACR20" s="63"/>
      <c r="ACS20" s="63"/>
      <c r="ACT20" s="63"/>
      <c r="ACU20" s="63"/>
      <c r="ACV20" s="63"/>
      <c r="ACW20" s="63"/>
      <c r="ACX20" s="63"/>
      <c r="ACY20" s="63"/>
      <c r="ACZ20" s="63"/>
      <c r="ADA20" s="63"/>
      <c r="ADB20" s="63"/>
      <c r="ADC20" s="63"/>
      <c r="ADD20" s="63"/>
      <c r="ADE20" s="63"/>
      <c r="ADF20" s="63"/>
      <c r="ADG20" s="63"/>
      <c r="ADH20" s="63"/>
      <c r="ADI20" s="63"/>
      <c r="ADJ20" s="63"/>
      <c r="ADK20" s="63"/>
      <c r="ADL20" s="63"/>
      <c r="ADM20" s="63"/>
      <c r="ADN20" s="63"/>
      <c r="ADO20" s="63"/>
      <c r="ADP20" s="63"/>
      <c r="ADQ20" s="63"/>
      <c r="ADR20" s="63"/>
      <c r="ADS20" s="63"/>
      <c r="ADT20" s="63"/>
      <c r="ADU20" s="63"/>
      <c r="ADV20" s="63"/>
      <c r="ADW20" s="63"/>
      <c r="ADX20" s="63"/>
      <c r="ADY20" s="63"/>
      <c r="ADZ20" s="63"/>
      <c r="AEA20" s="63"/>
      <c r="AEB20" s="63"/>
      <c r="AEC20" s="63"/>
      <c r="AED20" s="63"/>
      <c r="AEE20" s="63"/>
      <c r="AEF20" s="63"/>
      <c r="AEG20" s="63"/>
      <c r="AEH20" s="63"/>
      <c r="AEI20" s="63"/>
      <c r="AEJ20" s="63"/>
      <c r="AEK20" s="63"/>
      <c r="AEL20" s="63"/>
      <c r="AEM20" s="63"/>
      <c r="AEN20" s="63"/>
      <c r="AEO20" s="63"/>
      <c r="AEP20" s="63"/>
      <c r="AEQ20" s="63"/>
      <c r="AER20" s="63"/>
      <c r="AES20" s="63"/>
      <c r="AET20" s="63"/>
      <c r="AEU20" s="63"/>
      <c r="AEV20" s="63"/>
      <c r="AEW20" s="63"/>
      <c r="AEX20" s="63"/>
      <c r="AEY20" s="63"/>
      <c r="AEZ20" s="63"/>
      <c r="AFA20" s="63"/>
      <c r="AFB20" s="63"/>
      <c r="AFC20" s="63"/>
      <c r="AFD20" s="63"/>
      <c r="AFE20" s="63"/>
      <c r="AFF20" s="63"/>
      <c r="AFG20" s="63"/>
      <c r="AFH20" s="63"/>
      <c r="AFI20" s="63"/>
      <c r="AFJ20" s="63"/>
      <c r="AFK20" s="63"/>
      <c r="AFL20" s="63"/>
      <c r="AFM20" s="63"/>
      <c r="AFN20" s="63"/>
      <c r="AFO20" s="63"/>
      <c r="AFP20" s="63"/>
      <c r="AFQ20" s="63"/>
      <c r="AFR20" s="63"/>
      <c r="AFS20" s="63"/>
      <c r="AFT20" s="63"/>
      <c r="AFU20" s="63"/>
      <c r="AFV20" s="63"/>
      <c r="AFW20" s="63"/>
      <c r="AFX20" s="63"/>
      <c r="AFY20" s="63"/>
      <c r="AFZ20" s="63"/>
      <c r="AGA20" s="63"/>
      <c r="AGB20" s="63"/>
      <c r="AGC20" s="63"/>
      <c r="AGD20" s="63"/>
      <c r="AGE20" s="63"/>
      <c r="AGF20" s="63"/>
      <c r="AGG20" s="63"/>
      <c r="AGH20" s="63"/>
      <c r="AGI20" s="63"/>
      <c r="AGJ20" s="63"/>
      <c r="AGK20" s="63"/>
      <c r="AGL20" s="63"/>
      <c r="AGM20" s="63"/>
      <c r="AGN20" s="63"/>
      <c r="AGO20" s="63"/>
      <c r="AGP20" s="63"/>
      <c r="AGQ20" s="63"/>
      <c r="AGR20" s="63"/>
      <c r="AGS20" s="63"/>
      <c r="AGT20" s="63"/>
      <c r="AGU20" s="63"/>
      <c r="AGV20" s="63"/>
      <c r="AGW20" s="63"/>
      <c r="AGX20" s="63"/>
      <c r="AGY20" s="63"/>
      <c r="AGZ20" s="63"/>
      <c r="AHA20" s="63"/>
      <c r="AHB20" s="63"/>
      <c r="AHC20" s="63"/>
      <c r="AHD20" s="63"/>
      <c r="AHE20" s="63"/>
      <c r="AHF20" s="63"/>
      <c r="AHG20" s="63"/>
      <c r="AHH20" s="63"/>
      <c r="AHI20" s="63"/>
      <c r="AHJ20" s="63"/>
      <c r="AHK20" s="63"/>
      <c r="AHL20" s="63"/>
      <c r="AHM20" s="63"/>
      <c r="AHN20" s="63"/>
      <c r="AHO20" s="63"/>
      <c r="AHP20" s="63"/>
      <c r="AHQ20" s="63"/>
      <c r="AHR20" s="63"/>
      <c r="AHS20" s="63"/>
      <c r="AHT20" s="63"/>
      <c r="AHU20" s="63"/>
      <c r="AHV20" s="63"/>
      <c r="AHW20" s="63"/>
      <c r="AHX20" s="63"/>
      <c r="AHY20" s="63"/>
      <c r="AHZ20" s="63"/>
      <c r="AIA20" s="63"/>
      <c r="AIB20" s="63"/>
      <c r="AIC20" s="63"/>
      <c r="AID20" s="63"/>
      <c r="AIE20" s="63"/>
      <c r="AIF20" s="63"/>
      <c r="AIG20" s="63"/>
      <c r="AIH20" s="63"/>
      <c r="AII20" s="63"/>
      <c r="AIJ20" s="63"/>
      <c r="AIK20" s="63"/>
      <c r="AIL20" s="63"/>
      <c r="AIM20" s="63"/>
      <c r="AIN20" s="63"/>
      <c r="AIO20" s="63"/>
      <c r="AIP20" s="63"/>
      <c r="AIQ20" s="63"/>
      <c r="AIR20" s="63"/>
      <c r="AIS20" s="63"/>
      <c r="AIT20" s="63"/>
      <c r="AIU20" s="63"/>
      <c r="AIV20" s="63"/>
      <c r="AIW20" s="63"/>
      <c r="AIX20" s="63"/>
      <c r="AIY20" s="63"/>
      <c r="AIZ20" s="63"/>
      <c r="AJA20" s="63"/>
      <c r="AJB20" s="63"/>
      <c r="AJC20" s="63"/>
      <c r="AJD20" s="63"/>
      <c r="AJE20" s="63"/>
      <c r="AJF20" s="63"/>
      <c r="AJG20" s="63"/>
      <c r="AJH20" s="63"/>
      <c r="AJI20" s="63"/>
      <c r="AJJ20" s="63"/>
      <c r="AJK20" s="63"/>
      <c r="AJL20" s="63"/>
      <c r="AJM20" s="63"/>
      <c r="AJN20" s="63"/>
      <c r="AJO20" s="63"/>
      <c r="AJP20" s="63"/>
      <c r="AJQ20" s="63"/>
      <c r="AJR20" s="63"/>
      <c r="AJS20" s="63"/>
      <c r="AJT20" s="63"/>
      <c r="AJU20" s="63"/>
      <c r="AJV20" s="63"/>
      <c r="AJW20" s="63"/>
      <c r="AJX20" s="63"/>
      <c r="AJY20" s="63"/>
      <c r="AJZ20" s="63"/>
      <c r="AKA20" s="63"/>
      <c r="AKB20" s="63"/>
      <c r="AKC20" s="63"/>
      <c r="AKD20" s="63"/>
      <c r="AKE20" s="63"/>
      <c r="AKF20" s="63"/>
      <c r="AKG20" s="63"/>
      <c r="AKH20" s="63"/>
      <c r="AKI20" s="63"/>
      <c r="AKJ20" s="63"/>
      <c r="AKK20" s="63"/>
      <c r="AKL20" s="63"/>
      <c r="AKM20" s="63"/>
      <c r="AKN20" s="63"/>
      <c r="AKO20" s="63"/>
      <c r="AKP20" s="63"/>
      <c r="AKQ20" s="63"/>
      <c r="AKR20" s="63"/>
      <c r="AKS20" s="63"/>
      <c r="AKT20" s="63"/>
      <c r="AKU20" s="63"/>
      <c r="AKV20" s="63"/>
      <c r="AKW20" s="63"/>
      <c r="AKX20" s="63"/>
      <c r="AKY20" s="63"/>
      <c r="AKZ20" s="63"/>
      <c r="ALA20" s="63"/>
      <c r="ALB20" s="63"/>
      <c r="ALC20" s="63"/>
      <c r="ALD20" s="63"/>
      <c r="ALE20" s="63"/>
      <c r="ALF20" s="63"/>
      <c r="ALG20" s="63"/>
      <c r="ALH20" s="63"/>
      <c r="ALI20" s="63"/>
      <c r="ALJ20" s="63"/>
      <c r="ALK20" s="63"/>
      <c r="ALL20" s="63"/>
      <c r="ALM20" s="63"/>
      <c r="ALN20" s="63"/>
      <c r="ALO20" s="63"/>
      <c r="ALP20" s="63"/>
      <c r="ALQ20" s="63"/>
      <c r="ALR20" s="63"/>
      <c r="ALS20" s="63"/>
      <c r="ALT20" s="63"/>
      <c r="ALU20" s="63"/>
      <c r="ALV20" s="63"/>
      <c r="ALW20" s="63"/>
      <c r="ALX20" s="63"/>
      <c r="ALY20" s="63"/>
      <c r="ALZ20" s="63"/>
      <c r="AMA20" s="63"/>
      <c r="AMB20" s="63"/>
      <c r="AMC20" s="63"/>
      <c r="AMD20" s="63"/>
      <c r="AME20" s="63"/>
      <c r="AMF20" s="63"/>
      <c r="AMG20" s="63"/>
      <c r="AMH20" s="63"/>
      <c r="AMI20" s="63"/>
      <c r="AMJ20" s="63"/>
      <c r="AMK20" s="63"/>
      <c r="AML20" s="63"/>
      <c r="AMM20" s="63"/>
      <c r="AMN20" s="63"/>
      <c r="AMO20" s="63"/>
      <c r="AMP20" s="63"/>
      <c r="AMQ20" s="63"/>
      <c r="AMR20" s="63"/>
      <c r="AMS20" s="63"/>
      <c r="AMT20" s="63"/>
      <c r="AMU20" s="63"/>
      <c r="AMV20" s="63"/>
      <c r="AMW20" s="63"/>
      <c r="AMX20" s="63"/>
      <c r="AMY20" s="63"/>
      <c r="AMZ20" s="63"/>
      <c r="ANA20" s="63"/>
      <c r="ANB20" s="63"/>
      <c r="ANC20" s="63"/>
      <c r="AND20" s="63"/>
      <c r="ANE20" s="63"/>
      <c r="ANF20" s="63"/>
      <c r="ANG20" s="63"/>
      <c r="ANH20" s="63"/>
      <c r="ANI20" s="63"/>
      <c r="ANJ20" s="63"/>
      <c r="ANK20" s="63"/>
      <c r="ANL20" s="63"/>
      <c r="ANM20" s="63"/>
      <c r="ANN20" s="63"/>
      <c r="ANO20" s="63"/>
      <c r="ANP20" s="63"/>
      <c r="ANQ20" s="63"/>
      <c r="ANR20" s="63"/>
      <c r="ANS20" s="63"/>
      <c r="ANT20" s="63"/>
      <c r="ANU20" s="63"/>
      <c r="ANV20" s="63"/>
      <c r="ANW20" s="63"/>
      <c r="ANX20" s="63"/>
      <c r="ANY20" s="63"/>
      <c r="ANZ20" s="63"/>
      <c r="AOA20" s="63"/>
      <c r="AOB20" s="63"/>
      <c r="AOC20" s="63"/>
      <c r="AOD20" s="63"/>
      <c r="AOE20" s="63"/>
      <c r="AOF20" s="63"/>
      <c r="AOG20" s="63"/>
      <c r="AOH20" s="63"/>
      <c r="AOI20" s="63"/>
      <c r="AOJ20" s="63"/>
      <c r="AOK20" s="63"/>
      <c r="AOL20" s="63"/>
      <c r="AOM20" s="63"/>
      <c r="AON20" s="63"/>
      <c r="AOO20" s="63"/>
      <c r="AOP20" s="63"/>
      <c r="AOQ20" s="63"/>
      <c r="AOR20" s="63"/>
      <c r="AOS20" s="63"/>
      <c r="AOT20" s="63"/>
      <c r="AOU20" s="63"/>
      <c r="AOV20" s="63"/>
      <c r="AOW20" s="63"/>
      <c r="AOX20" s="63"/>
      <c r="AOY20" s="63"/>
      <c r="AOZ20" s="63"/>
      <c r="APA20" s="63"/>
      <c r="APB20" s="63"/>
      <c r="APC20" s="63"/>
      <c r="APD20" s="63"/>
      <c r="APE20" s="63"/>
      <c r="APF20" s="63"/>
      <c r="APG20" s="63"/>
      <c r="APH20" s="63"/>
      <c r="API20" s="63"/>
      <c r="APJ20" s="63"/>
      <c r="APK20" s="63"/>
      <c r="APL20" s="63"/>
      <c r="APM20" s="63"/>
      <c r="APN20" s="63"/>
      <c r="APO20" s="63"/>
      <c r="APP20" s="63"/>
      <c r="APQ20" s="63"/>
      <c r="APR20" s="63"/>
      <c r="APS20" s="63"/>
      <c r="APT20" s="63"/>
      <c r="APU20" s="63"/>
      <c r="APV20" s="63"/>
      <c r="APW20" s="63"/>
      <c r="APX20" s="63"/>
      <c r="APY20" s="63"/>
      <c r="APZ20" s="63"/>
      <c r="AQA20" s="63"/>
      <c r="AQB20" s="63"/>
      <c r="AQC20" s="63"/>
      <c r="AQD20" s="63"/>
      <c r="AQE20" s="63"/>
      <c r="AQF20" s="63"/>
      <c r="AQG20" s="63"/>
      <c r="AQH20" s="63"/>
      <c r="AQI20" s="63"/>
      <c r="AQJ20" s="63"/>
      <c r="AQK20" s="63"/>
      <c r="AQL20" s="63"/>
      <c r="AQM20" s="63"/>
      <c r="AQN20" s="63"/>
      <c r="AQO20" s="63"/>
      <c r="AQP20" s="63"/>
      <c r="AQQ20" s="63"/>
      <c r="AQR20" s="63"/>
      <c r="AQS20" s="63"/>
      <c r="AQT20" s="63"/>
      <c r="AQU20" s="63"/>
      <c r="AQV20" s="63"/>
      <c r="AQW20" s="63"/>
      <c r="AQX20" s="63"/>
      <c r="AQY20" s="63"/>
      <c r="AQZ20" s="63"/>
      <c r="ARA20" s="63"/>
      <c r="ARB20" s="63"/>
      <c r="ARC20" s="63"/>
      <c r="ARD20" s="63"/>
      <c r="ARE20" s="63"/>
      <c r="ARF20" s="63"/>
      <c r="ARG20" s="63"/>
      <c r="ARH20" s="63"/>
      <c r="ARI20" s="63"/>
      <c r="ARJ20" s="63"/>
      <c r="ARK20" s="63"/>
      <c r="ARL20" s="63"/>
      <c r="ARM20" s="63"/>
      <c r="ARN20" s="63"/>
      <c r="ARO20" s="63"/>
      <c r="ARP20" s="63"/>
      <c r="ARQ20" s="63"/>
      <c r="ARR20" s="63"/>
      <c r="ARS20" s="63"/>
      <c r="ART20" s="63"/>
      <c r="ARU20" s="63"/>
      <c r="ARV20" s="63"/>
      <c r="ARW20" s="63"/>
      <c r="ARX20" s="63"/>
      <c r="ARY20" s="63"/>
      <c r="ARZ20" s="63"/>
      <c r="ASA20" s="63"/>
      <c r="ASB20" s="63"/>
      <c r="ASC20" s="63"/>
      <c r="ASD20" s="63"/>
      <c r="ASE20" s="63"/>
      <c r="ASF20" s="63"/>
      <c r="ASG20" s="63"/>
      <c r="ASH20" s="63"/>
      <c r="ASI20" s="63"/>
      <c r="ASJ20" s="63"/>
      <c r="ASK20" s="63"/>
      <c r="ASL20" s="63"/>
      <c r="ASM20" s="63"/>
      <c r="ASN20" s="63"/>
      <c r="ASO20" s="63"/>
      <c r="ASP20" s="63"/>
      <c r="ASQ20" s="63"/>
      <c r="ASR20" s="63"/>
      <c r="ASS20" s="63"/>
      <c r="AST20" s="63"/>
      <c r="ASU20" s="63"/>
      <c r="ASV20" s="63"/>
      <c r="ASW20" s="63"/>
      <c r="ASX20" s="63"/>
      <c r="ASY20" s="63"/>
      <c r="ASZ20" s="63"/>
      <c r="ATA20" s="63"/>
      <c r="ATB20" s="63"/>
      <c r="ATC20" s="63"/>
      <c r="ATD20" s="63"/>
      <c r="ATE20" s="63"/>
      <c r="ATF20" s="63"/>
      <c r="ATG20" s="63"/>
      <c r="ATH20" s="63"/>
      <c r="ATI20" s="63"/>
      <c r="ATJ20" s="63"/>
      <c r="ATK20" s="63"/>
      <c r="ATL20" s="63"/>
      <c r="ATM20" s="63"/>
      <c r="ATN20" s="63"/>
      <c r="ATO20" s="63"/>
      <c r="ATP20" s="63"/>
      <c r="ATQ20" s="63"/>
      <c r="ATR20" s="63"/>
      <c r="ATS20" s="63"/>
      <c r="ATT20" s="63"/>
      <c r="ATU20" s="63"/>
      <c r="ATV20" s="63"/>
      <c r="ATW20" s="63"/>
      <c r="ATX20" s="63"/>
      <c r="ATY20" s="63"/>
      <c r="ATZ20" s="63"/>
      <c r="AUA20" s="63"/>
      <c r="AUB20" s="63"/>
      <c r="AUC20" s="63"/>
      <c r="AUD20" s="63"/>
      <c r="AUE20" s="63"/>
      <c r="AUF20" s="63"/>
      <c r="AUG20" s="63"/>
      <c r="AUH20" s="63"/>
      <c r="AUI20" s="63"/>
      <c r="AUJ20" s="63"/>
      <c r="AUK20" s="63"/>
      <c r="AUL20" s="63"/>
      <c r="AUM20" s="63"/>
      <c r="AUN20" s="63"/>
      <c r="AUO20" s="63"/>
      <c r="AUP20" s="63"/>
      <c r="AUQ20" s="63"/>
      <c r="AUR20" s="63"/>
      <c r="AUS20" s="63"/>
      <c r="AUT20" s="63"/>
      <c r="AUU20" s="63"/>
      <c r="AUV20" s="63"/>
      <c r="AUW20" s="63"/>
      <c r="AUX20" s="63"/>
      <c r="AUY20" s="63"/>
      <c r="AUZ20" s="63"/>
      <c r="AVA20" s="63"/>
      <c r="AVB20" s="63"/>
      <c r="AVC20" s="63"/>
      <c r="AVD20" s="63"/>
      <c r="AVE20" s="63"/>
      <c r="AVF20" s="63"/>
      <c r="AVG20" s="63"/>
      <c r="AVH20" s="63"/>
      <c r="AVI20" s="63"/>
      <c r="AVJ20" s="63"/>
      <c r="AVK20" s="63"/>
      <c r="AVL20" s="63"/>
      <c r="AVM20" s="63"/>
      <c r="AVN20" s="63"/>
      <c r="AVO20" s="63"/>
      <c r="AVP20" s="63"/>
      <c r="AVQ20" s="63"/>
      <c r="AVR20" s="63"/>
      <c r="AVS20" s="63"/>
      <c r="AVT20" s="63"/>
      <c r="AVU20" s="63"/>
      <c r="AVV20" s="63"/>
      <c r="AVW20" s="63"/>
      <c r="AVX20" s="63"/>
      <c r="AVY20" s="63"/>
      <c r="AVZ20" s="63"/>
      <c r="AWA20" s="63"/>
      <c r="AWB20" s="63"/>
      <c r="AWC20" s="63"/>
      <c r="AWD20" s="63"/>
      <c r="AWE20" s="63"/>
      <c r="AWF20" s="63"/>
      <c r="AWG20" s="63"/>
      <c r="AWH20" s="63"/>
      <c r="AWI20" s="63"/>
      <c r="AWJ20" s="63"/>
      <c r="AWK20" s="63"/>
      <c r="AWL20" s="63"/>
      <c r="AWM20" s="63"/>
      <c r="AWN20" s="63"/>
      <c r="AWO20" s="63"/>
      <c r="AWP20" s="63"/>
      <c r="AWQ20" s="63"/>
      <c r="AWR20" s="63"/>
      <c r="AWS20" s="63"/>
      <c r="AWT20" s="63"/>
      <c r="AWU20" s="63"/>
      <c r="AWV20" s="63"/>
      <c r="AWW20" s="63"/>
      <c r="AWX20" s="63"/>
      <c r="AWY20" s="63"/>
      <c r="AWZ20" s="63"/>
      <c r="AXA20" s="63"/>
      <c r="AXB20" s="63"/>
      <c r="AXC20" s="63"/>
      <c r="AXD20" s="63"/>
      <c r="AXE20" s="63"/>
      <c r="AXF20" s="63"/>
      <c r="AXG20" s="63"/>
      <c r="AXH20" s="63"/>
      <c r="AXI20" s="63"/>
      <c r="AXJ20" s="63"/>
      <c r="AXK20" s="63"/>
      <c r="AXL20" s="63"/>
      <c r="AXM20" s="63"/>
      <c r="AXN20" s="63"/>
      <c r="AXO20" s="63"/>
      <c r="AXP20" s="63"/>
      <c r="AXQ20" s="63"/>
      <c r="AXR20" s="63"/>
      <c r="AXS20" s="63"/>
      <c r="AXT20" s="63"/>
      <c r="AXU20" s="63"/>
      <c r="AXV20" s="63"/>
      <c r="AXW20" s="63"/>
      <c r="AXX20" s="63"/>
      <c r="AXY20" s="63"/>
      <c r="AXZ20" s="63"/>
      <c r="AYA20" s="63"/>
      <c r="AYB20" s="63"/>
      <c r="AYC20" s="63"/>
      <c r="AYD20" s="63"/>
      <c r="AYE20" s="63"/>
      <c r="AYF20" s="63"/>
      <c r="AYG20" s="63"/>
      <c r="AYH20" s="63"/>
      <c r="AYI20" s="63"/>
      <c r="AYJ20" s="63"/>
      <c r="AYK20" s="63"/>
      <c r="AYL20" s="63"/>
      <c r="AYM20" s="63"/>
      <c r="AYN20" s="63"/>
      <c r="AYO20" s="63"/>
      <c r="AYP20" s="63"/>
      <c r="AYQ20" s="63"/>
      <c r="AYR20" s="63"/>
      <c r="AYS20" s="63"/>
      <c r="AYT20" s="63"/>
      <c r="AYU20" s="63"/>
      <c r="AYV20" s="63"/>
      <c r="AYW20" s="63"/>
      <c r="AYX20" s="63"/>
      <c r="AYY20" s="63"/>
      <c r="AYZ20" s="63"/>
      <c r="AZA20" s="63"/>
      <c r="AZB20" s="63"/>
      <c r="AZC20" s="63"/>
      <c r="AZD20" s="63"/>
      <c r="AZE20" s="63"/>
      <c r="AZF20" s="63"/>
      <c r="AZG20" s="63"/>
      <c r="AZH20" s="63"/>
      <c r="AZI20" s="63"/>
      <c r="AZJ20" s="63"/>
      <c r="AZK20" s="63"/>
      <c r="AZL20" s="63"/>
      <c r="AZM20" s="63"/>
      <c r="AZN20" s="63"/>
      <c r="AZO20" s="63"/>
      <c r="AZP20" s="63"/>
      <c r="AZQ20" s="63"/>
      <c r="AZR20" s="63"/>
      <c r="AZS20" s="63"/>
      <c r="AZT20" s="63"/>
      <c r="AZU20" s="63"/>
      <c r="AZV20" s="63"/>
      <c r="AZW20" s="63"/>
      <c r="AZX20" s="63"/>
      <c r="AZY20" s="63"/>
      <c r="AZZ20" s="63"/>
      <c r="BAA20" s="63"/>
      <c r="BAB20" s="63"/>
      <c r="BAC20" s="63"/>
      <c r="BAD20" s="63"/>
      <c r="BAE20" s="63"/>
      <c r="BAF20" s="63"/>
      <c r="BAG20" s="63"/>
      <c r="BAH20" s="63"/>
      <c r="BAI20" s="63"/>
      <c r="BAJ20" s="63"/>
      <c r="BAK20" s="63"/>
      <c r="BAL20" s="63"/>
      <c r="BAM20" s="63"/>
      <c r="BAN20" s="63"/>
      <c r="BAO20" s="63"/>
      <c r="BAP20" s="63"/>
      <c r="BAQ20" s="63"/>
      <c r="BAR20" s="63"/>
      <c r="BAS20" s="63"/>
      <c r="BAT20" s="63"/>
      <c r="BAU20" s="63"/>
      <c r="BAV20" s="63"/>
      <c r="BAW20" s="63"/>
      <c r="BAX20" s="63"/>
      <c r="BAY20" s="63"/>
      <c r="BAZ20" s="63"/>
      <c r="BBA20" s="63"/>
      <c r="BBB20" s="63"/>
      <c r="BBC20" s="63"/>
      <c r="BBD20" s="63"/>
      <c r="BBE20" s="63"/>
      <c r="BBF20" s="63"/>
      <c r="BBG20" s="63"/>
      <c r="BBH20" s="63"/>
      <c r="BBI20" s="63"/>
      <c r="BBJ20" s="63"/>
      <c r="BBK20" s="63"/>
      <c r="BBL20" s="63"/>
      <c r="BBM20" s="63"/>
      <c r="BBN20" s="63"/>
      <c r="BBO20" s="63"/>
      <c r="BBP20" s="63"/>
      <c r="BBQ20" s="63"/>
      <c r="BBR20" s="63"/>
      <c r="BBS20" s="63"/>
      <c r="BBT20" s="63"/>
      <c r="BBU20" s="63"/>
      <c r="BBV20" s="63"/>
      <c r="BBW20" s="63"/>
      <c r="BBX20" s="63"/>
      <c r="BBY20" s="63"/>
      <c r="BBZ20" s="63"/>
      <c r="BCA20" s="63"/>
      <c r="BCB20" s="63"/>
      <c r="BCC20" s="63"/>
      <c r="BCD20" s="63"/>
      <c r="BCE20" s="63"/>
      <c r="BCF20" s="63"/>
      <c r="BCG20" s="63"/>
      <c r="BCH20" s="63"/>
      <c r="BCI20" s="63"/>
      <c r="BCJ20" s="63"/>
      <c r="BCK20" s="63"/>
      <c r="BCL20" s="63"/>
      <c r="BCM20" s="63"/>
      <c r="BCN20" s="63"/>
      <c r="BCO20" s="63"/>
      <c r="BCP20" s="63"/>
      <c r="BCQ20" s="63"/>
      <c r="BCR20" s="63"/>
      <c r="BCS20" s="63"/>
      <c r="BCT20" s="63"/>
      <c r="BCU20" s="63"/>
      <c r="BCV20" s="63"/>
      <c r="BCW20" s="63"/>
      <c r="BCX20" s="63"/>
      <c r="BCY20" s="63"/>
      <c r="BCZ20" s="63"/>
      <c r="BDA20" s="63"/>
      <c r="BDB20" s="63"/>
      <c r="BDC20" s="63"/>
      <c r="BDD20" s="63"/>
      <c r="BDE20" s="63"/>
      <c r="BDF20" s="63"/>
      <c r="BDG20" s="63"/>
      <c r="BDH20" s="63"/>
      <c r="BDI20" s="63"/>
      <c r="BDJ20" s="63"/>
      <c r="BDK20" s="63"/>
      <c r="BDL20" s="63"/>
      <c r="BDM20" s="63"/>
      <c r="BDN20" s="63"/>
      <c r="BDO20" s="63"/>
      <c r="BDP20" s="63"/>
      <c r="BDQ20" s="63"/>
      <c r="BDR20" s="63"/>
      <c r="BDS20" s="63"/>
      <c r="BDT20" s="63"/>
      <c r="BDU20" s="63"/>
      <c r="BDV20" s="63"/>
      <c r="BDW20" s="63"/>
      <c r="BDX20" s="63"/>
      <c r="BDY20" s="63"/>
      <c r="BDZ20" s="63"/>
      <c r="BEA20" s="63"/>
      <c r="BEB20" s="63"/>
      <c r="BEC20" s="63"/>
      <c r="BED20" s="63"/>
      <c r="BEE20" s="63"/>
      <c r="BEF20" s="63"/>
      <c r="BEG20" s="63"/>
      <c r="BEH20" s="63"/>
      <c r="BEI20" s="63"/>
      <c r="BEJ20" s="63"/>
      <c r="BEK20" s="63"/>
      <c r="BEL20" s="63"/>
      <c r="BEM20" s="63"/>
      <c r="BEN20" s="63"/>
      <c r="BEO20" s="63"/>
      <c r="BEP20" s="63"/>
      <c r="BEQ20" s="63"/>
      <c r="BER20" s="63"/>
      <c r="BES20" s="63"/>
      <c r="BET20" s="63"/>
      <c r="BEU20" s="63"/>
      <c r="BEV20" s="63"/>
      <c r="BEW20" s="63"/>
      <c r="BEX20" s="63"/>
      <c r="BEY20" s="63"/>
      <c r="BEZ20" s="63"/>
      <c r="BFA20" s="63"/>
      <c r="BFB20" s="63"/>
      <c r="BFC20" s="63"/>
      <c r="BFD20" s="63"/>
      <c r="BFE20" s="63"/>
      <c r="BFF20" s="63"/>
      <c r="BFG20" s="63"/>
      <c r="BFH20" s="63"/>
      <c r="BFI20" s="63"/>
      <c r="BFJ20" s="63"/>
      <c r="BFK20" s="63"/>
      <c r="BFL20" s="63"/>
      <c r="BFM20" s="63"/>
      <c r="BFN20" s="63"/>
      <c r="BFO20" s="63"/>
      <c r="BFP20" s="63"/>
      <c r="BFQ20" s="63"/>
      <c r="BFR20" s="63"/>
      <c r="BFS20" s="63"/>
      <c r="BFT20" s="63"/>
      <c r="BFU20" s="63"/>
      <c r="BFV20" s="63"/>
      <c r="BFW20" s="63"/>
      <c r="BFX20" s="63"/>
      <c r="BFY20" s="63"/>
      <c r="BFZ20" s="63"/>
      <c r="BGA20" s="63"/>
      <c r="BGB20" s="63"/>
      <c r="BGC20" s="63"/>
      <c r="BGD20" s="63"/>
      <c r="BGE20" s="63"/>
      <c r="BGF20" s="63"/>
      <c r="BGG20" s="63"/>
      <c r="BGH20" s="63"/>
      <c r="BGI20" s="63"/>
      <c r="BGJ20" s="63"/>
      <c r="BGK20" s="63"/>
      <c r="BGL20" s="63"/>
      <c r="BGM20" s="63"/>
      <c r="BGN20" s="63"/>
      <c r="BGO20" s="63"/>
      <c r="BGP20" s="63"/>
      <c r="BGQ20" s="63"/>
      <c r="BGR20" s="63"/>
      <c r="BGS20" s="63"/>
      <c r="BGT20" s="63"/>
      <c r="BGU20" s="63"/>
      <c r="BGV20" s="63"/>
      <c r="BGW20" s="63"/>
      <c r="BGX20" s="63"/>
      <c r="BGY20" s="63"/>
      <c r="BGZ20" s="63"/>
      <c r="BHA20" s="63"/>
      <c r="BHB20" s="63"/>
      <c r="BHC20" s="63"/>
      <c r="BHD20" s="63"/>
      <c r="BHE20" s="63"/>
      <c r="BHF20" s="63"/>
      <c r="BHG20" s="63"/>
      <c r="BHH20" s="63"/>
      <c r="BHI20" s="63"/>
      <c r="BHJ20" s="63"/>
      <c r="BHK20" s="63"/>
      <c r="BHL20" s="63"/>
      <c r="BHM20" s="63"/>
      <c r="BHN20" s="63"/>
      <c r="BHO20" s="63"/>
      <c r="BHP20" s="63"/>
      <c r="BHQ20" s="63"/>
      <c r="BHR20" s="63"/>
      <c r="BHS20" s="63"/>
      <c r="BHT20" s="63"/>
      <c r="BHU20" s="63"/>
      <c r="BHV20" s="63"/>
      <c r="BHW20" s="63"/>
      <c r="BHX20" s="63"/>
      <c r="BHY20" s="63"/>
      <c r="BHZ20" s="63"/>
      <c r="BIA20" s="63"/>
      <c r="BIB20" s="63"/>
      <c r="BIC20" s="63"/>
      <c r="BID20" s="63"/>
      <c r="BIE20" s="63"/>
      <c r="BIF20" s="63"/>
      <c r="BIG20" s="63"/>
      <c r="BIH20" s="63"/>
      <c r="BII20" s="63"/>
      <c r="BIJ20" s="63"/>
      <c r="BIK20" s="63"/>
      <c r="BIL20" s="63"/>
      <c r="BIM20" s="63"/>
      <c r="BIN20" s="63"/>
      <c r="BIO20" s="63"/>
      <c r="BIP20" s="63"/>
      <c r="BIQ20" s="63"/>
      <c r="BIR20" s="63"/>
      <c r="BIS20" s="63"/>
      <c r="BIT20" s="63"/>
      <c r="BIU20" s="63"/>
      <c r="BIV20" s="63"/>
      <c r="BIW20" s="63"/>
      <c r="BIX20" s="63"/>
      <c r="BIY20" s="63"/>
      <c r="BIZ20" s="63"/>
      <c r="BJA20" s="63"/>
      <c r="BJB20" s="63"/>
      <c r="BJC20" s="63"/>
      <c r="BJD20" s="63"/>
      <c r="BJE20" s="63"/>
      <c r="BJF20" s="63"/>
      <c r="BJG20" s="63"/>
      <c r="BJH20" s="63"/>
      <c r="BJI20" s="63"/>
      <c r="BJJ20" s="63"/>
      <c r="BJK20" s="63"/>
      <c r="BJL20" s="63"/>
      <c r="BJM20" s="63"/>
      <c r="BJN20" s="63"/>
      <c r="BJO20" s="63"/>
      <c r="BJP20" s="63"/>
      <c r="BJQ20" s="63"/>
      <c r="BJR20" s="63"/>
      <c r="BJS20" s="63"/>
      <c r="BJT20" s="63"/>
      <c r="BJU20" s="63"/>
      <c r="BJV20" s="63"/>
      <c r="BJW20" s="63"/>
      <c r="BJX20" s="63"/>
      <c r="BJY20" s="63"/>
      <c r="BJZ20" s="63"/>
      <c r="BKA20" s="63"/>
      <c r="BKB20" s="63"/>
      <c r="BKC20" s="63"/>
      <c r="BKD20" s="63"/>
      <c r="BKE20" s="63"/>
      <c r="BKF20" s="63"/>
      <c r="BKG20" s="63"/>
      <c r="BKH20" s="63"/>
      <c r="BKI20" s="63"/>
      <c r="BKJ20" s="63"/>
      <c r="BKK20" s="63"/>
      <c r="BKL20" s="63"/>
      <c r="BKM20" s="63"/>
      <c r="BKN20" s="63"/>
      <c r="BKO20" s="63"/>
      <c r="BKP20" s="63"/>
      <c r="BKQ20" s="63"/>
      <c r="BKR20" s="63"/>
      <c r="BKS20" s="63"/>
      <c r="BKT20" s="63"/>
      <c r="BKU20" s="63"/>
      <c r="BKV20" s="63"/>
      <c r="BKW20" s="63"/>
      <c r="BKX20" s="63"/>
      <c r="BKY20" s="63"/>
      <c r="BKZ20" s="63"/>
      <c r="BLA20" s="63"/>
      <c r="BLB20" s="63"/>
      <c r="BLC20" s="63"/>
      <c r="BLD20" s="63"/>
      <c r="BLE20" s="63"/>
      <c r="BLF20" s="63"/>
      <c r="BLG20" s="63"/>
      <c r="BLH20" s="63"/>
      <c r="BLI20" s="63"/>
      <c r="BLJ20" s="63"/>
      <c r="BLK20" s="63"/>
      <c r="BLL20" s="63"/>
      <c r="BLM20" s="63"/>
      <c r="BLN20" s="63"/>
      <c r="BLO20" s="63"/>
      <c r="BLP20" s="63"/>
      <c r="BLQ20" s="63"/>
      <c r="BLR20" s="63"/>
      <c r="BLS20" s="63"/>
      <c r="BLT20" s="63"/>
      <c r="BLU20" s="63"/>
      <c r="BLV20" s="63"/>
      <c r="BLW20" s="63"/>
      <c r="BLX20" s="63"/>
      <c r="BLY20" s="63"/>
      <c r="BLZ20" s="63"/>
      <c r="BMA20" s="63"/>
      <c r="BMB20" s="63"/>
      <c r="BMC20" s="63"/>
      <c r="BMD20" s="63"/>
      <c r="BME20" s="63"/>
      <c r="BMF20" s="63"/>
      <c r="BMG20" s="63"/>
      <c r="BMH20" s="63"/>
      <c r="BMI20" s="63"/>
      <c r="BMJ20" s="63"/>
      <c r="BMK20" s="63"/>
      <c r="BML20" s="63"/>
      <c r="BMM20" s="63"/>
      <c r="BMN20" s="63"/>
      <c r="BMO20" s="63"/>
      <c r="BMP20" s="63"/>
      <c r="BMQ20" s="63"/>
      <c r="BMR20" s="63"/>
      <c r="BMS20" s="63"/>
      <c r="BMT20" s="63"/>
      <c r="BMU20" s="63"/>
      <c r="BMV20" s="63"/>
      <c r="BMW20" s="63"/>
      <c r="BMX20" s="63"/>
      <c r="BMY20" s="63"/>
      <c r="BMZ20" s="63"/>
      <c r="BNA20" s="63"/>
      <c r="BNB20" s="63"/>
      <c r="BNC20" s="63"/>
      <c r="BND20" s="63"/>
      <c r="BNE20" s="63"/>
      <c r="BNF20" s="63"/>
      <c r="BNG20" s="63"/>
      <c r="BNH20" s="63"/>
      <c r="BNI20" s="63"/>
      <c r="BNJ20" s="63"/>
      <c r="BNK20" s="63"/>
      <c r="BNL20" s="63"/>
      <c r="BNM20" s="63"/>
      <c r="BNN20" s="63"/>
      <c r="BNO20" s="63"/>
      <c r="BNP20" s="63"/>
      <c r="BNQ20" s="63"/>
      <c r="BNR20" s="63"/>
      <c r="BNS20" s="63"/>
      <c r="BNT20" s="63"/>
      <c r="BNU20" s="63"/>
      <c r="BNV20" s="63"/>
      <c r="BNW20" s="63"/>
      <c r="BNX20" s="63"/>
      <c r="BNY20" s="63"/>
      <c r="BNZ20" s="63"/>
      <c r="BOA20" s="63"/>
      <c r="BOB20" s="63"/>
      <c r="BOC20" s="63"/>
      <c r="BOD20" s="63"/>
      <c r="BOE20" s="63"/>
      <c r="BOF20" s="63"/>
      <c r="BOG20" s="63"/>
      <c r="BOH20" s="63"/>
      <c r="BOI20" s="63"/>
      <c r="BOJ20" s="63"/>
      <c r="BOK20" s="63"/>
      <c r="BOL20" s="63"/>
      <c r="BOM20" s="63"/>
      <c r="BON20" s="63"/>
      <c r="BOO20" s="63"/>
      <c r="BOP20" s="63"/>
      <c r="BOQ20" s="63"/>
      <c r="BOR20" s="63"/>
      <c r="BOS20" s="63"/>
      <c r="BOT20" s="63"/>
      <c r="BOU20" s="63"/>
      <c r="BOV20" s="63"/>
      <c r="BOW20" s="63"/>
      <c r="BOX20" s="63"/>
      <c r="BOY20" s="63"/>
      <c r="BOZ20" s="63"/>
      <c r="BPA20" s="63"/>
      <c r="BPB20" s="63"/>
      <c r="BPC20" s="63"/>
      <c r="BPD20" s="63"/>
      <c r="BPE20" s="63"/>
      <c r="BPF20" s="63"/>
      <c r="BPG20" s="63"/>
      <c r="BPH20" s="63"/>
      <c r="BPI20" s="63"/>
      <c r="BPJ20" s="63"/>
      <c r="BPK20" s="63"/>
      <c r="BPL20" s="63"/>
      <c r="BPM20" s="63"/>
      <c r="BPN20" s="63"/>
      <c r="BPO20" s="63"/>
      <c r="BPP20" s="63"/>
      <c r="BPQ20" s="63"/>
      <c r="BPR20" s="63"/>
      <c r="BPS20" s="63"/>
      <c r="BPT20" s="63"/>
      <c r="BPU20" s="63"/>
      <c r="BPV20" s="63"/>
      <c r="BPW20" s="63"/>
      <c r="BPX20" s="63"/>
      <c r="BPY20" s="63"/>
      <c r="BPZ20" s="63"/>
      <c r="BQA20" s="63"/>
      <c r="BQB20" s="63"/>
      <c r="BQC20" s="63"/>
      <c r="BQD20" s="63"/>
      <c r="BQE20" s="63"/>
      <c r="BQF20" s="63"/>
      <c r="BQG20" s="63"/>
      <c r="BQH20" s="63"/>
      <c r="BQI20" s="63"/>
      <c r="BQJ20" s="63"/>
      <c r="BQK20" s="63"/>
      <c r="BQL20" s="63"/>
      <c r="BQM20" s="63"/>
      <c r="BQN20" s="63"/>
      <c r="BQO20" s="63"/>
      <c r="BQP20" s="63"/>
      <c r="BQQ20" s="63"/>
      <c r="BQR20" s="63"/>
      <c r="BQS20" s="63"/>
      <c r="BQT20" s="63"/>
      <c r="BQU20" s="63"/>
      <c r="BQV20" s="63"/>
      <c r="BQW20" s="63"/>
      <c r="BQX20" s="63"/>
      <c r="BQY20" s="63"/>
      <c r="BQZ20" s="63"/>
      <c r="BRA20" s="63"/>
      <c r="BRB20" s="63"/>
      <c r="BRC20" s="63"/>
      <c r="BRD20" s="63"/>
      <c r="BRE20" s="63"/>
      <c r="BRF20" s="63"/>
      <c r="BRG20" s="63"/>
      <c r="BRH20" s="63"/>
      <c r="BRI20" s="63"/>
      <c r="BRJ20" s="63"/>
      <c r="BRK20" s="63"/>
      <c r="BRL20" s="63"/>
      <c r="BRM20" s="63"/>
      <c r="BRN20" s="63"/>
      <c r="BRO20" s="63"/>
      <c r="BRP20" s="63"/>
      <c r="BRQ20" s="63"/>
      <c r="BRR20" s="63"/>
      <c r="BRS20" s="63"/>
      <c r="BRT20" s="63"/>
      <c r="BRU20" s="63"/>
      <c r="BRV20" s="63"/>
      <c r="BRW20" s="63"/>
      <c r="BRX20" s="63"/>
      <c r="BRY20" s="63"/>
      <c r="BRZ20" s="63"/>
      <c r="BSA20" s="63"/>
      <c r="BSB20" s="63"/>
      <c r="BSC20" s="63"/>
      <c r="BSD20" s="63"/>
      <c r="BSE20" s="63"/>
      <c r="BSF20" s="63"/>
      <c r="BSG20" s="63"/>
      <c r="BSH20" s="63"/>
      <c r="BSI20" s="63"/>
      <c r="BSJ20" s="63"/>
      <c r="BSK20" s="63"/>
      <c r="BSL20" s="63"/>
      <c r="BSM20" s="63"/>
      <c r="BSN20" s="63"/>
      <c r="BSO20" s="63"/>
      <c r="BSP20" s="63"/>
      <c r="BSQ20" s="63"/>
      <c r="BSR20" s="63"/>
      <c r="BSS20" s="63"/>
      <c r="BST20" s="63"/>
      <c r="BSU20" s="63"/>
      <c r="BSV20" s="63"/>
      <c r="BSW20" s="63"/>
      <c r="BSX20" s="63"/>
      <c r="BSY20" s="63"/>
      <c r="BSZ20" s="63"/>
      <c r="BTA20" s="63"/>
      <c r="BTB20" s="63"/>
      <c r="BTC20" s="63"/>
      <c r="BTD20" s="63"/>
      <c r="BTE20" s="63"/>
      <c r="BTF20" s="63"/>
      <c r="BTG20" s="63"/>
      <c r="BTH20" s="63"/>
      <c r="BTI20" s="63"/>
      <c r="BTJ20" s="63"/>
      <c r="BTK20" s="63"/>
      <c r="BTL20" s="63"/>
      <c r="BTM20" s="63"/>
      <c r="BTN20" s="63"/>
      <c r="BTO20" s="63"/>
      <c r="BTP20" s="63"/>
      <c r="BTQ20" s="63"/>
      <c r="BTR20" s="63"/>
      <c r="BTS20" s="63"/>
      <c r="BTT20" s="63"/>
      <c r="BTU20" s="63"/>
      <c r="BTV20" s="63"/>
      <c r="BTW20" s="63"/>
      <c r="BTX20" s="63"/>
      <c r="BTY20" s="63"/>
      <c r="BTZ20" s="63"/>
      <c r="BUA20" s="63"/>
      <c r="BUB20" s="63"/>
      <c r="BUC20" s="63"/>
      <c r="BUD20" s="63"/>
      <c r="BUE20" s="63"/>
      <c r="BUF20" s="63"/>
      <c r="BUG20" s="63"/>
      <c r="BUH20" s="63"/>
      <c r="BUI20" s="63"/>
      <c r="BUJ20" s="63"/>
      <c r="BUK20" s="63"/>
      <c r="BUL20" s="63"/>
      <c r="BUM20" s="63"/>
      <c r="BUN20" s="63"/>
      <c r="BUO20" s="63"/>
      <c r="BUP20" s="63"/>
      <c r="BUQ20" s="63"/>
      <c r="BUR20" s="63"/>
      <c r="BUS20" s="63"/>
      <c r="BUT20" s="63"/>
      <c r="BUU20" s="63"/>
      <c r="BUV20" s="63"/>
      <c r="BUW20" s="63"/>
      <c r="BUX20" s="63"/>
      <c r="BUY20" s="63"/>
      <c r="BUZ20" s="63"/>
      <c r="BVA20" s="63"/>
      <c r="BVB20" s="63"/>
      <c r="BVC20" s="63"/>
      <c r="BVD20" s="63"/>
      <c r="BVE20" s="63"/>
      <c r="BVF20" s="63"/>
      <c r="BVG20" s="63"/>
      <c r="BVH20" s="63"/>
      <c r="BVI20" s="63"/>
      <c r="BVJ20" s="63"/>
      <c r="BVK20" s="63"/>
      <c r="BVL20" s="63"/>
      <c r="BVM20" s="63"/>
      <c r="BVN20" s="63"/>
      <c r="BVO20" s="63"/>
      <c r="BVP20" s="63"/>
      <c r="BVQ20" s="63"/>
      <c r="BVR20" s="63"/>
      <c r="BVS20" s="63"/>
      <c r="BVT20" s="63"/>
      <c r="BVU20" s="63"/>
      <c r="BVV20" s="63"/>
      <c r="BVW20" s="63"/>
      <c r="BVX20" s="63"/>
      <c r="BVY20" s="63"/>
      <c r="BVZ20" s="63"/>
      <c r="BWA20" s="63"/>
      <c r="BWB20" s="63"/>
      <c r="BWC20" s="63"/>
      <c r="BWD20" s="63"/>
      <c r="BWE20" s="63"/>
      <c r="BWF20" s="63"/>
      <c r="BWG20" s="63"/>
      <c r="BWH20" s="63"/>
      <c r="BWI20" s="63"/>
      <c r="BWJ20" s="63"/>
      <c r="BWK20" s="63"/>
      <c r="BWL20" s="63"/>
      <c r="BWM20" s="63"/>
      <c r="BWN20" s="63"/>
      <c r="BWO20" s="63"/>
      <c r="BWP20" s="63"/>
      <c r="BWQ20" s="63"/>
      <c r="BWR20" s="63"/>
      <c r="BWS20" s="63"/>
      <c r="BWT20" s="63"/>
      <c r="BWU20" s="63"/>
      <c r="BWV20" s="63"/>
      <c r="BWW20" s="63"/>
      <c r="BWX20" s="63"/>
      <c r="BWY20" s="63"/>
      <c r="BWZ20" s="63"/>
      <c r="BXA20" s="63"/>
      <c r="BXB20" s="63"/>
      <c r="BXC20" s="63"/>
      <c r="BXD20" s="63"/>
      <c r="BXE20" s="63"/>
      <c r="BXF20" s="63"/>
      <c r="BXG20" s="63"/>
      <c r="BXH20" s="63"/>
      <c r="BXI20" s="63"/>
      <c r="BXJ20" s="63"/>
      <c r="BXK20" s="63"/>
      <c r="BXL20" s="63"/>
      <c r="BXM20" s="63"/>
      <c r="BXN20" s="63"/>
      <c r="BXO20" s="63"/>
      <c r="BXP20" s="63"/>
      <c r="BXQ20" s="63"/>
      <c r="BXR20" s="63"/>
      <c r="BXS20" s="63"/>
      <c r="BXT20" s="63"/>
      <c r="BXU20" s="63"/>
      <c r="BXV20" s="63"/>
      <c r="BXW20" s="63"/>
      <c r="BXX20" s="63"/>
      <c r="BXY20" s="63"/>
      <c r="BXZ20" s="63"/>
      <c r="BYA20" s="63"/>
      <c r="BYB20" s="63"/>
      <c r="BYC20" s="63"/>
      <c r="BYD20" s="63"/>
      <c r="BYE20" s="63"/>
      <c r="BYF20" s="63"/>
      <c r="BYG20" s="63"/>
      <c r="BYH20" s="63"/>
      <c r="BYI20" s="63"/>
      <c r="BYJ20" s="63"/>
      <c r="BYK20" s="63"/>
      <c r="BYL20" s="63"/>
      <c r="BYM20" s="63"/>
      <c r="BYN20" s="63"/>
      <c r="BYO20" s="63"/>
      <c r="BYP20" s="63"/>
      <c r="BYQ20" s="63"/>
      <c r="BYR20" s="63"/>
      <c r="BYS20" s="63"/>
      <c r="BYT20" s="63"/>
      <c r="BYU20" s="63"/>
      <c r="BYV20" s="63"/>
      <c r="BYW20" s="63"/>
      <c r="BYX20" s="63"/>
      <c r="BYY20" s="63"/>
      <c r="BYZ20" s="63"/>
      <c r="BZA20" s="63"/>
      <c r="BZB20" s="63"/>
      <c r="BZC20" s="63"/>
      <c r="BZD20" s="63"/>
      <c r="BZE20" s="63"/>
      <c r="BZF20" s="63"/>
      <c r="BZG20" s="63"/>
      <c r="BZH20" s="63"/>
      <c r="BZI20" s="63"/>
      <c r="BZJ20" s="63"/>
      <c r="BZK20" s="63"/>
      <c r="BZL20" s="63"/>
      <c r="BZM20" s="63"/>
      <c r="BZN20" s="63"/>
      <c r="BZO20" s="63"/>
      <c r="BZP20" s="63"/>
      <c r="BZQ20" s="63"/>
      <c r="BZR20" s="63"/>
      <c r="BZS20" s="63"/>
      <c r="BZT20" s="63"/>
      <c r="BZU20" s="63"/>
      <c r="BZV20" s="63"/>
      <c r="BZW20" s="63"/>
      <c r="BZX20" s="63"/>
      <c r="BZY20" s="63"/>
      <c r="BZZ20" s="63"/>
      <c r="CAA20" s="63"/>
      <c r="CAB20" s="63"/>
      <c r="CAC20" s="63"/>
      <c r="CAD20" s="63"/>
      <c r="CAE20" s="63"/>
      <c r="CAF20" s="63"/>
      <c r="CAG20" s="63"/>
      <c r="CAH20" s="63"/>
      <c r="CAI20" s="63"/>
      <c r="CAJ20" s="63"/>
      <c r="CAK20" s="63"/>
      <c r="CAL20" s="63"/>
      <c r="CAM20" s="63"/>
      <c r="CAN20" s="63"/>
      <c r="CAO20" s="63"/>
      <c r="CAP20" s="63"/>
      <c r="CAQ20" s="63"/>
      <c r="CAR20" s="63"/>
      <c r="CAS20" s="63"/>
      <c r="CAT20" s="63"/>
      <c r="CAU20" s="63"/>
      <c r="CAV20" s="63"/>
      <c r="CAW20" s="63"/>
      <c r="CAX20" s="63"/>
      <c r="CAY20" s="63"/>
      <c r="CAZ20" s="63"/>
      <c r="CBA20" s="63"/>
      <c r="CBB20" s="63"/>
      <c r="CBC20" s="63"/>
      <c r="CBD20" s="63"/>
      <c r="CBE20" s="63"/>
      <c r="CBF20" s="63"/>
      <c r="CBG20" s="63"/>
      <c r="CBH20" s="63"/>
      <c r="CBI20" s="63"/>
      <c r="CBJ20" s="63"/>
      <c r="CBK20" s="63"/>
      <c r="CBL20" s="63"/>
      <c r="CBM20" s="63"/>
      <c r="CBN20" s="63"/>
      <c r="CBO20" s="63"/>
      <c r="CBP20" s="63"/>
      <c r="CBQ20" s="63"/>
      <c r="CBR20" s="63"/>
      <c r="CBS20" s="63"/>
      <c r="CBT20" s="63"/>
      <c r="CBU20" s="63"/>
      <c r="CBV20" s="63"/>
      <c r="CBW20" s="63"/>
      <c r="CBX20" s="63"/>
      <c r="CBY20" s="63"/>
      <c r="CBZ20" s="63"/>
      <c r="CCA20" s="63"/>
      <c r="CCB20" s="63"/>
      <c r="CCC20" s="63"/>
      <c r="CCD20" s="63"/>
      <c r="CCE20" s="63"/>
      <c r="CCF20" s="63"/>
      <c r="CCG20" s="63"/>
      <c r="CCH20" s="63"/>
      <c r="CCI20" s="63"/>
      <c r="CCJ20" s="63"/>
      <c r="CCK20" s="63"/>
      <c r="CCL20" s="63"/>
      <c r="CCM20" s="63"/>
      <c r="CCN20" s="63"/>
      <c r="CCO20" s="63"/>
      <c r="CCP20" s="63"/>
      <c r="CCQ20" s="63"/>
      <c r="CCR20" s="63"/>
      <c r="CCS20" s="63"/>
      <c r="CCT20" s="63"/>
      <c r="CCU20" s="63"/>
      <c r="CCV20" s="63"/>
      <c r="CCW20" s="63"/>
      <c r="CCX20" s="63"/>
      <c r="CCY20" s="63"/>
      <c r="CCZ20" s="63"/>
      <c r="CDA20" s="63"/>
      <c r="CDB20" s="63"/>
      <c r="CDC20" s="63"/>
      <c r="CDD20" s="63"/>
      <c r="CDE20" s="63"/>
      <c r="CDF20" s="63"/>
      <c r="CDG20" s="63"/>
      <c r="CDH20" s="63"/>
      <c r="CDI20" s="63"/>
      <c r="CDJ20" s="63"/>
      <c r="CDK20" s="63"/>
      <c r="CDL20" s="63"/>
      <c r="CDM20" s="63"/>
      <c r="CDN20" s="63"/>
      <c r="CDO20" s="63"/>
      <c r="CDP20" s="63"/>
      <c r="CDQ20" s="63"/>
      <c r="CDR20" s="63"/>
      <c r="CDS20" s="63"/>
      <c r="CDT20" s="63"/>
      <c r="CDU20" s="63"/>
      <c r="CDV20" s="63"/>
      <c r="CDW20" s="63"/>
      <c r="CDX20" s="63"/>
      <c r="CDY20" s="63"/>
      <c r="CDZ20" s="63"/>
      <c r="CEA20" s="63"/>
      <c r="CEB20" s="63"/>
      <c r="CEC20" s="63"/>
      <c r="CED20" s="63"/>
      <c r="CEE20" s="63"/>
      <c r="CEF20" s="63"/>
      <c r="CEG20" s="63"/>
      <c r="CEH20" s="63"/>
      <c r="CEI20" s="63"/>
      <c r="CEJ20" s="63"/>
      <c r="CEK20" s="63"/>
      <c r="CEL20" s="63"/>
      <c r="CEM20" s="63"/>
      <c r="CEN20" s="63"/>
      <c r="CEO20" s="63"/>
      <c r="CEP20" s="63"/>
      <c r="CEQ20" s="63"/>
      <c r="CER20" s="63"/>
      <c r="CES20" s="63"/>
      <c r="CET20" s="63"/>
      <c r="CEU20" s="63"/>
      <c r="CEV20" s="63"/>
      <c r="CEW20" s="63"/>
      <c r="CEX20" s="63"/>
      <c r="CEY20" s="63"/>
      <c r="CEZ20" s="63"/>
      <c r="CFA20" s="63"/>
      <c r="CFB20" s="63"/>
      <c r="CFC20" s="63"/>
      <c r="CFD20" s="63"/>
      <c r="CFE20" s="63"/>
      <c r="CFF20" s="63"/>
      <c r="CFG20" s="63"/>
      <c r="CFH20" s="63"/>
      <c r="CFI20" s="63"/>
      <c r="CFJ20" s="63"/>
      <c r="CFK20" s="63"/>
      <c r="CFL20" s="63"/>
      <c r="CFM20" s="63"/>
      <c r="CFN20" s="63"/>
      <c r="CFO20" s="63"/>
      <c r="CFP20" s="63"/>
      <c r="CFQ20" s="63"/>
      <c r="CFR20" s="63"/>
      <c r="CFS20" s="63"/>
      <c r="CFT20" s="63"/>
      <c r="CFU20" s="63"/>
      <c r="CFV20" s="63"/>
      <c r="CFW20" s="63"/>
      <c r="CFX20" s="63"/>
      <c r="CFY20" s="63"/>
      <c r="CFZ20" s="63"/>
      <c r="CGA20" s="63"/>
      <c r="CGB20" s="63"/>
      <c r="CGC20" s="63"/>
      <c r="CGD20" s="63"/>
      <c r="CGE20" s="63"/>
      <c r="CGF20" s="63"/>
      <c r="CGG20" s="63"/>
      <c r="CGH20" s="63"/>
      <c r="CGI20" s="63"/>
      <c r="CGJ20" s="63"/>
      <c r="CGK20" s="63"/>
      <c r="CGL20" s="63"/>
      <c r="CGM20" s="63"/>
      <c r="CGN20" s="63"/>
      <c r="CGO20" s="63"/>
      <c r="CGP20" s="63"/>
      <c r="CGQ20" s="63"/>
      <c r="CGR20" s="63"/>
      <c r="CGS20" s="63"/>
      <c r="CGT20" s="63"/>
      <c r="CGU20" s="63"/>
      <c r="CGV20" s="63"/>
      <c r="CGW20" s="63"/>
      <c r="CGX20" s="63"/>
      <c r="CGY20" s="63"/>
      <c r="CGZ20" s="63"/>
      <c r="CHA20" s="63"/>
      <c r="CHB20" s="63"/>
      <c r="CHC20" s="63"/>
      <c r="CHD20" s="63"/>
      <c r="CHE20" s="63"/>
      <c r="CHF20" s="63"/>
      <c r="CHG20" s="63"/>
      <c r="CHH20" s="63"/>
      <c r="CHI20" s="63"/>
      <c r="CHJ20" s="63"/>
      <c r="CHK20" s="63"/>
      <c r="CHL20" s="63"/>
      <c r="CHM20" s="63"/>
      <c r="CHN20" s="63"/>
      <c r="CHO20" s="63"/>
      <c r="CHP20" s="63"/>
      <c r="CHQ20" s="63"/>
      <c r="CHR20" s="63"/>
      <c r="CHS20" s="63"/>
      <c r="CHT20" s="63"/>
      <c r="CHU20" s="63"/>
      <c r="CHV20" s="63"/>
      <c r="CHW20" s="63"/>
      <c r="CHX20" s="63"/>
      <c r="CHY20" s="63"/>
      <c r="CHZ20" s="63"/>
      <c r="CIA20" s="63"/>
      <c r="CIB20" s="63"/>
      <c r="CIC20" s="63"/>
      <c r="CID20" s="63"/>
      <c r="CIE20" s="63"/>
      <c r="CIF20" s="63"/>
      <c r="CIG20" s="63"/>
      <c r="CIH20" s="63"/>
      <c r="CII20" s="63"/>
      <c r="CIJ20" s="63"/>
      <c r="CIK20" s="63"/>
      <c r="CIL20" s="63"/>
      <c r="CIM20" s="63"/>
      <c r="CIN20" s="63"/>
      <c r="CIO20" s="63"/>
      <c r="CIP20" s="63"/>
      <c r="CIQ20" s="63"/>
      <c r="CIR20" s="63"/>
      <c r="CIS20" s="63"/>
      <c r="CIT20" s="63"/>
      <c r="CIU20" s="63"/>
      <c r="CIV20" s="63"/>
      <c r="CIW20" s="63"/>
      <c r="CIX20" s="63"/>
      <c r="CIY20" s="63"/>
      <c r="CIZ20" s="63"/>
      <c r="CJA20" s="63"/>
      <c r="CJB20" s="63"/>
      <c r="CJC20" s="63"/>
      <c r="CJD20" s="63"/>
      <c r="CJE20" s="63"/>
      <c r="CJF20" s="63"/>
      <c r="CJG20" s="63"/>
      <c r="CJH20" s="63"/>
      <c r="CJI20" s="63"/>
      <c r="CJJ20" s="63"/>
      <c r="CJK20" s="63"/>
      <c r="CJL20" s="63"/>
      <c r="CJM20" s="63"/>
      <c r="CJN20" s="63"/>
      <c r="CJO20" s="63"/>
      <c r="CJP20" s="63"/>
      <c r="CJQ20" s="63"/>
      <c r="CJR20" s="63"/>
      <c r="CJS20" s="63"/>
      <c r="CJT20" s="63"/>
      <c r="CJU20" s="63"/>
      <c r="CJV20" s="63"/>
      <c r="CJW20" s="63"/>
      <c r="CJX20" s="63"/>
      <c r="CJY20" s="63"/>
      <c r="CJZ20" s="63"/>
      <c r="CKA20" s="63"/>
      <c r="CKB20" s="63"/>
      <c r="CKC20" s="63"/>
      <c r="CKD20" s="63"/>
      <c r="CKE20" s="63"/>
      <c r="CKF20" s="63"/>
      <c r="CKG20" s="63"/>
      <c r="CKH20" s="63"/>
      <c r="CKI20" s="63"/>
      <c r="CKJ20" s="63"/>
      <c r="CKK20" s="63"/>
      <c r="CKL20" s="63"/>
      <c r="CKM20" s="63"/>
      <c r="CKN20" s="63"/>
      <c r="CKO20" s="63"/>
      <c r="CKP20" s="63"/>
      <c r="CKQ20" s="63"/>
      <c r="CKR20" s="63"/>
      <c r="CKS20" s="63"/>
      <c r="CKT20" s="63"/>
      <c r="CKU20" s="63"/>
      <c r="CKV20" s="63"/>
      <c r="CKW20" s="63"/>
      <c r="CKX20" s="63"/>
      <c r="CKY20" s="63"/>
      <c r="CKZ20" s="63"/>
      <c r="CLA20" s="63"/>
      <c r="CLB20" s="63"/>
      <c r="CLC20" s="63"/>
      <c r="CLD20" s="63"/>
      <c r="CLE20" s="63"/>
      <c r="CLF20" s="63"/>
      <c r="CLG20" s="63"/>
      <c r="CLH20" s="63"/>
      <c r="CLI20" s="63"/>
      <c r="CLJ20" s="63"/>
      <c r="CLK20" s="63"/>
      <c r="CLL20" s="63"/>
      <c r="CLM20" s="63"/>
      <c r="CLN20" s="63"/>
      <c r="CLO20" s="63"/>
      <c r="CLP20" s="63"/>
      <c r="CLQ20" s="63"/>
      <c r="CLR20" s="63"/>
      <c r="CLS20" s="63"/>
      <c r="CLT20" s="63"/>
      <c r="CLU20" s="63"/>
      <c r="CLV20" s="63"/>
      <c r="CLW20" s="63"/>
      <c r="CLX20" s="63"/>
      <c r="CLY20" s="63"/>
      <c r="CLZ20" s="63"/>
      <c r="CMA20" s="63"/>
      <c r="CMB20" s="63"/>
      <c r="CMC20" s="63"/>
      <c r="CMD20" s="63"/>
      <c r="CME20" s="63"/>
      <c r="CMF20" s="63"/>
      <c r="CMG20" s="63"/>
      <c r="CMH20" s="63"/>
      <c r="CMI20" s="63"/>
      <c r="CMJ20" s="63"/>
      <c r="CMK20" s="63"/>
      <c r="CML20" s="63"/>
      <c r="CMM20" s="63"/>
      <c r="CMN20" s="63"/>
      <c r="CMO20" s="63"/>
      <c r="CMP20" s="63"/>
      <c r="CMQ20" s="63"/>
      <c r="CMR20" s="63"/>
      <c r="CMS20" s="63"/>
      <c r="CMT20" s="63"/>
      <c r="CMU20" s="63"/>
      <c r="CMV20" s="63"/>
      <c r="CMW20" s="63"/>
      <c r="CMX20" s="63"/>
      <c r="CMY20" s="63"/>
      <c r="CMZ20" s="63"/>
      <c r="CNA20" s="63"/>
      <c r="CNB20" s="63"/>
      <c r="CNC20" s="63"/>
      <c r="CND20" s="63"/>
      <c r="CNE20" s="63"/>
      <c r="CNF20" s="63"/>
      <c r="CNG20" s="63"/>
      <c r="CNH20" s="63"/>
      <c r="CNI20" s="63"/>
      <c r="CNJ20" s="63"/>
      <c r="CNK20" s="63"/>
      <c r="CNL20" s="63"/>
      <c r="CNM20" s="63"/>
      <c r="CNN20" s="63"/>
      <c r="CNO20" s="63"/>
      <c r="CNP20" s="63"/>
      <c r="CNQ20" s="63"/>
      <c r="CNR20" s="63"/>
      <c r="CNS20" s="63"/>
      <c r="CNT20" s="63"/>
      <c r="CNU20" s="63"/>
      <c r="CNV20" s="63"/>
      <c r="CNW20" s="63"/>
      <c r="CNX20" s="63"/>
      <c r="CNY20" s="63"/>
      <c r="CNZ20" s="63"/>
      <c r="COA20" s="63"/>
      <c r="COB20" s="63"/>
      <c r="COC20" s="63"/>
      <c r="COD20" s="63"/>
      <c r="COE20" s="63"/>
      <c r="COF20" s="63"/>
      <c r="COG20" s="63"/>
      <c r="COH20" s="63"/>
      <c r="COI20" s="63"/>
      <c r="COJ20" s="63"/>
      <c r="COK20" s="63"/>
      <c r="COL20" s="63"/>
      <c r="COM20" s="63"/>
      <c r="CON20" s="63"/>
      <c r="COO20" s="63"/>
      <c r="COP20" s="63"/>
      <c r="COQ20" s="63"/>
      <c r="COR20" s="63"/>
      <c r="COS20" s="63"/>
      <c r="COT20" s="63"/>
      <c r="COU20" s="63"/>
      <c r="COV20" s="63"/>
      <c r="COW20" s="63"/>
      <c r="COX20" s="63"/>
      <c r="COY20" s="63"/>
      <c r="COZ20" s="63"/>
      <c r="CPA20" s="63"/>
      <c r="CPB20" s="63"/>
      <c r="CPC20" s="63"/>
      <c r="CPD20" s="63"/>
      <c r="CPE20" s="63"/>
      <c r="CPF20" s="63"/>
      <c r="CPG20" s="63"/>
      <c r="CPH20" s="63"/>
      <c r="CPI20" s="63"/>
      <c r="CPJ20" s="63"/>
      <c r="CPK20" s="63"/>
      <c r="CPL20" s="63"/>
      <c r="CPM20" s="63"/>
      <c r="CPN20" s="63"/>
      <c r="CPO20" s="63"/>
      <c r="CPP20" s="63"/>
      <c r="CPQ20" s="63"/>
      <c r="CPR20" s="63"/>
      <c r="CPS20" s="63"/>
      <c r="CPT20" s="63"/>
      <c r="CPU20" s="63"/>
      <c r="CPV20" s="63"/>
      <c r="CPW20" s="63"/>
      <c r="CPX20" s="63"/>
      <c r="CPY20" s="63"/>
      <c r="CPZ20" s="63"/>
      <c r="CQA20" s="63"/>
      <c r="CQB20" s="63"/>
      <c r="CQC20" s="63"/>
      <c r="CQD20" s="63"/>
      <c r="CQE20" s="63"/>
      <c r="CQF20" s="63"/>
      <c r="CQG20" s="63"/>
      <c r="CQH20" s="63"/>
      <c r="CQI20" s="63"/>
      <c r="CQJ20" s="63"/>
      <c r="CQK20" s="63"/>
      <c r="CQL20" s="63"/>
      <c r="CQM20" s="63"/>
      <c r="CQN20" s="63"/>
      <c r="CQO20" s="63"/>
      <c r="CQP20" s="63"/>
      <c r="CQQ20" s="63"/>
      <c r="CQR20" s="63"/>
      <c r="CQS20" s="63"/>
      <c r="CQT20" s="63"/>
      <c r="CQU20" s="63"/>
      <c r="CQV20" s="63"/>
      <c r="CQW20" s="63"/>
      <c r="CQX20" s="63"/>
      <c r="CQY20" s="63"/>
      <c r="CQZ20" s="63"/>
      <c r="CRA20" s="63"/>
      <c r="CRB20" s="63"/>
      <c r="CRC20" s="63"/>
      <c r="CRD20" s="63"/>
      <c r="CRE20" s="63"/>
      <c r="CRF20" s="63"/>
      <c r="CRG20" s="63"/>
      <c r="CRH20" s="63"/>
      <c r="CRI20" s="63"/>
      <c r="CRJ20" s="63"/>
      <c r="CRK20" s="63"/>
      <c r="CRL20" s="63"/>
      <c r="CRM20" s="63"/>
      <c r="CRN20" s="63"/>
      <c r="CRO20" s="63"/>
      <c r="CRP20" s="63"/>
      <c r="CRQ20" s="63"/>
      <c r="CRR20" s="63"/>
      <c r="CRS20" s="63"/>
      <c r="CRT20" s="63"/>
      <c r="CRU20" s="63"/>
      <c r="CRV20" s="63"/>
      <c r="CRW20" s="63"/>
      <c r="CRX20" s="63"/>
      <c r="CRY20" s="63"/>
      <c r="CRZ20" s="63"/>
      <c r="CSA20" s="63"/>
      <c r="CSB20" s="63"/>
      <c r="CSC20" s="63"/>
      <c r="CSD20" s="63"/>
      <c r="CSE20" s="63"/>
      <c r="CSF20" s="63"/>
      <c r="CSG20" s="63"/>
      <c r="CSH20" s="63"/>
      <c r="CSI20" s="63"/>
      <c r="CSJ20" s="63"/>
      <c r="CSK20" s="63"/>
      <c r="CSL20" s="63"/>
      <c r="CSM20" s="63"/>
      <c r="CSN20" s="63"/>
      <c r="CSO20" s="63"/>
      <c r="CSP20" s="63"/>
      <c r="CSQ20" s="63"/>
      <c r="CSR20" s="63"/>
      <c r="CSS20" s="63"/>
      <c r="CST20" s="63"/>
      <c r="CSU20" s="63"/>
      <c r="CSV20" s="63"/>
      <c r="CSW20" s="63"/>
      <c r="CSX20" s="63"/>
      <c r="CSY20" s="63"/>
      <c r="CSZ20" s="63"/>
      <c r="CTA20" s="63"/>
      <c r="CTB20" s="63"/>
      <c r="CTC20" s="63"/>
      <c r="CTD20" s="63"/>
      <c r="CTE20" s="63"/>
      <c r="CTF20" s="63"/>
      <c r="CTG20" s="63"/>
      <c r="CTH20" s="63"/>
      <c r="CTI20" s="63"/>
      <c r="CTJ20" s="63"/>
      <c r="CTK20" s="63"/>
      <c r="CTL20" s="63"/>
      <c r="CTM20" s="63"/>
      <c r="CTN20" s="63"/>
      <c r="CTO20" s="63"/>
      <c r="CTP20" s="63"/>
      <c r="CTQ20" s="63"/>
      <c r="CTR20" s="63"/>
      <c r="CTS20" s="63"/>
      <c r="CTT20" s="63"/>
      <c r="CTU20" s="63"/>
      <c r="CTV20" s="63"/>
      <c r="CTW20" s="63"/>
      <c r="CTX20" s="63"/>
      <c r="CTY20" s="63"/>
      <c r="CTZ20" s="63"/>
      <c r="CUA20" s="63"/>
      <c r="CUB20" s="63"/>
      <c r="CUC20" s="63"/>
      <c r="CUD20" s="63"/>
      <c r="CUE20" s="63"/>
      <c r="CUF20" s="63"/>
      <c r="CUG20" s="63"/>
      <c r="CUH20" s="63"/>
      <c r="CUI20" s="63"/>
      <c r="CUJ20" s="63"/>
      <c r="CUK20" s="63"/>
      <c r="CUL20" s="63"/>
      <c r="CUM20" s="63"/>
      <c r="CUN20" s="63"/>
      <c r="CUO20" s="63"/>
      <c r="CUP20" s="63"/>
      <c r="CUQ20" s="63"/>
      <c r="CUR20" s="63"/>
      <c r="CUS20" s="63"/>
      <c r="CUT20" s="63"/>
      <c r="CUU20" s="63"/>
      <c r="CUV20" s="63"/>
      <c r="CUW20" s="63"/>
      <c r="CUX20" s="63"/>
      <c r="CUY20" s="63"/>
      <c r="CUZ20" s="63"/>
      <c r="CVA20" s="63"/>
      <c r="CVB20" s="63"/>
      <c r="CVC20" s="63"/>
      <c r="CVD20" s="63"/>
      <c r="CVE20" s="63"/>
      <c r="CVF20" s="63"/>
      <c r="CVG20" s="63"/>
      <c r="CVH20" s="63"/>
      <c r="CVI20" s="63"/>
      <c r="CVJ20" s="63"/>
      <c r="CVK20" s="63"/>
      <c r="CVL20" s="63"/>
      <c r="CVM20" s="63"/>
      <c r="CVN20" s="63"/>
      <c r="CVO20" s="63"/>
      <c r="CVP20" s="63"/>
      <c r="CVQ20" s="63"/>
      <c r="CVR20" s="63"/>
      <c r="CVS20" s="63"/>
      <c r="CVT20" s="63"/>
      <c r="CVU20" s="63"/>
      <c r="CVV20" s="63"/>
      <c r="CVW20" s="63"/>
      <c r="CVX20" s="63"/>
      <c r="CVY20" s="63"/>
      <c r="CVZ20" s="63"/>
      <c r="CWA20" s="63"/>
      <c r="CWB20" s="63"/>
      <c r="CWC20" s="63"/>
      <c r="CWD20" s="63"/>
      <c r="CWE20" s="63"/>
      <c r="CWF20" s="63"/>
      <c r="CWG20" s="63"/>
      <c r="CWH20" s="63"/>
      <c r="CWI20" s="63"/>
      <c r="CWJ20" s="63"/>
      <c r="CWK20" s="63"/>
      <c r="CWL20" s="63"/>
      <c r="CWM20" s="63"/>
      <c r="CWN20" s="63"/>
      <c r="CWO20" s="63"/>
      <c r="CWP20" s="63"/>
      <c r="CWQ20" s="63"/>
      <c r="CWR20" s="63"/>
      <c r="CWS20" s="63"/>
      <c r="CWT20" s="63"/>
      <c r="CWU20" s="63"/>
      <c r="CWV20" s="63"/>
      <c r="CWW20" s="63"/>
      <c r="CWX20" s="63"/>
      <c r="CWY20" s="63"/>
      <c r="CWZ20" s="63"/>
      <c r="CXA20" s="63"/>
      <c r="CXB20" s="63"/>
      <c r="CXC20" s="63"/>
      <c r="CXD20" s="63"/>
      <c r="CXE20" s="63"/>
      <c r="CXF20" s="63"/>
      <c r="CXG20" s="63"/>
      <c r="CXH20" s="63"/>
      <c r="CXI20" s="63"/>
      <c r="CXJ20" s="63"/>
      <c r="CXK20" s="63"/>
      <c r="CXL20" s="63"/>
      <c r="CXM20" s="63"/>
      <c r="CXN20" s="63"/>
      <c r="CXO20" s="63"/>
      <c r="CXP20" s="63"/>
      <c r="CXQ20" s="63"/>
      <c r="CXR20" s="63"/>
      <c r="CXS20" s="63"/>
      <c r="CXT20" s="63"/>
      <c r="CXU20" s="63"/>
      <c r="CXV20" s="63"/>
      <c r="CXW20" s="63"/>
      <c r="CXX20" s="63"/>
      <c r="CXY20" s="63"/>
      <c r="CXZ20" s="63"/>
      <c r="CYA20" s="63"/>
      <c r="CYB20" s="63"/>
      <c r="CYC20" s="63"/>
      <c r="CYD20" s="63"/>
      <c r="CYE20" s="63"/>
      <c r="CYF20" s="63"/>
      <c r="CYG20" s="63"/>
      <c r="CYH20" s="63"/>
      <c r="CYI20" s="63"/>
      <c r="CYJ20" s="63"/>
      <c r="CYK20" s="63"/>
      <c r="CYL20" s="63"/>
      <c r="CYM20" s="63"/>
      <c r="CYN20" s="63"/>
      <c r="CYO20" s="63"/>
      <c r="CYP20" s="63"/>
      <c r="CYQ20" s="63"/>
      <c r="CYR20" s="63"/>
      <c r="CYS20" s="63"/>
      <c r="CYT20" s="63"/>
      <c r="CYU20" s="63"/>
      <c r="CYV20" s="63"/>
      <c r="CYW20" s="63"/>
      <c r="CYX20" s="63"/>
      <c r="CYY20" s="63"/>
      <c r="CYZ20" s="63"/>
      <c r="CZA20" s="63"/>
      <c r="CZB20" s="63"/>
      <c r="CZC20" s="63"/>
      <c r="CZD20" s="63"/>
      <c r="CZE20" s="63"/>
      <c r="CZF20" s="63"/>
      <c r="CZG20" s="63"/>
      <c r="CZH20" s="63"/>
      <c r="CZI20" s="63"/>
      <c r="CZJ20" s="63"/>
      <c r="CZK20" s="63"/>
      <c r="CZL20" s="63"/>
      <c r="CZM20" s="63"/>
      <c r="CZN20" s="63"/>
      <c r="CZO20" s="63"/>
      <c r="CZP20" s="63"/>
      <c r="CZQ20" s="63"/>
      <c r="CZR20" s="63"/>
      <c r="CZS20" s="63"/>
      <c r="CZT20" s="63"/>
      <c r="CZU20" s="63"/>
      <c r="CZV20" s="63"/>
      <c r="CZW20" s="63"/>
      <c r="CZX20" s="63"/>
      <c r="CZY20" s="63"/>
      <c r="CZZ20" s="63"/>
      <c r="DAA20" s="63"/>
      <c r="DAB20" s="63"/>
      <c r="DAC20" s="63"/>
      <c r="DAD20" s="63"/>
      <c r="DAE20" s="63"/>
      <c r="DAF20" s="63"/>
      <c r="DAG20" s="63"/>
      <c r="DAH20" s="63"/>
      <c r="DAI20" s="63"/>
      <c r="DAJ20" s="63"/>
      <c r="DAK20" s="63"/>
      <c r="DAL20" s="63"/>
      <c r="DAM20" s="63"/>
      <c r="DAN20" s="63"/>
      <c r="DAO20" s="63"/>
      <c r="DAP20" s="63"/>
      <c r="DAQ20" s="63"/>
      <c r="DAR20" s="63"/>
      <c r="DAS20" s="63"/>
      <c r="DAT20" s="63"/>
      <c r="DAU20" s="63"/>
      <c r="DAV20" s="63"/>
      <c r="DAW20" s="63"/>
      <c r="DAX20" s="63"/>
      <c r="DAY20" s="63"/>
      <c r="DAZ20" s="63"/>
      <c r="DBA20" s="63"/>
      <c r="DBB20" s="63"/>
      <c r="DBC20" s="63"/>
      <c r="DBD20" s="63"/>
      <c r="DBE20" s="63"/>
      <c r="DBF20" s="63"/>
      <c r="DBG20" s="63"/>
      <c r="DBH20" s="63"/>
      <c r="DBI20" s="63"/>
      <c r="DBJ20" s="63"/>
      <c r="DBK20" s="63"/>
      <c r="DBL20" s="63"/>
      <c r="DBM20" s="63"/>
      <c r="DBN20" s="63"/>
      <c r="DBO20" s="63"/>
      <c r="DBP20" s="63"/>
      <c r="DBQ20" s="63"/>
      <c r="DBR20" s="63"/>
      <c r="DBS20" s="63"/>
      <c r="DBT20" s="63"/>
      <c r="DBU20" s="63"/>
      <c r="DBV20" s="63"/>
      <c r="DBW20" s="63"/>
      <c r="DBX20" s="63"/>
      <c r="DBY20" s="63"/>
      <c r="DBZ20" s="63"/>
      <c r="DCA20" s="63"/>
      <c r="DCB20" s="63"/>
      <c r="DCC20" s="63"/>
      <c r="DCD20" s="63"/>
      <c r="DCE20" s="63"/>
      <c r="DCF20" s="63"/>
      <c r="DCG20" s="63"/>
      <c r="DCH20" s="63"/>
      <c r="DCI20" s="63"/>
      <c r="DCJ20" s="63"/>
      <c r="DCK20" s="63"/>
      <c r="DCL20" s="63"/>
      <c r="DCM20" s="63"/>
      <c r="DCN20" s="63"/>
      <c r="DCO20" s="63"/>
      <c r="DCP20" s="63"/>
      <c r="DCQ20" s="63"/>
      <c r="DCR20" s="63"/>
      <c r="DCS20" s="63"/>
      <c r="DCT20" s="63"/>
      <c r="DCU20" s="63"/>
      <c r="DCV20" s="63"/>
      <c r="DCW20" s="63"/>
      <c r="DCX20" s="63"/>
      <c r="DCY20" s="63"/>
      <c r="DCZ20" s="63"/>
      <c r="DDA20" s="63"/>
      <c r="DDB20" s="63"/>
      <c r="DDC20" s="63"/>
      <c r="DDD20" s="63"/>
      <c r="DDE20" s="63"/>
      <c r="DDF20" s="63"/>
      <c r="DDG20" s="63"/>
      <c r="DDH20" s="63"/>
      <c r="DDI20" s="63"/>
      <c r="DDJ20" s="63"/>
      <c r="DDK20" s="63"/>
      <c r="DDL20" s="63"/>
      <c r="DDM20" s="63"/>
      <c r="DDN20" s="63"/>
      <c r="DDO20" s="63"/>
      <c r="DDP20" s="63"/>
      <c r="DDQ20" s="63"/>
      <c r="DDR20" s="63"/>
      <c r="DDS20" s="63"/>
      <c r="DDT20" s="63"/>
      <c r="DDU20" s="63"/>
      <c r="DDV20" s="63"/>
      <c r="DDW20" s="63"/>
      <c r="DDX20" s="63"/>
      <c r="DDY20" s="63"/>
      <c r="DDZ20" s="63"/>
      <c r="DEA20" s="63"/>
      <c r="DEB20" s="63"/>
      <c r="DEC20" s="63"/>
      <c r="DED20" s="63"/>
      <c r="DEE20" s="63"/>
      <c r="DEF20" s="63"/>
      <c r="DEG20" s="63"/>
      <c r="DEH20" s="63"/>
      <c r="DEI20" s="63"/>
      <c r="DEJ20" s="63"/>
      <c r="DEK20" s="63"/>
      <c r="DEL20" s="63"/>
      <c r="DEM20" s="63"/>
      <c r="DEN20" s="63"/>
      <c r="DEO20" s="63"/>
      <c r="DEP20" s="63"/>
      <c r="DEQ20" s="63"/>
      <c r="DER20" s="63"/>
      <c r="DES20" s="63"/>
      <c r="DET20" s="63"/>
      <c r="DEU20" s="63"/>
      <c r="DEV20" s="63"/>
      <c r="DEW20" s="63"/>
      <c r="DEX20" s="63"/>
      <c r="DEY20" s="63"/>
      <c r="DEZ20" s="63"/>
      <c r="DFA20" s="63"/>
      <c r="DFB20" s="63"/>
      <c r="DFC20" s="63"/>
      <c r="DFD20" s="63"/>
      <c r="DFE20" s="63"/>
      <c r="DFF20" s="63"/>
      <c r="DFG20" s="63"/>
      <c r="DFH20" s="63"/>
      <c r="DFI20" s="63"/>
      <c r="DFJ20" s="63"/>
      <c r="DFK20" s="63"/>
      <c r="DFL20" s="63"/>
      <c r="DFM20" s="63"/>
      <c r="DFN20" s="63"/>
      <c r="DFO20" s="63"/>
      <c r="DFP20" s="63"/>
      <c r="DFQ20" s="63"/>
      <c r="DFR20" s="63"/>
      <c r="DFS20" s="63"/>
      <c r="DFT20" s="63"/>
      <c r="DFU20" s="63"/>
      <c r="DFV20" s="63"/>
      <c r="DFW20" s="63"/>
      <c r="DFX20" s="63"/>
      <c r="DFY20" s="63"/>
      <c r="DFZ20" s="63"/>
      <c r="DGA20" s="63"/>
      <c r="DGB20" s="63"/>
      <c r="DGC20" s="63"/>
      <c r="DGD20" s="63"/>
      <c r="DGE20" s="63"/>
      <c r="DGF20" s="63"/>
      <c r="DGG20" s="63"/>
      <c r="DGH20" s="63"/>
      <c r="DGI20" s="63"/>
      <c r="DGJ20" s="63"/>
      <c r="DGK20" s="63"/>
      <c r="DGL20" s="63"/>
      <c r="DGM20" s="63"/>
      <c r="DGN20" s="63"/>
      <c r="DGO20" s="63"/>
      <c r="DGP20" s="63"/>
      <c r="DGQ20" s="63"/>
      <c r="DGR20" s="63"/>
      <c r="DGS20" s="63"/>
      <c r="DGT20" s="63"/>
      <c r="DGU20" s="63"/>
      <c r="DGV20" s="63"/>
      <c r="DGW20" s="63"/>
      <c r="DGX20" s="63"/>
      <c r="DGY20" s="63"/>
      <c r="DGZ20" s="63"/>
      <c r="DHA20" s="63"/>
      <c r="DHB20" s="63"/>
      <c r="DHC20" s="63"/>
      <c r="DHD20" s="63"/>
      <c r="DHE20" s="63"/>
      <c r="DHF20" s="63"/>
      <c r="DHG20" s="63"/>
      <c r="DHH20" s="63"/>
      <c r="DHI20" s="63"/>
      <c r="DHJ20" s="63"/>
      <c r="DHK20" s="63"/>
      <c r="DHL20" s="63"/>
      <c r="DHM20" s="63"/>
      <c r="DHN20" s="63"/>
      <c r="DHO20" s="63"/>
      <c r="DHP20" s="63"/>
      <c r="DHQ20" s="63"/>
      <c r="DHR20" s="63"/>
      <c r="DHS20" s="63"/>
      <c r="DHT20" s="63"/>
      <c r="DHU20" s="63"/>
      <c r="DHV20" s="63"/>
      <c r="DHW20" s="63"/>
      <c r="DHX20" s="63"/>
      <c r="DHY20" s="63"/>
      <c r="DHZ20" s="63"/>
      <c r="DIA20" s="63"/>
      <c r="DIB20" s="63"/>
      <c r="DIC20" s="63"/>
      <c r="DID20" s="63"/>
      <c r="DIE20" s="63"/>
      <c r="DIF20" s="63"/>
      <c r="DIG20" s="63"/>
      <c r="DIH20" s="63"/>
      <c r="DII20" s="63"/>
      <c r="DIJ20" s="63"/>
      <c r="DIK20" s="63"/>
      <c r="DIL20" s="63"/>
      <c r="DIM20" s="63"/>
      <c r="DIN20" s="63"/>
      <c r="DIO20" s="63"/>
      <c r="DIP20" s="63"/>
      <c r="DIQ20" s="63"/>
      <c r="DIR20" s="63"/>
      <c r="DIS20" s="63"/>
      <c r="DIT20" s="63"/>
      <c r="DIU20" s="63"/>
      <c r="DIV20" s="63"/>
      <c r="DIW20" s="63"/>
      <c r="DIX20" s="63"/>
      <c r="DIY20" s="63"/>
      <c r="DIZ20" s="63"/>
      <c r="DJA20" s="63"/>
      <c r="DJB20" s="63"/>
      <c r="DJC20" s="63"/>
      <c r="DJD20" s="63"/>
      <c r="DJE20" s="63"/>
      <c r="DJF20" s="63"/>
      <c r="DJG20" s="63"/>
      <c r="DJH20" s="63"/>
      <c r="DJI20" s="63"/>
      <c r="DJJ20" s="63"/>
      <c r="DJK20" s="63"/>
      <c r="DJL20" s="63"/>
      <c r="DJM20" s="63"/>
      <c r="DJN20" s="63"/>
      <c r="DJO20" s="63"/>
      <c r="DJP20" s="63"/>
      <c r="DJQ20" s="63"/>
      <c r="DJR20" s="63"/>
      <c r="DJS20" s="63"/>
      <c r="DJT20" s="63"/>
      <c r="DJU20" s="63"/>
      <c r="DJV20" s="63"/>
      <c r="DJW20" s="63"/>
      <c r="DJX20" s="63"/>
      <c r="DJY20" s="63"/>
      <c r="DJZ20" s="63"/>
      <c r="DKA20" s="63"/>
      <c r="DKB20" s="63"/>
      <c r="DKC20" s="63"/>
      <c r="DKD20" s="63"/>
      <c r="DKE20" s="63"/>
      <c r="DKF20" s="63"/>
      <c r="DKG20" s="63"/>
      <c r="DKH20" s="63"/>
      <c r="DKI20" s="63"/>
      <c r="DKJ20" s="63"/>
      <c r="DKK20" s="63"/>
      <c r="DKL20" s="63"/>
      <c r="DKM20" s="63"/>
      <c r="DKN20" s="63"/>
      <c r="DKO20" s="63"/>
      <c r="DKP20" s="63"/>
      <c r="DKQ20" s="63"/>
      <c r="DKR20" s="63"/>
      <c r="DKS20" s="63"/>
      <c r="DKT20" s="63"/>
      <c r="DKU20" s="63"/>
      <c r="DKV20" s="63"/>
      <c r="DKW20" s="63"/>
      <c r="DKX20" s="63"/>
      <c r="DKY20" s="63"/>
      <c r="DKZ20" s="63"/>
      <c r="DLA20" s="63"/>
      <c r="DLB20" s="63"/>
      <c r="DLC20" s="63"/>
      <c r="DLD20" s="63"/>
      <c r="DLE20" s="63"/>
      <c r="DLF20" s="63"/>
      <c r="DLG20" s="63"/>
      <c r="DLH20" s="63"/>
      <c r="DLI20" s="63"/>
      <c r="DLJ20" s="63"/>
      <c r="DLK20" s="63"/>
      <c r="DLL20" s="63"/>
      <c r="DLM20" s="63"/>
      <c r="DLN20" s="63"/>
      <c r="DLO20" s="63"/>
      <c r="DLP20" s="63"/>
      <c r="DLQ20" s="63"/>
      <c r="DLR20" s="63"/>
      <c r="DLS20" s="63"/>
      <c r="DLT20" s="63"/>
      <c r="DLU20" s="63"/>
      <c r="DLV20" s="63"/>
      <c r="DLW20" s="63"/>
      <c r="DLX20" s="63"/>
      <c r="DLY20" s="63"/>
      <c r="DLZ20" s="63"/>
      <c r="DMA20" s="63"/>
      <c r="DMB20" s="63"/>
      <c r="DMC20" s="63"/>
      <c r="DMD20" s="63"/>
      <c r="DME20" s="63"/>
      <c r="DMF20" s="63"/>
      <c r="DMG20" s="63"/>
      <c r="DMH20" s="63"/>
      <c r="DMI20" s="63"/>
      <c r="DMJ20" s="63"/>
      <c r="DMK20" s="63"/>
      <c r="DML20" s="63"/>
      <c r="DMM20" s="63"/>
      <c r="DMN20" s="63"/>
      <c r="DMO20" s="63"/>
      <c r="DMP20" s="63"/>
      <c r="DMQ20" s="63"/>
      <c r="DMR20" s="63"/>
      <c r="DMS20" s="63"/>
      <c r="DMT20" s="63"/>
      <c r="DMU20" s="63"/>
      <c r="DMV20" s="63"/>
      <c r="DMW20" s="63"/>
      <c r="DMX20" s="63"/>
      <c r="DMY20" s="63"/>
      <c r="DMZ20" s="63"/>
      <c r="DNA20" s="63"/>
      <c r="DNB20" s="63"/>
      <c r="DNC20" s="63"/>
      <c r="DND20" s="63"/>
      <c r="DNE20" s="63"/>
      <c r="DNF20" s="63"/>
      <c r="DNG20" s="63"/>
      <c r="DNH20" s="63"/>
      <c r="DNI20" s="63"/>
      <c r="DNJ20" s="63"/>
      <c r="DNK20" s="63"/>
      <c r="DNL20" s="63"/>
      <c r="DNM20" s="63"/>
      <c r="DNN20" s="63"/>
      <c r="DNO20" s="63"/>
      <c r="DNP20" s="63"/>
      <c r="DNQ20" s="63"/>
      <c r="DNR20" s="63"/>
      <c r="DNS20" s="63"/>
      <c r="DNT20" s="63"/>
      <c r="DNU20" s="63"/>
      <c r="DNV20" s="63"/>
      <c r="DNW20" s="63"/>
      <c r="DNX20" s="63"/>
      <c r="DNY20" s="63"/>
      <c r="DNZ20" s="63"/>
      <c r="DOA20" s="63"/>
      <c r="DOB20" s="63"/>
      <c r="DOC20" s="63"/>
      <c r="DOD20" s="63"/>
      <c r="DOE20" s="63"/>
      <c r="DOF20" s="63"/>
      <c r="DOG20" s="63"/>
      <c r="DOH20" s="63"/>
      <c r="DOI20" s="63"/>
      <c r="DOJ20" s="63"/>
      <c r="DOK20" s="63"/>
      <c r="DOL20" s="63"/>
      <c r="DOM20" s="63"/>
      <c r="DON20" s="63"/>
      <c r="DOO20" s="63"/>
      <c r="DOP20" s="63"/>
      <c r="DOQ20" s="63"/>
      <c r="DOR20" s="63"/>
      <c r="DOS20" s="63"/>
      <c r="DOT20" s="63"/>
      <c r="DOU20" s="63"/>
      <c r="DOV20" s="63"/>
      <c r="DOW20" s="63"/>
      <c r="DOX20" s="63"/>
      <c r="DOY20" s="63"/>
      <c r="DOZ20" s="63"/>
      <c r="DPA20" s="63"/>
      <c r="DPB20" s="63"/>
      <c r="DPC20" s="63"/>
      <c r="DPD20" s="63"/>
      <c r="DPE20" s="63"/>
      <c r="DPF20" s="63"/>
      <c r="DPG20" s="63"/>
      <c r="DPH20" s="63"/>
      <c r="DPI20" s="63"/>
      <c r="DPJ20" s="63"/>
      <c r="DPK20" s="63"/>
      <c r="DPL20" s="63"/>
      <c r="DPM20" s="63"/>
      <c r="DPN20" s="63"/>
      <c r="DPO20" s="63"/>
      <c r="DPP20" s="63"/>
      <c r="DPQ20" s="63"/>
      <c r="DPR20" s="63"/>
      <c r="DPS20" s="63"/>
      <c r="DPT20" s="63"/>
      <c r="DPU20" s="63"/>
      <c r="DPV20" s="63"/>
      <c r="DPW20" s="63"/>
      <c r="DPX20" s="63"/>
      <c r="DPY20" s="63"/>
      <c r="DPZ20" s="63"/>
      <c r="DQA20" s="63"/>
      <c r="DQB20" s="63"/>
      <c r="DQC20" s="63"/>
      <c r="DQD20" s="63"/>
      <c r="DQE20" s="63"/>
      <c r="DQF20" s="63"/>
      <c r="DQG20" s="63"/>
      <c r="DQH20" s="63"/>
      <c r="DQI20" s="63"/>
      <c r="DQJ20" s="63"/>
      <c r="DQK20" s="63"/>
      <c r="DQL20" s="63"/>
      <c r="DQM20" s="63"/>
      <c r="DQN20" s="63"/>
      <c r="DQO20" s="63"/>
      <c r="DQP20" s="63"/>
      <c r="DQQ20" s="63"/>
      <c r="DQR20" s="63"/>
      <c r="DQS20" s="63"/>
      <c r="DQT20" s="63"/>
      <c r="DQU20" s="63"/>
      <c r="DQV20" s="63"/>
      <c r="DQW20" s="63"/>
      <c r="DQX20" s="63"/>
      <c r="DQY20" s="63"/>
      <c r="DQZ20" s="63"/>
      <c r="DRA20" s="63"/>
      <c r="DRB20" s="63"/>
      <c r="DRC20" s="63"/>
      <c r="DRD20" s="63"/>
      <c r="DRE20" s="63"/>
      <c r="DRF20" s="63"/>
      <c r="DRG20" s="63"/>
      <c r="DRH20" s="63"/>
      <c r="DRI20" s="63"/>
      <c r="DRJ20" s="63"/>
      <c r="DRK20" s="63"/>
      <c r="DRL20" s="63"/>
      <c r="DRM20" s="63"/>
      <c r="DRN20" s="63"/>
      <c r="DRO20" s="63"/>
      <c r="DRP20" s="63"/>
      <c r="DRQ20" s="63"/>
      <c r="DRR20" s="63"/>
      <c r="DRS20" s="63"/>
      <c r="DRT20" s="63"/>
      <c r="DRU20" s="63"/>
      <c r="DRV20" s="63"/>
      <c r="DRW20" s="63"/>
      <c r="DRX20" s="63"/>
      <c r="DRY20" s="63"/>
      <c r="DRZ20" s="63"/>
      <c r="DSA20" s="63"/>
      <c r="DSB20" s="63"/>
      <c r="DSC20" s="63"/>
      <c r="DSD20" s="63"/>
      <c r="DSE20" s="63"/>
      <c r="DSF20" s="63"/>
      <c r="DSG20" s="63"/>
      <c r="DSH20" s="63"/>
      <c r="DSI20" s="63"/>
      <c r="DSJ20" s="63"/>
      <c r="DSK20" s="63"/>
      <c r="DSL20" s="63"/>
      <c r="DSM20" s="63"/>
      <c r="DSN20" s="63"/>
      <c r="DSO20" s="63"/>
      <c r="DSP20" s="63"/>
      <c r="DSQ20" s="63"/>
      <c r="DSR20" s="63"/>
      <c r="DSS20" s="63"/>
      <c r="DST20" s="63"/>
      <c r="DSU20" s="63"/>
      <c r="DSV20" s="63"/>
      <c r="DSW20" s="63"/>
      <c r="DSX20" s="63"/>
      <c r="DSY20" s="63"/>
      <c r="DSZ20" s="63"/>
      <c r="DTA20" s="63"/>
      <c r="DTB20" s="63"/>
      <c r="DTC20" s="63"/>
      <c r="DTD20" s="63"/>
      <c r="DTE20" s="63"/>
      <c r="DTF20" s="63"/>
      <c r="DTG20" s="63"/>
      <c r="DTH20" s="63"/>
      <c r="DTI20" s="63"/>
      <c r="DTJ20" s="63"/>
      <c r="DTK20" s="63"/>
      <c r="DTL20" s="63"/>
      <c r="DTM20" s="63"/>
      <c r="DTN20" s="63"/>
      <c r="DTO20" s="63"/>
      <c r="DTP20" s="63"/>
      <c r="DTQ20" s="63"/>
      <c r="DTR20" s="63"/>
      <c r="DTS20" s="63"/>
      <c r="DTT20" s="63"/>
      <c r="DTU20" s="63"/>
      <c r="DTV20" s="63"/>
      <c r="DTW20" s="63"/>
      <c r="DTX20" s="63"/>
      <c r="DTY20" s="63"/>
      <c r="DTZ20" s="63"/>
      <c r="DUA20" s="63"/>
      <c r="DUB20" s="63"/>
      <c r="DUC20" s="63"/>
      <c r="DUD20" s="63"/>
      <c r="DUE20" s="63"/>
      <c r="DUF20" s="63"/>
      <c r="DUG20" s="63"/>
      <c r="DUH20" s="63"/>
      <c r="DUI20" s="63"/>
      <c r="DUJ20" s="63"/>
      <c r="DUK20" s="63"/>
      <c r="DUL20" s="63"/>
      <c r="DUM20" s="63"/>
      <c r="DUN20" s="63"/>
      <c r="DUO20" s="63"/>
      <c r="DUP20" s="63"/>
      <c r="DUQ20" s="63"/>
      <c r="DUR20" s="63"/>
      <c r="DUS20" s="63"/>
      <c r="DUT20" s="63"/>
      <c r="DUU20" s="63"/>
      <c r="DUV20" s="63"/>
      <c r="DUW20" s="63"/>
      <c r="DUX20" s="63"/>
      <c r="DUY20" s="63"/>
      <c r="DUZ20" s="63"/>
      <c r="DVA20" s="63"/>
      <c r="DVB20" s="63"/>
      <c r="DVC20" s="63"/>
      <c r="DVD20" s="63"/>
      <c r="DVE20" s="63"/>
      <c r="DVF20" s="63"/>
      <c r="DVG20" s="63"/>
      <c r="DVH20" s="63"/>
      <c r="DVI20" s="63"/>
      <c r="DVJ20" s="63"/>
      <c r="DVK20" s="63"/>
      <c r="DVL20" s="63"/>
      <c r="DVM20" s="63"/>
      <c r="DVN20" s="63"/>
      <c r="DVO20" s="63"/>
      <c r="DVP20" s="63"/>
      <c r="DVQ20" s="63"/>
      <c r="DVR20" s="63"/>
      <c r="DVS20" s="63"/>
      <c r="DVT20" s="63"/>
      <c r="DVU20" s="63"/>
      <c r="DVV20" s="63"/>
      <c r="DVW20" s="63"/>
      <c r="DVX20" s="63"/>
      <c r="DVY20" s="63"/>
      <c r="DVZ20" s="63"/>
      <c r="DWA20" s="63"/>
      <c r="DWB20" s="63"/>
      <c r="DWC20" s="63"/>
      <c r="DWD20" s="63"/>
      <c r="DWE20" s="63"/>
      <c r="DWF20" s="63"/>
      <c r="DWG20" s="63"/>
      <c r="DWH20" s="63"/>
      <c r="DWI20" s="63"/>
      <c r="DWJ20" s="63"/>
      <c r="DWK20" s="63"/>
      <c r="DWL20" s="63"/>
      <c r="DWM20" s="63"/>
      <c r="DWN20" s="63"/>
      <c r="DWO20" s="63"/>
      <c r="DWP20" s="63"/>
      <c r="DWQ20" s="63"/>
      <c r="DWR20" s="63"/>
      <c r="DWS20" s="63"/>
      <c r="DWT20" s="63"/>
      <c r="DWU20" s="63"/>
      <c r="DWV20" s="63"/>
      <c r="DWW20" s="63"/>
      <c r="DWX20" s="63"/>
      <c r="DWY20" s="63"/>
      <c r="DWZ20" s="63"/>
      <c r="DXA20" s="63"/>
      <c r="DXB20" s="63"/>
      <c r="DXC20" s="63"/>
      <c r="DXD20" s="63"/>
      <c r="DXE20" s="63"/>
      <c r="DXF20" s="63"/>
      <c r="DXG20" s="63"/>
      <c r="DXH20" s="63"/>
      <c r="DXI20" s="63"/>
      <c r="DXJ20" s="63"/>
      <c r="DXK20" s="63"/>
      <c r="DXL20" s="63"/>
      <c r="DXM20" s="63"/>
      <c r="DXN20" s="63"/>
      <c r="DXO20" s="63"/>
      <c r="DXP20" s="63"/>
      <c r="DXQ20" s="63"/>
      <c r="DXR20" s="63"/>
      <c r="DXS20" s="63"/>
      <c r="DXT20" s="63"/>
      <c r="DXU20" s="63"/>
      <c r="DXV20" s="63"/>
      <c r="DXW20" s="63"/>
      <c r="DXX20" s="63"/>
      <c r="DXY20" s="63"/>
      <c r="DXZ20" s="63"/>
      <c r="DYA20" s="63"/>
      <c r="DYB20" s="63"/>
      <c r="DYC20" s="63"/>
      <c r="DYD20" s="63"/>
      <c r="DYE20" s="63"/>
      <c r="DYF20" s="63"/>
      <c r="DYG20" s="63"/>
      <c r="DYH20" s="63"/>
      <c r="DYI20" s="63"/>
      <c r="DYJ20" s="63"/>
      <c r="DYK20" s="63"/>
      <c r="DYL20" s="63"/>
      <c r="DYM20" s="63"/>
      <c r="DYN20" s="63"/>
      <c r="DYO20" s="63"/>
      <c r="DYP20" s="63"/>
      <c r="DYQ20" s="63"/>
      <c r="DYR20" s="63"/>
      <c r="DYS20" s="63"/>
      <c r="DYT20" s="63"/>
      <c r="DYU20" s="63"/>
      <c r="DYV20" s="63"/>
      <c r="DYW20" s="63"/>
      <c r="DYX20" s="63"/>
      <c r="DYY20" s="63"/>
      <c r="DYZ20" s="63"/>
      <c r="DZA20" s="63"/>
      <c r="DZB20" s="63"/>
      <c r="DZC20" s="63"/>
      <c r="DZD20" s="63"/>
      <c r="DZE20" s="63"/>
      <c r="DZF20" s="63"/>
      <c r="DZG20" s="63"/>
      <c r="DZH20" s="63"/>
      <c r="DZI20" s="63"/>
      <c r="DZJ20" s="63"/>
      <c r="DZK20" s="63"/>
      <c r="DZL20" s="63"/>
      <c r="DZM20" s="63"/>
      <c r="DZN20" s="63"/>
      <c r="DZO20" s="63"/>
      <c r="DZP20" s="63"/>
      <c r="DZQ20" s="63"/>
      <c r="DZR20" s="63"/>
      <c r="DZS20" s="63"/>
      <c r="DZT20" s="63"/>
      <c r="DZU20" s="63"/>
      <c r="DZV20" s="63"/>
      <c r="DZW20" s="63"/>
      <c r="DZX20" s="63"/>
      <c r="DZY20" s="63"/>
      <c r="DZZ20" s="63"/>
      <c r="EAA20" s="63"/>
      <c r="EAB20" s="63"/>
      <c r="EAC20" s="63"/>
      <c r="EAD20" s="63"/>
      <c r="EAE20" s="63"/>
      <c r="EAF20" s="63"/>
      <c r="EAG20" s="63"/>
      <c r="EAH20" s="63"/>
      <c r="EAI20" s="63"/>
      <c r="EAJ20" s="63"/>
      <c r="EAK20" s="63"/>
      <c r="EAL20" s="63"/>
      <c r="EAM20" s="63"/>
      <c r="EAN20" s="63"/>
      <c r="EAO20" s="63"/>
      <c r="EAP20" s="63"/>
      <c r="EAQ20" s="63"/>
      <c r="EAR20" s="63"/>
      <c r="EAS20" s="63"/>
      <c r="EAT20" s="63"/>
      <c r="EAU20" s="63"/>
      <c r="EAV20" s="63"/>
      <c r="EAW20" s="63"/>
      <c r="EAX20" s="63"/>
      <c r="EAY20" s="63"/>
      <c r="EAZ20" s="63"/>
      <c r="EBA20" s="63"/>
      <c r="EBB20" s="63"/>
      <c r="EBC20" s="63"/>
      <c r="EBD20" s="63"/>
      <c r="EBE20" s="63"/>
      <c r="EBF20" s="63"/>
      <c r="EBG20" s="63"/>
      <c r="EBH20" s="63"/>
      <c r="EBI20" s="63"/>
      <c r="EBJ20" s="63"/>
      <c r="EBK20" s="63"/>
      <c r="EBL20" s="63"/>
      <c r="EBM20" s="63"/>
      <c r="EBN20" s="63"/>
      <c r="EBO20" s="63"/>
      <c r="EBP20" s="63"/>
      <c r="EBQ20" s="63"/>
      <c r="EBR20" s="63"/>
      <c r="EBS20" s="63"/>
      <c r="EBT20" s="63"/>
      <c r="EBU20" s="63"/>
      <c r="EBV20" s="63"/>
      <c r="EBW20" s="63"/>
      <c r="EBX20" s="63"/>
      <c r="EBY20" s="63"/>
      <c r="EBZ20" s="63"/>
      <c r="ECA20" s="63"/>
      <c r="ECB20" s="63"/>
      <c r="ECC20" s="63"/>
      <c r="ECD20" s="63"/>
      <c r="ECE20" s="63"/>
      <c r="ECF20" s="63"/>
      <c r="ECG20" s="63"/>
      <c r="ECH20" s="63"/>
      <c r="ECI20" s="63"/>
      <c r="ECJ20" s="63"/>
      <c r="ECK20" s="63"/>
      <c r="ECL20" s="63"/>
      <c r="ECM20" s="63"/>
      <c r="ECN20" s="63"/>
      <c r="ECO20" s="63"/>
      <c r="ECP20" s="63"/>
      <c r="ECQ20" s="63"/>
      <c r="ECR20" s="63"/>
      <c r="ECS20" s="63"/>
      <c r="ECT20" s="63"/>
      <c r="ECU20" s="63"/>
      <c r="ECV20" s="63"/>
      <c r="ECW20" s="63"/>
      <c r="ECX20" s="63"/>
      <c r="ECY20" s="63"/>
      <c r="ECZ20" s="63"/>
      <c r="EDA20" s="63"/>
      <c r="EDB20" s="63"/>
      <c r="EDC20" s="63"/>
      <c r="EDD20" s="63"/>
      <c r="EDE20" s="63"/>
      <c r="EDF20" s="63"/>
      <c r="EDG20" s="63"/>
      <c r="EDH20" s="63"/>
      <c r="EDI20" s="63"/>
      <c r="EDJ20" s="63"/>
      <c r="EDK20" s="63"/>
      <c r="EDL20" s="63"/>
      <c r="EDM20" s="63"/>
      <c r="EDN20" s="63"/>
      <c r="EDO20" s="63"/>
      <c r="EDP20" s="63"/>
      <c r="EDQ20" s="63"/>
      <c r="EDR20" s="63"/>
      <c r="EDS20" s="63"/>
      <c r="EDT20" s="63"/>
      <c r="EDU20" s="63"/>
      <c r="EDV20" s="63"/>
      <c r="EDW20" s="63"/>
      <c r="EDX20" s="63"/>
      <c r="EDY20" s="63"/>
      <c r="EDZ20" s="63"/>
      <c r="EEA20" s="63"/>
      <c r="EEB20" s="63"/>
      <c r="EEC20" s="63"/>
      <c r="EED20" s="63"/>
      <c r="EEE20" s="63"/>
      <c r="EEF20" s="63"/>
      <c r="EEG20" s="63"/>
      <c r="EEH20" s="63"/>
      <c r="EEI20" s="63"/>
      <c r="EEJ20" s="63"/>
      <c r="EEK20" s="63"/>
      <c r="EEL20" s="63"/>
      <c r="EEM20" s="63"/>
      <c r="EEN20" s="63"/>
      <c r="EEO20" s="63"/>
      <c r="EEP20" s="63"/>
      <c r="EEQ20" s="63"/>
      <c r="EER20" s="63"/>
      <c r="EES20" s="63"/>
      <c r="EET20" s="63"/>
      <c r="EEU20" s="63"/>
      <c r="EEV20" s="63"/>
      <c r="EEW20" s="63"/>
      <c r="EEX20" s="63"/>
      <c r="EEY20" s="63"/>
      <c r="EEZ20" s="63"/>
      <c r="EFA20" s="63"/>
      <c r="EFB20" s="63"/>
      <c r="EFC20" s="63"/>
      <c r="EFD20" s="63"/>
      <c r="EFE20" s="63"/>
      <c r="EFF20" s="63"/>
      <c r="EFG20" s="63"/>
      <c r="EFH20" s="63"/>
      <c r="EFI20" s="63"/>
      <c r="EFJ20" s="63"/>
      <c r="EFK20" s="63"/>
      <c r="EFL20" s="63"/>
      <c r="EFM20" s="63"/>
      <c r="EFN20" s="63"/>
      <c r="EFO20" s="63"/>
      <c r="EFP20" s="63"/>
      <c r="EFQ20" s="63"/>
      <c r="EFR20" s="63"/>
      <c r="EFS20" s="63"/>
      <c r="EFT20" s="63"/>
      <c r="EFU20" s="63"/>
      <c r="EFV20" s="63"/>
      <c r="EFW20" s="63"/>
      <c r="EFX20" s="63"/>
      <c r="EFY20" s="63"/>
      <c r="EFZ20" s="63"/>
      <c r="EGA20" s="63"/>
      <c r="EGB20" s="63"/>
      <c r="EGC20" s="63"/>
      <c r="EGD20" s="63"/>
      <c r="EGE20" s="63"/>
      <c r="EGF20" s="63"/>
      <c r="EGG20" s="63"/>
      <c r="EGH20" s="63"/>
      <c r="EGI20" s="63"/>
      <c r="EGJ20" s="63"/>
      <c r="EGK20" s="63"/>
      <c r="EGL20" s="63"/>
      <c r="EGM20" s="63"/>
      <c r="EGN20" s="63"/>
      <c r="EGO20" s="63"/>
      <c r="EGP20" s="63"/>
      <c r="EGQ20" s="63"/>
      <c r="EGR20" s="63"/>
      <c r="EGS20" s="63"/>
      <c r="EGT20" s="63"/>
      <c r="EGU20" s="63"/>
      <c r="EGV20" s="63"/>
      <c r="EGW20" s="63"/>
      <c r="EGX20" s="63"/>
      <c r="EGY20" s="63"/>
      <c r="EGZ20" s="63"/>
      <c r="EHA20" s="63"/>
      <c r="EHB20" s="63"/>
      <c r="EHC20" s="63"/>
      <c r="EHD20" s="63"/>
      <c r="EHE20" s="63"/>
      <c r="EHF20" s="63"/>
      <c r="EHG20" s="63"/>
      <c r="EHH20" s="63"/>
      <c r="EHI20" s="63"/>
      <c r="EHJ20" s="63"/>
      <c r="EHK20" s="63"/>
      <c r="EHL20" s="63"/>
      <c r="EHM20" s="63"/>
      <c r="EHN20" s="63"/>
      <c r="EHO20" s="63"/>
      <c r="EHP20" s="63"/>
      <c r="EHQ20" s="63"/>
      <c r="EHR20" s="63"/>
      <c r="EHS20" s="63"/>
      <c r="EHT20" s="63"/>
      <c r="EHU20" s="63"/>
      <c r="EHV20" s="63"/>
      <c r="EHW20" s="63"/>
      <c r="EHX20" s="63"/>
      <c r="EHY20" s="63"/>
      <c r="EHZ20" s="63"/>
      <c r="EIA20" s="63"/>
      <c r="EIB20" s="63"/>
      <c r="EIC20" s="63"/>
      <c r="EID20" s="63"/>
      <c r="EIE20" s="63"/>
      <c r="EIF20" s="63"/>
      <c r="EIG20" s="63"/>
      <c r="EIH20" s="63"/>
      <c r="EII20" s="63"/>
      <c r="EIJ20" s="63"/>
      <c r="EIK20" s="63"/>
      <c r="EIL20" s="63"/>
      <c r="EIM20" s="63"/>
      <c r="EIN20" s="63"/>
      <c r="EIO20" s="63"/>
      <c r="EIP20" s="63"/>
      <c r="EIQ20" s="63"/>
      <c r="EIR20" s="63"/>
      <c r="EIS20" s="63"/>
      <c r="EIT20" s="63"/>
      <c r="EIU20" s="63"/>
      <c r="EIV20" s="63"/>
      <c r="EIW20" s="63"/>
      <c r="EIX20" s="63"/>
      <c r="EIY20" s="63"/>
      <c r="EIZ20" s="63"/>
      <c r="EJA20" s="63"/>
      <c r="EJB20" s="63"/>
      <c r="EJC20" s="63"/>
      <c r="EJD20" s="63"/>
      <c r="EJE20" s="63"/>
      <c r="EJF20" s="63"/>
      <c r="EJG20" s="63"/>
      <c r="EJH20" s="63"/>
      <c r="EJI20" s="63"/>
      <c r="EJJ20" s="63"/>
      <c r="EJK20" s="63"/>
      <c r="EJL20" s="63"/>
      <c r="EJM20" s="63"/>
      <c r="EJN20" s="63"/>
      <c r="EJO20" s="63"/>
      <c r="EJP20" s="63"/>
      <c r="EJQ20" s="63"/>
      <c r="EJR20" s="63"/>
      <c r="EJS20" s="63"/>
      <c r="EJT20" s="63"/>
      <c r="EJU20" s="63"/>
      <c r="EJV20" s="63"/>
      <c r="EJW20" s="63"/>
      <c r="EJX20" s="63"/>
      <c r="EJY20" s="63"/>
      <c r="EJZ20" s="63"/>
      <c r="EKA20" s="63"/>
      <c r="EKB20" s="63"/>
      <c r="EKC20" s="63"/>
      <c r="EKD20" s="63"/>
      <c r="EKE20" s="63"/>
      <c r="EKF20" s="63"/>
      <c r="EKG20" s="63"/>
      <c r="EKH20" s="63"/>
      <c r="EKI20" s="63"/>
      <c r="EKJ20" s="63"/>
      <c r="EKK20" s="63"/>
      <c r="EKL20" s="63"/>
      <c r="EKM20" s="63"/>
      <c r="EKN20" s="63"/>
      <c r="EKO20" s="63"/>
      <c r="EKP20" s="63"/>
      <c r="EKQ20" s="63"/>
      <c r="EKR20" s="63"/>
      <c r="EKS20" s="63"/>
      <c r="EKT20" s="63"/>
      <c r="EKU20" s="63"/>
      <c r="EKV20" s="63"/>
      <c r="EKW20" s="63"/>
      <c r="EKX20" s="63"/>
      <c r="EKY20" s="63"/>
      <c r="EKZ20" s="63"/>
      <c r="ELA20" s="63"/>
      <c r="ELB20" s="63"/>
      <c r="ELC20" s="63"/>
      <c r="ELD20" s="63"/>
      <c r="ELE20" s="63"/>
      <c r="ELF20" s="63"/>
      <c r="ELG20" s="63"/>
      <c r="ELH20" s="63"/>
      <c r="ELI20" s="63"/>
      <c r="ELJ20" s="63"/>
      <c r="ELK20" s="63"/>
      <c r="ELL20" s="63"/>
      <c r="ELM20" s="63"/>
      <c r="ELN20" s="63"/>
      <c r="ELO20" s="63"/>
      <c r="ELP20" s="63"/>
      <c r="ELQ20" s="63"/>
      <c r="ELR20" s="63"/>
      <c r="ELS20" s="63"/>
      <c r="ELT20" s="63"/>
      <c r="ELU20" s="63"/>
      <c r="ELV20" s="63"/>
      <c r="ELW20" s="63"/>
      <c r="ELX20" s="63"/>
      <c r="ELY20" s="63"/>
      <c r="ELZ20" s="63"/>
      <c r="EMA20" s="63"/>
      <c r="EMB20" s="63"/>
      <c r="EMC20" s="63"/>
      <c r="EMD20" s="63"/>
      <c r="EME20" s="63"/>
      <c r="EMF20" s="63"/>
      <c r="EMG20" s="63"/>
      <c r="EMH20" s="63"/>
      <c r="EMI20" s="63"/>
      <c r="EMJ20" s="63"/>
      <c r="EMK20" s="63"/>
      <c r="EML20" s="63"/>
      <c r="EMM20" s="63"/>
      <c r="EMN20" s="63"/>
      <c r="EMO20" s="63"/>
      <c r="EMP20" s="63"/>
      <c r="EMQ20" s="63"/>
      <c r="EMR20" s="63"/>
      <c r="EMS20" s="63"/>
      <c r="EMT20" s="63"/>
      <c r="EMU20" s="63"/>
      <c r="EMV20" s="63"/>
      <c r="EMW20" s="63"/>
      <c r="EMX20" s="63"/>
      <c r="EMY20" s="63"/>
      <c r="EMZ20" s="63"/>
      <c r="ENA20" s="63"/>
      <c r="ENB20" s="63"/>
      <c r="ENC20" s="63"/>
      <c r="END20" s="63"/>
      <c r="ENE20" s="63"/>
      <c r="ENF20" s="63"/>
      <c r="ENG20" s="63"/>
      <c r="ENH20" s="63"/>
      <c r="ENI20" s="63"/>
      <c r="ENJ20" s="63"/>
      <c r="ENK20" s="63"/>
      <c r="ENL20" s="63"/>
      <c r="ENM20" s="63"/>
      <c r="ENN20" s="63"/>
      <c r="ENO20" s="63"/>
      <c r="ENP20" s="63"/>
      <c r="ENQ20" s="63"/>
      <c r="ENR20" s="63"/>
      <c r="ENS20" s="63"/>
      <c r="ENT20" s="63"/>
      <c r="ENU20" s="63"/>
      <c r="ENV20" s="63"/>
      <c r="ENW20" s="63"/>
      <c r="ENX20" s="63"/>
      <c r="ENY20" s="63"/>
      <c r="ENZ20" s="63"/>
      <c r="EOA20" s="63"/>
      <c r="EOB20" s="63"/>
      <c r="EOC20" s="63"/>
      <c r="EOD20" s="63"/>
      <c r="EOE20" s="63"/>
      <c r="EOF20" s="63"/>
      <c r="EOG20" s="63"/>
      <c r="EOH20" s="63"/>
      <c r="EOI20" s="63"/>
      <c r="EOJ20" s="63"/>
      <c r="EOK20" s="63"/>
      <c r="EOL20" s="63"/>
      <c r="EOM20" s="63"/>
      <c r="EON20" s="63"/>
      <c r="EOO20" s="63"/>
      <c r="EOP20" s="63"/>
      <c r="EOQ20" s="63"/>
      <c r="EOR20" s="63"/>
      <c r="EOS20" s="63"/>
      <c r="EOT20" s="63"/>
      <c r="EOU20" s="63"/>
      <c r="EOV20" s="63"/>
      <c r="EOW20" s="63"/>
      <c r="EOX20" s="63"/>
      <c r="EOY20" s="63"/>
      <c r="EOZ20" s="63"/>
      <c r="EPA20" s="63"/>
      <c r="EPB20" s="63"/>
      <c r="EPC20" s="63"/>
      <c r="EPD20" s="63"/>
      <c r="EPE20" s="63"/>
      <c r="EPF20" s="63"/>
      <c r="EPG20" s="63"/>
      <c r="EPH20" s="63"/>
      <c r="EPI20" s="63"/>
      <c r="EPJ20" s="63"/>
      <c r="EPK20" s="63"/>
      <c r="EPL20" s="63"/>
      <c r="EPM20" s="63"/>
      <c r="EPN20" s="63"/>
      <c r="EPO20" s="63"/>
      <c r="EPP20" s="63"/>
      <c r="EPQ20" s="63"/>
      <c r="EPR20" s="63"/>
      <c r="EPS20" s="63"/>
      <c r="EPT20" s="63"/>
      <c r="EPU20" s="63"/>
      <c r="EPV20" s="63"/>
      <c r="EPW20" s="63"/>
      <c r="EPX20" s="63"/>
      <c r="EPY20" s="63"/>
      <c r="EPZ20" s="63"/>
      <c r="EQA20" s="63"/>
      <c r="EQB20" s="63"/>
      <c r="EQC20" s="63"/>
      <c r="EQD20" s="63"/>
      <c r="EQE20" s="63"/>
      <c r="EQF20" s="63"/>
      <c r="EQG20" s="63"/>
      <c r="EQH20" s="63"/>
      <c r="EQI20" s="63"/>
      <c r="EQJ20" s="63"/>
      <c r="EQK20" s="63"/>
      <c r="EQL20" s="63"/>
      <c r="EQM20" s="63"/>
      <c r="EQN20" s="63"/>
      <c r="EQO20" s="63"/>
      <c r="EQP20" s="63"/>
      <c r="EQQ20" s="63"/>
      <c r="EQR20" s="63"/>
      <c r="EQS20" s="63"/>
      <c r="EQT20" s="63"/>
      <c r="EQU20" s="63"/>
      <c r="EQV20" s="63"/>
      <c r="EQW20" s="63"/>
      <c r="EQX20" s="63"/>
      <c r="EQY20" s="63"/>
      <c r="EQZ20" s="63"/>
      <c r="ERA20" s="63"/>
      <c r="ERB20" s="63"/>
      <c r="ERC20" s="63"/>
      <c r="ERD20" s="63"/>
      <c r="ERE20" s="63"/>
      <c r="ERF20" s="63"/>
      <c r="ERG20" s="63"/>
      <c r="ERH20" s="63"/>
      <c r="ERI20" s="63"/>
      <c r="ERJ20" s="63"/>
      <c r="ERK20" s="63"/>
      <c r="ERL20" s="63"/>
      <c r="ERM20" s="63"/>
      <c r="ERN20" s="63"/>
      <c r="ERO20" s="63"/>
      <c r="ERP20" s="63"/>
      <c r="ERQ20" s="63"/>
      <c r="ERR20" s="63"/>
      <c r="ERS20" s="63"/>
      <c r="ERT20" s="63"/>
      <c r="ERU20" s="63"/>
      <c r="ERV20" s="63"/>
      <c r="ERW20" s="63"/>
      <c r="ERX20" s="63"/>
      <c r="ERY20" s="63"/>
      <c r="ERZ20" s="63"/>
      <c r="ESA20" s="63"/>
      <c r="ESB20" s="63"/>
      <c r="ESC20" s="63"/>
      <c r="ESD20" s="63"/>
      <c r="ESE20" s="63"/>
      <c r="ESF20" s="63"/>
      <c r="ESG20" s="63"/>
      <c r="ESH20" s="63"/>
      <c r="ESI20" s="63"/>
      <c r="ESJ20" s="63"/>
      <c r="ESK20" s="63"/>
      <c r="ESL20" s="63"/>
      <c r="ESM20" s="63"/>
      <c r="ESN20" s="63"/>
      <c r="ESO20" s="63"/>
      <c r="ESP20" s="63"/>
      <c r="ESQ20" s="63"/>
      <c r="ESR20" s="63"/>
      <c r="ESS20" s="63"/>
      <c r="EST20" s="63"/>
      <c r="ESU20" s="63"/>
      <c r="ESV20" s="63"/>
      <c r="ESW20" s="63"/>
      <c r="ESX20" s="63"/>
      <c r="ESY20" s="63"/>
      <c r="ESZ20" s="63"/>
      <c r="ETA20" s="63"/>
      <c r="ETB20" s="63"/>
      <c r="ETC20" s="63"/>
      <c r="ETD20" s="63"/>
      <c r="ETE20" s="63"/>
      <c r="ETF20" s="63"/>
      <c r="ETG20" s="63"/>
      <c r="ETH20" s="63"/>
      <c r="ETI20" s="63"/>
      <c r="ETJ20" s="63"/>
      <c r="ETK20" s="63"/>
      <c r="ETL20" s="63"/>
      <c r="ETM20" s="63"/>
      <c r="ETN20" s="63"/>
      <c r="ETO20" s="63"/>
      <c r="ETP20" s="63"/>
      <c r="ETQ20" s="63"/>
      <c r="ETR20" s="63"/>
      <c r="ETS20" s="63"/>
      <c r="ETT20" s="63"/>
      <c r="ETU20" s="63"/>
      <c r="ETV20" s="63"/>
      <c r="ETW20" s="63"/>
      <c r="ETX20" s="63"/>
      <c r="ETY20" s="63"/>
      <c r="ETZ20" s="63"/>
      <c r="EUA20" s="63"/>
      <c r="EUB20" s="63"/>
      <c r="EUC20" s="63"/>
      <c r="EUD20" s="63"/>
      <c r="EUE20" s="63"/>
      <c r="EUF20" s="63"/>
      <c r="EUG20" s="63"/>
      <c r="EUH20" s="63"/>
      <c r="EUI20" s="63"/>
      <c r="EUJ20" s="63"/>
      <c r="EUK20" s="63"/>
      <c r="EUL20" s="63"/>
      <c r="EUM20" s="63"/>
      <c r="EUN20" s="63"/>
      <c r="EUO20" s="63"/>
      <c r="EUP20" s="63"/>
      <c r="EUQ20" s="63"/>
      <c r="EUR20" s="63"/>
      <c r="EUS20" s="63"/>
      <c r="EUT20" s="63"/>
      <c r="EUU20" s="63"/>
      <c r="EUV20" s="63"/>
      <c r="EUW20" s="63"/>
      <c r="EUX20" s="63"/>
      <c r="EUY20" s="63"/>
      <c r="EUZ20" s="63"/>
      <c r="EVA20" s="63"/>
      <c r="EVB20" s="63"/>
      <c r="EVC20" s="63"/>
      <c r="EVD20" s="63"/>
      <c r="EVE20" s="63"/>
      <c r="EVF20" s="63"/>
      <c r="EVG20" s="63"/>
      <c r="EVH20" s="63"/>
      <c r="EVI20" s="63"/>
      <c r="EVJ20" s="63"/>
      <c r="EVK20" s="63"/>
      <c r="EVL20" s="63"/>
      <c r="EVM20" s="63"/>
      <c r="EVN20" s="63"/>
      <c r="EVO20" s="63"/>
      <c r="EVP20" s="63"/>
      <c r="EVQ20" s="63"/>
      <c r="EVR20" s="63"/>
      <c r="EVS20" s="63"/>
      <c r="EVT20" s="63"/>
      <c r="EVU20" s="63"/>
      <c r="EVV20" s="63"/>
      <c r="EVW20" s="63"/>
      <c r="EVX20" s="63"/>
      <c r="EVY20" s="63"/>
      <c r="EVZ20" s="63"/>
      <c r="EWA20" s="63"/>
      <c r="EWB20" s="63"/>
      <c r="EWC20" s="63"/>
      <c r="EWD20" s="63"/>
      <c r="EWE20" s="63"/>
      <c r="EWF20" s="63"/>
      <c r="EWG20" s="63"/>
      <c r="EWH20" s="63"/>
      <c r="EWI20" s="63"/>
      <c r="EWJ20" s="63"/>
      <c r="EWK20" s="63"/>
      <c r="EWL20" s="63"/>
      <c r="EWM20" s="63"/>
      <c r="EWN20" s="63"/>
      <c r="EWO20" s="63"/>
      <c r="EWP20" s="63"/>
      <c r="EWQ20" s="63"/>
      <c r="EWR20" s="63"/>
      <c r="EWS20" s="63"/>
      <c r="EWT20" s="63"/>
      <c r="EWU20" s="63"/>
      <c r="EWV20" s="63"/>
      <c r="EWW20" s="63"/>
      <c r="EWX20" s="63"/>
      <c r="EWY20" s="63"/>
      <c r="EWZ20" s="63"/>
      <c r="EXA20" s="63"/>
      <c r="EXB20" s="63"/>
      <c r="EXC20" s="63"/>
      <c r="EXD20" s="63"/>
      <c r="EXE20" s="63"/>
      <c r="EXF20" s="63"/>
      <c r="EXG20" s="63"/>
      <c r="EXH20" s="63"/>
      <c r="EXI20" s="63"/>
      <c r="EXJ20" s="63"/>
      <c r="EXK20" s="63"/>
      <c r="EXL20" s="63"/>
      <c r="EXM20" s="63"/>
      <c r="EXN20" s="63"/>
      <c r="EXO20" s="63"/>
      <c r="EXP20" s="63"/>
      <c r="EXQ20" s="63"/>
      <c r="EXR20" s="63"/>
      <c r="EXS20" s="63"/>
      <c r="EXT20" s="63"/>
      <c r="EXU20" s="63"/>
      <c r="EXV20" s="63"/>
      <c r="EXW20" s="63"/>
      <c r="EXX20" s="63"/>
      <c r="EXY20" s="63"/>
      <c r="EXZ20" s="63"/>
      <c r="EYA20" s="63"/>
      <c r="EYB20" s="63"/>
      <c r="EYC20" s="63"/>
      <c r="EYD20" s="63"/>
      <c r="EYE20" s="63"/>
      <c r="EYF20" s="63"/>
      <c r="EYG20" s="63"/>
      <c r="EYH20" s="63"/>
      <c r="EYI20" s="63"/>
      <c r="EYJ20" s="63"/>
      <c r="EYK20" s="63"/>
      <c r="EYL20" s="63"/>
      <c r="EYM20" s="63"/>
      <c r="EYN20" s="63"/>
      <c r="EYO20" s="63"/>
      <c r="EYP20" s="63"/>
      <c r="EYQ20" s="63"/>
      <c r="EYR20" s="63"/>
      <c r="EYS20" s="63"/>
      <c r="EYT20" s="63"/>
      <c r="EYU20" s="63"/>
      <c r="EYV20" s="63"/>
      <c r="EYW20" s="63"/>
      <c r="EYX20" s="63"/>
      <c r="EYY20" s="63"/>
      <c r="EYZ20" s="63"/>
      <c r="EZA20" s="63"/>
      <c r="EZB20" s="63"/>
      <c r="EZC20" s="63"/>
      <c r="EZD20" s="63"/>
      <c r="EZE20" s="63"/>
      <c r="EZF20" s="63"/>
      <c r="EZG20" s="63"/>
      <c r="EZH20" s="63"/>
      <c r="EZI20" s="63"/>
      <c r="EZJ20" s="63"/>
      <c r="EZK20" s="63"/>
      <c r="EZL20" s="63"/>
      <c r="EZM20" s="63"/>
      <c r="EZN20" s="63"/>
      <c r="EZO20" s="63"/>
      <c r="EZP20" s="63"/>
      <c r="EZQ20" s="63"/>
      <c r="EZR20" s="63"/>
      <c r="EZS20" s="63"/>
      <c r="EZT20" s="63"/>
      <c r="EZU20" s="63"/>
      <c r="EZV20" s="63"/>
      <c r="EZW20" s="63"/>
      <c r="EZX20" s="63"/>
      <c r="EZY20" s="63"/>
      <c r="EZZ20" s="63"/>
      <c r="FAA20" s="63"/>
      <c r="FAB20" s="63"/>
      <c r="FAC20" s="63"/>
      <c r="FAD20" s="63"/>
      <c r="FAE20" s="63"/>
      <c r="FAF20" s="63"/>
      <c r="FAG20" s="63"/>
      <c r="FAH20" s="63"/>
      <c r="FAI20" s="63"/>
      <c r="FAJ20" s="63"/>
      <c r="FAK20" s="63"/>
      <c r="FAL20" s="63"/>
      <c r="FAM20" s="63"/>
      <c r="FAN20" s="63"/>
      <c r="FAO20" s="63"/>
      <c r="FAP20" s="63"/>
      <c r="FAQ20" s="63"/>
      <c r="FAR20" s="63"/>
      <c r="FAS20" s="63"/>
      <c r="FAT20" s="63"/>
      <c r="FAU20" s="63"/>
      <c r="FAV20" s="63"/>
      <c r="FAW20" s="63"/>
      <c r="FAX20" s="63"/>
      <c r="FAY20" s="63"/>
      <c r="FAZ20" s="63"/>
      <c r="FBA20" s="63"/>
      <c r="FBB20" s="63"/>
      <c r="FBC20" s="63"/>
      <c r="FBD20" s="63"/>
      <c r="FBE20" s="63"/>
      <c r="FBF20" s="63"/>
      <c r="FBG20" s="63"/>
      <c r="FBH20" s="63"/>
      <c r="FBI20" s="63"/>
      <c r="FBJ20" s="63"/>
      <c r="FBK20" s="63"/>
      <c r="FBL20" s="63"/>
      <c r="FBM20" s="63"/>
      <c r="FBN20" s="63"/>
      <c r="FBO20" s="63"/>
      <c r="FBP20" s="63"/>
      <c r="FBQ20" s="63"/>
      <c r="FBR20" s="63"/>
      <c r="FBS20" s="63"/>
      <c r="FBT20" s="63"/>
      <c r="FBU20" s="63"/>
      <c r="FBV20" s="63"/>
      <c r="FBW20" s="63"/>
      <c r="FBX20" s="63"/>
      <c r="FBY20" s="63"/>
      <c r="FBZ20" s="63"/>
      <c r="FCA20" s="63"/>
      <c r="FCB20" s="63"/>
      <c r="FCC20" s="63"/>
      <c r="FCD20" s="63"/>
      <c r="FCE20" s="63"/>
      <c r="FCF20" s="63"/>
      <c r="FCG20" s="63"/>
      <c r="FCH20" s="63"/>
      <c r="FCI20" s="63"/>
      <c r="FCJ20" s="63"/>
      <c r="FCK20" s="63"/>
      <c r="FCL20" s="63"/>
      <c r="FCM20" s="63"/>
      <c r="FCN20" s="63"/>
      <c r="FCO20" s="63"/>
      <c r="FCP20" s="63"/>
      <c r="FCQ20" s="63"/>
      <c r="FCR20" s="63"/>
      <c r="FCS20" s="63"/>
      <c r="FCT20" s="63"/>
      <c r="FCU20" s="63"/>
      <c r="FCV20" s="63"/>
      <c r="FCW20" s="63"/>
      <c r="FCX20" s="63"/>
      <c r="FCY20" s="63"/>
      <c r="FCZ20" s="63"/>
      <c r="FDA20" s="63"/>
      <c r="FDB20" s="63"/>
      <c r="FDC20" s="63"/>
      <c r="FDD20" s="63"/>
      <c r="FDE20" s="63"/>
      <c r="FDF20" s="63"/>
      <c r="FDG20" s="63"/>
      <c r="FDH20" s="63"/>
      <c r="FDI20" s="63"/>
      <c r="FDJ20" s="63"/>
      <c r="FDK20" s="63"/>
      <c r="FDL20" s="63"/>
      <c r="FDM20" s="63"/>
      <c r="FDN20" s="63"/>
      <c r="FDO20" s="63"/>
      <c r="FDP20" s="63"/>
      <c r="FDQ20" s="63"/>
      <c r="FDR20" s="63"/>
      <c r="FDS20" s="63"/>
      <c r="FDT20" s="63"/>
      <c r="FDU20" s="63"/>
      <c r="FDV20" s="63"/>
      <c r="FDW20" s="63"/>
      <c r="FDX20" s="63"/>
      <c r="FDY20" s="63"/>
      <c r="FDZ20" s="63"/>
      <c r="FEA20" s="63"/>
      <c r="FEB20" s="63"/>
      <c r="FEC20" s="63"/>
      <c r="FED20" s="63"/>
      <c r="FEE20" s="63"/>
      <c r="FEF20" s="63"/>
      <c r="FEG20" s="63"/>
      <c r="FEH20" s="63"/>
      <c r="FEI20" s="63"/>
      <c r="FEJ20" s="63"/>
      <c r="FEK20" s="63"/>
      <c r="FEL20" s="63"/>
      <c r="FEM20" s="63"/>
      <c r="FEN20" s="63"/>
      <c r="FEO20" s="63"/>
      <c r="FEP20" s="63"/>
      <c r="FEQ20" s="63"/>
      <c r="FER20" s="63"/>
      <c r="FES20" s="63"/>
      <c r="FET20" s="63"/>
      <c r="FEU20" s="63"/>
      <c r="FEV20" s="63"/>
      <c r="FEW20" s="63"/>
      <c r="FEX20" s="63"/>
      <c r="FEY20" s="63"/>
      <c r="FEZ20" s="63"/>
      <c r="FFA20" s="63"/>
      <c r="FFB20" s="63"/>
      <c r="FFC20" s="63"/>
      <c r="FFD20" s="63"/>
      <c r="FFE20" s="63"/>
      <c r="FFF20" s="63"/>
      <c r="FFG20" s="63"/>
      <c r="FFH20" s="63"/>
      <c r="FFI20" s="63"/>
      <c r="FFJ20" s="63"/>
      <c r="FFK20" s="63"/>
      <c r="FFL20" s="63"/>
      <c r="FFM20" s="63"/>
      <c r="FFN20" s="63"/>
      <c r="FFO20" s="63"/>
      <c r="FFP20" s="63"/>
      <c r="FFQ20" s="63"/>
      <c r="FFR20" s="63"/>
      <c r="FFS20" s="63"/>
      <c r="FFT20" s="63"/>
      <c r="FFU20" s="63"/>
      <c r="FFV20" s="63"/>
      <c r="FFW20" s="63"/>
      <c r="FFX20" s="63"/>
      <c r="FFY20" s="63"/>
      <c r="FFZ20" s="63"/>
      <c r="FGA20" s="63"/>
      <c r="FGB20" s="63"/>
      <c r="FGC20" s="63"/>
      <c r="FGD20" s="63"/>
      <c r="FGE20" s="63"/>
      <c r="FGF20" s="63"/>
      <c r="FGG20" s="63"/>
      <c r="FGH20" s="63"/>
      <c r="FGI20" s="63"/>
      <c r="FGJ20" s="63"/>
      <c r="FGK20" s="63"/>
      <c r="FGL20" s="63"/>
      <c r="FGM20" s="63"/>
      <c r="FGN20" s="63"/>
      <c r="FGO20" s="63"/>
      <c r="FGP20" s="63"/>
      <c r="FGQ20" s="63"/>
      <c r="FGR20" s="63"/>
      <c r="FGS20" s="63"/>
      <c r="FGT20" s="63"/>
      <c r="FGU20" s="63"/>
      <c r="FGV20" s="63"/>
      <c r="FGW20" s="63"/>
      <c r="FGX20" s="63"/>
      <c r="FGY20" s="63"/>
      <c r="FGZ20" s="63"/>
      <c r="FHA20" s="63"/>
      <c r="FHB20" s="63"/>
      <c r="FHC20" s="63"/>
      <c r="FHD20" s="63"/>
      <c r="FHE20" s="63"/>
      <c r="FHF20" s="63"/>
      <c r="FHG20" s="63"/>
      <c r="FHH20" s="63"/>
      <c r="FHI20" s="63"/>
      <c r="FHJ20" s="63"/>
      <c r="FHK20" s="63"/>
      <c r="FHL20" s="63"/>
      <c r="FHM20" s="63"/>
      <c r="FHN20" s="63"/>
      <c r="FHO20" s="63"/>
      <c r="FHP20" s="63"/>
      <c r="FHQ20" s="63"/>
      <c r="FHR20" s="63"/>
      <c r="FHS20" s="63"/>
      <c r="FHT20" s="63"/>
      <c r="FHU20" s="63"/>
      <c r="FHV20" s="63"/>
      <c r="FHW20" s="63"/>
      <c r="FHX20" s="63"/>
      <c r="FHY20" s="63"/>
      <c r="FHZ20" s="63"/>
      <c r="FIA20" s="63"/>
      <c r="FIB20" s="63"/>
      <c r="FIC20" s="63"/>
      <c r="FID20" s="63"/>
      <c r="FIE20" s="63"/>
      <c r="FIF20" s="63"/>
      <c r="FIG20" s="63"/>
      <c r="FIH20" s="63"/>
      <c r="FII20" s="63"/>
      <c r="FIJ20" s="63"/>
      <c r="FIK20" s="63"/>
      <c r="FIL20" s="63"/>
      <c r="FIM20" s="63"/>
      <c r="FIN20" s="63"/>
      <c r="FIO20" s="63"/>
      <c r="FIP20" s="63"/>
      <c r="FIQ20" s="63"/>
      <c r="FIR20" s="63"/>
      <c r="FIS20" s="63"/>
      <c r="FIT20" s="63"/>
      <c r="FIU20" s="63"/>
      <c r="FIV20" s="63"/>
      <c r="FIW20" s="63"/>
      <c r="FIX20" s="63"/>
      <c r="FIY20" s="63"/>
      <c r="FIZ20" s="63"/>
      <c r="FJA20" s="63"/>
      <c r="FJB20" s="63"/>
      <c r="FJC20" s="63"/>
      <c r="FJD20" s="63"/>
      <c r="FJE20" s="63"/>
      <c r="FJF20" s="63"/>
      <c r="FJG20" s="63"/>
      <c r="FJH20" s="63"/>
      <c r="FJI20" s="63"/>
      <c r="FJJ20" s="63"/>
      <c r="FJK20" s="63"/>
      <c r="FJL20" s="63"/>
      <c r="FJM20" s="63"/>
      <c r="FJN20" s="63"/>
      <c r="FJO20" s="63"/>
      <c r="FJP20" s="63"/>
      <c r="FJQ20" s="63"/>
      <c r="FJR20" s="63"/>
      <c r="FJS20" s="63"/>
      <c r="FJT20" s="63"/>
      <c r="FJU20" s="63"/>
      <c r="FJV20" s="63"/>
      <c r="FJW20" s="63"/>
      <c r="FJX20" s="63"/>
      <c r="FJY20" s="63"/>
      <c r="FJZ20" s="63"/>
      <c r="FKA20" s="63"/>
      <c r="FKB20" s="63"/>
      <c r="FKC20" s="63"/>
      <c r="FKD20" s="63"/>
      <c r="FKE20" s="63"/>
      <c r="FKF20" s="63"/>
      <c r="FKG20" s="63"/>
      <c r="FKH20" s="63"/>
      <c r="FKI20" s="63"/>
      <c r="FKJ20" s="63"/>
      <c r="FKK20" s="63"/>
      <c r="FKL20" s="63"/>
      <c r="FKM20" s="63"/>
      <c r="FKN20" s="63"/>
      <c r="FKO20" s="63"/>
      <c r="FKP20" s="63"/>
      <c r="FKQ20" s="63"/>
      <c r="FKR20" s="63"/>
      <c r="FKS20" s="63"/>
      <c r="FKT20" s="63"/>
      <c r="FKU20" s="63"/>
      <c r="FKV20" s="63"/>
      <c r="FKW20" s="63"/>
      <c r="FKX20" s="63"/>
      <c r="FKY20" s="63"/>
      <c r="FKZ20" s="63"/>
      <c r="FLA20" s="63"/>
      <c r="FLB20" s="63"/>
      <c r="FLC20" s="63"/>
      <c r="FLD20" s="63"/>
      <c r="FLE20" s="63"/>
      <c r="FLF20" s="63"/>
      <c r="FLG20" s="63"/>
      <c r="FLH20" s="63"/>
      <c r="FLI20" s="63"/>
      <c r="FLJ20" s="63"/>
      <c r="FLK20" s="63"/>
      <c r="FLL20" s="63"/>
      <c r="FLM20" s="63"/>
      <c r="FLN20" s="63"/>
      <c r="FLO20" s="63"/>
      <c r="FLP20" s="63"/>
      <c r="FLQ20" s="63"/>
      <c r="FLR20" s="63"/>
      <c r="FLS20" s="63"/>
      <c r="FLT20" s="63"/>
      <c r="FLU20" s="63"/>
      <c r="FLV20" s="63"/>
      <c r="FLW20" s="63"/>
      <c r="FLX20" s="63"/>
      <c r="FLY20" s="63"/>
      <c r="FLZ20" s="63"/>
      <c r="FMA20" s="63"/>
      <c r="FMB20" s="63"/>
      <c r="FMC20" s="63"/>
      <c r="FMD20" s="63"/>
      <c r="FME20" s="63"/>
      <c r="FMF20" s="63"/>
      <c r="FMG20" s="63"/>
      <c r="FMH20" s="63"/>
      <c r="FMI20" s="63"/>
      <c r="FMJ20" s="63"/>
      <c r="FMK20" s="63"/>
      <c r="FML20" s="63"/>
      <c r="FMM20" s="63"/>
      <c r="FMN20" s="63"/>
      <c r="FMO20" s="63"/>
      <c r="FMP20" s="63"/>
      <c r="FMQ20" s="63"/>
      <c r="FMR20" s="63"/>
      <c r="FMS20" s="63"/>
      <c r="FMT20" s="63"/>
      <c r="FMU20" s="63"/>
      <c r="FMV20" s="63"/>
      <c r="FMW20" s="63"/>
      <c r="FMX20" s="63"/>
      <c r="FMY20" s="63"/>
      <c r="FMZ20" s="63"/>
      <c r="FNA20" s="63"/>
      <c r="FNB20" s="63"/>
      <c r="FNC20" s="63"/>
      <c r="FND20" s="63"/>
      <c r="FNE20" s="63"/>
      <c r="FNF20" s="63"/>
      <c r="FNG20" s="63"/>
      <c r="FNH20" s="63"/>
      <c r="FNI20" s="63"/>
      <c r="FNJ20" s="63"/>
      <c r="FNK20" s="63"/>
      <c r="FNL20" s="63"/>
      <c r="FNM20" s="63"/>
      <c r="FNN20" s="63"/>
      <c r="FNO20" s="63"/>
      <c r="FNP20" s="63"/>
      <c r="FNQ20" s="63"/>
      <c r="FNR20" s="63"/>
      <c r="FNS20" s="63"/>
      <c r="FNT20" s="63"/>
      <c r="FNU20" s="63"/>
      <c r="FNV20" s="63"/>
      <c r="FNW20" s="63"/>
      <c r="FNX20" s="63"/>
      <c r="FNY20" s="63"/>
      <c r="FNZ20" s="63"/>
      <c r="FOA20" s="63"/>
      <c r="FOB20" s="63"/>
      <c r="FOC20" s="63"/>
      <c r="FOD20" s="63"/>
      <c r="FOE20" s="63"/>
      <c r="FOF20" s="63"/>
      <c r="FOG20" s="63"/>
      <c r="FOH20" s="63"/>
      <c r="FOI20" s="63"/>
      <c r="FOJ20" s="63"/>
      <c r="FOK20" s="63"/>
      <c r="FOL20" s="63"/>
      <c r="FOM20" s="63"/>
      <c r="FON20" s="63"/>
      <c r="FOO20" s="63"/>
      <c r="FOP20" s="63"/>
      <c r="FOQ20" s="63"/>
      <c r="FOR20" s="63"/>
      <c r="FOS20" s="63"/>
      <c r="FOT20" s="63"/>
      <c r="FOU20" s="63"/>
      <c r="FOV20" s="63"/>
      <c r="FOW20" s="63"/>
      <c r="FOX20" s="63"/>
      <c r="FOY20" s="63"/>
      <c r="FOZ20" s="63"/>
      <c r="FPA20" s="63"/>
      <c r="FPB20" s="63"/>
      <c r="FPC20" s="63"/>
      <c r="FPD20" s="63"/>
      <c r="FPE20" s="63"/>
      <c r="FPF20" s="63"/>
      <c r="FPG20" s="63"/>
      <c r="FPH20" s="63"/>
      <c r="FPI20" s="63"/>
      <c r="FPJ20" s="63"/>
      <c r="FPK20" s="63"/>
      <c r="FPL20" s="63"/>
      <c r="FPM20" s="63"/>
      <c r="FPN20" s="63"/>
      <c r="FPO20" s="63"/>
      <c r="FPP20" s="63"/>
      <c r="FPQ20" s="63"/>
      <c r="FPR20" s="63"/>
      <c r="FPS20" s="63"/>
      <c r="FPT20" s="63"/>
      <c r="FPU20" s="63"/>
      <c r="FPV20" s="63"/>
      <c r="FPW20" s="63"/>
      <c r="FPX20" s="63"/>
      <c r="FPY20" s="63"/>
      <c r="FPZ20" s="63"/>
      <c r="FQA20" s="63"/>
      <c r="FQB20" s="63"/>
      <c r="FQC20" s="63"/>
      <c r="FQD20" s="63"/>
      <c r="FQE20" s="63"/>
      <c r="FQF20" s="63"/>
      <c r="FQG20" s="63"/>
      <c r="FQH20" s="63"/>
      <c r="FQI20" s="63"/>
      <c r="FQJ20" s="63"/>
      <c r="FQK20" s="63"/>
      <c r="FQL20" s="63"/>
      <c r="FQM20" s="63"/>
      <c r="FQN20" s="63"/>
      <c r="FQO20" s="63"/>
      <c r="FQP20" s="63"/>
      <c r="FQQ20" s="63"/>
      <c r="FQR20" s="63"/>
      <c r="FQS20" s="63"/>
      <c r="FQT20" s="63"/>
      <c r="FQU20" s="63"/>
      <c r="FQV20" s="63"/>
      <c r="FQW20" s="63"/>
      <c r="FQX20" s="63"/>
      <c r="FQY20" s="63"/>
      <c r="FQZ20" s="63"/>
      <c r="FRA20" s="63"/>
      <c r="FRB20" s="63"/>
      <c r="FRC20" s="63"/>
      <c r="FRD20" s="63"/>
      <c r="FRE20" s="63"/>
      <c r="FRF20" s="63"/>
      <c r="FRG20" s="63"/>
      <c r="FRH20" s="63"/>
      <c r="FRI20" s="63"/>
      <c r="FRJ20" s="63"/>
      <c r="FRK20" s="63"/>
      <c r="FRL20" s="63"/>
      <c r="FRM20" s="63"/>
      <c r="FRN20" s="63"/>
      <c r="FRO20" s="63"/>
      <c r="FRP20" s="63"/>
      <c r="FRQ20" s="63"/>
      <c r="FRR20" s="63"/>
      <c r="FRS20" s="63"/>
      <c r="FRT20" s="63"/>
      <c r="FRU20" s="63"/>
      <c r="FRV20" s="63"/>
      <c r="FRW20" s="63"/>
      <c r="FRX20" s="63"/>
      <c r="FRY20" s="63"/>
      <c r="FRZ20" s="63"/>
      <c r="FSA20" s="63"/>
      <c r="FSB20" s="63"/>
      <c r="FSC20" s="63"/>
      <c r="FSD20" s="63"/>
      <c r="FSE20" s="63"/>
      <c r="FSF20" s="63"/>
      <c r="FSG20" s="63"/>
      <c r="FSH20" s="63"/>
      <c r="FSI20" s="63"/>
      <c r="FSJ20" s="63"/>
      <c r="FSK20" s="63"/>
      <c r="FSL20" s="63"/>
      <c r="FSM20" s="63"/>
      <c r="FSN20" s="63"/>
      <c r="FSO20" s="63"/>
      <c r="FSP20" s="63"/>
      <c r="FSQ20" s="63"/>
      <c r="FSR20" s="63"/>
      <c r="FSS20" s="63"/>
      <c r="FST20" s="63"/>
      <c r="FSU20" s="63"/>
      <c r="FSV20" s="63"/>
      <c r="FSW20" s="63"/>
      <c r="FSX20" s="63"/>
      <c r="FSY20" s="63"/>
      <c r="FSZ20" s="63"/>
      <c r="FTA20" s="63"/>
      <c r="FTB20" s="63"/>
      <c r="FTC20" s="63"/>
      <c r="FTD20" s="63"/>
      <c r="FTE20" s="63"/>
      <c r="FTF20" s="63"/>
      <c r="FTG20" s="63"/>
      <c r="FTH20" s="63"/>
      <c r="FTI20" s="63"/>
      <c r="FTJ20" s="63"/>
      <c r="FTK20" s="63"/>
      <c r="FTL20" s="63"/>
      <c r="FTM20" s="63"/>
      <c r="FTN20" s="63"/>
      <c r="FTO20" s="63"/>
      <c r="FTP20" s="63"/>
      <c r="FTQ20" s="63"/>
      <c r="FTR20" s="63"/>
      <c r="FTS20" s="63"/>
      <c r="FTT20" s="63"/>
      <c r="FTU20" s="63"/>
      <c r="FTV20" s="63"/>
      <c r="FTW20" s="63"/>
      <c r="FTX20" s="63"/>
      <c r="FTY20" s="63"/>
      <c r="FTZ20" s="63"/>
      <c r="FUA20" s="63"/>
      <c r="FUB20" s="63"/>
      <c r="FUC20" s="63"/>
      <c r="FUD20" s="63"/>
      <c r="FUE20" s="63"/>
      <c r="FUF20" s="63"/>
      <c r="FUG20" s="63"/>
      <c r="FUH20" s="63"/>
      <c r="FUI20" s="63"/>
      <c r="FUJ20" s="63"/>
      <c r="FUK20" s="63"/>
      <c r="FUL20" s="63"/>
      <c r="FUM20" s="63"/>
      <c r="FUN20" s="63"/>
      <c r="FUO20" s="63"/>
      <c r="FUP20" s="63"/>
      <c r="FUQ20" s="63"/>
      <c r="FUR20" s="63"/>
      <c r="FUS20" s="63"/>
      <c r="FUT20" s="63"/>
      <c r="FUU20" s="63"/>
      <c r="FUV20" s="63"/>
      <c r="FUW20" s="63"/>
      <c r="FUX20" s="63"/>
      <c r="FUY20" s="63"/>
      <c r="FUZ20" s="63"/>
      <c r="FVA20" s="63"/>
      <c r="FVB20" s="63"/>
      <c r="FVC20" s="63"/>
      <c r="FVD20" s="63"/>
      <c r="FVE20" s="63"/>
      <c r="FVF20" s="63"/>
      <c r="FVG20" s="63"/>
      <c r="FVH20" s="63"/>
      <c r="FVI20" s="63"/>
      <c r="FVJ20" s="63"/>
      <c r="FVK20" s="63"/>
      <c r="FVL20" s="63"/>
      <c r="FVM20" s="63"/>
      <c r="FVN20" s="63"/>
      <c r="FVO20" s="63"/>
      <c r="FVP20" s="63"/>
      <c r="FVQ20" s="63"/>
      <c r="FVR20" s="63"/>
      <c r="FVS20" s="63"/>
      <c r="FVT20" s="63"/>
      <c r="FVU20" s="63"/>
      <c r="FVV20" s="63"/>
      <c r="FVW20" s="63"/>
      <c r="FVX20" s="63"/>
      <c r="FVY20" s="63"/>
      <c r="FVZ20" s="63"/>
      <c r="FWA20" s="63"/>
      <c r="FWB20" s="63"/>
      <c r="FWC20" s="63"/>
      <c r="FWD20" s="63"/>
      <c r="FWE20" s="63"/>
      <c r="FWF20" s="63"/>
      <c r="FWG20" s="63"/>
      <c r="FWH20" s="63"/>
      <c r="FWI20" s="63"/>
      <c r="FWJ20" s="63"/>
      <c r="FWK20" s="63"/>
      <c r="FWL20" s="63"/>
      <c r="FWM20" s="63"/>
      <c r="FWN20" s="63"/>
      <c r="FWO20" s="63"/>
      <c r="FWP20" s="63"/>
      <c r="FWQ20" s="63"/>
      <c r="FWR20" s="63"/>
      <c r="FWS20" s="63"/>
      <c r="FWT20" s="63"/>
      <c r="FWU20" s="63"/>
      <c r="FWV20" s="63"/>
      <c r="FWW20" s="63"/>
      <c r="FWX20" s="63"/>
      <c r="FWY20" s="63"/>
      <c r="FWZ20" s="63"/>
      <c r="FXA20" s="63"/>
      <c r="FXB20" s="63"/>
      <c r="FXC20" s="63"/>
      <c r="FXD20" s="63"/>
      <c r="FXE20" s="63"/>
      <c r="FXF20" s="63"/>
      <c r="FXG20" s="63"/>
      <c r="FXH20" s="63"/>
      <c r="FXI20" s="63"/>
      <c r="FXJ20" s="63"/>
      <c r="FXK20" s="63"/>
      <c r="FXL20" s="63"/>
      <c r="FXM20" s="63"/>
      <c r="FXN20" s="63"/>
      <c r="FXO20" s="63"/>
      <c r="FXP20" s="63"/>
      <c r="FXQ20" s="63"/>
      <c r="FXR20" s="63"/>
      <c r="FXS20" s="63"/>
      <c r="FXT20" s="63"/>
      <c r="FXU20" s="63"/>
      <c r="FXV20" s="63"/>
      <c r="FXW20" s="63"/>
      <c r="FXX20" s="63"/>
      <c r="FXY20" s="63"/>
      <c r="FXZ20" s="63"/>
      <c r="FYA20" s="63"/>
      <c r="FYB20" s="63"/>
      <c r="FYC20" s="63"/>
      <c r="FYD20" s="63"/>
      <c r="FYE20" s="63"/>
      <c r="FYF20" s="63"/>
      <c r="FYG20" s="63"/>
      <c r="FYH20" s="63"/>
      <c r="FYI20" s="63"/>
      <c r="FYJ20" s="63"/>
      <c r="FYK20" s="63"/>
      <c r="FYL20" s="63"/>
      <c r="FYM20" s="63"/>
      <c r="FYN20" s="63"/>
      <c r="FYO20" s="63"/>
      <c r="FYP20" s="63"/>
      <c r="FYQ20" s="63"/>
      <c r="FYR20" s="63"/>
      <c r="FYS20" s="63"/>
      <c r="FYT20" s="63"/>
      <c r="FYU20" s="63"/>
      <c r="FYV20" s="63"/>
      <c r="FYW20" s="63"/>
      <c r="FYX20" s="63"/>
      <c r="FYY20" s="63"/>
      <c r="FYZ20" s="63"/>
      <c r="FZA20" s="63"/>
      <c r="FZB20" s="63"/>
      <c r="FZC20" s="63"/>
      <c r="FZD20" s="63"/>
      <c r="FZE20" s="63"/>
      <c r="FZF20" s="63"/>
      <c r="FZG20" s="63"/>
      <c r="FZH20" s="63"/>
      <c r="FZI20" s="63"/>
      <c r="FZJ20" s="63"/>
      <c r="FZK20" s="63"/>
      <c r="FZL20" s="63"/>
      <c r="FZM20" s="63"/>
      <c r="FZN20" s="63"/>
      <c r="FZO20" s="63"/>
      <c r="FZP20" s="63"/>
      <c r="FZQ20" s="63"/>
      <c r="FZR20" s="63"/>
      <c r="FZS20" s="63"/>
      <c r="FZT20" s="63"/>
      <c r="FZU20" s="63"/>
      <c r="FZV20" s="63"/>
      <c r="FZW20" s="63"/>
      <c r="FZX20" s="63"/>
      <c r="FZY20" s="63"/>
      <c r="FZZ20" s="63"/>
      <c r="GAA20" s="63"/>
      <c r="GAB20" s="63"/>
      <c r="GAC20" s="63"/>
      <c r="GAD20" s="63"/>
      <c r="GAE20" s="63"/>
      <c r="GAF20" s="63"/>
      <c r="GAG20" s="63"/>
      <c r="GAH20" s="63"/>
      <c r="GAI20" s="63"/>
      <c r="GAJ20" s="63"/>
      <c r="GAK20" s="63"/>
      <c r="GAL20" s="63"/>
      <c r="GAM20" s="63"/>
      <c r="GAN20" s="63"/>
      <c r="GAO20" s="63"/>
      <c r="GAP20" s="63"/>
      <c r="GAQ20" s="63"/>
      <c r="GAR20" s="63"/>
      <c r="GAS20" s="63"/>
      <c r="GAT20" s="63"/>
      <c r="GAU20" s="63"/>
      <c r="GAV20" s="63"/>
      <c r="GAW20" s="63"/>
      <c r="GAX20" s="63"/>
      <c r="GAY20" s="63"/>
      <c r="GAZ20" s="63"/>
      <c r="GBA20" s="63"/>
      <c r="GBB20" s="63"/>
      <c r="GBC20" s="63"/>
      <c r="GBD20" s="63"/>
      <c r="GBE20" s="63"/>
      <c r="GBF20" s="63"/>
      <c r="GBG20" s="63"/>
      <c r="GBH20" s="63"/>
      <c r="GBI20" s="63"/>
      <c r="GBJ20" s="63"/>
      <c r="GBK20" s="63"/>
      <c r="GBL20" s="63"/>
      <c r="GBM20" s="63"/>
      <c r="GBN20" s="63"/>
      <c r="GBO20" s="63"/>
      <c r="GBP20" s="63"/>
      <c r="GBQ20" s="63"/>
      <c r="GBR20" s="63"/>
      <c r="GBS20" s="63"/>
      <c r="GBT20" s="63"/>
      <c r="GBU20" s="63"/>
      <c r="GBV20" s="63"/>
      <c r="GBW20" s="63"/>
      <c r="GBX20" s="63"/>
      <c r="GBY20" s="63"/>
      <c r="GBZ20" s="63"/>
      <c r="GCA20" s="63"/>
      <c r="GCB20" s="63"/>
      <c r="GCC20" s="63"/>
      <c r="GCD20" s="63"/>
      <c r="GCE20" s="63"/>
      <c r="GCF20" s="63"/>
      <c r="GCG20" s="63"/>
      <c r="GCH20" s="63"/>
      <c r="GCI20" s="63"/>
      <c r="GCJ20" s="63"/>
      <c r="GCK20" s="63"/>
      <c r="GCL20" s="63"/>
      <c r="GCM20" s="63"/>
      <c r="GCN20" s="63"/>
      <c r="GCO20" s="63"/>
      <c r="GCP20" s="63"/>
      <c r="GCQ20" s="63"/>
      <c r="GCR20" s="63"/>
      <c r="GCS20" s="63"/>
      <c r="GCT20" s="63"/>
      <c r="GCU20" s="63"/>
      <c r="GCV20" s="63"/>
      <c r="GCW20" s="63"/>
      <c r="GCX20" s="63"/>
      <c r="GCY20" s="63"/>
      <c r="GCZ20" s="63"/>
      <c r="GDA20" s="63"/>
      <c r="GDB20" s="63"/>
      <c r="GDC20" s="63"/>
      <c r="GDD20" s="63"/>
      <c r="GDE20" s="63"/>
      <c r="GDF20" s="63"/>
      <c r="GDG20" s="63"/>
      <c r="GDH20" s="63"/>
      <c r="GDI20" s="63"/>
      <c r="GDJ20" s="63"/>
      <c r="GDK20" s="63"/>
      <c r="GDL20" s="63"/>
      <c r="GDM20" s="63"/>
      <c r="GDN20" s="63"/>
      <c r="GDO20" s="63"/>
      <c r="GDP20" s="63"/>
      <c r="GDQ20" s="63"/>
      <c r="GDR20" s="63"/>
      <c r="GDS20" s="63"/>
      <c r="GDT20" s="63"/>
      <c r="GDU20" s="63"/>
      <c r="GDV20" s="63"/>
      <c r="GDW20" s="63"/>
      <c r="GDX20" s="63"/>
      <c r="GDY20" s="63"/>
      <c r="GDZ20" s="63"/>
      <c r="GEA20" s="63"/>
      <c r="GEB20" s="63"/>
      <c r="GEC20" s="63"/>
      <c r="GED20" s="63"/>
      <c r="GEE20" s="63"/>
      <c r="GEF20" s="63"/>
      <c r="GEG20" s="63"/>
      <c r="GEH20" s="63"/>
      <c r="GEI20" s="63"/>
      <c r="GEJ20" s="63"/>
      <c r="GEK20" s="63"/>
      <c r="GEL20" s="63"/>
      <c r="GEM20" s="63"/>
      <c r="GEN20" s="63"/>
      <c r="GEO20" s="63"/>
      <c r="GEP20" s="63"/>
      <c r="GEQ20" s="63"/>
      <c r="GER20" s="63"/>
      <c r="GES20" s="63"/>
      <c r="GET20" s="63"/>
      <c r="GEU20" s="63"/>
      <c r="GEV20" s="63"/>
      <c r="GEW20" s="63"/>
      <c r="GEX20" s="63"/>
      <c r="GEY20" s="63"/>
      <c r="GEZ20" s="63"/>
      <c r="GFA20" s="63"/>
      <c r="GFB20" s="63"/>
      <c r="GFC20" s="63"/>
      <c r="GFD20" s="63"/>
      <c r="GFE20" s="63"/>
      <c r="GFF20" s="63"/>
      <c r="GFG20" s="63"/>
      <c r="GFH20" s="63"/>
      <c r="GFI20" s="63"/>
      <c r="GFJ20" s="63"/>
      <c r="GFK20" s="63"/>
      <c r="GFL20" s="63"/>
      <c r="GFM20" s="63"/>
      <c r="GFN20" s="63"/>
      <c r="GFO20" s="63"/>
      <c r="GFP20" s="63"/>
      <c r="GFQ20" s="63"/>
      <c r="GFR20" s="63"/>
      <c r="GFS20" s="63"/>
      <c r="GFT20" s="63"/>
      <c r="GFU20" s="63"/>
      <c r="GFV20" s="63"/>
      <c r="GFW20" s="63"/>
      <c r="GFX20" s="63"/>
      <c r="GFY20" s="63"/>
      <c r="GFZ20" s="63"/>
      <c r="GGA20" s="63"/>
      <c r="GGB20" s="63"/>
      <c r="GGC20" s="63"/>
      <c r="GGD20" s="63"/>
      <c r="GGE20" s="63"/>
      <c r="GGF20" s="63"/>
      <c r="GGG20" s="63"/>
      <c r="GGH20" s="63"/>
      <c r="GGI20" s="63"/>
      <c r="GGJ20" s="63"/>
      <c r="GGK20" s="63"/>
      <c r="GGL20" s="63"/>
      <c r="GGM20" s="63"/>
      <c r="GGN20" s="63"/>
      <c r="GGO20" s="63"/>
      <c r="GGP20" s="63"/>
      <c r="GGQ20" s="63"/>
      <c r="GGR20" s="63"/>
      <c r="GGS20" s="63"/>
      <c r="GGT20" s="63"/>
      <c r="GGU20" s="63"/>
      <c r="GGV20" s="63"/>
      <c r="GGW20" s="63"/>
      <c r="GGX20" s="63"/>
      <c r="GGY20" s="63"/>
      <c r="GGZ20" s="63"/>
      <c r="GHA20" s="63"/>
      <c r="GHB20" s="63"/>
      <c r="GHC20" s="63"/>
      <c r="GHD20" s="63"/>
      <c r="GHE20" s="63"/>
      <c r="GHF20" s="63"/>
      <c r="GHG20" s="63"/>
      <c r="GHH20" s="63"/>
      <c r="GHI20" s="63"/>
      <c r="GHJ20" s="63"/>
      <c r="GHK20" s="63"/>
      <c r="GHL20" s="63"/>
      <c r="GHM20" s="63"/>
      <c r="GHN20" s="63"/>
      <c r="GHO20" s="63"/>
      <c r="GHP20" s="63"/>
      <c r="GHQ20" s="63"/>
      <c r="GHR20" s="63"/>
      <c r="GHS20" s="63"/>
      <c r="GHT20" s="63"/>
      <c r="GHU20" s="63"/>
      <c r="GHV20" s="63"/>
      <c r="GHW20" s="63"/>
      <c r="GHX20" s="63"/>
      <c r="GHY20" s="63"/>
      <c r="GHZ20" s="63"/>
      <c r="GIA20" s="63"/>
      <c r="GIB20" s="63"/>
      <c r="GIC20" s="63"/>
      <c r="GID20" s="63"/>
      <c r="GIE20" s="63"/>
      <c r="GIF20" s="63"/>
      <c r="GIG20" s="63"/>
      <c r="GIH20" s="63"/>
      <c r="GII20" s="63"/>
      <c r="GIJ20" s="63"/>
      <c r="GIK20" s="63"/>
      <c r="GIL20" s="63"/>
      <c r="GIM20" s="63"/>
      <c r="GIN20" s="63"/>
      <c r="GIO20" s="63"/>
      <c r="GIP20" s="63"/>
      <c r="GIQ20" s="63"/>
      <c r="GIR20" s="63"/>
      <c r="GIS20" s="63"/>
      <c r="GIT20" s="63"/>
      <c r="GIU20" s="63"/>
      <c r="GIV20" s="63"/>
      <c r="GIW20" s="63"/>
      <c r="GIX20" s="63"/>
      <c r="GIY20" s="63"/>
      <c r="GIZ20" s="63"/>
      <c r="GJA20" s="63"/>
      <c r="GJB20" s="63"/>
      <c r="GJC20" s="63"/>
      <c r="GJD20" s="63"/>
      <c r="GJE20" s="63"/>
      <c r="GJF20" s="63"/>
      <c r="GJG20" s="63"/>
      <c r="GJH20" s="63"/>
      <c r="GJI20" s="63"/>
      <c r="GJJ20" s="63"/>
      <c r="GJK20" s="63"/>
      <c r="GJL20" s="63"/>
      <c r="GJM20" s="63"/>
      <c r="GJN20" s="63"/>
      <c r="GJO20" s="63"/>
      <c r="GJP20" s="63"/>
      <c r="GJQ20" s="63"/>
      <c r="GJR20" s="63"/>
      <c r="GJS20" s="63"/>
      <c r="GJT20" s="63"/>
      <c r="GJU20" s="63"/>
      <c r="GJV20" s="63"/>
      <c r="GJW20" s="63"/>
      <c r="GJX20" s="63"/>
      <c r="GJY20" s="63"/>
      <c r="GJZ20" s="63"/>
      <c r="GKA20" s="63"/>
      <c r="GKB20" s="63"/>
      <c r="GKC20" s="63"/>
      <c r="GKD20" s="63"/>
      <c r="GKE20" s="63"/>
      <c r="GKF20" s="63"/>
      <c r="GKG20" s="63"/>
      <c r="GKH20" s="63"/>
      <c r="GKI20" s="63"/>
      <c r="GKJ20" s="63"/>
      <c r="GKK20" s="63"/>
      <c r="GKL20" s="63"/>
      <c r="GKM20" s="63"/>
      <c r="GKN20" s="63"/>
      <c r="GKO20" s="63"/>
      <c r="GKP20" s="63"/>
      <c r="GKQ20" s="63"/>
      <c r="GKR20" s="63"/>
      <c r="GKS20" s="63"/>
      <c r="GKT20" s="63"/>
      <c r="GKU20" s="63"/>
      <c r="GKV20" s="63"/>
      <c r="GKW20" s="63"/>
      <c r="GKX20" s="63"/>
      <c r="GKY20" s="63"/>
      <c r="GKZ20" s="63"/>
      <c r="GLA20" s="63"/>
      <c r="GLB20" s="63"/>
      <c r="GLC20" s="63"/>
      <c r="GLD20" s="63"/>
      <c r="GLE20" s="63"/>
      <c r="GLF20" s="63"/>
      <c r="GLG20" s="63"/>
      <c r="GLH20" s="63"/>
      <c r="GLI20" s="63"/>
      <c r="GLJ20" s="63"/>
      <c r="GLK20" s="63"/>
      <c r="GLL20" s="63"/>
      <c r="GLM20" s="63"/>
      <c r="GLN20" s="63"/>
      <c r="GLO20" s="63"/>
      <c r="GLP20" s="63"/>
      <c r="GLQ20" s="63"/>
      <c r="GLR20" s="63"/>
      <c r="GLS20" s="63"/>
      <c r="GLT20" s="63"/>
      <c r="GLU20" s="63"/>
      <c r="GLV20" s="63"/>
      <c r="GLW20" s="63"/>
      <c r="GLX20" s="63"/>
      <c r="GLY20" s="63"/>
      <c r="GLZ20" s="63"/>
      <c r="GMA20" s="63"/>
      <c r="GMB20" s="63"/>
      <c r="GMC20" s="63"/>
      <c r="GMD20" s="63"/>
      <c r="GME20" s="63"/>
      <c r="GMF20" s="63"/>
      <c r="GMG20" s="63"/>
      <c r="GMH20" s="63"/>
      <c r="GMI20" s="63"/>
      <c r="GMJ20" s="63"/>
      <c r="GMK20" s="63"/>
      <c r="GML20" s="63"/>
      <c r="GMM20" s="63"/>
      <c r="GMN20" s="63"/>
      <c r="GMO20" s="63"/>
      <c r="GMP20" s="63"/>
      <c r="GMQ20" s="63"/>
      <c r="GMR20" s="63"/>
      <c r="GMS20" s="63"/>
      <c r="GMT20" s="63"/>
      <c r="GMU20" s="63"/>
      <c r="GMV20" s="63"/>
      <c r="GMW20" s="63"/>
      <c r="GMX20" s="63"/>
      <c r="GMY20" s="63"/>
      <c r="GMZ20" s="63"/>
      <c r="GNA20" s="63"/>
      <c r="GNB20" s="63"/>
      <c r="GNC20" s="63"/>
      <c r="GND20" s="63"/>
      <c r="GNE20" s="63"/>
      <c r="GNF20" s="63"/>
      <c r="GNG20" s="63"/>
      <c r="GNH20" s="63"/>
      <c r="GNI20" s="63"/>
      <c r="GNJ20" s="63"/>
      <c r="GNK20" s="63"/>
      <c r="GNL20" s="63"/>
      <c r="GNM20" s="63"/>
      <c r="GNN20" s="63"/>
      <c r="GNO20" s="63"/>
      <c r="GNP20" s="63"/>
      <c r="GNQ20" s="63"/>
      <c r="GNR20" s="63"/>
      <c r="GNS20" s="63"/>
      <c r="GNT20" s="63"/>
      <c r="GNU20" s="63"/>
      <c r="GNV20" s="63"/>
      <c r="GNW20" s="63"/>
      <c r="GNX20" s="63"/>
      <c r="GNY20" s="63"/>
      <c r="GNZ20" s="63"/>
      <c r="GOA20" s="63"/>
      <c r="GOB20" s="63"/>
      <c r="GOC20" s="63"/>
      <c r="GOD20" s="63"/>
      <c r="GOE20" s="63"/>
      <c r="GOF20" s="63"/>
      <c r="GOG20" s="63"/>
      <c r="GOH20" s="63"/>
      <c r="GOI20" s="63"/>
      <c r="GOJ20" s="63"/>
      <c r="GOK20" s="63"/>
      <c r="GOL20" s="63"/>
      <c r="GOM20" s="63"/>
      <c r="GON20" s="63"/>
      <c r="GOO20" s="63"/>
      <c r="GOP20" s="63"/>
      <c r="GOQ20" s="63"/>
      <c r="GOR20" s="63"/>
      <c r="GOS20" s="63"/>
      <c r="GOT20" s="63"/>
      <c r="GOU20" s="63"/>
      <c r="GOV20" s="63"/>
      <c r="GOW20" s="63"/>
      <c r="GOX20" s="63"/>
      <c r="GOY20" s="63"/>
      <c r="GOZ20" s="63"/>
      <c r="GPA20" s="63"/>
      <c r="GPB20" s="63"/>
      <c r="GPC20" s="63"/>
      <c r="GPD20" s="63"/>
      <c r="GPE20" s="63"/>
      <c r="GPF20" s="63"/>
      <c r="GPG20" s="63"/>
      <c r="GPH20" s="63"/>
      <c r="GPI20" s="63"/>
      <c r="GPJ20" s="63"/>
      <c r="GPK20" s="63"/>
      <c r="GPL20" s="63"/>
      <c r="GPM20" s="63"/>
      <c r="GPN20" s="63"/>
      <c r="GPO20" s="63"/>
      <c r="GPP20" s="63"/>
      <c r="GPQ20" s="63"/>
      <c r="GPR20" s="63"/>
      <c r="GPS20" s="63"/>
      <c r="GPT20" s="63"/>
      <c r="GPU20" s="63"/>
      <c r="GPV20" s="63"/>
      <c r="GPW20" s="63"/>
      <c r="GPX20" s="63"/>
      <c r="GPY20" s="63"/>
      <c r="GPZ20" s="63"/>
      <c r="GQA20" s="63"/>
      <c r="GQB20" s="63"/>
      <c r="GQC20" s="63"/>
      <c r="GQD20" s="63"/>
      <c r="GQE20" s="63"/>
      <c r="GQF20" s="63"/>
      <c r="GQG20" s="63"/>
      <c r="GQH20" s="63"/>
      <c r="GQI20" s="63"/>
      <c r="GQJ20" s="63"/>
      <c r="GQK20" s="63"/>
      <c r="GQL20" s="63"/>
      <c r="GQM20" s="63"/>
      <c r="GQN20" s="63"/>
      <c r="GQO20" s="63"/>
      <c r="GQP20" s="63"/>
      <c r="GQQ20" s="63"/>
      <c r="GQR20" s="63"/>
      <c r="GQS20" s="63"/>
      <c r="GQT20" s="63"/>
      <c r="GQU20" s="63"/>
      <c r="GQV20" s="63"/>
      <c r="GQW20" s="63"/>
      <c r="GQX20" s="63"/>
      <c r="GQY20" s="63"/>
      <c r="GQZ20" s="63"/>
      <c r="GRA20" s="63"/>
      <c r="GRB20" s="63"/>
      <c r="GRC20" s="63"/>
      <c r="GRD20" s="63"/>
      <c r="GRE20" s="63"/>
      <c r="GRF20" s="63"/>
      <c r="GRG20" s="63"/>
      <c r="GRH20" s="63"/>
      <c r="GRI20" s="63"/>
      <c r="GRJ20" s="63"/>
      <c r="GRK20" s="63"/>
      <c r="GRL20" s="63"/>
      <c r="GRM20" s="63"/>
      <c r="GRN20" s="63"/>
      <c r="GRO20" s="63"/>
      <c r="GRP20" s="63"/>
      <c r="GRQ20" s="63"/>
      <c r="GRR20" s="63"/>
      <c r="GRS20" s="63"/>
      <c r="GRT20" s="63"/>
      <c r="GRU20" s="63"/>
      <c r="GRV20" s="63"/>
      <c r="GRW20" s="63"/>
      <c r="GRX20" s="63"/>
      <c r="GRY20" s="63"/>
      <c r="GRZ20" s="63"/>
      <c r="GSA20" s="63"/>
      <c r="GSB20" s="63"/>
      <c r="GSC20" s="63"/>
      <c r="GSD20" s="63"/>
      <c r="GSE20" s="63"/>
      <c r="GSF20" s="63"/>
      <c r="GSG20" s="63"/>
      <c r="GSH20" s="63"/>
      <c r="GSI20" s="63"/>
      <c r="GSJ20" s="63"/>
      <c r="GSK20" s="63"/>
      <c r="GSL20" s="63"/>
      <c r="GSM20" s="63"/>
      <c r="GSN20" s="63"/>
      <c r="GSO20" s="63"/>
      <c r="GSP20" s="63"/>
      <c r="GSQ20" s="63"/>
      <c r="GSR20" s="63"/>
      <c r="GSS20" s="63"/>
      <c r="GST20" s="63"/>
      <c r="GSU20" s="63"/>
      <c r="GSV20" s="63"/>
      <c r="GSW20" s="63"/>
      <c r="GSX20" s="63"/>
      <c r="GSY20" s="63"/>
      <c r="GSZ20" s="63"/>
      <c r="GTA20" s="63"/>
      <c r="GTB20" s="63"/>
      <c r="GTC20" s="63"/>
      <c r="GTD20" s="63"/>
      <c r="GTE20" s="63"/>
      <c r="GTF20" s="63"/>
      <c r="GTG20" s="63"/>
      <c r="GTH20" s="63"/>
      <c r="GTI20" s="63"/>
      <c r="GTJ20" s="63"/>
      <c r="GTK20" s="63"/>
      <c r="GTL20" s="63"/>
      <c r="GTM20" s="63"/>
      <c r="GTN20" s="63"/>
      <c r="GTO20" s="63"/>
      <c r="GTP20" s="63"/>
      <c r="GTQ20" s="63"/>
      <c r="GTR20" s="63"/>
      <c r="GTS20" s="63"/>
      <c r="GTT20" s="63"/>
      <c r="GTU20" s="63"/>
      <c r="GTV20" s="63"/>
      <c r="GTW20" s="63"/>
      <c r="GTX20" s="63"/>
      <c r="GTY20" s="63"/>
      <c r="GTZ20" s="63"/>
      <c r="GUA20" s="63"/>
      <c r="GUB20" s="63"/>
      <c r="GUC20" s="63"/>
      <c r="GUD20" s="63"/>
      <c r="GUE20" s="63"/>
      <c r="GUF20" s="63"/>
      <c r="GUG20" s="63"/>
      <c r="GUH20" s="63"/>
      <c r="GUI20" s="63"/>
      <c r="GUJ20" s="63"/>
      <c r="GUK20" s="63"/>
      <c r="GUL20" s="63"/>
      <c r="GUM20" s="63"/>
      <c r="GUN20" s="63"/>
      <c r="GUO20" s="63"/>
      <c r="GUP20" s="63"/>
      <c r="GUQ20" s="63"/>
      <c r="GUR20" s="63"/>
      <c r="GUS20" s="63"/>
      <c r="GUT20" s="63"/>
      <c r="GUU20" s="63"/>
      <c r="GUV20" s="63"/>
      <c r="GUW20" s="63"/>
      <c r="GUX20" s="63"/>
      <c r="GUY20" s="63"/>
      <c r="GUZ20" s="63"/>
      <c r="GVA20" s="63"/>
      <c r="GVB20" s="63"/>
      <c r="GVC20" s="63"/>
      <c r="GVD20" s="63"/>
      <c r="GVE20" s="63"/>
      <c r="GVF20" s="63"/>
      <c r="GVG20" s="63"/>
      <c r="GVH20" s="63"/>
      <c r="GVI20" s="63"/>
      <c r="GVJ20" s="63"/>
      <c r="GVK20" s="63"/>
      <c r="GVL20" s="63"/>
      <c r="GVM20" s="63"/>
      <c r="GVN20" s="63"/>
      <c r="GVO20" s="63"/>
      <c r="GVP20" s="63"/>
      <c r="GVQ20" s="63"/>
      <c r="GVR20" s="63"/>
      <c r="GVS20" s="63"/>
      <c r="GVT20" s="63"/>
      <c r="GVU20" s="63"/>
      <c r="GVV20" s="63"/>
      <c r="GVW20" s="63"/>
      <c r="GVX20" s="63"/>
      <c r="GVY20" s="63"/>
      <c r="GVZ20" s="63"/>
      <c r="GWA20" s="63"/>
      <c r="GWB20" s="63"/>
      <c r="GWC20" s="63"/>
      <c r="GWD20" s="63"/>
      <c r="GWE20" s="63"/>
      <c r="GWF20" s="63"/>
      <c r="GWG20" s="63"/>
      <c r="GWH20" s="63"/>
      <c r="GWI20" s="63"/>
      <c r="GWJ20" s="63"/>
      <c r="GWK20" s="63"/>
      <c r="GWL20" s="63"/>
      <c r="GWM20" s="63"/>
      <c r="GWN20" s="63"/>
      <c r="GWO20" s="63"/>
      <c r="GWP20" s="63"/>
      <c r="GWQ20" s="63"/>
      <c r="GWR20" s="63"/>
      <c r="GWS20" s="63"/>
      <c r="GWT20" s="63"/>
      <c r="GWU20" s="63"/>
      <c r="GWV20" s="63"/>
      <c r="GWW20" s="63"/>
      <c r="GWX20" s="63"/>
      <c r="GWY20" s="63"/>
      <c r="GWZ20" s="63"/>
      <c r="GXA20" s="63"/>
      <c r="GXB20" s="63"/>
      <c r="GXC20" s="63"/>
      <c r="GXD20" s="63"/>
      <c r="GXE20" s="63"/>
      <c r="GXF20" s="63"/>
      <c r="GXG20" s="63"/>
      <c r="GXH20" s="63"/>
      <c r="GXI20" s="63"/>
      <c r="GXJ20" s="63"/>
      <c r="GXK20" s="63"/>
      <c r="GXL20" s="63"/>
      <c r="GXM20" s="63"/>
      <c r="GXN20" s="63"/>
      <c r="GXO20" s="63"/>
      <c r="GXP20" s="63"/>
      <c r="GXQ20" s="63"/>
      <c r="GXR20" s="63"/>
      <c r="GXS20" s="63"/>
      <c r="GXT20" s="63"/>
      <c r="GXU20" s="63"/>
      <c r="GXV20" s="63"/>
      <c r="GXW20" s="63"/>
      <c r="GXX20" s="63"/>
      <c r="GXY20" s="63"/>
      <c r="GXZ20" s="63"/>
      <c r="GYA20" s="63"/>
      <c r="GYB20" s="63"/>
      <c r="GYC20" s="63"/>
      <c r="GYD20" s="63"/>
      <c r="GYE20" s="63"/>
      <c r="GYF20" s="63"/>
      <c r="GYG20" s="63"/>
      <c r="GYH20" s="63"/>
      <c r="GYI20" s="63"/>
      <c r="GYJ20" s="63"/>
      <c r="GYK20" s="63"/>
      <c r="GYL20" s="63"/>
      <c r="GYM20" s="63"/>
      <c r="GYN20" s="63"/>
      <c r="GYO20" s="63"/>
      <c r="GYP20" s="63"/>
      <c r="GYQ20" s="63"/>
      <c r="GYR20" s="63"/>
      <c r="GYS20" s="63"/>
      <c r="GYT20" s="63"/>
      <c r="GYU20" s="63"/>
      <c r="GYV20" s="63"/>
      <c r="GYW20" s="63"/>
      <c r="GYX20" s="63"/>
      <c r="GYY20" s="63"/>
      <c r="GYZ20" s="63"/>
      <c r="GZA20" s="63"/>
      <c r="GZB20" s="63"/>
      <c r="GZC20" s="63"/>
      <c r="GZD20" s="63"/>
      <c r="GZE20" s="63"/>
      <c r="GZF20" s="63"/>
      <c r="GZG20" s="63"/>
      <c r="GZH20" s="63"/>
      <c r="GZI20" s="63"/>
      <c r="GZJ20" s="63"/>
      <c r="GZK20" s="63"/>
      <c r="GZL20" s="63"/>
      <c r="GZM20" s="63"/>
      <c r="GZN20" s="63"/>
      <c r="GZO20" s="63"/>
      <c r="GZP20" s="63"/>
      <c r="GZQ20" s="63"/>
      <c r="GZR20" s="63"/>
      <c r="GZS20" s="63"/>
      <c r="GZT20" s="63"/>
      <c r="GZU20" s="63"/>
      <c r="GZV20" s="63"/>
      <c r="GZW20" s="63"/>
      <c r="GZX20" s="63"/>
      <c r="GZY20" s="63"/>
      <c r="GZZ20" s="63"/>
      <c r="HAA20" s="63"/>
      <c r="HAB20" s="63"/>
      <c r="HAC20" s="63"/>
      <c r="HAD20" s="63"/>
      <c r="HAE20" s="63"/>
      <c r="HAF20" s="63"/>
      <c r="HAG20" s="63"/>
      <c r="HAH20" s="63"/>
      <c r="HAI20" s="63"/>
      <c r="HAJ20" s="63"/>
      <c r="HAK20" s="63"/>
      <c r="HAL20" s="63"/>
      <c r="HAM20" s="63"/>
      <c r="HAN20" s="63"/>
      <c r="HAO20" s="63"/>
      <c r="HAP20" s="63"/>
      <c r="HAQ20" s="63"/>
      <c r="HAR20" s="63"/>
      <c r="HAS20" s="63"/>
      <c r="HAT20" s="63"/>
      <c r="HAU20" s="63"/>
      <c r="HAV20" s="63"/>
      <c r="HAW20" s="63"/>
      <c r="HAX20" s="63"/>
      <c r="HAY20" s="63"/>
      <c r="HAZ20" s="63"/>
      <c r="HBA20" s="63"/>
      <c r="HBB20" s="63"/>
      <c r="HBC20" s="63"/>
      <c r="HBD20" s="63"/>
      <c r="HBE20" s="63"/>
      <c r="HBF20" s="63"/>
      <c r="HBG20" s="63"/>
      <c r="HBH20" s="63"/>
      <c r="HBI20" s="63"/>
      <c r="HBJ20" s="63"/>
      <c r="HBK20" s="63"/>
      <c r="HBL20" s="63"/>
      <c r="HBM20" s="63"/>
      <c r="HBN20" s="63"/>
      <c r="HBO20" s="63"/>
      <c r="HBP20" s="63"/>
      <c r="HBQ20" s="63"/>
      <c r="HBR20" s="63"/>
      <c r="HBS20" s="63"/>
      <c r="HBT20" s="63"/>
      <c r="HBU20" s="63"/>
      <c r="HBV20" s="63"/>
      <c r="HBW20" s="63"/>
      <c r="HBX20" s="63"/>
      <c r="HBY20" s="63"/>
      <c r="HBZ20" s="63"/>
      <c r="HCA20" s="63"/>
      <c r="HCB20" s="63"/>
      <c r="HCC20" s="63"/>
      <c r="HCD20" s="63"/>
      <c r="HCE20" s="63"/>
      <c r="HCF20" s="63"/>
      <c r="HCG20" s="63"/>
      <c r="HCH20" s="63"/>
      <c r="HCI20" s="63"/>
      <c r="HCJ20" s="63"/>
      <c r="HCK20" s="63"/>
      <c r="HCL20" s="63"/>
      <c r="HCM20" s="63"/>
      <c r="HCN20" s="63"/>
      <c r="HCO20" s="63"/>
      <c r="HCP20" s="63"/>
      <c r="HCQ20" s="63"/>
      <c r="HCR20" s="63"/>
      <c r="HCS20" s="63"/>
      <c r="HCT20" s="63"/>
      <c r="HCU20" s="63"/>
      <c r="HCV20" s="63"/>
      <c r="HCW20" s="63"/>
      <c r="HCX20" s="63"/>
      <c r="HCY20" s="63"/>
      <c r="HCZ20" s="63"/>
      <c r="HDA20" s="63"/>
      <c r="HDB20" s="63"/>
      <c r="HDC20" s="63"/>
      <c r="HDD20" s="63"/>
      <c r="HDE20" s="63"/>
      <c r="HDF20" s="63"/>
      <c r="HDG20" s="63"/>
      <c r="HDH20" s="63"/>
      <c r="HDI20" s="63"/>
      <c r="HDJ20" s="63"/>
      <c r="HDK20" s="63"/>
      <c r="HDL20" s="63"/>
      <c r="HDM20" s="63"/>
      <c r="HDN20" s="63"/>
      <c r="HDO20" s="63"/>
      <c r="HDP20" s="63"/>
      <c r="HDQ20" s="63"/>
      <c r="HDR20" s="63"/>
      <c r="HDS20" s="63"/>
      <c r="HDT20" s="63"/>
      <c r="HDU20" s="63"/>
      <c r="HDV20" s="63"/>
      <c r="HDW20" s="63"/>
      <c r="HDX20" s="63"/>
      <c r="HDY20" s="63"/>
      <c r="HDZ20" s="63"/>
      <c r="HEA20" s="63"/>
      <c r="HEB20" s="63"/>
      <c r="HEC20" s="63"/>
      <c r="HED20" s="63"/>
      <c r="HEE20" s="63"/>
      <c r="HEF20" s="63"/>
      <c r="HEG20" s="63"/>
      <c r="HEH20" s="63"/>
      <c r="HEI20" s="63"/>
      <c r="HEJ20" s="63"/>
      <c r="HEK20" s="63"/>
      <c r="HEL20" s="63"/>
      <c r="HEM20" s="63"/>
      <c r="HEN20" s="63"/>
      <c r="HEO20" s="63"/>
      <c r="HEP20" s="63"/>
      <c r="HEQ20" s="63"/>
      <c r="HER20" s="63"/>
      <c r="HES20" s="63"/>
      <c r="HET20" s="63"/>
      <c r="HEU20" s="63"/>
      <c r="HEV20" s="63"/>
      <c r="HEW20" s="63"/>
      <c r="HEX20" s="63"/>
      <c r="HEY20" s="63"/>
      <c r="HEZ20" s="63"/>
      <c r="HFA20" s="63"/>
      <c r="HFB20" s="63"/>
      <c r="HFC20" s="63"/>
      <c r="HFD20" s="63"/>
      <c r="HFE20" s="63"/>
      <c r="HFF20" s="63"/>
      <c r="HFG20" s="63"/>
      <c r="HFH20" s="63"/>
      <c r="HFI20" s="63"/>
      <c r="HFJ20" s="63"/>
      <c r="HFK20" s="63"/>
      <c r="HFL20" s="63"/>
      <c r="HFM20" s="63"/>
      <c r="HFN20" s="63"/>
      <c r="HFO20" s="63"/>
      <c r="HFP20" s="63"/>
      <c r="HFQ20" s="63"/>
      <c r="HFR20" s="63"/>
      <c r="HFS20" s="63"/>
      <c r="HFT20" s="63"/>
      <c r="HFU20" s="63"/>
      <c r="HFV20" s="63"/>
      <c r="HFW20" s="63"/>
      <c r="HFX20" s="63"/>
      <c r="HFY20" s="63"/>
      <c r="HFZ20" s="63"/>
      <c r="HGA20" s="63"/>
      <c r="HGB20" s="63"/>
      <c r="HGC20" s="63"/>
      <c r="HGD20" s="63"/>
      <c r="HGE20" s="63"/>
      <c r="HGF20" s="63"/>
      <c r="HGG20" s="63"/>
      <c r="HGH20" s="63"/>
      <c r="HGI20" s="63"/>
      <c r="HGJ20" s="63"/>
      <c r="HGK20" s="63"/>
      <c r="HGL20" s="63"/>
      <c r="HGM20" s="63"/>
      <c r="HGN20" s="63"/>
      <c r="HGO20" s="63"/>
      <c r="HGP20" s="63"/>
      <c r="HGQ20" s="63"/>
      <c r="HGR20" s="63"/>
      <c r="HGS20" s="63"/>
      <c r="HGT20" s="63"/>
      <c r="HGU20" s="63"/>
      <c r="HGV20" s="63"/>
      <c r="HGW20" s="63"/>
      <c r="HGX20" s="63"/>
      <c r="HGY20" s="63"/>
      <c r="HGZ20" s="63"/>
      <c r="HHA20" s="63"/>
      <c r="HHB20" s="63"/>
      <c r="HHC20" s="63"/>
      <c r="HHD20" s="63"/>
      <c r="HHE20" s="63"/>
      <c r="HHF20" s="63"/>
      <c r="HHG20" s="63"/>
      <c r="HHH20" s="63"/>
      <c r="HHI20" s="63"/>
      <c r="HHJ20" s="63"/>
      <c r="HHK20" s="63"/>
      <c r="HHL20" s="63"/>
      <c r="HHM20" s="63"/>
      <c r="HHN20" s="63"/>
      <c r="HHO20" s="63"/>
      <c r="HHP20" s="63"/>
      <c r="HHQ20" s="63"/>
      <c r="HHR20" s="63"/>
      <c r="HHS20" s="63"/>
      <c r="HHT20" s="63"/>
      <c r="HHU20" s="63"/>
      <c r="HHV20" s="63"/>
      <c r="HHW20" s="63"/>
      <c r="HHX20" s="63"/>
      <c r="HHY20" s="63"/>
      <c r="HHZ20" s="63"/>
      <c r="HIA20" s="63"/>
      <c r="HIB20" s="63"/>
      <c r="HIC20" s="63"/>
      <c r="HID20" s="63"/>
      <c r="HIE20" s="63"/>
      <c r="HIF20" s="63"/>
      <c r="HIG20" s="63"/>
      <c r="HIH20" s="63"/>
      <c r="HII20" s="63"/>
      <c r="HIJ20" s="63"/>
      <c r="HIK20" s="63"/>
      <c r="HIL20" s="63"/>
      <c r="HIM20" s="63"/>
      <c r="HIN20" s="63"/>
      <c r="HIO20" s="63"/>
      <c r="HIP20" s="63"/>
      <c r="HIQ20" s="63"/>
      <c r="HIR20" s="63"/>
      <c r="HIS20" s="63"/>
      <c r="HIT20" s="63"/>
      <c r="HIU20" s="63"/>
      <c r="HIV20" s="63"/>
      <c r="HIW20" s="63"/>
      <c r="HIX20" s="63"/>
      <c r="HIY20" s="63"/>
      <c r="HIZ20" s="63"/>
      <c r="HJA20" s="63"/>
      <c r="HJB20" s="63"/>
      <c r="HJC20" s="63"/>
      <c r="HJD20" s="63"/>
      <c r="HJE20" s="63"/>
      <c r="HJF20" s="63"/>
      <c r="HJG20" s="63"/>
      <c r="HJH20" s="63"/>
      <c r="HJI20" s="63"/>
      <c r="HJJ20" s="63"/>
      <c r="HJK20" s="63"/>
      <c r="HJL20" s="63"/>
      <c r="HJM20" s="63"/>
      <c r="HJN20" s="63"/>
      <c r="HJO20" s="63"/>
      <c r="HJP20" s="63"/>
      <c r="HJQ20" s="63"/>
      <c r="HJR20" s="63"/>
      <c r="HJS20" s="63"/>
      <c r="HJT20" s="63"/>
      <c r="HJU20" s="63"/>
      <c r="HJV20" s="63"/>
      <c r="HJW20" s="63"/>
      <c r="HJX20" s="63"/>
      <c r="HJY20" s="63"/>
      <c r="HJZ20" s="63"/>
      <c r="HKA20" s="63"/>
      <c r="HKB20" s="63"/>
      <c r="HKC20" s="63"/>
      <c r="HKD20" s="63"/>
      <c r="HKE20" s="63"/>
      <c r="HKF20" s="63"/>
      <c r="HKG20" s="63"/>
      <c r="HKH20" s="63"/>
      <c r="HKI20" s="63"/>
      <c r="HKJ20" s="63"/>
      <c r="HKK20" s="63"/>
      <c r="HKL20" s="63"/>
      <c r="HKM20" s="63"/>
      <c r="HKN20" s="63"/>
      <c r="HKO20" s="63"/>
      <c r="HKP20" s="63"/>
      <c r="HKQ20" s="63"/>
      <c r="HKR20" s="63"/>
      <c r="HKS20" s="63"/>
      <c r="HKT20" s="63"/>
      <c r="HKU20" s="63"/>
      <c r="HKV20" s="63"/>
      <c r="HKW20" s="63"/>
      <c r="HKX20" s="63"/>
      <c r="HKY20" s="63"/>
      <c r="HKZ20" s="63"/>
      <c r="HLA20" s="63"/>
      <c r="HLB20" s="63"/>
      <c r="HLC20" s="63"/>
      <c r="HLD20" s="63"/>
      <c r="HLE20" s="63"/>
      <c r="HLF20" s="63"/>
      <c r="HLG20" s="63"/>
      <c r="HLH20" s="63"/>
      <c r="HLI20" s="63"/>
      <c r="HLJ20" s="63"/>
      <c r="HLK20" s="63"/>
      <c r="HLL20" s="63"/>
      <c r="HLM20" s="63"/>
      <c r="HLN20" s="63"/>
      <c r="HLO20" s="63"/>
      <c r="HLP20" s="63"/>
      <c r="HLQ20" s="63"/>
      <c r="HLR20" s="63"/>
      <c r="HLS20" s="63"/>
      <c r="HLT20" s="63"/>
      <c r="HLU20" s="63"/>
      <c r="HLV20" s="63"/>
      <c r="HLW20" s="63"/>
      <c r="HLX20" s="63"/>
      <c r="HLY20" s="63"/>
      <c r="HLZ20" s="63"/>
      <c r="HMA20" s="63"/>
      <c r="HMB20" s="63"/>
      <c r="HMC20" s="63"/>
      <c r="HMD20" s="63"/>
      <c r="HME20" s="63"/>
      <c r="HMF20" s="63"/>
      <c r="HMG20" s="63"/>
      <c r="HMH20" s="63"/>
      <c r="HMI20" s="63"/>
      <c r="HMJ20" s="63"/>
      <c r="HMK20" s="63"/>
      <c r="HML20" s="63"/>
      <c r="HMM20" s="63"/>
      <c r="HMN20" s="63"/>
      <c r="HMO20" s="63"/>
      <c r="HMP20" s="63"/>
      <c r="HMQ20" s="63"/>
      <c r="HMR20" s="63"/>
      <c r="HMS20" s="63"/>
      <c r="HMT20" s="63"/>
      <c r="HMU20" s="63"/>
      <c r="HMV20" s="63"/>
      <c r="HMW20" s="63"/>
      <c r="HMX20" s="63"/>
      <c r="HMY20" s="63"/>
      <c r="HMZ20" s="63"/>
      <c r="HNA20" s="63"/>
      <c r="HNB20" s="63"/>
      <c r="HNC20" s="63"/>
      <c r="HND20" s="63"/>
      <c r="HNE20" s="63"/>
      <c r="HNF20" s="63"/>
      <c r="HNG20" s="63"/>
      <c r="HNH20" s="63"/>
      <c r="HNI20" s="63"/>
      <c r="HNJ20" s="63"/>
      <c r="HNK20" s="63"/>
      <c r="HNL20" s="63"/>
      <c r="HNM20" s="63"/>
      <c r="HNN20" s="63"/>
      <c r="HNO20" s="63"/>
      <c r="HNP20" s="63"/>
      <c r="HNQ20" s="63"/>
      <c r="HNR20" s="63"/>
      <c r="HNS20" s="63"/>
      <c r="HNT20" s="63"/>
      <c r="HNU20" s="63"/>
      <c r="HNV20" s="63"/>
      <c r="HNW20" s="63"/>
      <c r="HNX20" s="63"/>
      <c r="HNY20" s="63"/>
      <c r="HNZ20" s="63"/>
      <c r="HOA20" s="63"/>
      <c r="HOB20" s="63"/>
      <c r="HOC20" s="63"/>
      <c r="HOD20" s="63"/>
      <c r="HOE20" s="63"/>
      <c r="HOF20" s="63"/>
      <c r="HOG20" s="63"/>
      <c r="HOH20" s="63"/>
      <c r="HOI20" s="63"/>
      <c r="HOJ20" s="63"/>
      <c r="HOK20" s="63"/>
      <c r="HOL20" s="63"/>
      <c r="HOM20" s="63"/>
      <c r="HON20" s="63"/>
      <c r="HOO20" s="63"/>
      <c r="HOP20" s="63"/>
      <c r="HOQ20" s="63"/>
      <c r="HOR20" s="63"/>
      <c r="HOS20" s="63"/>
      <c r="HOT20" s="63"/>
      <c r="HOU20" s="63"/>
      <c r="HOV20" s="63"/>
      <c r="HOW20" s="63"/>
      <c r="HOX20" s="63"/>
      <c r="HOY20" s="63"/>
      <c r="HOZ20" s="63"/>
      <c r="HPA20" s="63"/>
      <c r="HPB20" s="63"/>
      <c r="HPC20" s="63"/>
      <c r="HPD20" s="63"/>
      <c r="HPE20" s="63"/>
      <c r="HPF20" s="63"/>
      <c r="HPG20" s="63"/>
      <c r="HPH20" s="63"/>
      <c r="HPI20" s="63"/>
      <c r="HPJ20" s="63"/>
      <c r="HPK20" s="63"/>
      <c r="HPL20" s="63"/>
      <c r="HPM20" s="63"/>
      <c r="HPN20" s="63"/>
      <c r="HPO20" s="63"/>
      <c r="HPP20" s="63"/>
      <c r="HPQ20" s="63"/>
      <c r="HPR20" s="63"/>
      <c r="HPS20" s="63"/>
      <c r="HPT20" s="63"/>
      <c r="HPU20" s="63"/>
      <c r="HPV20" s="63"/>
      <c r="HPW20" s="63"/>
      <c r="HPX20" s="63"/>
      <c r="HPY20" s="63"/>
      <c r="HPZ20" s="63"/>
      <c r="HQA20" s="63"/>
      <c r="HQB20" s="63"/>
      <c r="HQC20" s="63"/>
      <c r="HQD20" s="63"/>
      <c r="HQE20" s="63"/>
      <c r="HQF20" s="63"/>
      <c r="HQG20" s="63"/>
      <c r="HQH20" s="63"/>
      <c r="HQI20" s="63"/>
      <c r="HQJ20" s="63"/>
      <c r="HQK20" s="63"/>
      <c r="HQL20" s="63"/>
      <c r="HQM20" s="63"/>
      <c r="HQN20" s="63"/>
      <c r="HQO20" s="63"/>
      <c r="HQP20" s="63"/>
      <c r="HQQ20" s="63"/>
      <c r="HQR20" s="63"/>
      <c r="HQS20" s="63"/>
      <c r="HQT20" s="63"/>
      <c r="HQU20" s="63"/>
      <c r="HQV20" s="63"/>
      <c r="HQW20" s="63"/>
      <c r="HQX20" s="63"/>
      <c r="HQY20" s="63"/>
      <c r="HQZ20" s="63"/>
      <c r="HRA20" s="63"/>
      <c r="HRB20" s="63"/>
      <c r="HRC20" s="63"/>
      <c r="HRD20" s="63"/>
      <c r="HRE20" s="63"/>
      <c r="HRF20" s="63"/>
      <c r="HRG20" s="63"/>
      <c r="HRH20" s="63"/>
      <c r="HRI20" s="63"/>
      <c r="HRJ20" s="63"/>
      <c r="HRK20" s="63"/>
      <c r="HRL20" s="63"/>
      <c r="HRM20" s="63"/>
      <c r="HRN20" s="63"/>
      <c r="HRO20" s="63"/>
      <c r="HRP20" s="63"/>
      <c r="HRQ20" s="63"/>
      <c r="HRR20" s="63"/>
      <c r="HRS20" s="63"/>
      <c r="HRT20" s="63"/>
      <c r="HRU20" s="63"/>
      <c r="HRV20" s="63"/>
      <c r="HRW20" s="63"/>
      <c r="HRX20" s="63"/>
      <c r="HRY20" s="63"/>
      <c r="HRZ20" s="63"/>
      <c r="HSA20" s="63"/>
      <c r="HSB20" s="63"/>
      <c r="HSC20" s="63"/>
      <c r="HSD20" s="63"/>
      <c r="HSE20" s="63"/>
      <c r="HSF20" s="63"/>
      <c r="HSG20" s="63"/>
      <c r="HSH20" s="63"/>
      <c r="HSI20" s="63"/>
      <c r="HSJ20" s="63"/>
      <c r="HSK20" s="63"/>
      <c r="HSL20" s="63"/>
      <c r="HSM20" s="63"/>
      <c r="HSN20" s="63"/>
      <c r="HSO20" s="63"/>
      <c r="HSP20" s="63"/>
      <c r="HSQ20" s="63"/>
      <c r="HSR20" s="63"/>
      <c r="HSS20" s="63"/>
      <c r="HST20" s="63"/>
      <c r="HSU20" s="63"/>
      <c r="HSV20" s="63"/>
      <c r="HSW20" s="63"/>
      <c r="HSX20" s="63"/>
      <c r="HSY20" s="63"/>
      <c r="HSZ20" s="63"/>
      <c r="HTA20" s="63"/>
      <c r="HTB20" s="63"/>
      <c r="HTC20" s="63"/>
      <c r="HTD20" s="63"/>
      <c r="HTE20" s="63"/>
      <c r="HTF20" s="63"/>
      <c r="HTG20" s="63"/>
      <c r="HTH20" s="63"/>
      <c r="HTI20" s="63"/>
      <c r="HTJ20" s="63"/>
      <c r="HTK20" s="63"/>
      <c r="HTL20" s="63"/>
      <c r="HTM20" s="63"/>
      <c r="HTN20" s="63"/>
      <c r="HTO20" s="63"/>
      <c r="HTP20" s="63"/>
      <c r="HTQ20" s="63"/>
      <c r="HTR20" s="63"/>
      <c r="HTS20" s="63"/>
      <c r="HTT20" s="63"/>
      <c r="HTU20" s="63"/>
      <c r="HTV20" s="63"/>
      <c r="HTW20" s="63"/>
      <c r="HTX20" s="63"/>
      <c r="HTY20" s="63"/>
      <c r="HTZ20" s="63"/>
      <c r="HUA20" s="63"/>
      <c r="HUB20" s="63"/>
      <c r="HUC20" s="63"/>
      <c r="HUD20" s="63"/>
      <c r="HUE20" s="63"/>
      <c r="HUF20" s="63"/>
      <c r="HUG20" s="63"/>
      <c r="HUH20" s="63"/>
      <c r="HUI20" s="63"/>
      <c r="HUJ20" s="63"/>
      <c r="HUK20" s="63"/>
      <c r="HUL20" s="63"/>
      <c r="HUM20" s="63"/>
      <c r="HUN20" s="63"/>
      <c r="HUO20" s="63"/>
      <c r="HUP20" s="63"/>
      <c r="HUQ20" s="63"/>
      <c r="HUR20" s="63"/>
      <c r="HUS20" s="63"/>
      <c r="HUT20" s="63"/>
      <c r="HUU20" s="63"/>
      <c r="HUV20" s="63"/>
      <c r="HUW20" s="63"/>
      <c r="HUX20" s="63"/>
      <c r="HUY20" s="63"/>
      <c r="HUZ20" s="63"/>
      <c r="HVA20" s="63"/>
      <c r="HVB20" s="63"/>
      <c r="HVC20" s="63"/>
      <c r="HVD20" s="63"/>
      <c r="HVE20" s="63"/>
      <c r="HVF20" s="63"/>
      <c r="HVG20" s="63"/>
      <c r="HVH20" s="63"/>
      <c r="HVI20" s="63"/>
      <c r="HVJ20" s="63"/>
      <c r="HVK20" s="63"/>
      <c r="HVL20" s="63"/>
      <c r="HVM20" s="63"/>
      <c r="HVN20" s="63"/>
      <c r="HVO20" s="63"/>
      <c r="HVP20" s="63"/>
      <c r="HVQ20" s="63"/>
      <c r="HVR20" s="63"/>
      <c r="HVS20" s="63"/>
      <c r="HVT20" s="63"/>
      <c r="HVU20" s="63"/>
      <c r="HVV20" s="63"/>
      <c r="HVW20" s="63"/>
      <c r="HVX20" s="63"/>
      <c r="HVY20" s="63"/>
      <c r="HVZ20" s="63"/>
      <c r="HWA20" s="63"/>
      <c r="HWB20" s="63"/>
      <c r="HWC20" s="63"/>
      <c r="HWD20" s="63"/>
      <c r="HWE20" s="63"/>
      <c r="HWF20" s="63"/>
      <c r="HWG20" s="63"/>
      <c r="HWH20" s="63"/>
      <c r="HWI20" s="63"/>
      <c r="HWJ20" s="63"/>
      <c r="HWK20" s="63"/>
      <c r="HWL20" s="63"/>
      <c r="HWM20" s="63"/>
      <c r="HWN20" s="63"/>
      <c r="HWO20" s="63"/>
      <c r="HWP20" s="63"/>
      <c r="HWQ20" s="63"/>
      <c r="HWR20" s="63"/>
      <c r="HWS20" s="63"/>
      <c r="HWT20" s="63"/>
      <c r="HWU20" s="63"/>
      <c r="HWV20" s="63"/>
      <c r="HWW20" s="63"/>
      <c r="HWX20" s="63"/>
      <c r="HWY20" s="63"/>
      <c r="HWZ20" s="63"/>
      <c r="HXA20" s="63"/>
      <c r="HXB20" s="63"/>
      <c r="HXC20" s="63"/>
      <c r="HXD20" s="63"/>
      <c r="HXE20" s="63"/>
      <c r="HXF20" s="63"/>
      <c r="HXG20" s="63"/>
      <c r="HXH20" s="63"/>
      <c r="HXI20" s="63"/>
      <c r="HXJ20" s="63"/>
      <c r="HXK20" s="63"/>
      <c r="HXL20" s="63"/>
      <c r="HXM20" s="63"/>
      <c r="HXN20" s="63"/>
      <c r="HXO20" s="63"/>
      <c r="HXP20" s="63"/>
      <c r="HXQ20" s="63"/>
      <c r="HXR20" s="63"/>
      <c r="HXS20" s="63"/>
      <c r="HXT20" s="63"/>
      <c r="HXU20" s="63"/>
      <c r="HXV20" s="63"/>
      <c r="HXW20" s="63"/>
      <c r="HXX20" s="63"/>
      <c r="HXY20" s="63"/>
      <c r="HXZ20" s="63"/>
      <c r="HYA20" s="63"/>
      <c r="HYB20" s="63"/>
      <c r="HYC20" s="63"/>
      <c r="HYD20" s="63"/>
      <c r="HYE20" s="63"/>
      <c r="HYF20" s="63"/>
      <c r="HYG20" s="63"/>
      <c r="HYH20" s="63"/>
      <c r="HYI20" s="63"/>
      <c r="HYJ20" s="63"/>
      <c r="HYK20" s="63"/>
      <c r="HYL20" s="63"/>
      <c r="HYM20" s="63"/>
      <c r="HYN20" s="63"/>
      <c r="HYO20" s="63"/>
      <c r="HYP20" s="63"/>
      <c r="HYQ20" s="63"/>
      <c r="HYR20" s="63"/>
      <c r="HYS20" s="63"/>
      <c r="HYT20" s="63"/>
      <c r="HYU20" s="63"/>
      <c r="HYV20" s="63"/>
      <c r="HYW20" s="63"/>
      <c r="HYX20" s="63"/>
      <c r="HYY20" s="63"/>
      <c r="HYZ20" s="63"/>
      <c r="HZA20" s="63"/>
      <c r="HZB20" s="63"/>
      <c r="HZC20" s="63"/>
      <c r="HZD20" s="63"/>
      <c r="HZE20" s="63"/>
      <c r="HZF20" s="63"/>
      <c r="HZG20" s="63"/>
      <c r="HZH20" s="63"/>
      <c r="HZI20" s="63"/>
      <c r="HZJ20" s="63"/>
      <c r="HZK20" s="63"/>
      <c r="HZL20" s="63"/>
      <c r="HZM20" s="63"/>
      <c r="HZN20" s="63"/>
      <c r="HZO20" s="63"/>
      <c r="HZP20" s="63"/>
      <c r="HZQ20" s="63"/>
      <c r="HZR20" s="63"/>
      <c r="HZS20" s="63"/>
      <c r="HZT20" s="63"/>
      <c r="HZU20" s="63"/>
      <c r="HZV20" s="63"/>
      <c r="HZW20" s="63"/>
      <c r="HZX20" s="63"/>
      <c r="HZY20" s="63"/>
      <c r="HZZ20" s="63"/>
      <c r="IAA20" s="63"/>
      <c r="IAB20" s="63"/>
      <c r="IAC20" s="63"/>
      <c r="IAD20" s="63"/>
      <c r="IAE20" s="63"/>
      <c r="IAF20" s="63"/>
      <c r="IAG20" s="63"/>
      <c r="IAH20" s="63"/>
      <c r="IAI20" s="63"/>
      <c r="IAJ20" s="63"/>
      <c r="IAK20" s="63"/>
      <c r="IAL20" s="63"/>
      <c r="IAM20" s="63"/>
      <c r="IAN20" s="63"/>
      <c r="IAO20" s="63"/>
      <c r="IAP20" s="63"/>
      <c r="IAQ20" s="63"/>
      <c r="IAR20" s="63"/>
      <c r="IAS20" s="63"/>
      <c r="IAT20" s="63"/>
      <c r="IAU20" s="63"/>
      <c r="IAV20" s="63"/>
      <c r="IAW20" s="63"/>
      <c r="IAX20" s="63"/>
      <c r="IAY20" s="63"/>
      <c r="IAZ20" s="63"/>
      <c r="IBA20" s="63"/>
      <c r="IBB20" s="63"/>
      <c r="IBC20" s="63"/>
      <c r="IBD20" s="63"/>
      <c r="IBE20" s="63"/>
      <c r="IBF20" s="63"/>
      <c r="IBG20" s="63"/>
      <c r="IBH20" s="63"/>
      <c r="IBI20" s="63"/>
      <c r="IBJ20" s="63"/>
      <c r="IBK20" s="63"/>
      <c r="IBL20" s="63"/>
      <c r="IBM20" s="63"/>
      <c r="IBN20" s="63"/>
      <c r="IBO20" s="63"/>
      <c r="IBP20" s="63"/>
      <c r="IBQ20" s="63"/>
      <c r="IBR20" s="63"/>
      <c r="IBS20" s="63"/>
      <c r="IBT20" s="63"/>
      <c r="IBU20" s="63"/>
      <c r="IBV20" s="63"/>
      <c r="IBW20" s="63"/>
      <c r="IBX20" s="63"/>
      <c r="IBY20" s="63"/>
      <c r="IBZ20" s="63"/>
      <c r="ICA20" s="63"/>
      <c r="ICB20" s="63"/>
      <c r="ICC20" s="63"/>
      <c r="ICD20" s="63"/>
      <c r="ICE20" s="63"/>
      <c r="ICF20" s="63"/>
      <c r="ICG20" s="63"/>
      <c r="ICH20" s="63"/>
      <c r="ICI20" s="63"/>
      <c r="ICJ20" s="63"/>
      <c r="ICK20" s="63"/>
      <c r="ICL20" s="63"/>
      <c r="ICM20" s="63"/>
      <c r="ICN20" s="63"/>
      <c r="ICO20" s="63"/>
      <c r="ICP20" s="63"/>
      <c r="ICQ20" s="63"/>
      <c r="ICR20" s="63"/>
      <c r="ICS20" s="63"/>
      <c r="ICT20" s="63"/>
      <c r="ICU20" s="63"/>
      <c r="ICV20" s="63"/>
      <c r="ICW20" s="63"/>
      <c r="ICX20" s="63"/>
      <c r="ICY20" s="63"/>
      <c r="ICZ20" s="63"/>
      <c r="IDA20" s="63"/>
      <c r="IDB20" s="63"/>
      <c r="IDC20" s="63"/>
      <c r="IDD20" s="63"/>
      <c r="IDE20" s="63"/>
      <c r="IDF20" s="63"/>
      <c r="IDG20" s="63"/>
      <c r="IDH20" s="63"/>
      <c r="IDI20" s="63"/>
      <c r="IDJ20" s="63"/>
      <c r="IDK20" s="63"/>
      <c r="IDL20" s="63"/>
      <c r="IDM20" s="63"/>
      <c r="IDN20" s="63"/>
      <c r="IDO20" s="63"/>
      <c r="IDP20" s="63"/>
      <c r="IDQ20" s="63"/>
      <c r="IDR20" s="63"/>
      <c r="IDS20" s="63"/>
      <c r="IDT20" s="63"/>
      <c r="IDU20" s="63"/>
      <c r="IDV20" s="63"/>
      <c r="IDW20" s="63"/>
      <c r="IDX20" s="63"/>
      <c r="IDY20" s="63"/>
      <c r="IDZ20" s="63"/>
      <c r="IEA20" s="63"/>
      <c r="IEB20" s="63"/>
      <c r="IEC20" s="63"/>
      <c r="IED20" s="63"/>
      <c r="IEE20" s="63"/>
      <c r="IEF20" s="63"/>
      <c r="IEG20" s="63"/>
      <c r="IEH20" s="63"/>
      <c r="IEI20" s="63"/>
      <c r="IEJ20" s="63"/>
      <c r="IEK20" s="63"/>
      <c r="IEL20" s="63"/>
      <c r="IEM20" s="63"/>
      <c r="IEN20" s="63"/>
      <c r="IEO20" s="63"/>
      <c r="IEP20" s="63"/>
      <c r="IEQ20" s="63"/>
      <c r="IER20" s="63"/>
      <c r="IES20" s="63"/>
      <c r="IET20" s="63"/>
      <c r="IEU20" s="63"/>
      <c r="IEV20" s="63"/>
      <c r="IEW20" s="63"/>
      <c r="IEX20" s="63"/>
      <c r="IEY20" s="63"/>
      <c r="IEZ20" s="63"/>
      <c r="IFA20" s="63"/>
      <c r="IFB20" s="63"/>
      <c r="IFC20" s="63"/>
      <c r="IFD20" s="63"/>
      <c r="IFE20" s="63"/>
      <c r="IFF20" s="63"/>
      <c r="IFG20" s="63"/>
      <c r="IFH20" s="63"/>
      <c r="IFI20" s="63"/>
      <c r="IFJ20" s="63"/>
      <c r="IFK20" s="63"/>
      <c r="IFL20" s="63"/>
      <c r="IFM20" s="63"/>
      <c r="IFN20" s="63"/>
      <c r="IFO20" s="63"/>
      <c r="IFP20" s="63"/>
      <c r="IFQ20" s="63"/>
      <c r="IFR20" s="63"/>
      <c r="IFS20" s="63"/>
      <c r="IFT20" s="63"/>
      <c r="IFU20" s="63"/>
      <c r="IFV20" s="63"/>
      <c r="IFW20" s="63"/>
      <c r="IFX20" s="63"/>
      <c r="IFY20" s="63"/>
      <c r="IFZ20" s="63"/>
      <c r="IGA20" s="63"/>
      <c r="IGB20" s="63"/>
      <c r="IGC20" s="63"/>
      <c r="IGD20" s="63"/>
      <c r="IGE20" s="63"/>
      <c r="IGF20" s="63"/>
      <c r="IGG20" s="63"/>
      <c r="IGH20" s="63"/>
      <c r="IGI20" s="63"/>
      <c r="IGJ20" s="63"/>
      <c r="IGK20" s="63"/>
      <c r="IGL20" s="63"/>
      <c r="IGM20" s="63"/>
      <c r="IGN20" s="63"/>
      <c r="IGO20" s="63"/>
      <c r="IGP20" s="63"/>
      <c r="IGQ20" s="63"/>
      <c r="IGR20" s="63"/>
      <c r="IGS20" s="63"/>
      <c r="IGT20" s="63"/>
      <c r="IGU20" s="63"/>
      <c r="IGV20" s="63"/>
      <c r="IGW20" s="63"/>
      <c r="IGX20" s="63"/>
      <c r="IGY20" s="63"/>
      <c r="IGZ20" s="63"/>
      <c r="IHA20" s="63"/>
      <c r="IHB20" s="63"/>
      <c r="IHC20" s="63"/>
      <c r="IHD20" s="63"/>
      <c r="IHE20" s="63"/>
      <c r="IHF20" s="63"/>
      <c r="IHG20" s="63"/>
      <c r="IHH20" s="63"/>
      <c r="IHI20" s="63"/>
      <c r="IHJ20" s="63"/>
      <c r="IHK20" s="63"/>
      <c r="IHL20" s="63"/>
      <c r="IHM20" s="63"/>
      <c r="IHN20" s="63"/>
      <c r="IHO20" s="63"/>
      <c r="IHP20" s="63"/>
      <c r="IHQ20" s="63"/>
      <c r="IHR20" s="63"/>
      <c r="IHS20" s="63"/>
      <c r="IHT20" s="63"/>
      <c r="IHU20" s="63"/>
      <c r="IHV20" s="63"/>
      <c r="IHW20" s="63"/>
      <c r="IHX20" s="63"/>
      <c r="IHY20" s="63"/>
      <c r="IHZ20" s="63"/>
      <c r="IIA20" s="63"/>
      <c r="IIB20" s="63"/>
      <c r="IIC20" s="63"/>
      <c r="IID20" s="63"/>
      <c r="IIE20" s="63"/>
      <c r="IIF20" s="63"/>
      <c r="IIG20" s="63"/>
      <c r="IIH20" s="63"/>
      <c r="III20" s="63"/>
      <c r="IIJ20" s="63"/>
      <c r="IIK20" s="63"/>
      <c r="IIL20" s="63"/>
      <c r="IIM20" s="63"/>
      <c r="IIN20" s="63"/>
      <c r="IIO20" s="63"/>
      <c r="IIP20" s="63"/>
      <c r="IIQ20" s="63"/>
      <c r="IIR20" s="63"/>
      <c r="IIS20" s="63"/>
      <c r="IIT20" s="63"/>
      <c r="IIU20" s="63"/>
      <c r="IIV20" s="63"/>
      <c r="IIW20" s="63"/>
      <c r="IIX20" s="63"/>
      <c r="IIY20" s="63"/>
      <c r="IIZ20" s="63"/>
      <c r="IJA20" s="63"/>
      <c r="IJB20" s="63"/>
      <c r="IJC20" s="63"/>
      <c r="IJD20" s="63"/>
      <c r="IJE20" s="63"/>
      <c r="IJF20" s="63"/>
      <c r="IJG20" s="63"/>
      <c r="IJH20" s="63"/>
      <c r="IJI20" s="63"/>
      <c r="IJJ20" s="63"/>
      <c r="IJK20" s="63"/>
      <c r="IJL20" s="63"/>
      <c r="IJM20" s="63"/>
      <c r="IJN20" s="63"/>
      <c r="IJO20" s="63"/>
      <c r="IJP20" s="63"/>
      <c r="IJQ20" s="63"/>
      <c r="IJR20" s="63"/>
      <c r="IJS20" s="63"/>
      <c r="IJT20" s="63"/>
      <c r="IJU20" s="63"/>
      <c r="IJV20" s="63"/>
      <c r="IJW20" s="63"/>
      <c r="IJX20" s="63"/>
      <c r="IJY20" s="63"/>
      <c r="IJZ20" s="63"/>
      <c r="IKA20" s="63"/>
      <c r="IKB20" s="63"/>
      <c r="IKC20" s="63"/>
      <c r="IKD20" s="63"/>
      <c r="IKE20" s="63"/>
      <c r="IKF20" s="63"/>
      <c r="IKG20" s="63"/>
      <c r="IKH20" s="63"/>
      <c r="IKI20" s="63"/>
      <c r="IKJ20" s="63"/>
      <c r="IKK20" s="63"/>
      <c r="IKL20" s="63"/>
      <c r="IKM20" s="63"/>
      <c r="IKN20" s="63"/>
      <c r="IKO20" s="63"/>
      <c r="IKP20" s="63"/>
      <c r="IKQ20" s="63"/>
      <c r="IKR20" s="63"/>
      <c r="IKS20" s="63"/>
      <c r="IKT20" s="63"/>
      <c r="IKU20" s="63"/>
      <c r="IKV20" s="63"/>
      <c r="IKW20" s="63"/>
      <c r="IKX20" s="63"/>
      <c r="IKY20" s="63"/>
      <c r="IKZ20" s="63"/>
      <c r="ILA20" s="63"/>
      <c r="ILB20" s="63"/>
      <c r="ILC20" s="63"/>
      <c r="ILD20" s="63"/>
      <c r="ILE20" s="63"/>
      <c r="ILF20" s="63"/>
      <c r="ILG20" s="63"/>
      <c r="ILH20" s="63"/>
      <c r="ILI20" s="63"/>
      <c r="ILJ20" s="63"/>
      <c r="ILK20" s="63"/>
      <c r="ILL20" s="63"/>
      <c r="ILM20" s="63"/>
      <c r="ILN20" s="63"/>
      <c r="ILO20" s="63"/>
      <c r="ILP20" s="63"/>
      <c r="ILQ20" s="63"/>
      <c r="ILR20" s="63"/>
      <c r="ILS20" s="63"/>
      <c r="ILT20" s="63"/>
      <c r="ILU20" s="63"/>
      <c r="ILV20" s="63"/>
      <c r="ILW20" s="63"/>
      <c r="ILX20" s="63"/>
      <c r="ILY20" s="63"/>
      <c r="ILZ20" s="63"/>
      <c r="IMA20" s="63"/>
      <c r="IMB20" s="63"/>
      <c r="IMC20" s="63"/>
      <c r="IMD20" s="63"/>
      <c r="IME20" s="63"/>
      <c r="IMF20" s="63"/>
      <c r="IMG20" s="63"/>
      <c r="IMH20" s="63"/>
      <c r="IMI20" s="63"/>
      <c r="IMJ20" s="63"/>
      <c r="IMK20" s="63"/>
      <c r="IML20" s="63"/>
      <c r="IMM20" s="63"/>
      <c r="IMN20" s="63"/>
      <c r="IMO20" s="63"/>
      <c r="IMP20" s="63"/>
      <c r="IMQ20" s="63"/>
      <c r="IMR20" s="63"/>
      <c r="IMS20" s="63"/>
      <c r="IMT20" s="63"/>
      <c r="IMU20" s="63"/>
      <c r="IMV20" s="63"/>
      <c r="IMW20" s="63"/>
      <c r="IMX20" s="63"/>
      <c r="IMY20" s="63"/>
      <c r="IMZ20" s="63"/>
      <c r="INA20" s="63"/>
      <c r="INB20" s="63"/>
      <c r="INC20" s="63"/>
      <c r="IND20" s="63"/>
      <c r="INE20" s="63"/>
      <c r="INF20" s="63"/>
      <c r="ING20" s="63"/>
      <c r="INH20" s="63"/>
      <c r="INI20" s="63"/>
      <c r="INJ20" s="63"/>
      <c r="INK20" s="63"/>
      <c r="INL20" s="63"/>
      <c r="INM20" s="63"/>
      <c r="INN20" s="63"/>
      <c r="INO20" s="63"/>
      <c r="INP20" s="63"/>
      <c r="INQ20" s="63"/>
      <c r="INR20" s="63"/>
      <c r="INS20" s="63"/>
      <c r="INT20" s="63"/>
      <c r="INU20" s="63"/>
      <c r="INV20" s="63"/>
      <c r="INW20" s="63"/>
      <c r="INX20" s="63"/>
      <c r="INY20" s="63"/>
      <c r="INZ20" s="63"/>
      <c r="IOA20" s="63"/>
      <c r="IOB20" s="63"/>
      <c r="IOC20" s="63"/>
      <c r="IOD20" s="63"/>
      <c r="IOE20" s="63"/>
      <c r="IOF20" s="63"/>
      <c r="IOG20" s="63"/>
      <c r="IOH20" s="63"/>
      <c r="IOI20" s="63"/>
      <c r="IOJ20" s="63"/>
      <c r="IOK20" s="63"/>
      <c r="IOL20" s="63"/>
      <c r="IOM20" s="63"/>
      <c r="ION20" s="63"/>
      <c r="IOO20" s="63"/>
      <c r="IOP20" s="63"/>
      <c r="IOQ20" s="63"/>
      <c r="IOR20" s="63"/>
      <c r="IOS20" s="63"/>
      <c r="IOT20" s="63"/>
      <c r="IOU20" s="63"/>
      <c r="IOV20" s="63"/>
      <c r="IOW20" s="63"/>
      <c r="IOX20" s="63"/>
      <c r="IOY20" s="63"/>
      <c r="IOZ20" s="63"/>
      <c r="IPA20" s="63"/>
      <c r="IPB20" s="63"/>
      <c r="IPC20" s="63"/>
      <c r="IPD20" s="63"/>
      <c r="IPE20" s="63"/>
      <c r="IPF20" s="63"/>
      <c r="IPG20" s="63"/>
      <c r="IPH20" s="63"/>
      <c r="IPI20" s="63"/>
      <c r="IPJ20" s="63"/>
      <c r="IPK20" s="63"/>
      <c r="IPL20" s="63"/>
      <c r="IPM20" s="63"/>
      <c r="IPN20" s="63"/>
      <c r="IPO20" s="63"/>
      <c r="IPP20" s="63"/>
      <c r="IPQ20" s="63"/>
      <c r="IPR20" s="63"/>
      <c r="IPS20" s="63"/>
      <c r="IPT20" s="63"/>
      <c r="IPU20" s="63"/>
      <c r="IPV20" s="63"/>
      <c r="IPW20" s="63"/>
      <c r="IPX20" s="63"/>
      <c r="IPY20" s="63"/>
      <c r="IPZ20" s="63"/>
      <c r="IQA20" s="63"/>
      <c r="IQB20" s="63"/>
      <c r="IQC20" s="63"/>
      <c r="IQD20" s="63"/>
      <c r="IQE20" s="63"/>
      <c r="IQF20" s="63"/>
      <c r="IQG20" s="63"/>
      <c r="IQH20" s="63"/>
      <c r="IQI20" s="63"/>
      <c r="IQJ20" s="63"/>
      <c r="IQK20" s="63"/>
      <c r="IQL20" s="63"/>
      <c r="IQM20" s="63"/>
      <c r="IQN20" s="63"/>
      <c r="IQO20" s="63"/>
      <c r="IQP20" s="63"/>
      <c r="IQQ20" s="63"/>
      <c r="IQR20" s="63"/>
      <c r="IQS20" s="63"/>
      <c r="IQT20" s="63"/>
      <c r="IQU20" s="63"/>
      <c r="IQV20" s="63"/>
      <c r="IQW20" s="63"/>
      <c r="IQX20" s="63"/>
      <c r="IQY20" s="63"/>
      <c r="IQZ20" s="63"/>
      <c r="IRA20" s="63"/>
      <c r="IRB20" s="63"/>
      <c r="IRC20" s="63"/>
      <c r="IRD20" s="63"/>
      <c r="IRE20" s="63"/>
      <c r="IRF20" s="63"/>
      <c r="IRG20" s="63"/>
      <c r="IRH20" s="63"/>
      <c r="IRI20" s="63"/>
      <c r="IRJ20" s="63"/>
      <c r="IRK20" s="63"/>
      <c r="IRL20" s="63"/>
      <c r="IRM20" s="63"/>
      <c r="IRN20" s="63"/>
      <c r="IRO20" s="63"/>
      <c r="IRP20" s="63"/>
      <c r="IRQ20" s="63"/>
      <c r="IRR20" s="63"/>
      <c r="IRS20" s="63"/>
      <c r="IRT20" s="63"/>
      <c r="IRU20" s="63"/>
      <c r="IRV20" s="63"/>
      <c r="IRW20" s="63"/>
      <c r="IRX20" s="63"/>
      <c r="IRY20" s="63"/>
      <c r="IRZ20" s="63"/>
      <c r="ISA20" s="63"/>
      <c r="ISB20" s="63"/>
      <c r="ISC20" s="63"/>
      <c r="ISD20" s="63"/>
      <c r="ISE20" s="63"/>
      <c r="ISF20" s="63"/>
      <c r="ISG20" s="63"/>
      <c r="ISH20" s="63"/>
      <c r="ISI20" s="63"/>
      <c r="ISJ20" s="63"/>
      <c r="ISK20" s="63"/>
      <c r="ISL20" s="63"/>
      <c r="ISM20" s="63"/>
      <c r="ISN20" s="63"/>
      <c r="ISO20" s="63"/>
      <c r="ISP20" s="63"/>
      <c r="ISQ20" s="63"/>
      <c r="ISR20" s="63"/>
      <c r="ISS20" s="63"/>
      <c r="IST20" s="63"/>
      <c r="ISU20" s="63"/>
      <c r="ISV20" s="63"/>
      <c r="ISW20" s="63"/>
      <c r="ISX20" s="63"/>
      <c r="ISY20" s="63"/>
      <c r="ISZ20" s="63"/>
      <c r="ITA20" s="63"/>
      <c r="ITB20" s="63"/>
      <c r="ITC20" s="63"/>
      <c r="ITD20" s="63"/>
      <c r="ITE20" s="63"/>
      <c r="ITF20" s="63"/>
      <c r="ITG20" s="63"/>
      <c r="ITH20" s="63"/>
      <c r="ITI20" s="63"/>
      <c r="ITJ20" s="63"/>
      <c r="ITK20" s="63"/>
      <c r="ITL20" s="63"/>
      <c r="ITM20" s="63"/>
      <c r="ITN20" s="63"/>
      <c r="ITO20" s="63"/>
      <c r="ITP20" s="63"/>
      <c r="ITQ20" s="63"/>
      <c r="ITR20" s="63"/>
      <c r="ITS20" s="63"/>
      <c r="ITT20" s="63"/>
      <c r="ITU20" s="63"/>
      <c r="ITV20" s="63"/>
      <c r="ITW20" s="63"/>
      <c r="ITX20" s="63"/>
      <c r="ITY20" s="63"/>
      <c r="ITZ20" s="63"/>
      <c r="IUA20" s="63"/>
      <c r="IUB20" s="63"/>
      <c r="IUC20" s="63"/>
      <c r="IUD20" s="63"/>
      <c r="IUE20" s="63"/>
      <c r="IUF20" s="63"/>
      <c r="IUG20" s="63"/>
      <c r="IUH20" s="63"/>
      <c r="IUI20" s="63"/>
      <c r="IUJ20" s="63"/>
      <c r="IUK20" s="63"/>
      <c r="IUL20" s="63"/>
      <c r="IUM20" s="63"/>
      <c r="IUN20" s="63"/>
      <c r="IUO20" s="63"/>
      <c r="IUP20" s="63"/>
      <c r="IUQ20" s="63"/>
      <c r="IUR20" s="63"/>
      <c r="IUS20" s="63"/>
      <c r="IUT20" s="63"/>
      <c r="IUU20" s="63"/>
      <c r="IUV20" s="63"/>
      <c r="IUW20" s="63"/>
      <c r="IUX20" s="63"/>
      <c r="IUY20" s="63"/>
      <c r="IUZ20" s="63"/>
      <c r="IVA20" s="63"/>
      <c r="IVB20" s="63"/>
      <c r="IVC20" s="63"/>
      <c r="IVD20" s="63"/>
      <c r="IVE20" s="63"/>
      <c r="IVF20" s="63"/>
      <c r="IVG20" s="63"/>
      <c r="IVH20" s="63"/>
      <c r="IVI20" s="63"/>
      <c r="IVJ20" s="63"/>
      <c r="IVK20" s="63"/>
      <c r="IVL20" s="63"/>
      <c r="IVM20" s="63"/>
      <c r="IVN20" s="63"/>
      <c r="IVO20" s="63"/>
      <c r="IVP20" s="63"/>
      <c r="IVQ20" s="63"/>
      <c r="IVR20" s="63"/>
      <c r="IVS20" s="63"/>
      <c r="IVT20" s="63"/>
      <c r="IVU20" s="63"/>
      <c r="IVV20" s="63"/>
      <c r="IVW20" s="63"/>
      <c r="IVX20" s="63"/>
      <c r="IVY20" s="63"/>
      <c r="IVZ20" s="63"/>
      <c r="IWA20" s="63"/>
      <c r="IWB20" s="63"/>
      <c r="IWC20" s="63"/>
      <c r="IWD20" s="63"/>
      <c r="IWE20" s="63"/>
      <c r="IWF20" s="63"/>
      <c r="IWG20" s="63"/>
      <c r="IWH20" s="63"/>
      <c r="IWI20" s="63"/>
      <c r="IWJ20" s="63"/>
      <c r="IWK20" s="63"/>
      <c r="IWL20" s="63"/>
      <c r="IWM20" s="63"/>
      <c r="IWN20" s="63"/>
      <c r="IWO20" s="63"/>
      <c r="IWP20" s="63"/>
      <c r="IWQ20" s="63"/>
      <c r="IWR20" s="63"/>
      <c r="IWS20" s="63"/>
      <c r="IWT20" s="63"/>
      <c r="IWU20" s="63"/>
      <c r="IWV20" s="63"/>
      <c r="IWW20" s="63"/>
      <c r="IWX20" s="63"/>
      <c r="IWY20" s="63"/>
      <c r="IWZ20" s="63"/>
      <c r="IXA20" s="63"/>
      <c r="IXB20" s="63"/>
      <c r="IXC20" s="63"/>
      <c r="IXD20" s="63"/>
      <c r="IXE20" s="63"/>
      <c r="IXF20" s="63"/>
      <c r="IXG20" s="63"/>
      <c r="IXH20" s="63"/>
      <c r="IXI20" s="63"/>
      <c r="IXJ20" s="63"/>
      <c r="IXK20" s="63"/>
      <c r="IXL20" s="63"/>
      <c r="IXM20" s="63"/>
      <c r="IXN20" s="63"/>
      <c r="IXO20" s="63"/>
      <c r="IXP20" s="63"/>
      <c r="IXQ20" s="63"/>
      <c r="IXR20" s="63"/>
      <c r="IXS20" s="63"/>
      <c r="IXT20" s="63"/>
      <c r="IXU20" s="63"/>
      <c r="IXV20" s="63"/>
      <c r="IXW20" s="63"/>
      <c r="IXX20" s="63"/>
      <c r="IXY20" s="63"/>
      <c r="IXZ20" s="63"/>
      <c r="IYA20" s="63"/>
      <c r="IYB20" s="63"/>
      <c r="IYC20" s="63"/>
      <c r="IYD20" s="63"/>
      <c r="IYE20" s="63"/>
      <c r="IYF20" s="63"/>
      <c r="IYG20" s="63"/>
      <c r="IYH20" s="63"/>
      <c r="IYI20" s="63"/>
      <c r="IYJ20" s="63"/>
      <c r="IYK20" s="63"/>
      <c r="IYL20" s="63"/>
      <c r="IYM20" s="63"/>
      <c r="IYN20" s="63"/>
      <c r="IYO20" s="63"/>
      <c r="IYP20" s="63"/>
      <c r="IYQ20" s="63"/>
      <c r="IYR20" s="63"/>
      <c r="IYS20" s="63"/>
      <c r="IYT20" s="63"/>
      <c r="IYU20" s="63"/>
      <c r="IYV20" s="63"/>
      <c r="IYW20" s="63"/>
      <c r="IYX20" s="63"/>
      <c r="IYY20" s="63"/>
      <c r="IYZ20" s="63"/>
      <c r="IZA20" s="63"/>
      <c r="IZB20" s="63"/>
      <c r="IZC20" s="63"/>
      <c r="IZD20" s="63"/>
      <c r="IZE20" s="63"/>
      <c r="IZF20" s="63"/>
      <c r="IZG20" s="63"/>
      <c r="IZH20" s="63"/>
      <c r="IZI20" s="63"/>
      <c r="IZJ20" s="63"/>
      <c r="IZK20" s="63"/>
      <c r="IZL20" s="63"/>
      <c r="IZM20" s="63"/>
      <c r="IZN20" s="63"/>
      <c r="IZO20" s="63"/>
      <c r="IZP20" s="63"/>
      <c r="IZQ20" s="63"/>
      <c r="IZR20" s="63"/>
      <c r="IZS20" s="63"/>
      <c r="IZT20" s="63"/>
      <c r="IZU20" s="63"/>
      <c r="IZV20" s="63"/>
      <c r="IZW20" s="63"/>
      <c r="IZX20" s="63"/>
      <c r="IZY20" s="63"/>
      <c r="IZZ20" s="63"/>
      <c r="JAA20" s="63"/>
      <c r="JAB20" s="63"/>
      <c r="JAC20" s="63"/>
      <c r="JAD20" s="63"/>
      <c r="JAE20" s="63"/>
      <c r="JAF20" s="63"/>
      <c r="JAG20" s="63"/>
      <c r="JAH20" s="63"/>
      <c r="JAI20" s="63"/>
      <c r="JAJ20" s="63"/>
      <c r="JAK20" s="63"/>
      <c r="JAL20" s="63"/>
      <c r="JAM20" s="63"/>
      <c r="JAN20" s="63"/>
      <c r="JAO20" s="63"/>
      <c r="JAP20" s="63"/>
      <c r="JAQ20" s="63"/>
      <c r="JAR20" s="63"/>
      <c r="JAS20" s="63"/>
      <c r="JAT20" s="63"/>
      <c r="JAU20" s="63"/>
      <c r="JAV20" s="63"/>
      <c r="JAW20" s="63"/>
      <c r="JAX20" s="63"/>
      <c r="JAY20" s="63"/>
      <c r="JAZ20" s="63"/>
      <c r="JBA20" s="63"/>
      <c r="JBB20" s="63"/>
      <c r="JBC20" s="63"/>
      <c r="JBD20" s="63"/>
      <c r="JBE20" s="63"/>
      <c r="JBF20" s="63"/>
      <c r="JBG20" s="63"/>
      <c r="JBH20" s="63"/>
      <c r="JBI20" s="63"/>
      <c r="JBJ20" s="63"/>
      <c r="JBK20" s="63"/>
      <c r="JBL20" s="63"/>
      <c r="JBM20" s="63"/>
      <c r="JBN20" s="63"/>
      <c r="JBO20" s="63"/>
      <c r="JBP20" s="63"/>
      <c r="JBQ20" s="63"/>
      <c r="JBR20" s="63"/>
      <c r="JBS20" s="63"/>
      <c r="JBT20" s="63"/>
      <c r="JBU20" s="63"/>
      <c r="JBV20" s="63"/>
      <c r="JBW20" s="63"/>
      <c r="JBX20" s="63"/>
      <c r="JBY20" s="63"/>
      <c r="JBZ20" s="63"/>
      <c r="JCA20" s="63"/>
      <c r="JCB20" s="63"/>
      <c r="JCC20" s="63"/>
      <c r="JCD20" s="63"/>
      <c r="JCE20" s="63"/>
      <c r="JCF20" s="63"/>
      <c r="JCG20" s="63"/>
      <c r="JCH20" s="63"/>
      <c r="JCI20" s="63"/>
      <c r="JCJ20" s="63"/>
      <c r="JCK20" s="63"/>
      <c r="JCL20" s="63"/>
      <c r="JCM20" s="63"/>
      <c r="JCN20" s="63"/>
      <c r="JCO20" s="63"/>
      <c r="JCP20" s="63"/>
      <c r="JCQ20" s="63"/>
      <c r="JCR20" s="63"/>
      <c r="JCS20" s="63"/>
      <c r="JCT20" s="63"/>
      <c r="JCU20" s="63"/>
      <c r="JCV20" s="63"/>
      <c r="JCW20" s="63"/>
      <c r="JCX20" s="63"/>
      <c r="JCY20" s="63"/>
      <c r="JCZ20" s="63"/>
      <c r="JDA20" s="63"/>
      <c r="JDB20" s="63"/>
      <c r="JDC20" s="63"/>
      <c r="JDD20" s="63"/>
      <c r="JDE20" s="63"/>
      <c r="JDF20" s="63"/>
      <c r="JDG20" s="63"/>
      <c r="JDH20" s="63"/>
      <c r="JDI20" s="63"/>
      <c r="JDJ20" s="63"/>
      <c r="JDK20" s="63"/>
      <c r="JDL20" s="63"/>
      <c r="JDM20" s="63"/>
      <c r="JDN20" s="63"/>
      <c r="JDO20" s="63"/>
      <c r="JDP20" s="63"/>
      <c r="JDQ20" s="63"/>
      <c r="JDR20" s="63"/>
      <c r="JDS20" s="63"/>
      <c r="JDT20" s="63"/>
      <c r="JDU20" s="63"/>
      <c r="JDV20" s="63"/>
      <c r="JDW20" s="63"/>
      <c r="JDX20" s="63"/>
      <c r="JDY20" s="63"/>
      <c r="JDZ20" s="63"/>
      <c r="JEA20" s="63"/>
      <c r="JEB20" s="63"/>
      <c r="JEC20" s="63"/>
      <c r="JED20" s="63"/>
      <c r="JEE20" s="63"/>
      <c r="JEF20" s="63"/>
      <c r="JEG20" s="63"/>
      <c r="JEH20" s="63"/>
      <c r="JEI20" s="63"/>
      <c r="JEJ20" s="63"/>
      <c r="JEK20" s="63"/>
      <c r="JEL20" s="63"/>
      <c r="JEM20" s="63"/>
      <c r="JEN20" s="63"/>
      <c r="JEO20" s="63"/>
      <c r="JEP20" s="63"/>
      <c r="JEQ20" s="63"/>
      <c r="JER20" s="63"/>
      <c r="JES20" s="63"/>
      <c r="JET20" s="63"/>
      <c r="JEU20" s="63"/>
      <c r="JEV20" s="63"/>
      <c r="JEW20" s="63"/>
      <c r="JEX20" s="63"/>
      <c r="JEY20" s="63"/>
      <c r="JEZ20" s="63"/>
      <c r="JFA20" s="63"/>
      <c r="JFB20" s="63"/>
      <c r="JFC20" s="63"/>
      <c r="JFD20" s="63"/>
      <c r="JFE20" s="63"/>
      <c r="JFF20" s="63"/>
      <c r="JFG20" s="63"/>
      <c r="JFH20" s="63"/>
      <c r="JFI20" s="63"/>
      <c r="JFJ20" s="63"/>
      <c r="JFK20" s="63"/>
      <c r="JFL20" s="63"/>
      <c r="JFM20" s="63"/>
      <c r="JFN20" s="63"/>
      <c r="JFO20" s="63"/>
      <c r="JFP20" s="63"/>
      <c r="JFQ20" s="63"/>
      <c r="JFR20" s="63"/>
      <c r="JFS20" s="63"/>
      <c r="JFT20" s="63"/>
      <c r="JFU20" s="63"/>
      <c r="JFV20" s="63"/>
      <c r="JFW20" s="63"/>
      <c r="JFX20" s="63"/>
      <c r="JFY20" s="63"/>
      <c r="JFZ20" s="63"/>
      <c r="JGA20" s="63"/>
      <c r="JGB20" s="63"/>
      <c r="JGC20" s="63"/>
      <c r="JGD20" s="63"/>
      <c r="JGE20" s="63"/>
      <c r="JGF20" s="63"/>
      <c r="JGG20" s="63"/>
      <c r="JGH20" s="63"/>
      <c r="JGI20" s="63"/>
      <c r="JGJ20" s="63"/>
      <c r="JGK20" s="63"/>
      <c r="JGL20" s="63"/>
      <c r="JGM20" s="63"/>
      <c r="JGN20" s="63"/>
      <c r="JGO20" s="63"/>
      <c r="JGP20" s="63"/>
      <c r="JGQ20" s="63"/>
      <c r="JGR20" s="63"/>
      <c r="JGS20" s="63"/>
      <c r="JGT20" s="63"/>
      <c r="JGU20" s="63"/>
      <c r="JGV20" s="63"/>
      <c r="JGW20" s="63"/>
      <c r="JGX20" s="63"/>
      <c r="JGY20" s="63"/>
      <c r="JGZ20" s="63"/>
      <c r="JHA20" s="63"/>
      <c r="JHB20" s="63"/>
      <c r="JHC20" s="63"/>
      <c r="JHD20" s="63"/>
      <c r="JHE20" s="63"/>
      <c r="JHF20" s="63"/>
      <c r="JHG20" s="63"/>
      <c r="JHH20" s="63"/>
      <c r="JHI20" s="63"/>
      <c r="JHJ20" s="63"/>
      <c r="JHK20" s="63"/>
      <c r="JHL20" s="63"/>
      <c r="JHM20" s="63"/>
      <c r="JHN20" s="63"/>
      <c r="JHO20" s="63"/>
      <c r="JHP20" s="63"/>
      <c r="JHQ20" s="63"/>
      <c r="JHR20" s="63"/>
      <c r="JHS20" s="63"/>
      <c r="JHT20" s="63"/>
      <c r="JHU20" s="63"/>
      <c r="JHV20" s="63"/>
      <c r="JHW20" s="63"/>
      <c r="JHX20" s="63"/>
      <c r="JHY20" s="63"/>
      <c r="JHZ20" s="63"/>
      <c r="JIA20" s="63"/>
      <c r="JIB20" s="63"/>
      <c r="JIC20" s="63"/>
      <c r="JID20" s="63"/>
      <c r="JIE20" s="63"/>
      <c r="JIF20" s="63"/>
      <c r="JIG20" s="63"/>
      <c r="JIH20" s="63"/>
      <c r="JII20" s="63"/>
      <c r="JIJ20" s="63"/>
      <c r="JIK20" s="63"/>
      <c r="JIL20" s="63"/>
      <c r="JIM20" s="63"/>
      <c r="JIN20" s="63"/>
      <c r="JIO20" s="63"/>
      <c r="JIP20" s="63"/>
      <c r="JIQ20" s="63"/>
      <c r="JIR20" s="63"/>
      <c r="JIS20" s="63"/>
      <c r="JIT20" s="63"/>
      <c r="JIU20" s="63"/>
      <c r="JIV20" s="63"/>
      <c r="JIW20" s="63"/>
      <c r="JIX20" s="63"/>
      <c r="JIY20" s="63"/>
      <c r="JIZ20" s="63"/>
      <c r="JJA20" s="63"/>
      <c r="JJB20" s="63"/>
      <c r="JJC20" s="63"/>
      <c r="JJD20" s="63"/>
      <c r="JJE20" s="63"/>
      <c r="JJF20" s="63"/>
      <c r="JJG20" s="63"/>
      <c r="JJH20" s="63"/>
      <c r="JJI20" s="63"/>
      <c r="JJJ20" s="63"/>
      <c r="JJK20" s="63"/>
      <c r="JJL20" s="63"/>
      <c r="JJM20" s="63"/>
      <c r="JJN20" s="63"/>
      <c r="JJO20" s="63"/>
      <c r="JJP20" s="63"/>
      <c r="JJQ20" s="63"/>
      <c r="JJR20" s="63"/>
      <c r="JJS20" s="63"/>
      <c r="JJT20" s="63"/>
      <c r="JJU20" s="63"/>
      <c r="JJV20" s="63"/>
      <c r="JJW20" s="63"/>
      <c r="JJX20" s="63"/>
      <c r="JJY20" s="63"/>
      <c r="JJZ20" s="63"/>
      <c r="JKA20" s="63"/>
      <c r="JKB20" s="63"/>
      <c r="JKC20" s="63"/>
      <c r="JKD20" s="63"/>
      <c r="JKE20" s="63"/>
      <c r="JKF20" s="63"/>
      <c r="JKG20" s="63"/>
      <c r="JKH20" s="63"/>
      <c r="JKI20" s="63"/>
      <c r="JKJ20" s="63"/>
      <c r="JKK20" s="63"/>
      <c r="JKL20" s="63"/>
      <c r="JKM20" s="63"/>
      <c r="JKN20" s="63"/>
      <c r="JKO20" s="63"/>
      <c r="JKP20" s="63"/>
      <c r="JKQ20" s="63"/>
      <c r="JKR20" s="63"/>
      <c r="JKS20" s="63"/>
      <c r="JKT20" s="63"/>
      <c r="JKU20" s="63"/>
      <c r="JKV20" s="63"/>
      <c r="JKW20" s="63"/>
      <c r="JKX20" s="63"/>
      <c r="JKY20" s="63"/>
      <c r="JKZ20" s="63"/>
      <c r="JLA20" s="63"/>
      <c r="JLB20" s="63"/>
      <c r="JLC20" s="63"/>
      <c r="JLD20" s="63"/>
      <c r="JLE20" s="63"/>
      <c r="JLF20" s="63"/>
      <c r="JLG20" s="63"/>
      <c r="JLH20" s="63"/>
      <c r="JLI20" s="63"/>
      <c r="JLJ20" s="63"/>
      <c r="JLK20" s="63"/>
      <c r="JLL20" s="63"/>
      <c r="JLM20" s="63"/>
      <c r="JLN20" s="63"/>
      <c r="JLO20" s="63"/>
      <c r="JLP20" s="63"/>
      <c r="JLQ20" s="63"/>
      <c r="JLR20" s="63"/>
      <c r="JLS20" s="63"/>
      <c r="JLT20" s="63"/>
      <c r="JLU20" s="63"/>
      <c r="JLV20" s="63"/>
      <c r="JLW20" s="63"/>
      <c r="JLX20" s="63"/>
      <c r="JLY20" s="63"/>
      <c r="JLZ20" s="63"/>
      <c r="JMA20" s="63"/>
      <c r="JMB20" s="63"/>
      <c r="JMC20" s="63"/>
      <c r="JMD20" s="63"/>
      <c r="JME20" s="63"/>
      <c r="JMF20" s="63"/>
      <c r="JMG20" s="63"/>
      <c r="JMH20" s="63"/>
      <c r="JMI20" s="63"/>
      <c r="JMJ20" s="63"/>
      <c r="JMK20" s="63"/>
      <c r="JML20" s="63"/>
      <c r="JMM20" s="63"/>
      <c r="JMN20" s="63"/>
      <c r="JMO20" s="63"/>
      <c r="JMP20" s="63"/>
      <c r="JMQ20" s="63"/>
      <c r="JMR20" s="63"/>
      <c r="JMS20" s="63"/>
      <c r="JMT20" s="63"/>
      <c r="JMU20" s="63"/>
      <c r="JMV20" s="63"/>
      <c r="JMW20" s="63"/>
      <c r="JMX20" s="63"/>
      <c r="JMY20" s="63"/>
      <c r="JMZ20" s="63"/>
      <c r="JNA20" s="63"/>
      <c r="JNB20" s="63"/>
      <c r="JNC20" s="63"/>
      <c r="JND20" s="63"/>
      <c r="JNE20" s="63"/>
      <c r="JNF20" s="63"/>
      <c r="JNG20" s="63"/>
      <c r="JNH20" s="63"/>
      <c r="JNI20" s="63"/>
      <c r="JNJ20" s="63"/>
      <c r="JNK20" s="63"/>
      <c r="JNL20" s="63"/>
      <c r="JNM20" s="63"/>
      <c r="JNN20" s="63"/>
      <c r="JNO20" s="63"/>
      <c r="JNP20" s="63"/>
      <c r="JNQ20" s="63"/>
      <c r="JNR20" s="63"/>
      <c r="JNS20" s="63"/>
      <c r="JNT20" s="63"/>
      <c r="JNU20" s="63"/>
      <c r="JNV20" s="63"/>
      <c r="JNW20" s="63"/>
      <c r="JNX20" s="63"/>
      <c r="JNY20" s="63"/>
      <c r="JNZ20" s="63"/>
      <c r="JOA20" s="63"/>
      <c r="JOB20" s="63"/>
      <c r="JOC20" s="63"/>
      <c r="JOD20" s="63"/>
      <c r="JOE20" s="63"/>
      <c r="JOF20" s="63"/>
      <c r="JOG20" s="63"/>
      <c r="JOH20" s="63"/>
      <c r="JOI20" s="63"/>
      <c r="JOJ20" s="63"/>
      <c r="JOK20" s="63"/>
      <c r="JOL20" s="63"/>
      <c r="JOM20" s="63"/>
      <c r="JON20" s="63"/>
      <c r="JOO20" s="63"/>
      <c r="JOP20" s="63"/>
      <c r="JOQ20" s="63"/>
      <c r="JOR20" s="63"/>
      <c r="JOS20" s="63"/>
      <c r="JOT20" s="63"/>
      <c r="JOU20" s="63"/>
      <c r="JOV20" s="63"/>
      <c r="JOW20" s="63"/>
      <c r="JOX20" s="63"/>
      <c r="JOY20" s="63"/>
      <c r="JOZ20" s="63"/>
      <c r="JPA20" s="63"/>
      <c r="JPB20" s="63"/>
      <c r="JPC20" s="63"/>
      <c r="JPD20" s="63"/>
      <c r="JPE20" s="63"/>
      <c r="JPF20" s="63"/>
      <c r="JPG20" s="63"/>
      <c r="JPH20" s="63"/>
      <c r="JPI20" s="63"/>
      <c r="JPJ20" s="63"/>
      <c r="JPK20" s="63"/>
      <c r="JPL20" s="63"/>
      <c r="JPM20" s="63"/>
      <c r="JPN20" s="63"/>
      <c r="JPO20" s="63"/>
      <c r="JPP20" s="63"/>
      <c r="JPQ20" s="63"/>
      <c r="JPR20" s="63"/>
      <c r="JPS20" s="63"/>
      <c r="JPT20" s="63"/>
      <c r="JPU20" s="63"/>
      <c r="JPV20" s="63"/>
      <c r="JPW20" s="63"/>
      <c r="JPX20" s="63"/>
      <c r="JPY20" s="63"/>
      <c r="JPZ20" s="63"/>
      <c r="JQA20" s="63"/>
      <c r="JQB20" s="63"/>
      <c r="JQC20" s="63"/>
      <c r="JQD20" s="63"/>
      <c r="JQE20" s="63"/>
      <c r="JQF20" s="63"/>
      <c r="JQG20" s="63"/>
      <c r="JQH20" s="63"/>
      <c r="JQI20" s="63"/>
      <c r="JQJ20" s="63"/>
      <c r="JQK20" s="63"/>
      <c r="JQL20" s="63"/>
      <c r="JQM20" s="63"/>
      <c r="JQN20" s="63"/>
      <c r="JQO20" s="63"/>
      <c r="JQP20" s="63"/>
      <c r="JQQ20" s="63"/>
      <c r="JQR20" s="63"/>
      <c r="JQS20" s="63"/>
      <c r="JQT20" s="63"/>
      <c r="JQU20" s="63"/>
      <c r="JQV20" s="63"/>
      <c r="JQW20" s="63"/>
      <c r="JQX20" s="63"/>
      <c r="JQY20" s="63"/>
      <c r="JQZ20" s="63"/>
      <c r="JRA20" s="63"/>
      <c r="JRB20" s="63"/>
      <c r="JRC20" s="63"/>
      <c r="JRD20" s="63"/>
      <c r="JRE20" s="63"/>
      <c r="JRF20" s="63"/>
      <c r="JRG20" s="63"/>
      <c r="JRH20" s="63"/>
      <c r="JRI20" s="63"/>
      <c r="JRJ20" s="63"/>
      <c r="JRK20" s="63"/>
      <c r="JRL20" s="63"/>
      <c r="JRM20" s="63"/>
      <c r="JRN20" s="63"/>
      <c r="JRO20" s="63"/>
      <c r="JRP20" s="63"/>
      <c r="JRQ20" s="63"/>
      <c r="JRR20" s="63"/>
      <c r="JRS20" s="63"/>
      <c r="JRT20" s="63"/>
      <c r="JRU20" s="63"/>
      <c r="JRV20" s="63"/>
      <c r="JRW20" s="63"/>
      <c r="JRX20" s="63"/>
      <c r="JRY20" s="63"/>
      <c r="JRZ20" s="63"/>
      <c r="JSA20" s="63"/>
      <c r="JSB20" s="63"/>
      <c r="JSC20" s="63"/>
      <c r="JSD20" s="63"/>
      <c r="JSE20" s="63"/>
      <c r="JSF20" s="63"/>
      <c r="JSG20" s="63"/>
      <c r="JSH20" s="63"/>
      <c r="JSI20" s="63"/>
      <c r="JSJ20" s="63"/>
      <c r="JSK20" s="63"/>
      <c r="JSL20" s="63"/>
      <c r="JSM20" s="63"/>
      <c r="JSN20" s="63"/>
      <c r="JSO20" s="63"/>
      <c r="JSP20" s="63"/>
      <c r="JSQ20" s="63"/>
      <c r="JSR20" s="63"/>
      <c r="JSS20" s="63"/>
      <c r="JST20" s="63"/>
      <c r="JSU20" s="63"/>
      <c r="JSV20" s="63"/>
      <c r="JSW20" s="63"/>
      <c r="JSX20" s="63"/>
      <c r="JSY20" s="63"/>
      <c r="JSZ20" s="63"/>
      <c r="JTA20" s="63"/>
      <c r="JTB20" s="63"/>
      <c r="JTC20" s="63"/>
      <c r="JTD20" s="63"/>
      <c r="JTE20" s="63"/>
      <c r="JTF20" s="63"/>
      <c r="JTG20" s="63"/>
      <c r="JTH20" s="63"/>
      <c r="JTI20" s="63"/>
      <c r="JTJ20" s="63"/>
      <c r="JTK20" s="63"/>
      <c r="JTL20" s="63"/>
      <c r="JTM20" s="63"/>
      <c r="JTN20" s="63"/>
      <c r="JTO20" s="63"/>
      <c r="JTP20" s="63"/>
      <c r="JTQ20" s="63"/>
      <c r="JTR20" s="63"/>
      <c r="JTS20" s="63"/>
      <c r="JTT20" s="63"/>
      <c r="JTU20" s="63"/>
      <c r="JTV20" s="63"/>
      <c r="JTW20" s="63"/>
      <c r="JTX20" s="63"/>
      <c r="JTY20" s="63"/>
      <c r="JTZ20" s="63"/>
      <c r="JUA20" s="63"/>
      <c r="JUB20" s="63"/>
      <c r="JUC20" s="63"/>
      <c r="JUD20" s="63"/>
      <c r="JUE20" s="63"/>
      <c r="JUF20" s="63"/>
      <c r="JUG20" s="63"/>
      <c r="JUH20" s="63"/>
      <c r="JUI20" s="63"/>
      <c r="JUJ20" s="63"/>
      <c r="JUK20" s="63"/>
      <c r="JUL20" s="63"/>
      <c r="JUM20" s="63"/>
      <c r="JUN20" s="63"/>
      <c r="JUO20" s="63"/>
      <c r="JUP20" s="63"/>
      <c r="JUQ20" s="63"/>
      <c r="JUR20" s="63"/>
      <c r="JUS20" s="63"/>
      <c r="JUT20" s="63"/>
      <c r="JUU20" s="63"/>
      <c r="JUV20" s="63"/>
      <c r="JUW20" s="63"/>
      <c r="JUX20" s="63"/>
      <c r="JUY20" s="63"/>
      <c r="JUZ20" s="63"/>
      <c r="JVA20" s="63"/>
      <c r="JVB20" s="63"/>
      <c r="JVC20" s="63"/>
      <c r="JVD20" s="63"/>
      <c r="JVE20" s="63"/>
      <c r="JVF20" s="63"/>
      <c r="JVG20" s="63"/>
      <c r="JVH20" s="63"/>
      <c r="JVI20" s="63"/>
      <c r="JVJ20" s="63"/>
      <c r="JVK20" s="63"/>
      <c r="JVL20" s="63"/>
      <c r="JVM20" s="63"/>
      <c r="JVN20" s="63"/>
      <c r="JVO20" s="63"/>
      <c r="JVP20" s="63"/>
      <c r="JVQ20" s="63"/>
      <c r="JVR20" s="63"/>
      <c r="JVS20" s="63"/>
      <c r="JVT20" s="63"/>
      <c r="JVU20" s="63"/>
      <c r="JVV20" s="63"/>
      <c r="JVW20" s="63"/>
      <c r="JVX20" s="63"/>
      <c r="JVY20" s="63"/>
      <c r="JVZ20" s="63"/>
      <c r="JWA20" s="63"/>
      <c r="JWB20" s="63"/>
      <c r="JWC20" s="63"/>
      <c r="JWD20" s="63"/>
      <c r="JWE20" s="63"/>
      <c r="JWF20" s="63"/>
      <c r="JWG20" s="63"/>
      <c r="JWH20" s="63"/>
      <c r="JWI20" s="63"/>
      <c r="JWJ20" s="63"/>
      <c r="JWK20" s="63"/>
      <c r="JWL20" s="63"/>
      <c r="JWM20" s="63"/>
      <c r="JWN20" s="63"/>
      <c r="JWO20" s="63"/>
      <c r="JWP20" s="63"/>
      <c r="JWQ20" s="63"/>
      <c r="JWR20" s="63"/>
      <c r="JWS20" s="63"/>
      <c r="JWT20" s="63"/>
      <c r="JWU20" s="63"/>
      <c r="JWV20" s="63"/>
      <c r="JWW20" s="63"/>
      <c r="JWX20" s="63"/>
      <c r="JWY20" s="63"/>
      <c r="JWZ20" s="63"/>
      <c r="JXA20" s="63"/>
      <c r="JXB20" s="63"/>
      <c r="JXC20" s="63"/>
      <c r="JXD20" s="63"/>
      <c r="JXE20" s="63"/>
      <c r="JXF20" s="63"/>
      <c r="JXG20" s="63"/>
      <c r="JXH20" s="63"/>
      <c r="JXI20" s="63"/>
      <c r="JXJ20" s="63"/>
      <c r="JXK20" s="63"/>
      <c r="JXL20" s="63"/>
      <c r="JXM20" s="63"/>
      <c r="JXN20" s="63"/>
      <c r="JXO20" s="63"/>
      <c r="JXP20" s="63"/>
      <c r="JXQ20" s="63"/>
      <c r="JXR20" s="63"/>
      <c r="JXS20" s="63"/>
      <c r="JXT20" s="63"/>
      <c r="JXU20" s="63"/>
      <c r="JXV20" s="63"/>
      <c r="JXW20" s="63"/>
      <c r="JXX20" s="63"/>
      <c r="JXY20" s="63"/>
      <c r="JXZ20" s="63"/>
      <c r="JYA20" s="63"/>
      <c r="JYB20" s="63"/>
      <c r="JYC20" s="63"/>
      <c r="JYD20" s="63"/>
      <c r="JYE20" s="63"/>
      <c r="JYF20" s="63"/>
      <c r="JYG20" s="63"/>
      <c r="JYH20" s="63"/>
      <c r="JYI20" s="63"/>
      <c r="JYJ20" s="63"/>
      <c r="JYK20" s="63"/>
      <c r="JYL20" s="63"/>
      <c r="JYM20" s="63"/>
      <c r="JYN20" s="63"/>
      <c r="JYO20" s="63"/>
      <c r="JYP20" s="63"/>
      <c r="JYQ20" s="63"/>
      <c r="JYR20" s="63"/>
      <c r="JYS20" s="63"/>
      <c r="JYT20" s="63"/>
      <c r="JYU20" s="63"/>
      <c r="JYV20" s="63"/>
      <c r="JYW20" s="63"/>
      <c r="JYX20" s="63"/>
      <c r="JYY20" s="63"/>
      <c r="JYZ20" s="63"/>
      <c r="JZA20" s="63"/>
      <c r="JZB20" s="63"/>
      <c r="JZC20" s="63"/>
      <c r="JZD20" s="63"/>
      <c r="JZE20" s="63"/>
      <c r="JZF20" s="63"/>
      <c r="JZG20" s="63"/>
      <c r="JZH20" s="63"/>
      <c r="JZI20" s="63"/>
      <c r="JZJ20" s="63"/>
      <c r="JZK20" s="63"/>
      <c r="JZL20" s="63"/>
      <c r="JZM20" s="63"/>
      <c r="JZN20" s="63"/>
      <c r="JZO20" s="63"/>
      <c r="JZP20" s="63"/>
      <c r="JZQ20" s="63"/>
      <c r="JZR20" s="63"/>
      <c r="JZS20" s="63"/>
      <c r="JZT20" s="63"/>
      <c r="JZU20" s="63"/>
      <c r="JZV20" s="63"/>
      <c r="JZW20" s="63"/>
      <c r="JZX20" s="63"/>
      <c r="JZY20" s="63"/>
      <c r="JZZ20" s="63"/>
      <c r="KAA20" s="63"/>
      <c r="KAB20" s="63"/>
      <c r="KAC20" s="63"/>
      <c r="KAD20" s="63"/>
      <c r="KAE20" s="63"/>
      <c r="KAF20" s="63"/>
      <c r="KAG20" s="63"/>
      <c r="KAH20" s="63"/>
      <c r="KAI20" s="63"/>
      <c r="KAJ20" s="63"/>
      <c r="KAK20" s="63"/>
      <c r="KAL20" s="63"/>
      <c r="KAM20" s="63"/>
      <c r="KAN20" s="63"/>
      <c r="KAO20" s="63"/>
      <c r="KAP20" s="63"/>
      <c r="KAQ20" s="63"/>
      <c r="KAR20" s="63"/>
      <c r="KAS20" s="63"/>
      <c r="KAT20" s="63"/>
      <c r="KAU20" s="63"/>
      <c r="KAV20" s="63"/>
      <c r="KAW20" s="63"/>
      <c r="KAX20" s="63"/>
      <c r="KAY20" s="63"/>
      <c r="KAZ20" s="63"/>
      <c r="KBA20" s="63"/>
      <c r="KBB20" s="63"/>
      <c r="KBC20" s="63"/>
      <c r="KBD20" s="63"/>
      <c r="KBE20" s="63"/>
      <c r="KBF20" s="63"/>
      <c r="KBG20" s="63"/>
      <c r="KBH20" s="63"/>
      <c r="KBI20" s="63"/>
      <c r="KBJ20" s="63"/>
      <c r="KBK20" s="63"/>
      <c r="KBL20" s="63"/>
      <c r="KBM20" s="63"/>
      <c r="KBN20" s="63"/>
      <c r="KBO20" s="63"/>
      <c r="KBP20" s="63"/>
      <c r="KBQ20" s="63"/>
      <c r="KBR20" s="63"/>
      <c r="KBS20" s="63"/>
      <c r="KBT20" s="63"/>
      <c r="KBU20" s="63"/>
      <c r="KBV20" s="63"/>
      <c r="KBW20" s="63"/>
      <c r="KBX20" s="63"/>
      <c r="KBY20" s="63"/>
      <c r="KBZ20" s="63"/>
      <c r="KCA20" s="63"/>
      <c r="KCB20" s="63"/>
      <c r="KCC20" s="63"/>
      <c r="KCD20" s="63"/>
      <c r="KCE20" s="63"/>
      <c r="KCF20" s="63"/>
      <c r="KCG20" s="63"/>
      <c r="KCH20" s="63"/>
      <c r="KCI20" s="63"/>
      <c r="KCJ20" s="63"/>
      <c r="KCK20" s="63"/>
      <c r="KCL20" s="63"/>
      <c r="KCM20" s="63"/>
      <c r="KCN20" s="63"/>
      <c r="KCO20" s="63"/>
      <c r="KCP20" s="63"/>
      <c r="KCQ20" s="63"/>
      <c r="KCR20" s="63"/>
      <c r="KCS20" s="63"/>
      <c r="KCT20" s="63"/>
      <c r="KCU20" s="63"/>
      <c r="KCV20" s="63"/>
      <c r="KCW20" s="63"/>
      <c r="KCX20" s="63"/>
      <c r="KCY20" s="63"/>
      <c r="KCZ20" s="63"/>
      <c r="KDA20" s="63"/>
      <c r="KDB20" s="63"/>
      <c r="KDC20" s="63"/>
      <c r="KDD20" s="63"/>
      <c r="KDE20" s="63"/>
      <c r="KDF20" s="63"/>
      <c r="KDG20" s="63"/>
      <c r="KDH20" s="63"/>
      <c r="KDI20" s="63"/>
      <c r="KDJ20" s="63"/>
      <c r="KDK20" s="63"/>
      <c r="KDL20" s="63"/>
      <c r="KDM20" s="63"/>
      <c r="KDN20" s="63"/>
      <c r="KDO20" s="63"/>
      <c r="KDP20" s="63"/>
      <c r="KDQ20" s="63"/>
      <c r="KDR20" s="63"/>
      <c r="KDS20" s="63"/>
      <c r="KDT20" s="63"/>
      <c r="KDU20" s="63"/>
      <c r="KDV20" s="63"/>
      <c r="KDW20" s="63"/>
      <c r="KDX20" s="63"/>
      <c r="KDY20" s="63"/>
      <c r="KDZ20" s="63"/>
      <c r="KEA20" s="63"/>
      <c r="KEB20" s="63"/>
      <c r="KEC20" s="63"/>
      <c r="KED20" s="63"/>
      <c r="KEE20" s="63"/>
      <c r="KEF20" s="63"/>
      <c r="KEG20" s="63"/>
      <c r="KEH20" s="63"/>
      <c r="KEI20" s="63"/>
      <c r="KEJ20" s="63"/>
      <c r="KEK20" s="63"/>
      <c r="KEL20" s="63"/>
      <c r="KEM20" s="63"/>
      <c r="KEN20" s="63"/>
      <c r="KEO20" s="63"/>
      <c r="KEP20" s="63"/>
      <c r="KEQ20" s="63"/>
      <c r="KER20" s="63"/>
      <c r="KES20" s="63"/>
      <c r="KET20" s="63"/>
      <c r="KEU20" s="63"/>
      <c r="KEV20" s="63"/>
      <c r="KEW20" s="63"/>
      <c r="KEX20" s="63"/>
      <c r="KEY20" s="63"/>
      <c r="KEZ20" s="63"/>
      <c r="KFA20" s="63"/>
      <c r="KFB20" s="63"/>
      <c r="KFC20" s="63"/>
      <c r="KFD20" s="63"/>
      <c r="KFE20" s="63"/>
      <c r="KFF20" s="63"/>
      <c r="KFG20" s="63"/>
      <c r="KFH20" s="63"/>
      <c r="KFI20" s="63"/>
      <c r="KFJ20" s="63"/>
      <c r="KFK20" s="63"/>
      <c r="KFL20" s="63"/>
      <c r="KFM20" s="63"/>
      <c r="KFN20" s="63"/>
      <c r="KFO20" s="63"/>
      <c r="KFP20" s="63"/>
      <c r="KFQ20" s="63"/>
      <c r="KFR20" s="63"/>
      <c r="KFS20" s="63"/>
      <c r="KFT20" s="63"/>
      <c r="KFU20" s="63"/>
      <c r="KFV20" s="63"/>
      <c r="KFW20" s="63"/>
      <c r="KFX20" s="63"/>
      <c r="KFY20" s="63"/>
      <c r="KFZ20" s="63"/>
      <c r="KGA20" s="63"/>
      <c r="KGB20" s="63"/>
      <c r="KGC20" s="63"/>
      <c r="KGD20" s="63"/>
      <c r="KGE20" s="63"/>
      <c r="KGF20" s="63"/>
      <c r="KGG20" s="63"/>
      <c r="KGH20" s="63"/>
      <c r="KGI20" s="63"/>
      <c r="KGJ20" s="63"/>
      <c r="KGK20" s="63"/>
      <c r="KGL20" s="63"/>
      <c r="KGM20" s="63"/>
      <c r="KGN20" s="63"/>
      <c r="KGO20" s="63"/>
      <c r="KGP20" s="63"/>
      <c r="KGQ20" s="63"/>
      <c r="KGR20" s="63"/>
      <c r="KGS20" s="63"/>
      <c r="KGT20" s="63"/>
      <c r="KGU20" s="63"/>
      <c r="KGV20" s="63"/>
      <c r="KGW20" s="63"/>
      <c r="KGX20" s="63"/>
      <c r="KGY20" s="63"/>
      <c r="KGZ20" s="63"/>
      <c r="KHA20" s="63"/>
      <c r="KHB20" s="63"/>
      <c r="KHC20" s="63"/>
      <c r="KHD20" s="63"/>
      <c r="KHE20" s="63"/>
      <c r="KHF20" s="63"/>
      <c r="KHG20" s="63"/>
      <c r="KHH20" s="63"/>
      <c r="KHI20" s="63"/>
      <c r="KHJ20" s="63"/>
      <c r="KHK20" s="63"/>
      <c r="KHL20" s="63"/>
      <c r="KHM20" s="63"/>
      <c r="KHN20" s="63"/>
      <c r="KHO20" s="63"/>
      <c r="KHP20" s="63"/>
      <c r="KHQ20" s="63"/>
      <c r="KHR20" s="63"/>
      <c r="KHS20" s="63"/>
      <c r="KHT20" s="63"/>
      <c r="KHU20" s="63"/>
      <c r="KHV20" s="63"/>
      <c r="KHW20" s="63"/>
      <c r="KHX20" s="63"/>
      <c r="KHY20" s="63"/>
      <c r="KHZ20" s="63"/>
      <c r="KIA20" s="63"/>
      <c r="KIB20" s="63"/>
      <c r="KIC20" s="63"/>
      <c r="KID20" s="63"/>
      <c r="KIE20" s="63"/>
      <c r="KIF20" s="63"/>
      <c r="KIG20" s="63"/>
      <c r="KIH20" s="63"/>
      <c r="KII20" s="63"/>
      <c r="KIJ20" s="63"/>
      <c r="KIK20" s="63"/>
      <c r="KIL20" s="63"/>
      <c r="KIM20" s="63"/>
      <c r="KIN20" s="63"/>
      <c r="KIO20" s="63"/>
      <c r="KIP20" s="63"/>
      <c r="KIQ20" s="63"/>
      <c r="KIR20" s="63"/>
      <c r="KIS20" s="63"/>
      <c r="KIT20" s="63"/>
      <c r="KIU20" s="63"/>
      <c r="KIV20" s="63"/>
      <c r="KIW20" s="63"/>
      <c r="KIX20" s="63"/>
      <c r="KIY20" s="63"/>
      <c r="KIZ20" s="63"/>
      <c r="KJA20" s="63"/>
      <c r="KJB20" s="63"/>
      <c r="KJC20" s="63"/>
      <c r="KJD20" s="63"/>
      <c r="KJE20" s="63"/>
      <c r="KJF20" s="63"/>
      <c r="KJG20" s="63"/>
      <c r="KJH20" s="63"/>
      <c r="KJI20" s="63"/>
      <c r="KJJ20" s="63"/>
      <c r="KJK20" s="63"/>
      <c r="KJL20" s="63"/>
      <c r="KJM20" s="63"/>
      <c r="KJN20" s="63"/>
      <c r="KJO20" s="63"/>
      <c r="KJP20" s="63"/>
      <c r="KJQ20" s="63"/>
      <c r="KJR20" s="63"/>
      <c r="KJS20" s="63"/>
      <c r="KJT20" s="63"/>
      <c r="KJU20" s="63"/>
      <c r="KJV20" s="63"/>
      <c r="KJW20" s="63"/>
      <c r="KJX20" s="63"/>
      <c r="KJY20" s="63"/>
      <c r="KJZ20" s="63"/>
      <c r="KKA20" s="63"/>
      <c r="KKB20" s="63"/>
      <c r="KKC20" s="63"/>
      <c r="KKD20" s="63"/>
      <c r="KKE20" s="63"/>
      <c r="KKF20" s="63"/>
      <c r="KKG20" s="63"/>
      <c r="KKH20" s="63"/>
      <c r="KKI20" s="63"/>
      <c r="KKJ20" s="63"/>
      <c r="KKK20" s="63"/>
      <c r="KKL20" s="63"/>
      <c r="KKM20" s="63"/>
      <c r="KKN20" s="63"/>
      <c r="KKO20" s="63"/>
      <c r="KKP20" s="63"/>
      <c r="KKQ20" s="63"/>
      <c r="KKR20" s="63"/>
      <c r="KKS20" s="63"/>
      <c r="KKT20" s="63"/>
      <c r="KKU20" s="63"/>
      <c r="KKV20" s="63"/>
      <c r="KKW20" s="63"/>
      <c r="KKX20" s="63"/>
      <c r="KKY20" s="63"/>
      <c r="KKZ20" s="63"/>
      <c r="KLA20" s="63"/>
      <c r="KLB20" s="63"/>
      <c r="KLC20" s="63"/>
      <c r="KLD20" s="63"/>
      <c r="KLE20" s="63"/>
      <c r="KLF20" s="63"/>
      <c r="KLG20" s="63"/>
      <c r="KLH20" s="63"/>
      <c r="KLI20" s="63"/>
      <c r="KLJ20" s="63"/>
      <c r="KLK20" s="63"/>
      <c r="KLL20" s="63"/>
      <c r="KLM20" s="63"/>
      <c r="KLN20" s="63"/>
      <c r="KLO20" s="63"/>
      <c r="KLP20" s="63"/>
      <c r="KLQ20" s="63"/>
      <c r="KLR20" s="63"/>
      <c r="KLS20" s="63"/>
      <c r="KLT20" s="63"/>
      <c r="KLU20" s="63"/>
      <c r="KLV20" s="63"/>
      <c r="KLW20" s="63"/>
      <c r="KLX20" s="63"/>
      <c r="KLY20" s="63"/>
      <c r="KLZ20" s="63"/>
      <c r="KMA20" s="63"/>
      <c r="KMB20" s="63"/>
      <c r="KMC20" s="63"/>
      <c r="KMD20" s="63"/>
      <c r="KME20" s="63"/>
      <c r="KMF20" s="63"/>
      <c r="KMG20" s="63"/>
      <c r="KMH20" s="63"/>
      <c r="KMI20" s="63"/>
      <c r="KMJ20" s="63"/>
      <c r="KMK20" s="63"/>
      <c r="KML20" s="63"/>
      <c r="KMM20" s="63"/>
      <c r="KMN20" s="63"/>
      <c r="KMO20" s="63"/>
      <c r="KMP20" s="63"/>
      <c r="KMQ20" s="63"/>
      <c r="KMR20" s="63"/>
      <c r="KMS20" s="63"/>
      <c r="KMT20" s="63"/>
      <c r="KMU20" s="63"/>
      <c r="KMV20" s="63"/>
      <c r="KMW20" s="63"/>
      <c r="KMX20" s="63"/>
      <c r="KMY20" s="63"/>
      <c r="KMZ20" s="63"/>
      <c r="KNA20" s="63"/>
      <c r="KNB20" s="63"/>
      <c r="KNC20" s="63"/>
      <c r="KND20" s="63"/>
      <c r="KNE20" s="63"/>
      <c r="KNF20" s="63"/>
      <c r="KNG20" s="63"/>
      <c r="KNH20" s="63"/>
      <c r="KNI20" s="63"/>
      <c r="KNJ20" s="63"/>
      <c r="KNK20" s="63"/>
      <c r="KNL20" s="63"/>
      <c r="KNM20" s="63"/>
      <c r="KNN20" s="63"/>
      <c r="KNO20" s="63"/>
      <c r="KNP20" s="63"/>
      <c r="KNQ20" s="63"/>
      <c r="KNR20" s="63"/>
      <c r="KNS20" s="63"/>
      <c r="KNT20" s="63"/>
      <c r="KNU20" s="63"/>
      <c r="KNV20" s="63"/>
      <c r="KNW20" s="63"/>
      <c r="KNX20" s="63"/>
      <c r="KNY20" s="63"/>
      <c r="KNZ20" s="63"/>
      <c r="KOA20" s="63"/>
      <c r="KOB20" s="63"/>
      <c r="KOC20" s="63"/>
      <c r="KOD20" s="63"/>
      <c r="KOE20" s="63"/>
      <c r="KOF20" s="63"/>
      <c r="KOG20" s="63"/>
      <c r="KOH20" s="63"/>
      <c r="KOI20" s="63"/>
      <c r="KOJ20" s="63"/>
      <c r="KOK20" s="63"/>
      <c r="KOL20" s="63"/>
      <c r="KOM20" s="63"/>
      <c r="KON20" s="63"/>
      <c r="KOO20" s="63"/>
      <c r="KOP20" s="63"/>
      <c r="KOQ20" s="63"/>
      <c r="KOR20" s="63"/>
      <c r="KOS20" s="63"/>
      <c r="KOT20" s="63"/>
      <c r="KOU20" s="63"/>
      <c r="KOV20" s="63"/>
      <c r="KOW20" s="63"/>
      <c r="KOX20" s="63"/>
      <c r="KOY20" s="63"/>
      <c r="KOZ20" s="63"/>
      <c r="KPA20" s="63"/>
      <c r="KPB20" s="63"/>
      <c r="KPC20" s="63"/>
      <c r="KPD20" s="63"/>
      <c r="KPE20" s="63"/>
      <c r="KPF20" s="63"/>
      <c r="KPG20" s="63"/>
      <c r="KPH20" s="63"/>
      <c r="KPI20" s="63"/>
      <c r="KPJ20" s="63"/>
      <c r="KPK20" s="63"/>
      <c r="KPL20" s="63"/>
      <c r="KPM20" s="63"/>
      <c r="KPN20" s="63"/>
      <c r="KPO20" s="63"/>
      <c r="KPP20" s="63"/>
      <c r="KPQ20" s="63"/>
      <c r="KPR20" s="63"/>
      <c r="KPS20" s="63"/>
      <c r="KPT20" s="63"/>
      <c r="KPU20" s="63"/>
      <c r="KPV20" s="63"/>
      <c r="KPW20" s="63"/>
      <c r="KPX20" s="63"/>
      <c r="KPY20" s="63"/>
      <c r="KPZ20" s="63"/>
      <c r="KQA20" s="63"/>
      <c r="KQB20" s="63"/>
      <c r="KQC20" s="63"/>
      <c r="KQD20" s="63"/>
      <c r="KQE20" s="63"/>
      <c r="KQF20" s="63"/>
      <c r="KQG20" s="63"/>
      <c r="KQH20" s="63"/>
      <c r="KQI20" s="63"/>
      <c r="KQJ20" s="63"/>
      <c r="KQK20" s="63"/>
      <c r="KQL20" s="63"/>
      <c r="KQM20" s="63"/>
      <c r="KQN20" s="63"/>
      <c r="KQO20" s="63"/>
      <c r="KQP20" s="63"/>
      <c r="KQQ20" s="63"/>
      <c r="KQR20" s="63"/>
      <c r="KQS20" s="63"/>
      <c r="KQT20" s="63"/>
      <c r="KQU20" s="63"/>
      <c r="KQV20" s="63"/>
      <c r="KQW20" s="63"/>
      <c r="KQX20" s="63"/>
      <c r="KQY20" s="63"/>
      <c r="KQZ20" s="63"/>
      <c r="KRA20" s="63"/>
      <c r="KRB20" s="63"/>
      <c r="KRC20" s="63"/>
      <c r="KRD20" s="63"/>
      <c r="KRE20" s="63"/>
      <c r="KRF20" s="63"/>
      <c r="KRG20" s="63"/>
      <c r="KRH20" s="63"/>
      <c r="KRI20" s="63"/>
      <c r="KRJ20" s="63"/>
      <c r="KRK20" s="63"/>
      <c r="KRL20" s="63"/>
      <c r="KRM20" s="63"/>
      <c r="KRN20" s="63"/>
      <c r="KRO20" s="63"/>
      <c r="KRP20" s="63"/>
      <c r="KRQ20" s="63"/>
      <c r="KRR20" s="63"/>
      <c r="KRS20" s="63"/>
      <c r="KRT20" s="63"/>
      <c r="KRU20" s="63"/>
      <c r="KRV20" s="63"/>
      <c r="KRW20" s="63"/>
      <c r="KRX20" s="63"/>
      <c r="KRY20" s="63"/>
      <c r="KRZ20" s="63"/>
      <c r="KSA20" s="63"/>
      <c r="KSB20" s="63"/>
      <c r="KSC20" s="63"/>
      <c r="KSD20" s="63"/>
      <c r="KSE20" s="63"/>
      <c r="KSF20" s="63"/>
      <c r="KSG20" s="63"/>
      <c r="KSH20" s="63"/>
      <c r="KSI20" s="63"/>
      <c r="KSJ20" s="63"/>
      <c r="KSK20" s="63"/>
      <c r="KSL20" s="63"/>
      <c r="KSM20" s="63"/>
      <c r="KSN20" s="63"/>
      <c r="KSO20" s="63"/>
      <c r="KSP20" s="63"/>
      <c r="KSQ20" s="63"/>
      <c r="KSR20" s="63"/>
      <c r="KSS20" s="63"/>
      <c r="KST20" s="63"/>
      <c r="KSU20" s="63"/>
      <c r="KSV20" s="63"/>
      <c r="KSW20" s="63"/>
      <c r="KSX20" s="63"/>
      <c r="KSY20" s="63"/>
      <c r="KSZ20" s="63"/>
      <c r="KTA20" s="63"/>
      <c r="KTB20" s="63"/>
      <c r="KTC20" s="63"/>
      <c r="KTD20" s="63"/>
      <c r="KTE20" s="63"/>
      <c r="KTF20" s="63"/>
      <c r="KTG20" s="63"/>
      <c r="KTH20" s="63"/>
      <c r="KTI20" s="63"/>
      <c r="KTJ20" s="63"/>
      <c r="KTK20" s="63"/>
      <c r="KTL20" s="63"/>
      <c r="KTM20" s="63"/>
      <c r="KTN20" s="63"/>
      <c r="KTO20" s="63"/>
      <c r="KTP20" s="63"/>
      <c r="KTQ20" s="63"/>
      <c r="KTR20" s="63"/>
      <c r="KTS20" s="63"/>
      <c r="KTT20" s="63"/>
      <c r="KTU20" s="63"/>
      <c r="KTV20" s="63"/>
      <c r="KTW20" s="63"/>
      <c r="KTX20" s="63"/>
      <c r="KTY20" s="63"/>
      <c r="KTZ20" s="63"/>
      <c r="KUA20" s="63"/>
      <c r="KUB20" s="63"/>
      <c r="KUC20" s="63"/>
      <c r="KUD20" s="63"/>
      <c r="KUE20" s="63"/>
      <c r="KUF20" s="63"/>
      <c r="KUG20" s="63"/>
      <c r="KUH20" s="63"/>
      <c r="KUI20" s="63"/>
      <c r="KUJ20" s="63"/>
      <c r="KUK20" s="63"/>
      <c r="KUL20" s="63"/>
      <c r="KUM20" s="63"/>
      <c r="KUN20" s="63"/>
      <c r="KUO20" s="63"/>
      <c r="KUP20" s="63"/>
      <c r="KUQ20" s="63"/>
      <c r="KUR20" s="63"/>
      <c r="KUS20" s="63"/>
      <c r="KUT20" s="63"/>
      <c r="KUU20" s="63"/>
      <c r="KUV20" s="63"/>
      <c r="KUW20" s="63"/>
      <c r="KUX20" s="63"/>
      <c r="KUY20" s="63"/>
      <c r="KUZ20" s="63"/>
      <c r="KVA20" s="63"/>
      <c r="KVB20" s="63"/>
      <c r="KVC20" s="63"/>
      <c r="KVD20" s="63"/>
      <c r="KVE20" s="63"/>
      <c r="KVF20" s="63"/>
      <c r="KVG20" s="63"/>
      <c r="KVH20" s="63"/>
      <c r="KVI20" s="63"/>
      <c r="KVJ20" s="63"/>
      <c r="KVK20" s="63"/>
      <c r="KVL20" s="63"/>
      <c r="KVM20" s="63"/>
      <c r="KVN20" s="63"/>
      <c r="KVO20" s="63"/>
      <c r="KVP20" s="63"/>
      <c r="KVQ20" s="63"/>
      <c r="KVR20" s="63"/>
      <c r="KVS20" s="63"/>
      <c r="KVT20" s="63"/>
      <c r="KVU20" s="63"/>
      <c r="KVV20" s="63"/>
      <c r="KVW20" s="63"/>
      <c r="KVX20" s="63"/>
      <c r="KVY20" s="63"/>
      <c r="KVZ20" s="63"/>
      <c r="KWA20" s="63"/>
      <c r="KWB20" s="63"/>
      <c r="KWC20" s="63"/>
      <c r="KWD20" s="63"/>
      <c r="KWE20" s="63"/>
      <c r="KWF20" s="63"/>
      <c r="KWG20" s="63"/>
      <c r="KWH20" s="63"/>
      <c r="KWI20" s="63"/>
      <c r="KWJ20" s="63"/>
      <c r="KWK20" s="63"/>
      <c r="KWL20" s="63"/>
      <c r="KWM20" s="63"/>
      <c r="KWN20" s="63"/>
      <c r="KWO20" s="63"/>
      <c r="KWP20" s="63"/>
      <c r="KWQ20" s="63"/>
      <c r="KWR20" s="63"/>
      <c r="KWS20" s="63"/>
      <c r="KWT20" s="63"/>
      <c r="KWU20" s="63"/>
      <c r="KWV20" s="63"/>
      <c r="KWW20" s="63"/>
      <c r="KWX20" s="63"/>
      <c r="KWY20" s="63"/>
      <c r="KWZ20" s="63"/>
      <c r="KXA20" s="63"/>
      <c r="KXB20" s="63"/>
      <c r="KXC20" s="63"/>
      <c r="KXD20" s="63"/>
      <c r="KXE20" s="63"/>
      <c r="KXF20" s="63"/>
      <c r="KXG20" s="63"/>
      <c r="KXH20" s="63"/>
      <c r="KXI20" s="63"/>
      <c r="KXJ20" s="63"/>
      <c r="KXK20" s="63"/>
      <c r="KXL20" s="63"/>
      <c r="KXM20" s="63"/>
      <c r="KXN20" s="63"/>
      <c r="KXO20" s="63"/>
      <c r="KXP20" s="63"/>
      <c r="KXQ20" s="63"/>
      <c r="KXR20" s="63"/>
      <c r="KXS20" s="63"/>
      <c r="KXT20" s="63"/>
      <c r="KXU20" s="63"/>
      <c r="KXV20" s="63"/>
      <c r="KXW20" s="63"/>
      <c r="KXX20" s="63"/>
      <c r="KXY20" s="63"/>
      <c r="KXZ20" s="63"/>
      <c r="KYA20" s="63"/>
      <c r="KYB20" s="63"/>
      <c r="KYC20" s="63"/>
      <c r="KYD20" s="63"/>
      <c r="KYE20" s="63"/>
      <c r="KYF20" s="63"/>
      <c r="KYG20" s="63"/>
      <c r="KYH20" s="63"/>
      <c r="KYI20" s="63"/>
      <c r="KYJ20" s="63"/>
      <c r="KYK20" s="63"/>
      <c r="KYL20" s="63"/>
      <c r="KYM20" s="63"/>
      <c r="KYN20" s="63"/>
      <c r="KYO20" s="63"/>
      <c r="KYP20" s="63"/>
      <c r="KYQ20" s="63"/>
      <c r="KYR20" s="63"/>
      <c r="KYS20" s="63"/>
      <c r="KYT20" s="63"/>
      <c r="KYU20" s="63"/>
      <c r="KYV20" s="63"/>
      <c r="KYW20" s="63"/>
      <c r="KYX20" s="63"/>
      <c r="KYY20" s="63"/>
      <c r="KYZ20" s="63"/>
      <c r="KZA20" s="63"/>
      <c r="KZB20" s="63"/>
      <c r="KZC20" s="63"/>
      <c r="KZD20" s="63"/>
      <c r="KZE20" s="63"/>
      <c r="KZF20" s="63"/>
      <c r="KZG20" s="63"/>
      <c r="KZH20" s="63"/>
      <c r="KZI20" s="63"/>
      <c r="KZJ20" s="63"/>
      <c r="KZK20" s="63"/>
      <c r="KZL20" s="63"/>
      <c r="KZM20" s="63"/>
      <c r="KZN20" s="63"/>
      <c r="KZO20" s="63"/>
      <c r="KZP20" s="63"/>
      <c r="KZQ20" s="63"/>
      <c r="KZR20" s="63"/>
      <c r="KZS20" s="63"/>
      <c r="KZT20" s="63"/>
      <c r="KZU20" s="63"/>
      <c r="KZV20" s="63"/>
      <c r="KZW20" s="63"/>
      <c r="KZX20" s="63"/>
      <c r="KZY20" s="63"/>
      <c r="KZZ20" s="63"/>
      <c r="LAA20" s="63"/>
      <c r="LAB20" s="63"/>
      <c r="LAC20" s="63"/>
      <c r="LAD20" s="63"/>
      <c r="LAE20" s="63"/>
      <c r="LAF20" s="63"/>
      <c r="LAG20" s="63"/>
      <c r="LAH20" s="63"/>
      <c r="LAI20" s="63"/>
      <c r="LAJ20" s="63"/>
      <c r="LAK20" s="63"/>
      <c r="LAL20" s="63"/>
      <c r="LAM20" s="63"/>
      <c r="LAN20" s="63"/>
      <c r="LAO20" s="63"/>
      <c r="LAP20" s="63"/>
      <c r="LAQ20" s="63"/>
      <c r="LAR20" s="63"/>
      <c r="LAS20" s="63"/>
      <c r="LAT20" s="63"/>
      <c r="LAU20" s="63"/>
      <c r="LAV20" s="63"/>
      <c r="LAW20" s="63"/>
      <c r="LAX20" s="63"/>
      <c r="LAY20" s="63"/>
      <c r="LAZ20" s="63"/>
      <c r="LBA20" s="63"/>
      <c r="LBB20" s="63"/>
      <c r="LBC20" s="63"/>
      <c r="LBD20" s="63"/>
      <c r="LBE20" s="63"/>
      <c r="LBF20" s="63"/>
      <c r="LBG20" s="63"/>
      <c r="LBH20" s="63"/>
      <c r="LBI20" s="63"/>
      <c r="LBJ20" s="63"/>
      <c r="LBK20" s="63"/>
      <c r="LBL20" s="63"/>
      <c r="LBM20" s="63"/>
      <c r="LBN20" s="63"/>
      <c r="LBO20" s="63"/>
      <c r="LBP20" s="63"/>
      <c r="LBQ20" s="63"/>
      <c r="LBR20" s="63"/>
      <c r="LBS20" s="63"/>
      <c r="LBT20" s="63"/>
      <c r="LBU20" s="63"/>
      <c r="LBV20" s="63"/>
      <c r="LBW20" s="63"/>
      <c r="LBX20" s="63"/>
      <c r="LBY20" s="63"/>
      <c r="LBZ20" s="63"/>
      <c r="LCA20" s="63"/>
      <c r="LCB20" s="63"/>
      <c r="LCC20" s="63"/>
      <c r="LCD20" s="63"/>
      <c r="LCE20" s="63"/>
      <c r="LCF20" s="63"/>
      <c r="LCG20" s="63"/>
      <c r="LCH20" s="63"/>
      <c r="LCI20" s="63"/>
      <c r="LCJ20" s="63"/>
      <c r="LCK20" s="63"/>
      <c r="LCL20" s="63"/>
      <c r="LCM20" s="63"/>
      <c r="LCN20" s="63"/>
      <c r="LCO20" s="63"/>
      <c r="LCP20" s="63"/>
      <c r="LCQ20" s="63"/>
      <c r="LCR20" s="63"/>
      <c r="LCS20" s="63"/>
      <c r="LCT20" s="63"/>
      <c r="LCU20" s="63"/>
      <c r="LCV20" s="63"/>
      <c r="LCW20" s="63"/>
      <c r="LCX20" s="63"/>
      <c r="LCY20" s="63"/>
      <c r="LCZ20" s="63"/>
      <c r="LDA20" s="63"/>
      <c r="LDB20" s="63"/>
      <c r="LDC20" s="63"/>
      <c r="LDD20" s="63"/>
      <c r="LDE20" s="63"/>
      <c r="LDF20" s="63"/>
      <c r="LDG20" s="63"/>
      <c r="LDH20" s="63"/>
      <c r="LDI20" s="63"/>
      <c r="LDJ20" s="63"/>
      <c r="LDK20" s="63"/>
      <c r="LDL20" s="63"/>
      <c r="LDM20" s="63"/>
      <c r="LDN20" s="63"/>
      <c r="LDO20" s="63"/>
      <c r="LDP20" s="63"/>
      <c r="LDQ20" s="63"/>
      <c r="LDR20" s="63"/>
      <c r="LDS20" s="63"/>
      <c r="LDT20" s="63"/>
      <c r="LDU20" s="63"/>
      <c r="LDV20" s="63"/>
      <c r="LDW20" s="63"/>
      <c r="LDX20" s="63"/>
      <c r="LDY20" s="63"/>
      <c r="LDZ20" s="63"/>
      <c r="LEA20" s="63"/>
      <c r="LEB20" s="63"/>
      <c r="LEC20" s="63"/>
      <c r="LED20" s="63"/>
      <c r="LEE20" s="63"/>
      <c r="LEF20" s="63"/>
      <c r="LEG20" s="63"/>
      <c r="LEH20" s="63"/>
      <c r="LEI20" s="63"/>
      <c r="LEJ20" s="63"/>
      <c r="LEK20" s="63"/>
      <c r="LEL20" s="63"/>
      <c r="LEM20" s="63"/>
      <c r="LEN20" s="63"/>
      <c r="LEO20" s="63"/>
      <c r="LEP20" s="63"/>
      <c r="LEQ20" s="63"/>
      <c r="LER20" s="63"/>
      <c r="LES20" s="63"/>
      <c r="LET20" s="63"/>
      <c r="LEU20" s="63"/>
      <c r="LEV20" s="63"/>
      <c r="LEW20" s="63"/>
      <c r="LEX20" s="63"/>
      <c r="LEY20" s="63"/>
      <c r="LEZ20" s="63"/>
      <c r="LFA20" s="63"/>
      <c r="LFB20" s="63"/>
      <c r="LFC20" s="63"/>
      <c r="LFD20" s="63"/>
      <c r="LFE20" s="63"/>
      <c r="LFF20" s="63"/>
      <c r="LFG20" s="63"/>
      <c r="LFH20" s="63"/>
      <c r="LFI20" s="63"/>
      <c r="LFJ20" s="63"/>
      <c r="LFK20" s="63"/>
      <c r="LFL20" s="63"/>
      <c r="LFM20" s="63"/>
      <c r="LFN20" s="63"/>
      <c r="LFO20" s="63"/>
      <c r="LFP20" s="63"/>
      <c r="LFQ20" s="63"/>
      <c r="LFR20" s="63"/>
      <c r="LFS20" s="63"/>
      <c r="LFT20" s="63"/>
      <c r="LFU20" s="63"/>
      <c r="LFV20" s="63"/>
      <c r="LFW20" s="63"/>
      <c r="LFX20" s="63"/>
      <c r="LFY20" s="63"/>
      <c r="LFZ20" s="63"/>
      <c r="LGA20" s="63"/>
      <c r="LGB20" s="63"/>
      <c r="LGC20" s="63"/>
      <c r="LGD20" s="63"/>
      <c r="LGE20" s="63"/>
      <c r="LGF20" s="63"/>
      <c r="LGG20" s="63"/>
      <c r="LGH20" s="63"/>
      <c r="LGI20" s="63"/>
      <c r="LGJ20" s="63"/>
      <c r="LGK20" s="63"/>
      <c r="LGL20" s="63"/>
      <c r="LGM20" s="63"/>
      <c r="LGN20" s="63"/>
      <c r="LGO20" s="63"/>
      <c r="LGP20" s="63"/>
      <c r="LGQ20" s="63"/>
      <c r="LGR20" s="63"/>
      <c r="LGS20" s="63"/>
      <c r="LGT20" s="63"/>
      <c r="LGU20" s="63"/>
      <c r="LGV20" s="63"/>
      <c r="LGW20" s="63"/>
      <c r="LGX20" s="63"/>
      <c r="LGY20" s="63"/>
      <c r="LGZ20" s="63"/>
      <c r="LHA20" s="63"/>
      <c r="LHB20" s="63"/>
      <c r="LHC20" s="63"/>
      <c r="LHD20" s="63"/>
      <c r="LHE20" s="63"/>
      <c r="LHF20" s="63"/>
      <c r="LHG20" s="63"/>
      <c r="LHH20" s="63"/>
      <c r="LHI20" s="63"/>
      <c r="LHJ20" s="63"/>
      <c r="LHK20" s="63"/>
      <c r="LHL20" s="63"/>
      <c r="LHM20" s="63"/>
      <c r="LHN20" s="63"/>
      <c r="LHO20" s="63"/>
      <c r="LHP20" s="63"/>
      <c r="LHQ20" s="63"/>
      <c r="LHR20" s="63"/>
      <c r="LHS20" s="63"/>
      <c r="LHT20" s="63"/>
      <c r="LHU20" s="63"/>
      <c r="LHV20" s="63"/>
      <c r="LHW20" s="63"/>
      <c r="LHX20" s="63"/>
      <c r="LHY20" s="63"/>
      <c r="LHZ20" s="63"/>
      <c r="LIA20" s="63"/>
      <c r="LIB20" s="63"/>
      <c r="LIC20" s="63"/>
      <c r="LID20" s="63"/>
      <c r="LIE20" s="63"/>
      <c r="LIF20" s="63"/>
      <c r="LIG20" s="63"/>
      <c r="LIH20" s="63"/>
      <c r="LII20" s="63"/>
      <c r="LIJ20" s="63"/>
      <c r="LIK20" s="63"/>
      <c r="LIL20" s="63"/>
      <c r="LIM20" s="63"/>
      <c r="LIN20" s="63"/>
      <c r="LIO20" s="63"/>
      <c r="LIP20" s="63"/>
      <c r="LIQ20" s="63"/>
      <c r="LIR20" s="63"/>
      <c r="LIS20" s="63"/>
      <c r="LIT20" s="63"/>
      <c r="LIU20" s="63"/>
      <c r="LIV20" s="63"/>
      <c r="LIW20" s="63"/>
      <c r="LIX20" s="63"/>
      <c r="LIY20" s="63"/>
      <c r="LIZ20" s="63"/>
      <c r="LJA20" s="63"/>
      <c r="LJB20" s="63"/>
      <c r="LJC20" s="63"/>
      <c r="LJD20" s="63"/>
      <c r="LJE20" s="63"/>
      <c r="LJF20" s="63"/>
      <c r="LJG20" s="63"/>
      <c r="LJH20" s="63"/>
      <c r="LJI20" s="63"/>
      <c r="LJJ20" s="63"/>
      <c r="LJK20" s="63"/>
      <c r="LJL20" s="63"/>
      <c r="LJM20" s="63"/>
      <c r="LJN20" s="63"/>
      <c r="LJO20" s="63"/>
      <c r="LJP20" s="63"/>
      <c r="LJQ20" s="63"/>
      <c r="LJR20" s="63"/>
      <c r="LJS20" s="63"/>
      <c r="LJT20" s="63"/>
      <c r="LJU20" s="63"/>
      <c r="LJV20" s="63"/>
      <c r="LJW20" s="63"/>
      <c r="LJX20" s="63"/>
      <c r="LJY20" s="63"/>
      <c r="LJZ20" s="63"/>
      <c r="LKA20" s="63"/>
      <c r="LKB20" s="63"/>
      <c r="LKC20" s="63"/>
      <c r="LKD20" s="63"/>
      <c r="LKE20" s="63"/>
      <c r="LKF20" s="63"/>
      <c r="LKG20" s="63"/>
      <c r="LKH20" s="63"/>
      <c r="LKI20" s="63"/>
      <c r="LKJ20" s="63"/>
      <c r="LKK20" s="63"/>
      <c r="LKL20" s="63"/>
      <c r="LKM20" s="63"/>
      <c r="LKN20" s="63"/>
      <c r="LKO20" s="63"/>
      <c r="LKP20" s="63"/>
      <c r="LKQ20" s="63"/>
      <c r="LKR20" s="63"/>
      <c r="LKS20" s="63"/>
      <c r="LKT20" s="63"/>
      <c r="LKU20" s="63"/>
      <c r="LKV20" s="63"/>
      <c r="LKW20" s="63"/>
      <c r="LKX20" s="63"/>
      <c r="LKY20" s="63"/>
      <c r="LKZ20" s="63"/>
      <c r="LLA20" s="63"/>
      <c r="LLB20" s="63"/>
      <c r="LLC20" s="63"/>
      <c r="LLD20" s="63"/>
      <c r="LLE20" s="63"/>
      <c r="LLF20" s="63"/>
      <c r="LLG20" s="63"/>
      <c r="LLH20" s="63"/>
      <c r="LLI20" s="63"/>
      <c r="LLJ20" s="63"/>
      <c r="LLK20" s="63"/>
      <c r="LLL20" s="63"/>
      <c r="LLM20" s="63"/>
      <c r="LLN20" s="63"/>
      <c r="LLO20" s="63"/>
      <c r="LLP20" s="63"/>
      <c r="LLQ20" s="63"/>
      <c r="LLR20" s="63"/>
      <c r="LLS20" s="63"/>
      <c r="LLT20" s="63"/>
      <c r="LLU20" s="63"/>
      <c r="LLV20" s="63"/>
      <c r="LLW20" s="63"/>
      <c r="LLX20" s="63"/>
      <c r="LLY20" s="63"/>
      <c r="LLZ20" s="63"/>
      <c r="LMA20" s="63"/>
      <c r="LMB20" s="63"/>
      <c r="LMC20" s="63"/>
      <c r="LMD20" s="63"/>
      <c r="LME20" s="63"/>
      <c r="LMF20" s="63"/>
      <c r="LMG20" s="63"/>
      <c r="LMH20" s="63"/>
      <c r="LMI20" s="63"/>
      <c r="LMJ20" s="63"/>
      <c r="LMK20" s="63"/>
      <c r="LML20" s="63"/>
      <c r="LMM20" s="63"/>
      <c r="LMN20" s="63"/>
      <c r="LMO20" s="63"/>
      <c r="LMP20" s="63"/>
      <c r="LMQ20" s="63"/>
      <c r="LMR20" s="63"/>
      <c r="LMS20" s="63"/>
      <c r="LMT20" s="63"/>
      <c r="LMU20" s="63"/>
      <c r="LMV20" s="63"/>
      <c r="LMW20" s="63"/>
      <c r="LMX20" s="63"/>
      <c r="LMY20" s="63"/>
      <c r="LMZ20" s="63"/>
      <c r="LNA20" s="63"/>
      <c r="LNB20" s="63"/>
      <c r="LNC20" s="63"/>
      <c r="LND20" s="63"/>
      <c r="LNE20" s="63"/>
      <c r="LNF20" s="63"/>
      <c r="LNG20" s="63"/>
      <c r="LNH20" s="63"/>
      <c r="LNI20" s="63"/>
      <c r="LNJ20" s="63"/>
      <c r="LNK20" s="63"/>
      <c r="LNL20" s="63"/>
      <c r="LNM20" s="63"/>
      <c r="LNN20" s="63"/>
      <c r="LNO20" s="63"/>
      <c r="LNP20" s="63"/>
      <c r="LNQ20" s="63"/>
      <c r="LNR20" s="63"/>
      <c r="LNS20" s="63"/>
      <c r="LNT20" s="63"/>
      <c r="LNU20" s="63"/>
      <c r="LNV20" s="63"/>
      <c r="LNW20" s="63"/>
      <c r="LNX20" s="63"/>
      <c r="LNY20" s="63"/>
      <c r="LNZ20" s="63"/>
      <c r="LOA20" s="63"/>
      <c r="LOB20" s="63"/>
      <c r="LOC20" s="63"/>
      <c r="LOD20" s="63"/>
      <c r="LOE20" s="63"/>
      <c r="LOF20" s="63"/>
      <c r="LOG20" s="63"/>
      <c r="LOH20" s="63"/>
      <c r="LOI20" s="63"/>
      <c r="LOJ20" s="63"/>
      <c r="LOK20" s="63"/>
      <c r="LOL20" s="63"/>
      <c r="LOM20" s="63"/>
      <c r="LON20" s="63"/>
      <c r="LOO20" s="63"/>
      <c r="LOP20" s="63"/>
      <c r="LOQ20" s="63"/>
      <c r="LOR20" s="63"/>
      <c r="LOS20" s="63"/>
      <c r="LOT20" s="63"/>
      <c r="LOU20" s="63"/>
      <c r="LOV20" s="63"/>
      <c r="LOW20" s="63"/>
      <c r="LOX20" s="63"/>
      <c r="LOY20" s="63"/>
      <c r="LOZ20" s="63"/>
      <c r="LPA20" s="63"/>
      <c r="LPB20" s="63"/>
      <c r="LPC20" s="63"/>
      <c r="LPD20" s="63"/>
      <c r="LPE20" s="63"/>
      <c r="LPF20" s="63"/>
      <c r="LPG20" s="63"/>
      <c r="LPH20" s="63"/>
      <c r="LPI20" s="63"/>
      <c r="LPJ20" s="63"/>
      <c r="LPK20" s="63"/>
      <c r="LPL20" s="63"/>
      <c r="LPM20" s="63"/>
      <c r="LPN20" s="63"/>
      <c r="LPO20" s="63"/>
      <c r="LPP20" s="63"/>
      <c r="LPQ20" s="63"/>
      <c r="LPR20" s="63"/>
      <c r="LPS20" s="63"/>
      <c r="LPT20" s="63"/>
      <c r="LPU20" s="63"/>
      <c r="LPV20" s="63"/>
      <c r="LPW20" s="63"/>
      <c r="LPX20" s="63"/>
      <c r="LPY20" s="63"/>
      <c r="LPZ20" s="63"/>
      <c r="LQA20" s="63"/>
      <c r="LQB20" s="63"/>
      <c r="LQC20" s="63"/>
      <c r="LQD20" s="63"/>
      <c r="LQE20" s="63"/>
      <c r="LQF20" s="63"/>
      <c r="LQG20" s="63"/>
      <c r="LQH20" s="63"/>
      <c r="LQI20" s="63"/>
      <c r="LQJ20" s="63"/>
      <c r="LQK20" s="63"/>
      <c r="LQL20" s="63"/>
      <c r="LQM20" s="63"/>
      <c r="LQN20" s="63"/>
      <c r="LQO20" s="63"/>
      <c r="LQP20" s="63"/>
      <c r="LQQ20" s="63"/>
      <c r="LQR20" s="63"/>
      <c r="LQS20" s="63"/>
      <c r="LQT20" s="63"/>
      <c r="LQU20" s="63"/>
      <c r="LQV20" s="63"/>
      <c r="LQW20" s="63"/>
      <c r="LQX20" s="63"/>
      <c r="LQY20" s="63"/>
      <c r="LQZ20" s="63"/>
      <c r="LRA20" s="63"/>
      <c r="LRB20" s="63"/>
      <c r="LRC20" s="63"/>
      <c r="LRD20" s="63"/>
      <c r="LRE20" s="63"/>
      <c r="LRF20" s="63"/>
      <c r="LRG20" s="63"/>
      <c r="LRH20" s="63"/>
      <c r="LRI20" s="63"/>
      <c r="LRJ20" s="63"/>
      <c r="LRK20" s="63"/>
      <c r="LRL20" s="63"/>
      <c r="LRM20" s="63"/>
      <c r="LRN20" s="63"/>
      <c r="LRO20" s="63"/>
      <c r="LRP20" s="63"/>
      <c r="LRQ20" s="63"/>
      <c r="LRR20" s="63"/>
      <c r="LRS20" s="63"/>
      <c r="LRT20" s="63"/>
      <c r="LRU20" s="63"/>
      <c r="LRV20" s="63"/>
      <c r="LRW20" s="63"/>
      <c r="LRX20" s="63"/>
      <c r="LRY20" s="63"/>
      <c r="LRZ20" s="63"/>
      <c r="LSA20" s="63"/>
      <c r="LSB20" s="63"/>
      <c r="LSC20" s="63"/>
      <c r="LSD20" s="63"/>
      <c r="LSE20" s="63"/>
      <c r="LSF20" s="63"/>
      <c r="LSG20" s="63"/>
      <c r="LSH20" s="63"/>
      <c r="LSI20" s="63"/>
      <c r="LSJ20" s="63"/>
      <c r="LSK20" s="63"/>
      <c r="LSL20" s="63"/>
      <c r="LSM20" s="63"/>
      <c r="LSN20" s="63"/>
      <c r="LSO20" s="63"/>
      <c r="LSP20" s="63"/>
      <c r="LSQ20" s="63"/>
      <c r="LSR20" s="63"/>
      <c r="LSS20" s="63"/>
      <c r="LST20" s="63"/>
      <c r="LSU20" s="63"/>
      <c r="LSV20" s="63"/>
      <c r="LSW20" s="63"/>
      <c r="LSX20" s="63"/>
      <c r="LSY20" s="63"/>
      <c r="LSZ20" s="63"/>
      <c r="LTA20" s="63"/>
      <c r="LTB20" s="63"/>
      <c r="LTC20" s="63"/>
      <c r="LTD20" s="63"/>
      <c r="LTE20" s="63"/>
      <c r="LTF20" s="63"/>
      <c r="LTG20" s="63"/>
      <c r="LTH20" s="63"/>
      <c r="LTI20" s="63"/>
      <c r="LTJ20" s="63"/>
      <c r="LTK20" s="63"/>
      <c r="LTL20" s="63"/>
      <c r="LTM20" s="63"/>
      <c r="LTN20" s="63"/>
      <c r="LTO20" s="63"/>
      <c r="LTP20" s="63"/>
      <c r="LTQ20" s="63"/>
      <c r="LTR20" s="63"/>
      <c r="LTS20" s="63"/>
      <c r="LTT20" s="63"/>
      <c r="LTU20" s="63"/>
      <c r="LTV20" s="63"/>
      <c r="LTW20" s="63"/>
      <c r="LTX20" s="63"/>
      <c r="LTY20" s="63"/>
      <c r="LTZ20" s="63"/>
      <c r="LUA20" s="63"/>
      <c r="LUB20" s="63"/>
      <c r="LUC20" s="63"/>
      <c r="LUD20" s="63"/>
      <c r="LUE20" s="63"/>
      <c r="LUF20" s="63"/>
      <c r="LUG20" s="63"/>
      <c r="LUH20" s="63"/>
      <c r="LUI20" s="63"/>
      <c r="LUJ20" s="63"/>
      <c r="LUK20" s="63"/>
      <c r="LUL20" s="63"/>
      <c r="LUM20" s="63"/>
      <c r="LUN20" s="63"/>
      <c r="LUO20" s="63"/>
      <c r="LUP20" s="63"/>
      <c r="LUQ20" s="63"/>
      <c r="LUR20" s="63"/>
      <c r="LUS20" s="63"/>
      <c r="LUT20" s="63"/>
      <c r="LUU20" s="63"/>
      <c r="LUV20" s="63"/>
      <c r="LUW20" s="63"/>
      <c r="LUX20" s="63"/>
      <c r="LUY20" s="63"/>
      <c r="LUZ20" s="63"/>
      <c r="LVA20" s="63"/>
      <c r="LVB20" s="63"/>
      <c r="LVC20" s="63"/>
      <c r="LVD20" s="63"/>
      <c r="LVE20" s="63"/>
      <c r="LVF20" s="63"/>
      <c r="LVG20" s="63"/>
      <c r="LVH20" s="63"/>
      <c r="LVI20" s="63"/>
      <c r="LVJ20" s="63"/>
      <c r="LVK20" s="63"/>
      <c r="LVL20" s="63"/>
      <c r="LVM20" s="63"/>
      <c r="LVN20" s="63"/>
      <c r="LVO20" s="63"/>
      <c r="LVP20" s="63"/>
      <c r="LVQ20" s="63"/>
      <c r="LVR20" s="63"/>
      <c r="LVS20" s="63"/>
      <c r="LVT20" s="63"/>
      <c r="LVU20" s="63"/>
      <c r="LVV20" s="63"/>
      <c r="LVW20" s="63"/>
      <c r="LVX20" s="63"/>
      <c r="LVY20" s="63"/>
      <c r="LVZ20" s="63"/>
      <c r="LWA20" s="63"/>
      <c r="LWB20" s="63"/>
      <c r="LWC20" s="63"/>
      <c r="LWD20" s="63"/>
      <c r="LWE20" s="63"/>
      <c r="LWF20" s="63"/>
      <c r="LWG20" s="63"/>
      <c r="LWH20" s="63"/>
      <c r="LWI20" s="63"/>
      <c r="LWJ20" s="63"/>
      <c r="LWK20" s="63"/>
      <c r="LWL20" s="63"/>
      <c r="LWM20" s="63"/>
      <c r="LWN20" s="63"/>
      <c r="LWO20" s="63"/>
      <c r="LWP20" s="63"/>
      <c r="LWQ20" s="63"/>
      <c r="LWR20" s="63"/>
      <c r="LWS20" s="63"/>
      <c r="LWT20" s="63"/>
      <c r="LWU20" s="63"/>
      <c r="LWV20" s="63"/>
      <c r="LWW20" s="63"/>
      <c r="LWX20" s="63"/>
      <c r="LWY20" s="63"/>
      <c r="LWZ20" s="63"/>
      <c r="LXA20" s="63"/>
      <c r="LXB20" s="63"/>
      <c r="LXC20" s="63"/>
      <c r="LXD20" s="63"/>
      <c r="LXE20" s="63"/>
      <c r="LXF20" s="63"/>
      <c r="LXG20" s="63"/>
      <c r="LXH20" s="63"/>
      <c r="LXI20" s="63"/>
      <c r="LXJ20" s="63"/>
      <c r="LXK20" s="63"/>
      <c r="LXL20" s="63"/>
      <c r="LXM20" s="63"/>
      <c r="LXN20" s="63"/>
      <c r="LXO20" s="63"/>
      <c r="LXP20" s="63"/>
      <c r="LXQ20" s="63"/>
      <c r="LXR20" s="63"/>
      <c r="LXS20" s="63"/>
      <c r="LXT20" s="63"/>
      <c r="LXU20" s="63"/>
      <c r="LXV20" s="63"/>
      <c r="LXW20" s="63"/>
      <c r="LXX20" s="63"/>
      <c r="LXY20" s="63"/>
      <c r="LXZ20" s="63"/>
      <c r="LYA20" s="63"/>
      <c r="LYB20" s="63"/>
      <c r="LYC20" s="63"/>
      <c r="LYD20" s="63"/>
      <c r="LYE20" s="63"/>
      <c r="LYF20" s="63"/>
      <c r="LYG20" s="63"/>
      <c r="LYH20" s="63"/>
      <c r="LYI20" s="63"/>
      <c r="LYJ20" s="63"/>
      <c r="LYK20" s="63"/>
      <c r="LYL20" s="63"/>
      <c r="LYM20" s="63"/>
      <c r="LYN20" s="63"/>
      <c r="LYO20" s="63"/>
      <c r="LYP20" s="63"/>
      <c r="LYQ20" s="63"/>
      <c r="LYR20" s="63"/>
      <c r="LYS20" s="63"/>
      <c r="LYT20" s="63"/>
      <c r="LYU20" s="63"/>
      <c r="LYV20" s="63"/>
      <c r="LYW20" s="63"/>
      <c r="LYX20" s="63"/>
      <c r="LYY20" s="63"/>
      <c r="LYZ20" s="63"/>
      <c r="LZA20" s="63"/>
      <c r="LZB20" s="63"/>
      <c r="LZC20" s="63"/>
      <c r="LZD20" s="63"/>
      <c r="LZE20" s="63"/>
      <c r="LZF20" s="63"/>
      <c r="LZG20" s="63"/>
      <c r="LZH20" s="63"/>
      <c r="LZI20" s="63"/>
      <c r="LZJ20" s="63"/>
      <c r="LZK20" s="63"/>
      <c r="LZL20" s="63"/>
      <c r="LZM20" s="63"/>
      <c r="LZN20" s="63"/>
      <c r="LZO20" s="63"/>
      <c r="LZP20" s="63"/>
      <c r="LZQ20" s="63"/>
      <c r="LZR20" s="63"/>
      <c r="LZS20" s="63"/>
      <c r="LZT20" s="63"/>
      <c r="LZU20" s="63"/>
      <c r="LZV20" s="63"/>
      <c r="LZW20" s="63"/>
      <c r="LZX20" s="63"/>
      <c r="LZY20" s="63"/>
      <c r="LZZ20" s="63"/>
      <c r="MAA20" s="63"/>
      <c r="MAB20" s="63"/>
      <c r="MAC20" s="63"/>
      <c r="MAD20" s="63"/>
      <c r="MAE20" s="63"/>
      <c r="MAF20" s="63"/>
      <c r="MAG20" s="63"/>
      <c r="MAH20" s="63"/>
      <c r="MAI20" s="63"/>
      <c r="MAJ20" s="63"/>
      <c r="MAK20" s="63"/>
      <c r="MAL20" s="63"/>
      <c r="MAM20" s="63"/>
      <c r="MAN20" s="63"/>
      <c r="MAO20" s="63"/>
      <c r="MAP20" s="63"/>
      <c r="MAQ20" s="63"/>
      <c r="MAR20" s="63"/>
      <c r="MAS20" s="63"/>
      <c r="MAT20" s="63"/>
      <c r="MAU20" s="63"/>
      <c r="MAV20" s="63"/>
      <c r="MAW20" s="63"/>
      <c r="MAX20" s="63"/>
      <c r="MAY20" s="63"/>
      <c r="MAZ20" s="63"/>
      <c r="MBA20" s="63"/>
      <c r="MBB20" s="63"/>
      <c r="MBC20" s="63"/>
      <c r="MBD20" s="63"/>
      <c r="MBE20" s="63"/>
      <c r="MBF20" s="63"/>
      <c r="MBG20" s="63"/>
      <c r="MBH20" s="63"/>
      <c r="MBI20" s="63"/>
      <c r="MBJ20" s="63"/>
      <c r="MBK20" s="63"/>
      <c r="MBL20" s="63"/>
      <c r="MBM20" s="63"/>
      <c r="MBN20" s="63"/>
      <c r="MBO20" s="63"/>
      <c r="MBP20" s="63"/>
      <c r="MBQ20" s="63"/>
      <c r="MBR20" s="63"/>
      <c r="MBS20" s="63"/>
      <c r="MBT20" s="63"/>
      <c r="MBU20" s="63"/>
      <c r="MBV20" s="63"/>
      <c r="MBW20" s="63"/>
      <c r="MBX20" s="63"/>
      <c r="MBY20" s="63"/>
      <c r="MBZ20" s="63"/>
      <c r="MCA20" s="63"/>
      <c r="MCB20" s="63"/>
      <c r="MCC20" s="63"/>
      <c r="MCD20" s="63"/>
      <c r="MCE20" s="63"/>
      <c r="MCF20" s="63"/>
      <c r="MCG20" s="63"/>
      <c r="MCH20" s="63"/>
      <c r="MCI20" s="63"/>
      <c r="MCJ20" s="63"/>
      <c r="MCK20" s="63"/>
      <c r="MCL20" s="63"/>
      <c r="MCM20" s="63"/>
      <c r="MCN20" s="63"/>
      <c r="MCO20" s="63"/>
      <c r="MCP20" s="63"/>
      <c r="MCQ20" s="63"/>
      <c r="MCR20" s="63"/>
      <c r="MCS20" s="63"/>
      <c r="MCT20" s="63"/>
      <c r="MCU20" s="63"/>
      <c r="MCV20" s="63"/>
      <c r="MCW20" s="63"/>
      <c r="MCX20" s="63"/>
      <c r="MCY20" s="63"/>
      <c r="MCZ20" s="63"/>
      <c r="MDA20" s="63"/>
      <c r="MDB20" s="63"/>
      <c r="MDC20" s="63"/>
      <c r="MDD20" s="63"/>
      <c r="MDE20" s="63"/>
      <c r="MDF20" s="63"/>
      <c r="MDG20" s="63"/>
      <c r="MDH20" s="63"/>
      <c r="MDI20" s="63"/>
      <c r="MDJ20" s="63"/>
      <c r="MDK20" s="63"/>
      <c r="MDL20" s="63"/>
      <c r="MDM20" s="63"/>
      <c r="MDN20" s="63"/>
      <c r="MDO20" s="63"/>
      <c r="MDP20" s="63"/>
      <c r="MDQ20" s="63"/>
      <c r="MDR20" s="63"/>
      <c r="MDS20" s="63"/>
      <c r="MDT20" s="63"/>
      <c r="MDU20" s="63"/>
      <c r="MDV20" s="63"/>
      <c r="MDW20" s="63"/>
      <c r="MDX20" s="63"/>
      <c r="MDY20" s="63"/>
      <c r="MDZ20" s="63"/>
      <c r="MEA20" s="63"/>
      <c r="MEB20" s="63"/>
      <c r="MEC20" s="63"/>
      <c r="MED20" s="63"/>
      <c r="MEE20" s="63"/>
      <c r="MEF20" s="63"/>
      <c r="MEG20" s="63"/>
      <c r="MEH20" s="63"/>
      <c r="MEI20" s="63"/>
      <c r="MEJ20" s="63"/>
      <c r="MEK20" s="63"/>
      <c r="MEL20" s="63"/>
      <c r="MEM20" s="63"/>
      <c r="MEN20" s="63"/>
      <c r="MEO20" s="63"/>
      <c r="MEP20" s="63"/>
      <c r="MEQ20" s="63"/>
      <c r="MER20" s="63"/>
      <c r="MES20" s="63"/>
      <c r="MET20" s="63"/>
      <c r="MEU20" s="63"/>
      <c r="MEV20" s="63"/>
      <c r="MEW20" s="63"/>
      <c r="MEX20" s="63"/>
      <c r="MEY20" s="63"/>
      <c r="MEZ20" s="63"/>
      <c r="MFA20" s="63"/>
      <c r="MFB20" s="63"/>
      <c r="MFC20" s="63"/>
      <c r="MFD20" s="63"/>
      <c r="MFE20" s="63"/>
      <c r="MFF20" s="63"/>
      <c r="MFG20" s="63"/>
      <c r="MFH20" s="63"/>
      <c r="MFI20" s="63"/>
      <c r="MFJ20" s="63"/>
      <c r="MFK20" s="63"/>
      <c r="MFL20" s="63"/>
      <c r="MFM20" s="63"/>
      <c r="MFN20" s="63"/>
      <c r="MFO20" s="63"/>
      <c r="MFP20" s="63"/>
      <c r="MFQ20" s="63"/>
      <c r="MFR20" s="63"/>
      <c r="MFS20" s="63"/>
      <c r="MFT20" s="63"/>
      <c r="MFU20" s="63"/>
      <c r="MFV20" s="63"/>
      <c r="MFW20" s="63"/>
      <c r="MFX20" s="63"/>
      <c r="MFY20" s="63"/>
      <c r="MFZ20" s="63"/>
      <c r="MGA20" s="63"/>
      <c r="MGB20" s="63"/>
      <c r="MGC20" s="63"/>
      <c r="MGD20" s="63"/>
      <c r="MGE20" s="63"/>
      <c r="MGF20" s="63"/>
      <c r="MGG20" s="63"/>
      <c r="MGH20" s="63"/>
      <c r="MGI20" s="63"/>
      <c r="MGJ20" s="63"/>
      <c r="MGK20" s="63"/>
      <c r="MGL20" s="63"/>
      <c r="MGM20" s="63"/>
      <c r="MGN20" s="63"/>
      <c r="MGO20" s="63"/>
      <c r="MGP20" s="63"/>
      <c r="MGQ20" s="63"/>
      <c r="MGR20" s="63"/>
      <c r="MGS20" s="63"/>
      <c r="MGT20" s="63"/>
      <c r="MGU20" s="63"/>
      <c r="MGV20" s="63"/>
      <c r="MGW20" s="63"/>
      <c r="MGX20" s="63"/>
      <c r="MGY20" s="63"/>
      <c r="MGZ20" s="63"/>
      <c r="MHA20" s="63"/>
      <c r="MHB20" s="63"/>
      <c r="MHC20" s="63"/>
      <c r="MHD20" s="63"/>
      <c r="MHE20" s="63"/>
      <c r="MHF20" s="63"/>
      <c r="MHG20" s="63"/>
      <c r="MHH20" s="63"/>
      <c r="MHI20" s="63"/>
      <c r="MHJ20" s="63"/>
      <c r="MHK20" s="63"/>
      <c r="MHL20" s="63"/>
      <c r="MHM20" s="63"/>
      <c r="MHN20" s="63"/>
      <c r="MHO20" s="63"/>
      <c r="MHP20" s="63"/>
      <c r="MHQ20" s="63"/>
      <c r="MHR20" s="63"/>
      <c r="MHS20" s="63"/>
      <c r="MHT20" s="63"/>
      <c r="MHU20" s="63"/>
      <c r="MHV20" s="63"/>
      <c r="MHW20" s="63"/>
      <c r="MHX20" s="63"/>
      <c r="MHY20" s="63"/>
      <c r="MHZ20" s="63"/>
      <c r="MIA20" s="63"/>
      <c r="MIB20" s="63"/>
      <c r="MIC20" s="63"/>
      <c r="MID20" s="63"/>
      <c r="MIE20" s="63"/>
      <c r="MIF20" s="63"/>
      <c r="MIG20" s="63"/>
      <c r="MIH20" s="63"/>
      <c r="MII20" s="63"/>
      <c r="MIJ20" s="63"/>
      <c r="MIK20" s="63"/>
      <c r="MIL20" s="63"/>
      <c r="MIM20" s="63"/>
      <c r="MIN20" s="63"/>
      <c r="MIO20" s="63"/>
      <c r="MIP20" s="63"/>
      <c r="MIQ20" s="63"/>
      <c r="MIR20" s="63"/>
      <c r="MIS20" s="63"/>
      <c r="MIT20" s="63"/>
      <c r="MIU20" s="63"/>
      <c r="MIV20" s="63"/>
      <c r="MIW20" s="63"/>
      <c r="MIX20" s="63"/>
      <c r="MIY20" s="63"/>
      <c r="MIZ20" s="63"/>
      <c r="MJA20" s="63"/>
      <c r="MJB20" s="63"/>
      <c r="MJC20" s="63"/>
      <c r="MJD20" s="63"/>
      <c r="MJE20" s="63"/>
      <c r="MJF20" s="63"/>
      <c r="MJG20" s="63"/>
      <c r="MJH20" s="63"/>
      <c r="MJI20" s="63"/>
      <c r="MJJ20" s="63"/>
      <c r="MJK20" s="63"/>
      <c r="MJL20" s="63"/>
      <c r="MJM20" s="63"/>
      <c r="MJN20" s="63"/>
      <c r="MJO20" s="63"/>
      <c r="MJP20" s="63"/>
      <c r="MJQ20" s="63"/>
      <c r="MJR20" s="63"/>
      <c r="MJS20" s="63"/>
      <c r="MJT20" s="63"/>
      <c r="MJU20" s="63"/>
      <c r="MJV20" s="63"/>
      <c r="MJW20" s="63"/>
      <c r="MJX20" s="63"/>
      <c r="MJY20" s="63"/>
      <c r="MJZ20" s="63"/>
      <c r="MKA20" s="63"/>
      <c r="MKB20" s="63"/>
      <c r="MKC20" s="63"/>
      <c r="MKD20" s="63"/>
      <c r="MKE20" s="63"/>
      <c r="MKF20" s="63"/>
      <c r="MKG20" s="63"/>
      <c r="MKH20" s="63"/>
      <c r="MKI20" s="63"/>
      <c r="MKJ20" s="63"/>
      <c r="MKK20" s="63"/>
      <c r="MKL20" s="63"/>
      <c r="MKM20" s="63"/>
      <c r="MKN20" s="63"/>
      <c r="MKO20" s="63"/>
      <c r="MKP20" s="63"/>
      <c r="MKQ20" s="63"/>
      <c r="MKR20" s="63"/>
      <c r="MKS20" s="63"/>
      <c r="MKT20" s="63"/>
      <c r="MKU20" s="63"/>
      <c r="MKV20" s="63"/>
      <c r="MKW20" s="63"/>
      <c r="MKX20" s="63"/>
      <c r="MKY20" s="63"/>
      <c r="MKZ20" s="63"/>
      <c r="MLA20" s="63"/>
      <c r="MLB20" s="63"/>
      <c r="MLC20" s="63"/>
      <c r="MLD20" s="63"/>
      <c r="MLE20" s="63"/>
      <c r="MLF20" s="63"/>
      <c r="MLG20" s="63"/>
      <c r="MLH20" s="63"/>
      <c r="MLI20" s="63"/>
      <c r="MLJ20" s="63"/>
      <c r="MLK20" s="63"/>
      <c r="MLL20" s="63"/>
      <c r="MLM20" s="63"/>
      <c r="MLN20" s="63"/>
      <c r="MLO20" s="63"/>
      <c r="MLP20" s="63"/>
      <c r="MLQ20" s="63"/>
      <c r="MLR20" s="63"/>
      <c r="MLS20" s="63"/>
      <c r="MLT20" s="63"/>
      <c r="MLU20" s="63"/>
      <c r="MLV20" s="63"/>
      <c r="MLW20" s="63"/>
      <c r="MLX20" s="63"/>
      <c r="MLY20" s="63"/>
      <c r="MLZ20" s="63"/>
      <c r="MMA20" s="63"/>
      <c r="MMB20" s="63"/>
      <c r="MMC20" s="63"/>
      <c r="MMD20" s="63"/>
      <c r="MME20" s="63"/>
      <c r="MMF20" s="63"/>
      <c r="MMG20" s="63"/>
      <c r="MMH20" s="63"/>
      <c r="MMI20" s="63"/>
      <c r="MMJ20" s="63"/>
      <c r="MMK20" s="63"/>
      <c r="MML20" s="63"/>
      <c r="MMM20" s="63"/>
      <c r="MMN20" s="63"/>
      <c r="MMO20" s="63"/>
      <c r="MMP20" s="63"/>
      <c r="MMQ20" s="63"/>
      <c r="MMR20" s="63"/>
      <c r="MMS20" s="63"/>
      <c r="MMT20" s="63"/>
      <c r="MMU20" s="63"/>
      <c r="MMV20" s="63"/>
      <c r="MMW20" s="63"/>
      <c r="MMX20" s="63"/>
      <c r="MMY20" s="63"/>
      <c r="MMZ20" s="63"/>
      <c r="MNA20" s="63"/>
      <c r="MNB20" s="63"/>
      <c r="MNC20" s="63"/>
      <c r="MND20" s="63"/>
      <c r="MNE20" s="63"/>
      <c r="MNF20" s="63"/>
      <c r="MNG20" s="63"/>
      <c r="MNH20" s="63"/>
      <c r="MNI20" s="63"/>
      <c r="MNJ20" s="63"/>
      <c r="MNK20" s="63"/>
      <c r="MNL20" s="63"/>
      <c r="MNM20" s="63"/>
      <c r="MNN20" s="63"/>
      <c r="MNO20" s="63"/>
      <c r="MNP20" s="63"/>
      <c r="MNQ20" s="63"/>
      <c r="MNR20" s="63"/>
      <c r="MNS20" s="63"/>
      <c r="MNT20" s="63"/>
      <c r="MNU20" s="63"/>
      <c r="MNV20" s="63"/>
      <c r="MNW20" s="63"/>
      <c r="MNX20" s="63"/>
      <c r="MNY20" s="63"/>
      <c r="MNZ20" s="63"/>
      <c r="MOA20" s="63"/>
      <c r="MOB20" s="63"/>
      <c r="MOC20" s="63"/>
      <c r="MOD20" s="63"/>
      <c r="MOE20" s="63"/>
      <c r="MOF20" s="63"/>
      <c r="MOG20" s="63"/>
      <c r="MOH20" s="63"/>
      <c r="MOI20" s="63"/>
      <c r="MOJ20" s="63"/>
      <c r="MOK20" s="63"/>
      <c r="MOL20" s="63"/>
      <c r="MOM20" s="63"/>
      <c r="MON20" s="63"/>
      <c r="MOO20" s="63"/>
      <c r="MOP20" s="63"/>
      <c r="MOQ20" s="63"/>
      <c r="MOR20" s="63"/>
      <c r="MOS20" s="63"/>
      <c r="MOT20" s="63"/>
      <c r="MOU20" s="63"/>
      <c r="MOV20" s="63"/>
      <c r="MOW20" s="63"/>
      <c r="MOX20" s="63"/>
      <c r="MOY20" s="63"/>
      <c r="MOZ20" s="63"/>
      <c r="MPA20" s="63"/>
      <c r="MPB20" s="63"/>
      <c r="MPC20" s="63"/>
      <c r="MPD20" s="63"/>
      <c r="MPE20" s="63"/>
      <c r="MPF20" s="63"/>
      <c r="MPG20" s="63"/>
      <c r="MPH20" s="63"/>
      <c r="MPI20" s="63"/>
      <c r="MPJ20" s="63"/>
      <c r="MPK20" s="63"/>
      <c r="MPL20" s="63"/>
      <c r="MPM20" s="63"/>
      <c r="MPN20" s="63"/>
      <c r="MPO20" s="63"/>
      <c r="MPP20" s="63"/>
      <c r="MPQ20" s="63"/>
      <c r="MPR20" s="63"/>
      <c r="MPS20" s="63"/>
      <c r="MPT20" s="63"/>
      <c r="MPU20" s="63"/>
      <c r="MPV20" s="63"/>
      <c r="MPW20" s="63"/>
      <c r="MPX20" s="63"/>
      <c r="MPY20" s="63"/>
      <c r="MPZ20" s="63"/>
      <c r="MQA20" s="63"/>
      <c r="MQB20" s="63"/>
      <c r="MQC20" s="63"/>
      <c r="MQD20" s="63"/>
      <c r="MQE20" s="63"/>
      <c r="MQF20" s="63"/>
      <c r="MQG20" s="63"/>
      <c r="MQH20" s="63"/>
      <c r="MQI20" s="63"/>
      <c r="MQJ20" s="63"/>
      <c r="MQK20" s="63"/>
      <c r="MQL20" s="63"/>
      <c r="MQM20" s="63"/>
      <c r="MQN20" s="63"/>
      <c r="MQO20" s="63"/>
      <c r="MQP20" s="63"/>
      <c r="MQQ20" s="63"/>
      <c r="MQR20" s="63"/>
      <c r="MQS20" s="63"/>
      <c r="MQT20" s="63"/>
      <c r="MQU20" s="63"/>
      <c r="MQV20" s="63"/>
      <c r="MQW20" s="63"/>
      <c r="MQX20" s="63"/>
      <c r="MQY20" s="63"/>
      <c r="MQZ20" s="63"/>
      <c r="MRA20" s="63"/>
      <c r="MRB20" s="63"/>
      <c r="MRC20" s="63"/>
      <c r="MRD20" s="63"/>
      <c r="MRE20" s="63"/>
      <c r="MRF20" s="63"/>
      <c r="MRG20" s="63"/>
      <c r="MRH20" s="63"/>
      <c r="MRI20" s="63"/>
      <c r="MRJ20" s="63"/>
      <c r="MRK20" s="63"/>
      <c r="MRL20" s="63"/>
      <c r="MRM20" s="63"/>
      <c r="MRN20" s="63"/>
      <c r="MRO20" s="63"/>
      <c r="MRP20" s="63"/>
      <c r="MRQ20" s="63"/>
      <c r="MRR20" s="63"/>
      <c r="MRS20" s="63"/>
      <c r="MRT20" s="63"/>
      <c r="MRU20" s="63"/>
      <c r="MRV20" s="63"/>
      <c r="MRW20" s="63"/>
      <c r="MRX20" s="63"/>
      <c r="MRY20" s="63"/>
      <c r="MRZ20" s="63"/>
      <c r="MSA20" s="63"/>
      <c r="MSB20" s="63"/>
      <c r="MSC20" s="63"/>
      <c r="MSD20" s="63"/>
      <c r="MSE20" s="63"/>
      <c r="MSF20" s="63"/>
      <c r="MSG20" s="63"/>
      <c r="MSH20" s="63"/>
      <c r="MSI20" s="63"/>
      <c r="MSJ20" s="63"/>
      <c r="MSK20" s="63"/>
      <c r="MSL20" s="63"/>
      <c r="MSM20" s="63"/>
      <c r="MSN20" s="63"/>
      <c r="MSO20" s="63"/>
      <c r="MSP20" s="63"/>
      <c r="MSQ20" s="63"/>
      <c r="MSR20" s="63"/>
      <c r="MSS20" s="63"/>
      <c r="MST20" s="63"/>
      <c r="MSU20" s="63"/>
      <c r="MSV20" s="63"/>
      <c r="MSW20" s="63"/>
      <c r="MSX20" s="63"/>
      <c r="MSY20" s="63"/>
      <c r="MSZ20" s="63"/>
      <c r="MTA20" s="63"/>
      <c r="MTB20" s="63"/>
      <c r="MTC20" s="63"/>
      <c r="MTD20" s="63"/>
      <c r="MTE20" s="63"/>
      <c r="MTF20" s="63"/>
      <c r="MTG20" s="63"/>
      <c r="MTH20" s="63"/>
      <c r="MTI20" s="63"/>
      <c r="MTJ20" s="63"/>
      <c r="MTK20" s="63"/>
      <c r="MTL20" s="63"/>
      <c r="MTM20" s="63"/>
      <c r="MTN20" s="63"/>
      <c r="MTO20" s="63"/>
      <c r="MTP20" s="63"/>
      <c r="MTQ20" s="63"/>
      <c r="MTR20" s="63"/>
      <c r="MTS20" s="63"/>
      <c r="MTT20" s="63"/>
      <c r="MTU20" s="63"/>
      <c r="MTV20" s="63"/>
      <c r="MTW20" s="63"/>
      <c r="MTX20" s="63"/>
      <c r="MTY20" s="63"/>
      <c r="MTZ20" s="63"/>
      <c r="MUA20" s="63"/>
      <c r="MUB20" s="63"/>
      <c r="MUC20" s="63"/>
      <c r="MUD20" s="63"/>
      <c r="MUE20" s="63"/>
      <c r="MUF20" s="63"/>
      <c r="MUG20" s="63"/>
      <c r="MUH20" s="63"/>
      <c r="MUI20" s="63"/>
      <c r="MUJ20" s="63"/>
      <c r="MUK20" s="63"/>
      <c r="MUL20" s="63"/>
      <c r="MUM20" s="63"/>
      <c r="MUN20" s="63"/>
      <c r="MUO20" s="63"/>
      <c r="MUP20" s="63"/>
      <c r="MUQ20" s="63"/>
      <c r="MUR20" s="63"/>
      <c r="MUS20" s="63"/>
      <c r="MUT20" s="63"/>
      <c r="MUU20" s="63"/>
      <c r="MUV20" s="63"/>
      <c r="MUW20" s="63"/>
      <c r="MUX20" s="63"/>
      <c r="MUY20" s="63"/>
      <c r="MUZ20" s="63"/>
      <c r="MVA20" s="63"/>
      <c r="MVB20" s="63"/>
      <c r="MVC20" s="63"/>
      <c r="MVD20" s="63"/>
      <c r="MVE20" s="63"/>
      <c r="MVF20" s="63"/>
      <c r="MVG20" s="63"/>
      <c r="MVH20" s="63"/>
      <c r="MVI20" s="63"/>
      <c r="MVJ20" s="63"/>
      <c r="MVK20" s="63"/>
      <c r="MVL20" s="63"/>
      <c r="MVM20" s="63"/>
      <c r="MVN20" s="63"/>
      <c r="MVO20" s="63"/>
      <c r="MVP20" s="63"/>
      <c r="MVQ20" s="63"/>
      <c r="MVR20" s="63"/>
      <c r="MVS20" s="63"/>
      <c r="MVT20" s="63"/>
      <c r="MVU20" s="63"/>
      <c r="MVV20" s="63"/>
      <c r="MVW20" s="63"/>
      <c r="MVX20" s="63"/>
      <c r="MVY20" s="63"/>
      <c r="MVZ20" s="63"/>
      <c r="MWA20" s="63"/>
      <c r="MWB20" s="63"/>
      <c r="MWC20" s="63"/>
      <c r="MWD20" s="63"/>
      <c r="MWE20" s="63"/>
      <c r="MWF20" s="63"/>
      <c r="MWG20" s="63"/>
      <c r="MWH20" s="63"/>
      <c r="MWI20" s="63"/>
      <c r="MWJ20" s="63"/>
      <c r="MWK20" s="63"/>
      <c r="MWL20" s="63"/>
      <c r="MWM20" s="63"/>
      <c r="MWN20" s="63"/>
      <c r="MWO20" s="63"/>
      <c r="MWP20" s="63"/>
      <c r="MWQ20" s="63"/>
      <c r="MWR20" s="63"/>
      <c r="MWS20" s="63"/>
      <c r="MWT20" s="63"/>
      <c r="MWU20" s="63"/>
      <c r="MWV20" s="63"/>
      <c r="MWW20" s="63"/>
      <c r="MWX20" s="63"/>
      <c r="MWY20" s="63"/>
      <c r="MWZ20" s="63"/>
      <c r="MXA20" s="63"/>
      <c r="MXB20" s="63"/>
      <c r="MXC20" s="63"/>
      <c r="MXD20" s="63"/>
      <c r="MXE20" s="63"/>
      <c r="MXF20" s="63"/>
      <c r="MXG20" s="63"/>
      <c r="MXH20" s="63"/>
      <c r="MXI20" s="63"/>
      <c r="MXJ20" s="63"/>
      <c r="MXK20" s="63"/>
      <c r="MXL20" s="63"/>
      <c r="MXM20" s="63"/>
      <c r="MXN20" s="63"/>
      <c r="MXO20" s="63"/>
      <c r="MXP20" s="63"/>
      <c r="MXQ20" s="63"/>
      <c r="MXR20" s="63"/>
      <c r="MXS20" s="63"/>
      <c r="MXT20" s="63"/>
      <c r="MXU20" s="63"/>
      <c r="MXV20" s="63"/>
      <c r="MXW20" s="63"/>
      <c r="MXX20" s="63"/>
      <c r="MXY20" s="63"/>
      <c r="MXZ20" s="63"/>
      <c r="MYA20" s="63"/>
      <c r="MYB20" s="63"/>
      <c r="MYC20" s="63"/>
      <c r="MYD20" s="63"/>
      <c r="MYE20" s="63"/>
      <c r="MYF20" s="63"/>
      <c r="MYG20" s="63"/>
      <c r="MYH20" s="63"/>
      <c r="MYI20" s="63"/>
      <c r="MYJ20" s="63"/>
      <c r="MYK20" s="63"/>
      <c r="MYL20" s="63"/>
      <c r="MYM20" s="63"/>
      <c r="MYN20" s="63"/>
      <c r="MYO20" s="63"/>
      <c r="MYP20" s="63"/>
      <c r="MYQ20" s="63"/>
      <c r="MYR20" s="63"/>
      <c r="MYS20" s="63"/>
      <c r="MYT20" s="63"/>
      <c r="MYU20" s="63"/>
      <c r="MYV20" s="63"/>
      <c r="MYW20" s="63"/>
      <c r="MYX20" s="63"/>
      <c r="MYY20" s="63"/>
      <c r="MYZ20" s="63"/>
      <c r="MZA20" s="63"/>
      <c r="MZB20" s="63"/>
      <c r="MZC20" s="63"/>
      <c r="MZD20" s="63"/>
      <c r="MZE20" s="63"/>
      <c r="MZF20" s="63"/>
      <c r="MZG20" s="63"/>
      <c r="MZH20" s="63"/>
      <c r="MZI20" s="63"/>
      <c r="MZJ20" s="63"/>
      <c r="MZK20" s="63"/>
      <c r="MZL20" s="63"/>
      <c r="MZM20" s="63"/>
      <c r="MZN20" s="63"/>
      <c r="MZO20" s="63"/>
      <c r="MZP20" s="63"/>
      <c r="MZQ20" s="63"/>
      <c r="MZR20" s="63"/>
      <c r="MZS20" s="63"/>
      <c r="MZT20" s="63"/>
      <c r="MZU20" s="63"/>
      <c r="MZV20" s="63"/>
      <c r="MZW20" s="63"/>
      <c r="MZX20" s="63"/>
      <c r="MZY20" s="63"/>
      <c r="MZZ20" s="63"/>
      <c r="NAA20" s="63"/>
      <c r="NAB20" s="63"/>
      <c r="NAC20" s="63"/>
      <c r="NAD20" s="63"/>
      <c r="NAE20" s="63"/>
      <c r="NAF20" s="63"/>
      <c r="NAG20" s="63"/>
      <c r="NAH20" s="63"/>
      <c r="NAI20" s="63"/>
      <c r="NAJ20" s="63"/>
      <c r="NAK20" s="63"/>
      <c r="NAL20" s="63"/>
      <c r="NAM20" s="63"/>
      <c r="NAN20" s="63"/>
      <c r="NAO20" s="63"/>
      <c r="NAP20" s="63"/>
      <c r="NAQ20" s="63"/>
      <c r="NAR20" s="63"/>
      <c r="NAS20" s="63"/>
      <c r="NAT20" s="63"/>
      <c r="NAU20" s="63"/>
      <c r="NAV20" s="63"/>
      <c r="NAW20" s="63"/>
      <c r="NAX20" s="63"/>
      <c r="NAY20" s="63"/>
      <c r="NAZ20" s="63"/>
      <c r="NBA20" s="63"/>
      <c r="NBB20" s="63"/>
      <c r="NBC20" s="63"/>
      <c r="NBD20" s="63"/>
      <c r="NBE20" s="63"/>
      <c r="NBF20" s="63"/>
      <c r="NBG20" s="63"/>
      <c r="NBH20" s="63"/>
      <c r="NBI20" s="63"/>
      <c r="NBJ20" s="63"/>
      <c r="NBK20" s="63"/>
      <c r="NBL20" s="63"/>
      <c r="NBM20" s="63"/>
      <c r="NBN20" s="63"/>
      <c r="NBO20" s="63"/>
      <c r="NBP20" s="63"/>
      <c r="NBQ20" s="63"/>
      <c r="NBR20" s="63"/>
      <c r="NBS20" s="63"/>
      <c r="NBT20" s="63"/>
      <c r="NBU20" s="63"/>
      <c r="NBV20" s="63"/>
      <c r="NBW20" s="63"/>
      <c r="NBX20" s="63"/>
      <c r="NBY20" s="63"/>
      <c r="NBZ20" s="63"/>
      <c r="NCA20" s="63"/>
      <c r="NCB20" s="63"/>
      <c r="NCC20" s="63"/>
      <c r="NCD20" s="63"/>
      <c r="NCE20" s="63"/>
      <c r="NCF20" s="63"/>
      <c r="NCG20" s="63"/>
      <c r="NCH20" s="63"/>
      <c r="NCI20" s="63"/>
      <c r="NCJ20" s="63"/>
      <c r="NCK20" s="63"/>
      <c r="NCL20" s="63"/>
      <c r="NCM20" s="63"/>
      <c r="NCN20" s="63"/>
      <c r="NCO20" s="63"/>
      <c r="NCP20" s="63"/>
      <c r="NCQ20" s="63"/>
      <c r="NCR20" s="63"/>
      <c r="NCS20" s="63"/>
      <c r="NCT20" s="63"/>
      <c r="NCU20" s="63"/>
      <c r="NCV20" s="63"/>
      <c r="NCW20" s="63"/>
      <c r="NCX20" s="63"/>
      <c r="NCY20" s="63"/>
      <c r="NCZ20" s="63"/>
      <c r="NDA20" s="63"/>
      <c r="NDB20" s="63"/>
      <c r="NDC20" s="63"/>
      <c r="NDD20" s="63"/>
      <c r="NDE20" s="63"/>
      <c r="NDF20" s="63"/>
      <c r="NDG20" s="63"/>
      <c r="NDH20" s="63"/>
      <c r="NDI20" s="63"/>
      <c r="NDJ20" s="63"/>
      <c r="NDK20" s="63"/>
      <c r="NDL20" s="63"/>
      <c r="NDM20" s="63"/>
      <c r="NDN20" s="63"/>
      <c r="NDO20" s="63"/>
      <c r="NDP20" s="63"/>
      <c r="NDQ20" s="63"/>
      <c r="NDR20" s="63"/>
      <c r="NDS20" s="63"/>
      <c r="NDT20" s="63"/>
      <c r="NDU20" s="63"/>
      <c r="NDV20" s="63"/>
      <c r="NDW20" s="63"/>
      <c r="NDX20" s="63"/>
      <c r="NDY20" s="63"/>
      <c r="NDZ20" s="63"/>
      <c r="NEA20" s="63"/>
      <c r="NEB20" s="63"/>
      <c r="NEC20" s="63"/>
      <c r="NED20" s="63"/>
      <c r="NEE20" s="63"/>
      <c r="NEF20" s="63"/>
      <c r="NEG20" s="63"/>
      <c r="NEH20" s="63"/>
      <c r="NEI20" s="63"/>
      <c r="NEJ20" s="63"/>
      <c r="NEK20" s="63"/>
      <c r="NEL20" s="63"/>
      <c r="NEM20" s="63"/>
      <c r="NEN20" s="63"/>
      <c r="NEO20" s="63"/>
      <c r="NEP20" s="63"/>
      <c r="NEQ20" s="63"/>
      <c r="NER20" s="63"/>
      <c r="NES20" s="63"/>
      <c r="NET20" s="63"/>
      <c r="NEU20" s="63"/>
      <c r="NEV20" s="63"/>
      <c r="NEW20" s="63"/>
      <c r="NEX20" s="63"/>
      <c r="NEY20" s="63"/>
      <c r="NEZ20" s="63"/>
      <c r="NFA20" s="63"/>
      <c r="NFB20" s="63"/>
      <c r="NFC20" s="63"/>
      <c r="NFD20" s="63"/>
      <c r="NFE20" s="63"/>
      <c r="NFF20" s="63"/>
      <c r="NFG20" s="63"/>
      <c r="NFH20" s="63"/>
      <c r="NFI20" s="63"/>
      <c r="NFJ20" s="63"/>
      <c r="NFK20" s="63"/>
      <c r="NFL20" s="63"/>
      <c r="NFM20" s="63"/>
      <c r="NFN20" s="63"/>
      <c r="NFO20" s="63"/>
      <c r="NFP20" s="63"/>
      <c r="NFQ20" s="63"/>
      <c r="NFR20" s="63"/>
      <c r="NFS20" s="63"/>
      <c r="NFT20" s="63"/>
      <c r="NFU20" s="63"/>
      <c r="NFV20" s="63"/>
      <c r="NFW20" s="63"/>
      <c r="NFX20" s="63"/>
      <c r="NFY20" s="63"/>
      <c r="NFZ20" s="63"/>
      <c r="NGA20" s="63"/>
      <c r="NGB20" s="63"/>
      <c r="NGC20" s="63"/>
      <c r="NGD20" s="63"/>
      <c r="NGE20" s="63"/>
      <c r="NGF20" s="63"/>
      <c r="NGG20" s="63"/>
      <c r="NGH20" s="63"/>
      <c r="NGI20" s="63"/>
      <c r="NGJ20" s="63"/>
      <c r="NGK20" s="63"/>
      <c r="NGL20" s="63"/>
      <c r="NGM20" s="63"/>
      <c r="NGN20" s="63"/>
      <c r="NGO20" s="63"/>
      <c r="NGP20" s="63"/>
      <c r="NGQ20" s="63"/>
      <c r="NGR20" s="63"/>
      <c r="NGS20" s="63"/>
      <c r="NGT20" s="63"/>
      <c r="NGU20" s="63"/>
      <c r="NGV20" s="63"/>
      <c r="NGW20" s="63"/>
      <c r="NGX20" s="63"/>
      <c r="NGY20" s="63"/>
      <c r="NGZ20" s="63"/>
      <c r="NHA20" s="63"/>
      <c r="NHB20" s="63"/>
      <c r="NHC20" s="63"/>
      <c r="NHD20" s="63"/>
      <c r="NHE20" s="63"/>
      <c r="NHF20" s="63"/>
      <c r="NHG20" s="63"/>
      <c r="NHH20" s="63"/>
      <c r="NHI20" s="63"/>
      <c r="NHJ20" s="63"/>
      <c r="NHK20" s="63"/>
      <c r="NHL20" s="63"/>
      <c r="NHM20" s="63"/>
      <c r="NHN20" s="63"/>
      <c r="NHO20" s="63"/>
      <c r="NHP20" s="63"/>
      <c r="NHQ20" s="63"/>
      <c r="NHR20" s="63"/>
      <c r="NHS20" s="63"/>
      <c r="NHT20" s="63"/>
      <c r="NHU20" s="63"/>
      <c r="NHV20" s="63"/>
      <c r="NHW20" s="63"/>
      <c r="NHX20" s="63"/>
      <c r="NHY20" s="63"/>
      <c r="NHZ20" s="63"/>
      <c r="NIA20" s="63"/>
      <c r="NIB20" s="63"/>
      <c r="NIC20" s="63"/>
      <c r="NID20" s="63"/>
      <c r="NIE20" s="63"/>
      <c r="NIF20" s="63"/>
      <c r="NIG20" s="63"/>
      <c r="NIH20" s="63"/>
      <c r="NII20" s="63"/>
      <c r="NIJ20" s="63"/>
      <c r="NIK20" s="63"/>
      <c r="NIL20" s="63"/>
      <c r="NIM20" s="63"/>
      <c r="NIN20" s="63"/>
      <c r="NIO20" s="63"/>
      <c r="NIP20" s="63"/>
      <c r="NIQ20" s="63"/>
      <c r="NIR20" s="63"/>
      <c r="NIS20" s="63"/>
      <c r="NIT20" s="63"/>
      <c r="NIU20" s="63"/>
      <c r="NIV20" s="63"/>
      <c r="NIW20" s="63"/>
      <c r="NIX20" s="63"/>
      <c r="NIY20" s="63"/>
      <c r="NIZ20" s="63"/>
      <c r="NJA20" s="63"/>
      <c r="NJB20" s="63"/>
      <c r="NJC20" s="63"/>
      <c r="NJD20" s="63"/>
      <c r="NJE20" s="63"/>
      <c r="NJF20" s="63"/>
      <c r="NJG20" s="63"/>
      <c r="NJH20" s="63"/>
      <c r="NJI20" s="63"/>
      <c r="NJJ20" s="63"/>
      <c r="NJK20" s="63"/>
      <c r="NJL20" s="63"/>
      <c r="NJM20" s="63"/>
      <c r="NJN20" s="63"/>
      <c r="NJO20" s="63"/>
      <c r="NJP20" s="63"/>
      <c r="NJQ20" s="63"/>
      <c r="NJR20" s="63"/>
      <c r="NJS20" s="63"/>
      <c r="NJT20" s="63"/>
      <c r="NJU20" s="63"/>
      <c r="NJV20" s="63"/>
      <c r="NJW20" s="63"/>
      <c r="NJX20" s="63"/>
      <c r="NJY20" s="63"/>
      <c r="NJZ20" s="63"/>
      <c r="NKA20" s="63"/>
      <c r="NKB20" s="63"/>
      <c r="NKC20" s="63"/>
      <c r="NKD20" s="63"/>
      <c r="NKE20" s="63"/>
      <c r="NKF20" s="63"/>
      <c r="NKG20" s="63"/>
      <c r="NKH20" s="63"/>
      <c r="NKI20" s="63"/>
      <c r="NKJ20" s="63"/>
      <c r="NKK20" s="63"/>
      <c r="NKL20" s="63"/>
      <c r="NKM20" s="63"/>
      <c r="NKN20" s="63"/>
      <c r="NKO20" s="63"/>
      <c r="NKP20" s="63"/>
      <c r="NKQ20" s="63"/>
      <c r="NKR20" s="63"/>
      <c r="NKS20" s="63"/>
      <c r="NKT20" s="63"/>
      <c r="NKU20" s="63"/>
      <c r="NKV20" s="63"/>
      <c r="NKW20" s="63"/>
      <c r="NKX20" s="63"/>
      <c r="NKY20" s="63"/>
      <c r="NKZ20" s="63"/>
      <c r="NLA20" s="63"/>
      <c r="NLB20" s="63"/>
      <c r="NLC20" s="63"/>
      <c r="NLD20" s="63"/>
      <c r="NLE20" s="63"/>
      <c r="NLF20" s="63"/>
      <c r="NLG20" s="63"/>
      <c r="NLH20" s="63"/>
      <c r="NLI20" s="63"/>
      <c r="NLJ20" s="63"/>
      <c r="NLK20" s="63"/>
      <c r="NLL20" s="63"/>
      <c r="NLM20" s="63"/>
      <c r="NLN20" s="63"/>
      <c r="NLO20" s="63"/>
      <c r="NLP20" s="63"/>
      <c r="NLQ20" s="63"/>
      <c r="NLR20" s="63"/>
      <c r="NLS20" s="63"/>
      <c r="NLT20" s="63"/>
      <c r="NLU20" s="63"/>
      <c r="NLV20" s="63"/>
      <c r="NLW20" s="63"/>
      <c r="NLX20" s="63"/>
      <c r="NLY20" s="63"/>
      <c r="NLZ20" s="63"/>
      <c r="NMA20" s="63"/>
      <c r="NMB20" s="63"/>
      <c r="NMC20" s="63"/>
      <c r="NMD20" s="63"/>
      <c r="NME20" s="63"/>
      <c r="NMF20" s="63"/>
      <c r="NMG20" s="63"/>
      <c r="NMH20" s="63"/>
      <c r="NMI20" s="63"/>
      <c r="NMJ20" s="63"/>
      <c r="NMK20" s="63"/>
      <c r="NML20" s="63"/>
      <c r="NMM20" s="63"/>
      <c r="NMN20" s="63"/>
      <c r="NMO20" s="63"/>
      <c r="NMP20" s="63"/>
      <c r="NMQ20" s="63"/>
      <c r="NMR20" s="63"/>
      <c r="NMS20" s="63"/>
      <c r="NMT20" s="63"/>
      <c r="NMU20" s="63"/>
      <c r="NMV20" s="63"/>
      <c r="NMW20" s="63"/>
      <c r="NMX20" s="63"/>
      <c r="NMY20" s="63"/>
      <c r="NMZ20" s="63"/>
      <c r="NNA20" s="63"/>
      <c r="NNB20" s="63"/>
      <c r="NNC20" s="63"/>
      <c r="NND20" s="63"/>
      <c r="NNE20" s="63"/>
      <c r="NNF20" s="63"/>
      <c r="NNG20" s="63"/>
      <c r="NNH20" s="63"/>
      <c r="NNI20" s="63"/>
      <c r="NNJ20" s="63"/>
      <c r="NNK20" s="63"/>
      <c r="NNL20" s="63"/>
      <c r="NNM20" s="63"/>
      <c r="NNN20" s="63"/>
      <c r="NNO20" s="63"/>
      <c r="NNP20" s="63"/>
      <c r="NNQ20" s="63"/>
      <c r="NNR20" s="63"/>
      <c r="NNS20" s="63"/>
      <c r="NNT20" s="63"/>
      <c r="NNU20" s="63"/>
      <c r="NNV20" s="63"/>
      <c r="NNW20" s="63"/>
      <c r="NNX20" s="63"/>
      <c r="NNY20" s="63"/>
      <c r="NNZ20" s="63"/>
      <c r="NOA20" s="63"/>
      <c r="NOB20" s="63"/>
      <c r="NOC20" s="63"/>
      <c r="NOD20" s="63"/>
      <c r="NOE20" s="63"/>
      <c r="NOF20" s="63"/>
      <c r="NOG20" s="63"/>
      <c r="NOH20" s="63"/>
      <c r="NOI20" s="63"/>
      <c r="NOJ20" s="63"/>
      <c r="NOK20" s="63"/>
      <c r="NOL20" s="63"/>
      <c r="NOM20" s="63"/>
      <c r="NON20" s="63"/>
      <c r="NOO20" s="63"/>
      <c r="NOP20" s="63"/>
      <c r="NOQ20" s="63"/>
      <c r="NOR20" s="63"/>
      <c r="NOS20" s="63"/>
      <c r="NOT20" s="63"/>
      <c r="NOU20" s="63"/>
      <c r="NOV20" s="63"/>
      <c r="NOW20" s="63"/>
      <c r="NOX20" s="63"/>
      <c r="NOY20" s="63"/>
      <c r="NOZ20" s="63"/>
      <c r="NPA20" s="63"/>
      <c r="NPB20" s="63"/>
      <c r="NPC20" s="63"/>
      <c r="NPD20" s="63"/>
      <c r="NPE20" s="63"/>
      <c r="NPF20" s="63"/>
      <c r="NPG20" s="63"/>
      <c r="NPH20" s="63"/>
      <c r="NPI20" s="63"/>
      <c r="NPJ20" s="63"/>
      <c r="NPK20" s="63"/>
      <c r="NPL20" s="63"/>
      <c r="NPM20" s="63"/>
      <c r="NPN20" s="63"/>
      <c r="NPO20" s="63"/>
      <c r="NPP20" s="63"/>
      <c r="NPQ20" s="63"/>
      <c r="NPR20" s="63"/>
      <c r="NPS20" s="63"/>
      <c r="NPT20" s="63"/>
      <c r="NPU20" s="63"/>
      <c r="NPV20" s="63"/>
      <c r="NPW20" s="63"/>
      <c r="NPX20" s="63"/>
      <c r="NPY20" s="63"/>
      <c r="NPZ20" s="63"/>
      <c r="NQA20" s="63"/>
      <c r="NQB20" s="63"/>
      <c r="NQC20" s="63"/>
      <c r="NQD20" s="63"/>
      <c r="NQE20" s="63"/>
      <c r="NQF20" s="63"/>
      <c r="NQG20" s="63"/>
      <c r="NQH20" s="63"/>
      <c r="NQI20" s="63"/>
      <c r="NQJ20" s="63"/>
      <c r="NQK20" s="63"/>
      <c r="NQL20" s="63"/>
      <c r="NQM20" s="63"/>
      <c r="NQN20" s="63"/>
      <c r="NQO20" s="63"/>
      <c r="NQP20" s="63"/>
      <c r="NQQ20" s="63"/>
      <c r="NQR20" s="63"/>
      <c r="NQS20" s="63"/>
      <c r="NQT20" s="63"/>
      <c r="NQU20" s="63"/>
      <c r="NQV20" s="63"/>
      <c r="NQW20" s="63"/>
      <c r="NQX20" s="63"/>
      <c r="NQY20" s="63"/>
      <c r="NQZ20" s="63"/>
      <c r="NRA20" s="63"/>
      <c r="NRB20" s="63"/>
      <c r="NRC20" s="63"/>
      <c r="NRD20" s="63"/>
      <c r="NRE20" s="63"/>
      <c r="NRF20" s="63"/>
      <c r="NRG20" s="63"/>
      <c r="NRH20" s="63"/>
      <c r="NRI20" s="63"/>
      <c r="NRJ20" s="63"/>
      <c r="NRK20" s="63"/>
      <c r="NRL20" s="63"/>
      <c r="NRM20" s="63"/>
      <c r="NRN20" s="63"/>
      <c r="NRO20" s="63"/>
      <c r="NRP20" s="63"/>
      <c r="NRQ20" s="63"/>
      <c r="NRR20" s="63"/>
      <c r="NRS20" s="63"/>
      <c r="NRT20" s="63"/>
      <c r="NRU20" s="63"/>
      <c r="NRV20" s="63"/>
      <c r="NRW20" s="63"/>
      <c r="NRX20" s="63"/>
      <c r="NRY20" s="63"/>
      <c r="NRZ20" s="63"/>
      <c r="NSA20" s="63"/>
      <c r="NSB20" s="63"/>
      <c r="NSC20" s="63"/>
      <c r="NSD20" s="63"/>
      <c r="NSE20" s="63"/>
      <c r="NSF20" s="63"/>
      <c r="NSG20" s="63"/>
      <c r="NSH20" s="63"/>
      <c r="NSI20" s="63"/>
      <c r="NSJ20" s="63"/>
      <c r="NSK20" s="63"/>
      <c r="NSL20" s="63"/>
      <c r="NSM20" s="63"/>
      <c r="NSN20" s="63"/>
      <c r="NSO20" s="63"/>
      <c r="NSP20" s="63"/>
      <c r="NSQ20" s="63"/>
      <c r="NSR20" s="63"/>
      <c r="NSS20" s="63"/>
      <c r="NST20" s="63"/>
      <c r="NSU20" s="63"/>
      <c r="NSV20" s="63"/>
      <c r="NSW20" s="63"/>
      <c r="NSX20" s="63"/>
      <c r="NSY20" s="63"/>
      <c r="NSZ20" s="63"/>
      <c r="NTA20" s="63"/>
      <c r="NTB20" s="63"/>
      <c r="NTC20" s="63"/>
      <c r="NTD20" s="63"/>
      <c r="NTE20" s="63"/>
      <c r="NTF20" s="63"/>
      <c r="NTG20" s="63"/>
      <c r="NTH20" s="63"/>
      <c r="NTI20" s="63"/>
      <c r="NTJ20" s="63"/>
      <c r="NTK20" s="63"/>
      <c r="NTL20" s="63"/>
      <c r="NTM20" s="63"/>
      <c r="NTN20" s="63"/>
      <c r="NTO20" s="63"/>
      <c r="NTP20" s="63"/>
      <c r="NTQ20" s="63"/>
      <c r="NTR20" s="63"/>
      <c r="NTS20" s="63"/>
      <c r="NTT20" s="63"/>
      <c r="NTU20" s="63"/>
      <c r="NTV20" s="63"/>
      <c r="NTW20" s="63"/>
      <c r="NTX20" s="63"/>
      <c r="NTY20" s="63"/>
      <c r="NTZ20" s="63"/>
      <c r="NUA20" s="63"/>
      <c r="NUB20" s="63"/>
      <c r="NUC20" s="63"/>
      <c r="NUD20" s="63"/>
      <c r="NUE20" s="63"/>
      <c r="NUF20" s="63"/>
      <c r="NUG20" s="63"/>
      <c r="NUH20" s="63"/>
      <c r="NUI20" s="63"/>
      <c r="NUJ20" s="63"/>
      <c r="NUK20" s="63"/>
      <c r="NUL20" s="63"/>
      <c r="NUM20" s="63"/>
      <c r="NUN20" s="63"/>
      <c r="NUO20" s="63"/>
      <c r="NUP20" s="63"/>
      <c r="NUQ20" s="63"/>
      <c r="NUR20" s="63"/>
      <c r="NUS20" s="63"/>
      <c r="NUT20" s="63"/>
      <c r="NUU20" s="63"/>
      <c r="NUV20" s="63"/>
      <c r="NUW20" s="63"/>
      <c r="NUX20" s="63"/>
      <c r="NUY20" s="63"/>
      <c r="NUZ20" s="63"/>
      <c r="NVA20" s="63"/>
      <c r="NVB20" s="63"/>
      <c r="NVC20" s="63"/>
      <c r="NVD20" s="63"/>
      <c r="NVE20" s="63"/>
      <c r="NVF20" s="63"/>
      <c r="NVG20" s="63"/>
      <c r="NVH20" s="63"/>
      <c r="NVI20" s="63"/>
      <c r="NVJ20" s="63"/>
      <c r="NVK20" s="63"/>
      <c r="NVL20" s="63"/>
      <c r="NVM20" s="63"/>
      <c r="NVN20" s="63"/>
      <c r="NVO20" s="63"/>
      <c r="NVP20" s="63"/>
      <c r="NVQ20" s="63"/>
      <c r="NVR20" s="63"/>
      <c r="NVS20" s="63"/>
      <c r="NVT20" s="63"/>
      <c r="NVU20" s="63"/>
      <c r="NVV20" s="63"/>
      <c r="NVW20" s="63"/>
      <c r="NVX20" s="63"/>
      <c r="NVY20" s="63"/>
      <c r="NVZ20" s="63"/>
      <c r="NWA20" s="63"/>
      <c r="NWB20" s="63"/>
      <c r="NWC20" s="63"/>
      <c r="NWD20" s="63"/>
      <c r="NWE20" s="63"/>
      <c r="NWF20" s="63"/>
      <c r="NWG20" s="63"/>
      <c r="NWH20" s="63"/>
      <c r="NWI20" s="63"/>
      <c r="NWJ20" s="63"/>
      <c r="NWK20" s="63"/>
      <c r="NWL20" s="63"/>
      <c r="NWM20" s="63"/>
      <c r="NWN20" s="63"/>
      <c r="NWO20" s="63"/>
      <c r="NWP20" s="63"/>
      <c r="NWQ20" s="63"/>
      <c r="NWR20" s="63"/>
      <c r="NWS20" s="63"/>
      <c r="NWT20" s="63"/>
      <c r="NWU20" s="63"/>
      <c r="NWV20" s="63"/>
      <c r="NWW20" s="63"/>
      <c r="NWX20" s="63"/>
      <c r="NWY20" s="63"/>
      <c r="NWZ20" s="63"/>
      <c r="NXA20" s="63"/>
      <c r="NXB20" s="63"/>
      <c r="NXC20" s="63"/>
      <c r="NXD20" s="63"/>
      <c r="NXE20" s="63"/>
      <c r="NXF20" s="63"/>
      <c r="NXG20" s="63"/>
      <c r="NXH20" s="63"/>
      <c r="NXI20" s="63"/>
      <c r="NXJ20" s="63"/>
      <c r="NXK20" s="63"/>
      <c r="NXL20" s="63"/>
      <c r="NXM20" s="63"/>
      <c r="NXN20" s="63"/>
      <c r="NXO20" s="63"/>
      <c r="NXP20" s="63"/>
      <c r="NXQ20" s="63"/>
      <c r="NXR20" s="63"/>
      <c r="NXS20" s="63"/>
      <c r="NXT20" s="63"/>
      <c r="NXU20" s="63"/>
      <c r="NXV20" s="63"/>
      <c r="NXW20" s="63"/>
      <c r="NXX20" s="63"/>
      <c r="NXY20" s="63"/>
      <c r="NXZ20" s="63"/>
      <c r="NYA20" s="63"/>
      <c r="NYB20" s="63"/>
      <c r="NYC20" s="63"/>
      <c r="NYD20" s="63"/>
      <c r="NYE20" s="63"/>
      <c r="NYF20" s="63"/>
      <c r="NYG20" s="63"/>
      <c r="NYH20" s="63"/>
      <c r="NYI20" s="63"/>
      <c r="NYJ20" s="63"/>
      <c r="NYK20" s="63"/>
      <c r="NYL20" s="63"/>
      <c r="NYM20" s="63"/>
      <c r="NYN20" s="63"/>
      <c r="NYO20" s="63"/>
      <c r="NYP20" s="63"/>
      <c r="NYQ20" s="63"/>
      <c r="NYR20" s="63"/>
      <c r="NYS20" s="63"/>
      <c r="NYT20" s="63"/>
      <c r="NYU20" s="63"/>
      <c r="NYV20" s="63"/>
      <c r="NYW20" s="63"/>
      <c r="NYX20" s="63"/>
      <c r="NYY20" s="63"/>
      <c r="NYZ20" s="63"/>
      <c r="NZA20" s="63"/>
      <c r="NZB20" s="63"/>
      <c r="NZC20" s="63"/>
      <c r="NZD20" s="63"/>
      <c r="NZE20" s="63"/>
      <c r="NZF20" s="63"/>
      <c r="NZG20" s="63"/>
      <c r="NZH20" s="63"/>
      <c r="NZI20" s="63"/>
      <c r="NZJ20" s="63"/>
      <c r="NZK20" s="63"/>
      <c r="NZL20" s="63"/>
      <c r="NZM20" s="63"/>
      <c r="NZN20" s="63"/>
      <c r="NZO20" s="63"/>
      <c r="NZP20" s="63"/>
      <c r="NZQ20" s="63"/>
      <c r="NZR20" s="63"/>
      <c r="NZS20" s="63"/>
      <c r="NZT20" s="63"/>
      <c r="NZU20" s="63"/>
      <c r="NZV20" s="63"/>
      <c r="NZW20" s="63"/>
      <c r="NZX20" s="63"/>
      <c r="NZY20" s="63"/>
      <c r="NZZ20" s="63"/>
      <c r="OAA20" s="63"/>
      <c r="OAB20" s="63"/>
      <c r="OAC20" s="63"/>
      <c r="OAD20" s="63"/>
      <c r="OAE20" s="63"/>
      <c r="OAF20" s="63"/>
      <c r="OAG20" s="63"/>
      <c r="OAH20" s="63"/>
      <c r="OAI20" s="63"/>
      <c r="OAJ20" s="63"/>
      <c r="OAK20" s="63"/>
      <c r="OAL20" s="63"/>
      <c r="OAM20" s="63"/>
      <c r="OAN20" s="63"/>
      <c r="OAO20" s="63"/>
      <c r="OAP20" s="63"/>
      <c r="OAQ20" s="63"/>
      <c r="OAR20" s="63"/>
      <c r="OAS20" s="63"/>
      <c r="OAT20" s="63"/>
      <c r="OAU20" s="63"/>
      <c r="OAV20" s="63"/>
      <c r="OAW20" s="63"/>
      <c r="OAX20" s="63"/>
      <c r="OAY20" s="63"/>
      <c r="OAZ20" s="63"/>
      <c r="OBA20" s="63"/>
      <c r="OBB20" s="63"/>
      <c r="OBC20" s="63"/>
      <c r="OBD20" s="63"/>
      <c r="OBE20" s="63"/>
      <c r="OBF20" s="63"/>
      <c r="OBG20" s="63"/>
      <c r="OBH20" s="63"/>
      <c r="OBI20" s="63"/>
      <c r="OBJ20" s="63"/>
      <c r="OBK20" s="63"/>
      <c r="OBL20" s="63"/>
      <c r="OBM20" s="63"/>
      <c r="OBN20" s="63"/>
      <c r="OBO20" s="63"/>
      <c r="OBP20" s="63"/>
      <c r="OBQ20" s="63"/>
      <c r="OBR20" s="63"/>
      <c r="OBS20" s="63"/>
      <c r="OBT20" s="63"/>
      <c r="OBU20" s="63"/>
      <c r="OBV20" s="63"/>
      <c r="OBW20" s="63"/>
      <c r="OBX20" s="63"/>
      <c r="OBY20" s="63"/>
      <c r="OBZ20" s="63"/>
      <c r="OCA20" s="63"/>
      <c r="OCB20" s="63"/>
      <c r="OCC20" s="63"/>
      <c r="OCD20" s="63"/>
      <c r="OCE20" s="63"/>
      <c r="OCF20" s="63"/>
      <c r="OCG20" s="63"/>
      <c r="OCH20" s="63"/>
      <c r="OCI20" s="63"/>
      <c r="OCJ20" s="63"/>
      <c r="OCK20" s="63"/>
      <c r="OCL20" s="63"/>
      <c r="OCM20" s="63"/>
      <c r="OCN20" s="63"/>
      <c r="OCO20" s="63"/>
      <c r="OCP20" s="63"/>
      <c r="OCQ20" s="63"/>
      <c r="OCR20" s="63"/>
      <c r="OCS20" s="63"/>
      <c r="OCT20" s="63"/>
      <c r="OCU20" s="63"/>
      <c r="OCV20" s="63"/>
      <c r="OCW20" s="63"/>
      <c r="OCX20" s="63"/>
      <c r="OCY20" s="63"/>
      <c r="OCZ20" s="63"/>
      <c r="ODA20" s="63"/>
      <c r="ODB20" s="63"/>
      <c r="ODC20" s="63"/>
      <c r="ODD20" s="63"/>
      <c r="ODE20" s="63"/>
      <c r="ODF20" s="63"/>
      <c r="ODG20" s="63"/>
      <c r="ODH20" s="63"/>
      <c r="ODI20" s="63"/>
      <c r="ODJ20" s="63"/>
      <c r="ODK20" s="63"/>
      <c r="ODL20" s="63"/>
      <c r="ODM20" s="63"/>
      <c r="ODN20" s="63"/>
      <c r="ODO20" s="63"/>
      <c r="ODP20" s="63"/>
      <c r="ODQ20" s="63"/>
      <c r="ODR20" s="63"/>
      <c r="ODS20" s="63"/>
      <c r="ODT20" s="63"/>
      <c r="ODU20" s="63"/>
      <c r="ODV20" s="63"/>
      <c r="ODW20" s="63"/>
      <c r="ODX20" s="63"/>
      <c r="ODY20" s="63"/>
      <c r="ODZ20" s="63"/>
      <c r="OEA20" s="63"/>
      <c r="OEB20" s="63"/>
      <c r="OEC20" s="63"/>
      <c r="OED20" s="63"/>
      <c r="OEE20" s="63"/>
      <c r="OEF20" s="63"/>
      <c r="OEG20" s="63"/>
      <c r="OEH20" s="63"/>
      <c r="OEI20" s="63"/>
      <c r="OEJ20" s="63"/>
      <c r="OEK20" s="63"/>
      <c r="OEL20" s="63"/>
      <c r="OEM20" s="63"/>
      <c r="OEN20" s="63"/>
      <c r="OEO20" s="63"/>
      <c r="OEP20" s="63"/>
      <c r="OEQ20" s="63"/>
      <c r="OER20" s="63"/>
      <c r="OES20" s="63"/>
      <c r="OET20" s="63"/>
      <c r="OEU20" s="63"/>
      <c r="OEV20" s="63"/>
      <c r="OEW20" s="63"/>
      <c r="OEX20" s="63"/>
      <c r="OEY20" s="63"/>
      <c r="OEZ20" s="63"/>
      <c r="OFA20" s="63"/>
      <c r="OFB20" s="63"/>
      <c r="OFC20" s="63"/>
      <c r="OFD20" s="63"/>
      <c r="OFE20" s="63"/>
      <c r="OFF20" s="63"/>
      <c r="OFG20" s="63"/>
      <c r="OFH20" s="63"/>
      <c r="OFI20" s="63"/>
      <c r="OFJ20" s="63"/>
      <c r="OFK20" s="63"/>
      <c r="OFL20" s="63"/>
      <c r="OFM20" s="63"/>
      <c r="OFN20" s="63"/>
      <c r="OFO20" s="63"/>
      <c r="OFP20" s="63"/>
      <c r="OFQ20" s="63"/>
      <c r="OFR20" s="63"/>
      <c r="OFS20" s="63"/>
      <c r="OFT20" s="63"/>
      <c r="OFU20" s="63"/>
      <c r="OFV20" s="63"/>
      <c r="OFW20" s="63"/>
      <c r="OFX20" s="63"/>
      <c r="OFY20" s="63"/>
      <c r="OFZ20" s="63"/>
      <c r="OGA20" s="63"/>
      <c r="OGB20" s="63"/>
      <c r="OGC20" s="63"/>
      <c r="OGD20" s="63"/>
      <c r="OGE20" s="63"/>
      <c r="OGF20" s="63"/>
      <c r="OGG20" s="63"/>
      <c r="OGH20" s="63"/>
      <c r="OGI20" s="63"/>
      <c r="OGJ20" s="63"/>
      <c r="OGK20" s="63"/>
      <c r="OGL20" s="63"/>
      <c r="OGM20" s="63"/>
      <c r="OGN20" s="63"/>
      <c r="OGO20" s="63"/>
      <c r="OGP20" s="63"/>
      <c r="OGQ20" s="63"/>
      <c r="OGR20" s="63"/>
      <c r="OGS20" s="63"/>
      <c r="OGT20" s="63"/>
      <c r="OGU20" s="63"/>
      <c r="OGV20" s="63"/>
      <c r="OGW20" s="63"/>
      <c r="OGX20" s="63"/>
      <c r="OGY20" s="63"/>
      <c r="OGZ20" s="63"/>
      <c r="OHA20" s="63"/>
      <c r="OHB20" s="63"/>
      <c r="OHC20" s="63"/>
      <c r="OHD20" s="63"/>
      <c r="OHE20" s="63"/>
      <c r="OHF20" s="63"/>
      <c r="OHG20" s="63"/>
      <c r="OHH20" s="63"/>
      <c r="OHI20" s="63"/>
      <c r="OHJ20" s="63"/>
      <c r="OHK20" s="63"/>
      <c r="OHL20" s="63"/>
      <c r="OHM20" s="63"/>
      <c r="OHN20" s="63"/>
      <c r="OHO20" s="63"/>
      <c r="OHP20" s="63"/>
      <c r="OHQ20" s="63"/>
      <c r="OHR20" s="63"/>
      <c r="OHS20" s="63"/>
      <c r="OHT20" s="63"/>
      <c r="OHU20" s="63"/>
      <c r="OHV20" s="63"/>
      <c r="OHW20" s="63"/>
      <c r="OHX20" s="63"/>
      <c r="OHY20" s="63"/>
      <c r="OHZ20" s="63"/>
      <c r="OIA20" s="63"/>
      <c r="OIB20" s="63"/>
      <c r="OIC20" s="63"/>
      <c r="OID20" s="63"/>
      <c r="OIE20" s="63"/>
      <c r="OIF20" s="63"/>
      <c r="OIG20" s="63"/>
      <c r="OIH20" s="63"/>
      <c r="OII20" s="63"/>
      <c r="OIJ20" s="63"/>
      <c r="OIK20" s="63"/>
      <c r="OIL20" s="63"/>
      <c r="OIM20" s="63"/>
      <c r="OIN20" s="63"/>
      <c r="OIO20" s="63"/>
      <c r="OIP20" s="63"/>
      <c r="OIQ20" s="63"/>
      <c r="OIR20" s="63"/>
      <c r="OIS20" s="63"/>
      <c r="OIT20" s="63"/>
      <c r="OIU20" s="63"/>
      <c r="OIV20" s="63"/>
      <c r="OIW20" s="63"/>
      <c r="OIX20" s="63"/>
      <c r="OIY20" s="63"/>
      <c r="OIZ20" s="63"/>
      <c r="OJA20" s="63"/>
      <c r="OJB20" s="63"/>
      <c r="OJC20" s="63"/>
      <c r="OJD20" s="63"/>
      <c r="OJE20" s="63"/>
      <c r="OJF20" s="63"/>
      <c r="OJG20" s="63"/>
      <c r="OJH20" s="63"/>
      <c r="OJI20" s="63"/>
      <c r="OJJ20" s="63"/>
      <c r="OJK20" s="63"/>
      <c r="OJL20" s="63"/>
      <c r="OJM20" s="63"/>
      <c r="OJN20" s="63"/>
      <c r="OJO20" s="63"/>
      <c r="OJP20" s="63"/>
      <c r="OJQ20" s="63"/>
      <c r="OJR20" s="63"/>
      <c r="OJS20" s="63"/>
      <c r="OJT20" s="63"/>
      <c r="OJU20" s="63"/>
      <c r="OJV20" s="63"/>
      <c r="OJW20" s="63"/>
      <c r="OJX20" s="63"/>
      <c r="OJY20" s="63"/>
      <c r="OJZ20" s="63"/>
      <c r="OKA20" s="63"/>
      <c r="OKB20" s="63"/>
      <c r="OKC20" s="63"/>
      <c r="OKD20" s="63"/>
      <c r="OKE20" s="63"/>
      <c r="OKF20" s="63"/>
      <c r="OKG20" s="63"/>
      <c r="OKH20" s="63"/>
      <c r="OKI20" s="63"/>
      <c r="OKJ20" s="63"/>
      <c r="OKK20" s="63"/>
      <c r="OKL20" s="63"/>
      <c r="OKM20" s="63"/>
      <c r="OKN20" s="63"/>
      <c r="OKO20" s="63"/>
      <c r="OKP20" s="63"/>
      <c r="OKQ20" s="63"/>
      <c r="OKR20" s="63"/>
      <c r="OKS20" s="63"/>
      <c r="OKT20" s="63"/>
      <c r="OKU20" s="63"/>
      <c r="OKV20" s="63"/>
      <c r="OKW20" s="63"/>
      <c r="OKX20" s="63"/>
      <c r="OKY20" s="63"/>
      <c r="OKZ20" s="63"/>
      <c r="OLA20" s="63"/>
      <c r="OLB20" s="63"/>
      <c r="OLC20" s="63"/>
      <c r="OLD20" s="63"/>
      <c r="OLE20" s="63"/>
      <c r="OLF20" s="63"/>
      <c r="OLG20" s="63"/>
      <c r="OLH20" s="63"/>
      <c r="OLI20" s="63"/>
      <c r="OLJ20" s="63"/>
      <c r="OLK20" s="63"/>
      <c r="OLL20" s="63"/>
      <c r="OLM20" s="63"/>
      <c r="OLN20" s="63"/>
      <c r="OLO20" s="63"/>
      <c r="OLP20" s="63"/>
      <c r="OLQ20" s="63"/>
      <c r="OLR20" s="63"/>
      <c r="OLS20" s="63"/>
      <c r="OLT20" s="63"/>
      <c r="OLU20" s="63"/>
      <c r="OLV20" s="63"/>
      <c r="OLW20" s="63"/>
      <c r="OLX20" s="63"/>
      <c r="OLY20" s="63"/>
      <c r="OLZ20" s="63"/>
      <c r="OMA20" s="63"/>
      <c r="OMB20" s="63"/>
      <c r="OMC20" s="63"/>
      <c r="OMD20" s="63"/>
      <c r="OME20" s="63"/>
      <c r="OMF20" s="63"/>
      <c r="OMG20" s="63"/>
      <c r="OMH20" s="63"/>
      <c r="OMI20" s="63"/>
      <c r="OMJ20" s="63"/>
      <c r="OMK20" s="63"/>
      <c r="OML20" s="63"/>
      <c r="OMM20" s="63"/>
      <c r="OMN20" s="63"/>
      <c r="OMO20" s="63"/>
      <c r="OMP20" s="63"/>
      <c r="OMQ20" s="63"/>
      <c r="OMR20" s="63"/>
      <c r="OMS20" s="63"/>
      <c r="OMT20" s="63"/>
      <c r="OMU20" s="63"/>
      <c r="OMV20" s="63"/>
      <c r="OMW20" s="63"/>
      <c r="OMX20" s="63"/>
      <c r="OMY20" s="63"/>
      <c r="OMZ20" s="63"/>
      <c r="ONA20" s="63"/>
      <c r="ONB20" s="63"/>
      <c r="ONC20" s="63"/>
      <c r="OND20" s="63"/>
      <c r="ONE20" s="63"/>
      <c r="ONF20" s="63"/>
      <c r="ONG20" s="63"/>
      <c r="ONH20" s="63"/>
      <c r="ONI20" s="63"/>
      <c r="ONJ20" s="63"/>
      <c r="ONK20" s="63"/>
      <c r="ONL20" s="63"/>
      <c r="ONM20" s="63"/>
      <c r="ONN20" s="63"/>
      <c r="ONO20" s="63"/>
      <c r="ONP20" s="63"/>
      <c r="ONQ20" s="63"/>
      <c r="ONR20" s="63"/>
      <c r="ONS20" s="63"/>
      <c r="ONT20" s="63"/>
      <c r="ONU20" s="63"/>
      <c r="ONV20" s="63"/>
      <c r="ONW20" s="63"/>
      <c r="ONX20" s="63"/>
      <c r="ONY20" s="63"/>
      <c r="ONZ20" s="63"/>
      <c r="OOA20" s="63"/>
      <c r="OOB20" s="63"/>
      <c r="OOC20" s="63"/>
      <c r="OOD20" s="63"/>
      <c r="OOE20" s="63"/>
      <c r="OOF20" s="63"/>
      <c r="OOG20" s="63"/>
      <c r="OOH20" s="63"/>
      <c r="OOI20" s="63"/>
      <c r="OOJ20" s="63"/>
      <c r="OOK20" s="63"/>
      <c r="OOL20" s="63"/>
      <c r="OOM20" s="63"/>
      <c r="OON20" s="63"/>
      <c r="OOO20" s="63"/>
      <c r="OOP20" s="63"/>
      <c r="OOQ20" s="63"/>
      <c r="OOR20" s="63"/>
      <c r="OOS20" s="63"/>
      <c r="OOT20" s="63"/>
      <c r="OOU20" s="63"/>
      <c r="OOV20" s="63"/>
      <c r="OOW20" s="63"/>
      <c r="OOX20" s="63"/>
      <c r="OOY20" s="63"/>
      <c r="OOZ20" s="63"/>
      <c r="OPA20" s="63"/>
      <c r="OPB20" s="63"/>
      <c r="OPC20" s="63"/>
      <c r="OPD20" s="63"/>
      <c r="OPE20" s="63"/>
      <c r="OPF20" s="63"/>
      <c r="OPG20" s="63"/>
      <c r="OPH20" s="63"/>
      <c r="OPI20" s="63"/>
      <c r="OPJ20" s="63"/>
      <c r="OPK20" s="63"/>
      <c r="OPL20" s="63"/>
      <c r="OPM20" s="63"/>
      <c r="OPN20" s="63"/>
      <c r="OPO20" s="63"/>
      <c r="OPP20" s="63"/>
      <c r="OPQ20" s="63"/>
      <c r="OPR20" s="63"/>
      <c r="OPS20" s="63"/>
      <c r="OPT20" s="63"/>
      <c r="OPU20" s="63"/>
      <c r="OPV20" s="63"/>
      <c r="OPW20" s="63"/>
      <c r="OPX20" s="63"/>
      <c r="OPY20" s="63"/>
      <c r="OPZ20" s="63"/>
      <c r="OQA20" s="63"/>
      <c r="OQB20" s="63"/>
      <c r="OQC20" s="63"/>
      <c r="OQD20" s="63"/>
      <c r="OQE20" s="63"/>
      <c r="OQF20" s="63"/>
      <c r="OQG20" s="63"/>
      <c r="OQH20" s="63"/>
      <c r="OQI20" s="63"/>
      <c r="OQJ20" s="63"/>
      <c r="OQK20" s="63"/>
      <c r="OQL20" s="63"/>
      <c r="OQM20" s="63"/>
      <c r="OQN20" s="63"/>
      <c r="OQO20" s="63"/>
      <c r="OQP20" s="63"/>
      <c r="OQQ20" s="63"/>
      <c r="OQR20" s="63"/>
      <c r="OQS20" s="63"/>
      <c r="OQT20" s="63"/>
      <c r="OQU20" s="63"/>
      <c r="OQV20" s="63"/>
      <c r="OQW20" s="63"/>
      <c r="OQX20" s="63"/>
      <c r="OQY20" s="63"/>
      <c r="OQZ20" s="63"/>
      <c r="ORA20" s="63"/>
      <c r="ORB20" s="63"/>
      <c r="ORC20" s="63"/>
      <c r="ORD20" s="63"/>
      <c r="ORE20" s="63"/>
      <c r="ORF20" s="63"/>
      <c r="ORG20" s="63"/>
      <c r="ORH20" s="63"/>
      <c r="ORI20" s="63"/>
      <c r="ORJ20" s="63"/>
      <c r="ORK20" s="63"/>
      <c r="ORL20" s="63"/>
      <c r="ORM20" s="63"/>
      <c r="ORN20" s="63"/>
      <c r="ORO20" s="63"/>
      <c r="ORP20" s="63"/>
      <c r="ORQ20" s="63"/>
      <c r="ORR20" s="63"/>
      <c r="ORS20" s="63"/>
      <c r="ORT20" s="63"/>
      <c r="ORU20" s="63"/>
      <c r="ORV20" s="63"/>
      <c r="ORW20" s="63"/>
      <c r="ORX20" s="63"/>
      <c r="ORY20" s="63"/>
      <c r="ORZ20" s="63"/>
      <c r="OSA20" s="63"/>
      <c r="OSB20" s="63"/>
      <c r="OSC20" s="63"/>
      <c r="OSD20" s="63"/>
      <c r="OSE20" s="63"/>
      <c r="OSF20" s="63"/>
      <c r="OSG20" s="63"/>
      <c r="OSH20" s="63"/>
      <c r="OSI20" s="63"/>
      <c r="OSJ20" s="63"/>
      <c r="OSK20" s="63"/>
      <c r="OSL20" s="63"/>
      <c r="OSM20" s="63"/>
      <c r="OSN20" s="63"/>
      <c r="OSO20" s="63"/>
      <c r="OSP20" s="63"/>
      <c r="OSQ20" s="63"/>
      <c r="OSR20" s="63"/>
      <c r="OSS20" s="63"/>
      <c r="OST20" s="63"/>
      <c r="OSU20" s="63"/>
      <c r="OSV20" s="63"/>
      <c r="OSW20" s="63"/>
      <c r="OSX20" s="63"/>
      <c r="OSY20" s="63"/>
      <c r="OSZ20" s="63"/>
      <c r="OTA20" s="63"/>
      <c r="OTB20" s="63"/>
      <c r="OTC20" s="63"/>
      <c r="OTD20" s="63"/>
      <c r="OTE20" s="63"/>
      <c r="OTF20" s="63"/>
      <c r="OTG20" s="63"/>
      <c r="OTH20" s="63"/>
      <c r="OTI20" s="63"/>
      <c r="OTJ20" s="63"/>
      <c r="OTK20" s="63"/>
      <c r="OTL20" s="63"/>
      <c r="OTM20" s="63"/>
      <c r="OTN20" s="63"/>
      <c r="OTO20" s="63"/>
      <c r="OTP20" s="63"/>
      <c r="OTQ20" s="63"/>
      <c r="OTR20" s="63"/>
      <c r="OTS20" s="63"/>
      <c r="OTT20" s="63"/>
      <c r="OTU20" s="63"/>
      <c r="OTV20" s="63"/>
      <c r="OTW20" s="63"/>
      <c r="OTX20" s="63"/>
      <c r="OTY20" s="63"/>
      <c r="OTZ20" s="63"/>
      <c r="OUA20" s="63"/>
      <c r="OUB20" s="63"/>
      <c r="OUC20" s="63"/>
      <c r="OUD20" s="63"/>
      <c r="OUE20" s="63"/>
      <c r="OUF20" s="63"/>
      <c r="OUG20" s="63"/>
      <c r="OUH20" s="63"/>
      <c r="OUI20" s="63"/>
      <c r="OUJ20" s="63"/>
      <c r="OUK20" s="63"/>
      <c r="OUL20" s="63"/>
      <c r="OUM20" s="63"/>
      <c r="OUN20" s="63"/>
      <c r="OUO20" s="63"/>
      <c r="OUP20" s="63"/>
      <c r="OUQ20" s="63"/>
      <c r="OUR20" s="63"/>
      <c r="OUS20" s="63"/>
      <c r="OUT20" s="63"/>
      <c r="OUU20" s="63"/>
      <c r="OUV20" s="63"/>
      <c r="OUW20" s="63"/>
      <c r="OUX20" s="63"/>
      <c r="OUY20" s="63"/>
      <c r="OUZ20" s="63"/>
      <c r="OVA20" s="63"/>
      <c r="OVB20" s="63"/>
      <c r="OVC20" s="63"/>
      <c r="OVD20" s="63"/>
      <c r="OVE20" s="63"/>
      <c r="OVF20" s="63"/>
      <c r="OVG20" s="63"/>
      <c r="OVH20" s="63"/>
      <c r="OVI20" s="63"/>
      <c r="OVJ20" s="63"/>
      <c r="OVK20" s="63"/>
      <c r="OVL20" s="63"/>
      <c r="OVM20" s="63"/>
      <c r="OVN20" s="63"/>
      <c r="OVO20" s="63"/>
      <c r="OVP20" s="63"/>
      <c r="OVQ20" s="63"/>
      <c r="OVR20" s="63"/>
      <c r="OVS20" s="63"/>
      <c r="OVT20" s="63"/>
      <c r="OVU20" s="63"/>
      <c r="OVV20" s="63"/>
      <c r="OVW20" s="63"/>
      <c r="OVX20" s="63"/>
      <c r="OVY20" s="63"/>
      <c r="OVZ20" s="63"/>
      <c r="OWA20" s="63"/>
      <c r="OWB20" s="63"/>
      <c r="OWC20" s="63"/>
      <c r="OWD20" s="63"/>
      <c r="OWE20" s="63"/>
      <c r="OWF20" s="63"/>
      <c r="OWG20" s="63"/>
      <c r="OWH20" s="63"/>
      <c r="OWI20" s="63"/>
      <c r="OWJ20" s="63"/>
      <c r="OWK20" s="63"/>
      <c r="OWL20" s="63"/>
      <c r="OWM20" s="63"/>
      <c r="OWN20" s="63"/>
      <c r="OWO20" s="63"/>
      <c r="OWP20" s="63"/>
      <c r="OWQ20" s="63"/>
      <c r="OWR20" s="63"/>
      <c r="OWS20" s="63"/>
      <c r="OWT20" s="63"/>
      <c r="OWU20" s="63"/>
      <c r="OWV20" s="63"/>
      <c r="OWW20" s="63"/>
      <c r="OWX20" s="63"/>
      <c r="OWY20" s="63"/>
      <c r="OWZ20" s="63"/>
      <c r="OXA20" s="63"/>
      <c r="OXB20" s="63"/>
      <c r="OXC20" s="63"/>
      <c r="OXD20" s="63"/>
      <c r="OXE20" s="63"/>
      <c r="OXF20" s="63"/>
      <c r="OXG20" s="63"/>
      <c r="OXH20" s="63"/>
      <c r="OXI20" s="63"/>
      <c r="OXJ20" s="63"/>
      <c r="OXK20" s="63"/>
      <c r="OXL20" s="63"/>
      <c r="OXM20" s="63"/>
      <c r="OXN20" s="63"/>
      <c r="OXO20" s="63"/>
      <c r="OXP20" s="63"/>
      <c r="OXQ20" s="63"/>
      <c r="OXR20" s="63"/>
      <c r="OXS20" s="63"/>
      <c r="OXT20" s="63"/>
      <c r="OXU20" s="63"/>
      <c r="OXV20" s="63"/>
      <c r="OXW20" s="63"/>
      <c r="OXX20" s="63"/>
      <c r="OXY20" s="63"/>
      <c r="OXZ20" s="63"/>
      <c r="OYA20" s="63"/>
      <c r="OYB20" s="63"/>
      <c r="OYC20" s="63"/>
      <c r="OYD20" s="63"/>
      <c r="OYE20" s="63"/>
      <c r="OYF20" s="63"/>
      <c r="OYG20" s="63"/>
      <c r="OYH20" s="63"/>
      <c r="OYI20" s="63"/>
      <c r="OYJ20" s="63"/>
      <c r="OYK20" s="63"/>
      <c r="OYL20" s="63"/>
      <c r="OYM20" s="63"/>
      <c r="OYN20" s="63"/>
      <c r="OYO20" s="63"/>
      <c r="OYP20" s="63"/>
      <c r="OYQ20" s="63"/>
      <c r="OYR20" s="63"/>
      <c r="OYS20" s="63"/>
      <c r="OYT20" s="63"/>
      <c r="OYU20" s="63"/>
      <c r="OYV20" s="63"/>
      <c r="OYW20" s="63"/>
      <c r="OYX20" s="63"/>
      <c r="OYY20" s="63"/>
      <c r="OYZ20" s="63"/>
      <c r="OZA20" s="63"/>
      <c r="OZB20" s="63"/>
      <c r="OZC20" s="63"/>
      <c r="OZD20" s="63"/>
      <c r="OZE20" s="63"/>
      <c r="OZF20" s="63"/>
      <c r="OZG20" s="63"/>
      <c r="OZH20" s="63"/>
      <c r="OZI20" s="63"/>
      <c r="OZJ20" s="63"/>
      <c r="OZK20" s="63"/>
      <c r="OZL20" s="63"/>
      <c r="OZM20" s="63"/>
      <c r="OZN20" s="63"/>
      <c r="OZO20" s="63"/>
      <c r="OZP20" s="63"/>
      <c r="OZQ20" s="63"/>
      <c r="OZR20" s="63"/>
      <c r="OZS20" s="63"/>
      <c r="OZT20" s="63"/>
      <c r="OZU20" s="63"/>
      <c r="OZV20" s="63"/>
      <c r="OZW20" s="63"/>
      <c r="OZX20" s="63"/>
      <c r="OZY20" s="63"/>
      <c r="OZZ20" s="63"/>
      <c r="PAA20" s="63"/>
      <c r="PAB20" s="63"/>
      <c r="PAC20" s="63"/>
      <c r="PAD20" s="63"/>
      <c r="PAE20" s="63"/>
      <c r="PAF20" s="63"/>
      <c r="PAG20" s="63"/>
      <c r="PAH20" s="63"/>
      <c r="PAI20" s="63"/>
      <c r="PAJ20" s="63"/>
      <c r="PAK20" s="63"/>
      <c r="PAL20" s="63"/>
      <c r="PAM20" s="63"/>
      <c r="PAN20" s="63"/>
      <c r="PAO20" s="63"/>
      <c r="PAP20" s="63"/>
      <c r="PAQ20" s="63"/>
      <c r="PAR20" s="63"/>
      <c r="PAS20" s="63"/>
      <c r="PAT20" s="63"/>
      <c r="PAU20" s="63"/>
      <c r="PAV20" s="63"/>
      <c r="PAW20" s="63"/>
      <c r="PAX20" s="63"/>
      <c r="PAY20" s="63"/>
      <c r="PAZ20" s="63"/>
      <c r="PBA20" s="63"/>
      <c r="PBB20" s="63"/>
      <c r="PBC20" s="63"/>
      <c r="PBD20" s="63"/>
      <c r="PBE20" s="63"/>
      <c r="PBF20" s="63"/>
      <c r="PBG20" s="63"/>
      <c r="PBH20" s="63"/>
      <c r="PBI20" s="63"/>
      <c r="PBJ20" s="63"/>
      <c r="PBK20" s="63"/>
      <c r="PBL20" s="63"/>
      <c r="PBM20" s="63"/>
      <c r="PBN20" s="63"/>
      <c r="PBO20" s="63"/>
      <c r="PBP20" s="63"/>
      <c r="PBQ20" s="63"/>
      <c r="PBR20" s="63"/>
      <c r="PBS20" s="63"/>
      <c r="PBT20" s="63"/>
      <c r="PBU20" s="63"/>
      <c r="PBV20" s="63"/>
      <c r="PBW20" s="63"/>
      <c r="PBX20" s="63"/>
      <c r="PBY20" s="63"/>
      <c r="PBZ20" s="63"/>
      <c r="PCA20" s="63"/>
      <c r="PCB20" s="63"/>
      <c r="PCC20" s="63"/>
      <c r="PCD20" s="63"/>
      <c r="PCE20" s="63"/>
      <c r="PCF20" s="63"/>
      <c r="PCG20" s="63"/>
      <c r="PCH20" s="63"/>
      <c r="PCI20" s="63"/>
      <c r="PCJ20" s="63"/>
      <c r="PCK20" s="63"/>
      <c r="PCL20" s="63"/>
      <c r="PCM20" s="63"/>
      <c r="PCN20" s="63"/>
      <c r="PCO20" s="63"/>
      <c r="PCP20" s="63"/>
      <c r="PCQ20" s="63"/>
      <c r="PCR20" s="63"/>
      <c r="PCS20" s="63"/>
      <c r="PCT20" s="63"/>
      <c r="PCU20" s="63"/>
      <c r="PCV20" s="63"/>
      <c r="PCW20" s="63"/>
      <c r="PCX20" s="63"/>
      <c r="PCY20" s="63"/>
      <c r="PCZ20" s="63"/>
      <c r="PDA20" s="63"/>
      <c r="PDB20" s="63"/>
      <c r="PDC20" s="63"/>
      <c r="PDD20" s="63"/>
      <c r="PDE20" s="63"/>
      <c r="PDF20" s="63"/>
      <c r="PDG20" s="63"/>
      <c r="PDH20" s="63"/>
      <c r="PDI20" s="63"/>
      <c r="PDJ20" s="63"/>
      <c r="PDK20" s="63"/>
      <c r="PDL20" s="63"/>
      <c r="PDM20" s="63"/>
      <c r="PDN20" s="63"/>
      <c r="PDO20" s="63"/>
      <c r="PDP20" s="63"/>
      <c r="PDQ20" s="63"/>
      <c r="PDR20" s="63"/>
      <c r="PDS20" s="63"/>
      <c r="PDT20" s="63"/>
      <c r="PDU20" s="63"/>
      <c r="PDV20" s="63"/>
      <c r="PDW20" s="63"/>
      <c r="PDX20" s="63"/>
      <c r="PDY20" s="63"/>
      <c r="PDZ20" s="63"/>
      <c r="PEA20" s="63"/>
      <c r="PEB20" s="63"/>
      <c r="PEC20" s="63"/>
      <c r="PED20" s="63"/>
      <c r="PEE20" s="63"/>
      <c r="PEF20" s="63"/>
      <c r="PEG20" s="63"/>
      <c r="PEH20" s="63"/>
      <c r="PEI20" s="63"/>
      <c r="PEJ20" s="63"/>
      <c r="PEK20" s="63"/>
      <c r="PEL20" s="63"/>
      <c r="PEM20" s="63"/>
      <c r="PEN20" s="63"/>
      <c r="PEO20" s="63"/>
      <c r="PEP20" s="63"/>
      <c r="PEQ20" s="63"/>
      <c r="PER20" s="63"/>
      <c r="PES20" s="63"/>
      <c r="PET20" s="63"/>
      <c r="PEU20" s="63"/>
      <c r="PEV20" s="63"/>
      <c r="PEW20" s="63"/>
      <c r="PEX20" s="63"/>
      <c r="PEY20" s="63"/>
      <c r="PEZ20" s="63"/>
      <c r="PFA20" s="63"/>
      <c r="PFB20" s="63"/>
      <c r="PFC20" s="63"/>
      <c r="PFD20" s="63"/>
      <c r="PFE20" s="63"/>
      <c r="PFF20" s="63"/>
      <c r="PFG20" s="63"/>
      <c r="PFH20" s="63"/>
      <c r="PFI20" s="63"/>
      <c r="PFJ20" s="63"/>
      <c r="PFK20" s="63"/>
      <c r="PFL20" s="63"/>
      <c r="PFM20" s="63"/>
      <c r="PFN20" s="63"/>
      <c r="PFO20" s="63"/>
      <c r="PFP20" s="63"/>
      <c r="PFQ20" s="63"/>
      <c r="PFR20" s="63"/>
      <c r="PFS20" s="63"/>
      <c r="PFT20" s="63"/>
      <c r="PFU20" s="63"/>
      <c r="PFV20" s="63"/>
      <c r="PFW20" s="63"/>
      <c r="PFX20" s="63"/>
      <c r="PFY20" s="63"/>
      <c r="PFZ20" s="63"/>
      <c r="PGA20" s="63"/>
      <c r="PGB20" s="63"/>
      <c r="PGC20" s="63"/>
      <c r="PGD20" s="63"/>
      <c r="PGE20" s="63"/>
      <c r="PGF20" s="63"/>
      <c r="PGG20" s="63"/>
      <c r="PGH20" s="63"/>
      <c r="PGI20" s="63"/>
      <c r="PGJ20" s="63"/>
      <c r="PGK20" s="63"/>
      <c r="PGL20" s="63"/>
      <c r="PGM20" s="63"/>
      <c r="PGN20" s="63"/>
      <c r="PGO20" s="63"/>
      <c r="PGP20" s="63"/>
      <c r="PGQ20" s="63"/>
      <c r="PGR20" s="63"/>
      <c r="PGS20" s="63"/>
      <c r="PGT20" s="63"/>
      <c r="PGU20" s="63"/>
      <c r="PGV20" s="63"/>
      <c r="PGW20" s="63"/>
      <c r="PGX20" s="63"/>
      <c r="PGY20" s="63"/>
      <c r="PGZ20" s="63"/>
      <c r="PHA20" s="63"/>
      <c r="PHB20" s="63"/>
      <c r="PHC20" s="63"/>
      <c r="PHD20" s="63"/>
      <c r="PHE20" s="63"/>
      <c r="PHF20" s="63"/>
      <c r="PHG20" s="63"/>
      <c r="PHH20" s="63"/>
      <c r="PHI20" s="63"/>
      <c r="PHJ20" s="63"/>
      <c r="PHK20" s="63"/>
      <c r="PHL20" s="63"/>
      <c r="PHM20" s="63"/>
      <c r="PHN20" s="63"/>
      <c r="PHO20" s="63"/>
      <c r="PHP20" s="63"/>
      <c r="PHQ20" s="63"/>
      <c r="PHR20" s="63"/>
      <c r="PHS20" s="63"/>
      <c r="PHT20" s="63"/>
      <c r="PHU20" s="63"/>
      <c r="PHV20" s="63"/>
      <c r="PHW20" s="63"/>
      <c r="PHX20" s="63"/>
      <c r="PHY20" s="63"/>
      <c r="PHZ20" s="63"/>
      <c r="PIA20" s="63"/>
      <c r="PIB20" s="63"/>
      <c r="PIC20" s="63"/>
      <c r="PID20" s="63"/>
      <c r="PIE20" s="63"/>
      <c r="PIF20" s="63"/>
      <c r="PIG20" s="63"/>
      <c r="PIH20" s="63"/>
      <c r="PII20" s="63"/>
      <c r="PIJ20" s="63"/>
      <c r="PIK20" s="63"/>
      <c r="PIL20" s="63"/>
      <c r="PIM20" s="63"/>
      <c r="PIN20" s="63"/>
      <c r="PIO20" s="63"/>
      <c r="PIP20" s="63"/>
      <c r="PIQ20" s="63"/>
      <c r="PIR20" s="63"/>
      <c r="PIS20" s="63"/>
      <c r="PIT20" s="63"/>
      <c r="PIU20" s="63"/>
      <c r="PIV20" s="63"/>
      <c r="PIW20" s="63"/>
      <c r="PIX20" s="63"/>
      <c r="PIY20" s="63"/>
      <c r="PIZ20" s="63"/>
      <c r="PJA20" s="63"/>
      <c r="PJB20" s="63"/>
      <c r="PJC20" s="63"/>
      <c r="PJD20" s="63"/>
      <c r="PJE20" s="63"/>
      <c r="PJF20" s="63"/>
      <c r="PJG20" s="63"/>
      <c r="PJH20" s="63"/>
      <c r="PJI20" s="63"/>
      <c r="PJJ20" s="63"/>
      <c r="PJK20" s="63"/>
      <c r="PJL20" s="63"/>
      <c r="PJM20" s="63"/>
      <c r="PJN20" s="63"/>
      <c r="PJO20" s="63"/>
      <c r="PJP20" s="63"/>
      <c r="PJQ20" s="63"/>
      <c r="PJR20" s="63"/>
      <c r="PJS20" s="63"/>
      <c r="PJT20" s="63"/>
      <c r="PJU20" s="63"/>
      <c r="PJV20" s="63"/>
      <c r="PJW20" s="63"/>
      <c r="PJX20" s="63"/>
      <c r="PJY20" s="63"/>
      <c r="PJZ20" s="63"/>
      <c r="PKA20" s="63"/>
      <c r="PKB20" s="63"/>
      <c r="PKC20" s="63"/>
      <c r="PKD20" s="63"/>
      <c r="PKE20" s="63"/>
      <c r="PKF20" s="63"/>
      <c r="PKG20" s="63"/>
      <c r="PKH20" s="63"/>
      <c r="PKI20" s="63"/>
      <c r="PKJ20" s="63"/>
      <c r="PKK20" s="63"/>
      <c r="PKL20" s="63"/>
      <c r="PKM20" s="63"/>
      <c r="PKN20" s="63"/>
      <c r="PKO20" s="63"/>
      <c r="PKP20" s="63"/>
      <c r="PKQ20" s="63"/>
      <c r="PKR20" s="63"/>
      <c r="PKS20" s="63"/>
      <c r="PKT20" s="63"/>
      <c r="PKU20" s="63"/>
      <c r="PKV20" s="63"/>
      <c r="PKW20" s="63"/>
      <c r="PKX20" s="63"/>
      <c r="PKY20" s="63"/>
      <c r="PKZ20" s="63"/>
      <c r="PLA20" s="63"/>
      <c r="PLB20" s="63"/>
      <c r="PLC20" s="63"/>
      <c r="PLD20" s="63"/>
      <c r="PLE20" s="63"/>
      <c r="PLF20" s="63"/>
      <c r="PLG20" s="63"/>
      <c r="PLH20" s="63"/>
      <c r="PLI20" s="63"/>
      <c r="PLJ20" s="63"/>
      <c r="PLK20" s="63"/>
      <c r="PLL20" s="63"/>
      <c r="PLM20" s="63"/>
      <c r="PLN20" s="63"/>
      <c r="PLO20" s="63"/>
      <c r="PLP20" s="63"/>
      <c r="PLQ20" s="63"/>
      <c r="PLR20" s="63"/>
      <c r="PLS20" s="63"/>
      <c r="PLT20" s="63"/>
      <c r="PLU20" s="63"/>
      <c r="PLV20" s="63"/>
      <c r="PLW20" s="63"/>
      <c r="PLX20" s="63"/>
      <c r="PLY20" s="63"/>
      <c r="PLZ20" s="63"/>
      <c r="PMA20" s="63"/>
      <c r="PMB20" s="63"/>
      <c r="PMC20" s="63"/>
      <c r="PMD20" s="63"/>
      <c r="PME20" s="63"/>
      <c r="PMF20" s="63"/>
      <c r="PMG20" s="63"/>
      <c r="PMH20" s="63"/>
      <c r="PMI20" s="63"/>
      <c r="PMJ20" s="63"/>
      <c r="PMK20" s="63"/>
      <c r="PML20" s="63"/>
      <c r="PMM20" s="63"/>
      <c r="PMN20" s="63"/>
      <c r="PMO20" s="63"/>
      <c r="PMP20" s="63"/>
      <c r="PMQ20" s="63"/>
      <c r="PMR20" s="63"/>
      <c r="PMS20" s="63"/>
      <c r="PMT20" s="63"/>
      <c r="PMU20" s="63"/>
      <c r="PMV20" s="63"/>
      <c r="PMW20" s="63"/>
      <c r="PMX20" s="63"/>
      <c r="PMY20" s="63"/>
      <c r="PMZ20" s="63"/>
      <c r="PNA20" s="63"/>
      <c r="PNB20" s="63"/>
      <c r="PNC20" s="63"/>
      <c r="PND20" s="63"/>
      <c r="PNE20" s="63"/>
      <c r="PNF20" s="63"/>
      <c r="PNG20" s="63"/>
      <c r="PNH20" s="63"/>
      <c r="PNI20" s="63"/>
      <c r="PNJ20" s="63"/>
      <c r="PNK20" s="63"/>
      <c r="PNL20" s="63"/>
      <c r="PNM20" s="63"/>
      <c r="PNN20" s="63"/>
      <c r="PNO20" s="63"/>
      <c r="PNP20" s="63"/>
      <c r="PNQ20" s="63"/>
      <c r="PNR20" s="63"/>
      <c r="PNS20" s="63"/>
      <c r="PNT20" s="63"/>
      <c r="PNU20" s="63"/>
      <c r="PNV20" s="63"/>
      <c r="PNW20" s="63"/>
      <c r="PNX20" s="63"/>
      <c r="PNY20" s="63"/>
      <c r="PNZ20" s="63"/>
      <c r="POA20" s="63"/>
      <c r="POB20" s="63"/>
      <c r="POC20" s="63"/>
      <c r="POD20" s="63"/>
      <c r="POE20" s="63"/>
      <c r="POF20" s="63"/>
      <c r="POG20" s="63"/>
      <c r="POH20" s="63"/>
      <c r="POI20" s="63"/>
      <c r="POJ20" s="63"/>
      <c r="POK20" s="63"/>
      <c r="POL20" s="63"/>
      <c r="POM20" s="63"/>
      <c r="PON20" s="63"/>
      <c r="POO20" s="63"/>
      <c r="POP20" s="63"/>
      <c r="POQ20" s="63"/>
      <c r="POR20" s="63"/>
      <c r="POS20" s="63"/>
      <c r="POT20" s="63"/>
      <c r="POU20" s="63"/>
      <c r="POV20" s="63"/>
      <c r="POW20" s="63"/>
      <c r="POX20" s="63"/>
      <c r="POY20" s="63"/>
      <c r="POZ20" s="63"/>
      <c r="PPA20" s="63"/>
      <c r="PPB20" s="63"/>
      <c r="PPC20" s="63"/>
      <c r="PPD20" s="63"/>
      <c r="PPE20" s="63"/>
      <c r="PPF20" s="63"/>
      <c r="PPG20" s="63"/>
      <c r="PPH20" s="63"/>
      <c r="PPI20" s="63"/>
      <c r="PPJ20" s="63"/>
      <c r="PPK20" s="63"/>
      <c r="PPL20" s="63"/>
      <c r="PPM20" s="63"/>
      <c r="PPN20" s="63"/>
      <c r="PPO20" s="63"/>
      <c r="PPP20" s="63"/>
      <c r="PPQ20" s="63"/>
      <c r="PPR20" s="63"/>
      <c r="PPS20" s="63"/>
      <c r="PPT20" s="63"/>
      <c r="PPU20" s="63"/>
      <c r="PPV20" s="63"/>
      <c r="PPW20" s="63"/>
      <c r="PPX20" s="63"/>
      <c r="PPY20" s="63"/>
      <c r="PPZ20" s="63"/>
      <c r="PQA20" s="63"/>
      <c r="PQB20" s="63"/>
      <c r="PQC20" s="63"/>
      <c r="PQD20" s="63"/>
      <c r="PQE20" s="63"/>
      <c r="PQF20" s="63"/>
      <c r="PQG20" s="63"/>
      <c r="PQH20" s="63"/>
      <c r="PQI20" s="63"/>
      <c r="PQJ20" s="63"/>
      <c r="PQK20" s="63"/>
      <c r="PQL20" s="63"/>
      <c r="PQM20" s="63"/>
      <c r="PQN20" s="63"/>
      <c r="PQO20" s="63"/>
      <c r="PQP20" s="63"/>
      <c r="PQQ20" s="63"/>
      <c r="PQR20" s="63"/>
      <c r="PQS20" s="63"/>
      <c r="PQT20" s="63"/>
      <c r="PQU20" s="63"/>
      <c r="PQV20" s="63"/>
      <c r="PQW20" s="63"/>
      <c r="PQX20" s="63"/>
      <c r="PQY20" s="63"/>
      <c r="PQZ20" s="63"/>
      <c r="PRA20" s="63"/>
      <c r="PRB20" s="63"/>
      <c r="PRC20" s="63"/>
      <c r="PRD20" s="63"/>
      <c r="PRE20" s="63"/>
      <c r="PRF20" s="63"/>
      <c r="PRG20" s="63"/>
      <c r="PRH20" s="63"/>
      <c r="PRI20" s="63"/>
      <c r="PRJ20" s="63"/>
      <c r="PRK20" s="63"/>
      <c r="PRL20" s="63"/>
      <c r="PRM20" s="63"/>
      <c r="PRN20" s="63"/>
      <c r="PRO20" s="63"/>
      <c r="PRP20" s="63"/>
      <c r="PRQ20" s="63"/>
      <c r="PRR20" s="63"/>
      <c r="PRS20" s="63"/>
      <c r="PRT20" s="63"/>
      <c r="PRU20" s="63"/>
      <c r="PRV20" s="63"/>
      <c r="PRW20" s="63"/>
      <c r="PRX20" s="63"/>
      <c r="PRY20" s="63"/>
      <c r="PRZ20" s="63"/>
      <c r="PSA20" s="63"/>
      <c r="PSB20" s="63"/>
      <c r="PSC20" s="63"/>
      <c r="PSD20" s="63"/>
      <c r="PSE20" s="63"/>
      <c r="PSF20" s="63"/>
      <c r="PSG20" s="63"/>
      <c r="PSH20" s="63"/>
      <c r="PSI20" s="63"/>
      <c r="PSJ20" s="63"/>
      <c r="PSK20" s="63"/>
      <c r="PSL20" s="63"/>
      <c r="PSM20" s="63"/>
      <c r="PSN20" s="63"/>
      <c r="PSO20" s="63"/>
      <c r="PSP20" s="63"/>
      <c r="PSQ20" s="63"/>
      <c r="PSR20" s="63"/>
      <c r="PSS20" s="63"/>
      <c r="PST20" s="63"/>
      <c r="PSU20" s="63"/>
      <c r="PSV20" s="63"/>
      <c r="PSW20" s="63"/>
      <c r="PSX20" s="63"/>
      <c r="PSY20" s="63"/>
      <c r="PSZ20" s="63"/>
      <c r="PTA20" s="63"/>
      <c r="PTB20" s="63"/>
      <c r="PTC20" s="63"/>
      <c r="PTD20" s="63"/>
      <c r="PTE20" s="63"/>
      <c r="PTF20" s="63"/>
      <c r="PTG20" s="63"/>
      <c r="PTH20" s="63"/>
      <c r="PTI20" s="63"/>
      <c r="PTJ20" s="63"/>
      <c r="PTK20" s="63"/>
      <c r="PTL20" s="63"/>
      <c r="PTM20" s="63"/>
      <c r="PTN20" s="63"/>
      <c r="PTO20" s="63"/>
      <c r="PTP20" s="63"/>
      <c r="PTQ20" s="63"/>
      <c r="PTR20" s="63"/>
      <c r="PTS20" s="63"/>
      <c r="PTT20" s="63"/>
      <c r="PTU20" s="63"/>
      <c r="PTV20" s="63"/>
      <c r="PTW20" s="63"/>
      <c r="PTX20" s="63"/>
      <c r="PTY20" s="63"/>
      <c r="PTZ20" s="63"/>
      <c r="PUA20" s="63"/>
      <c r="PUB20" s="63"/>
      <c r="PUC20" s="63"/>
      <c r="PUD20" s="63"/>
      <c r="PUE20" s="63"/>
      <c r="PUF20" s="63"/>
      <c r="PUG20" s="63"/>
      <c r="PUH20" s="63"/>
      <c r="PUI20" s="63"/>
      <c r="PUJ20" s="63"/>
      <c r="PUK20" s="63"/>
      <c r="PUL20" s="63"/>
      <c r="PUM20" s="63"/>
      <c r="PUN20" s="63"/>
      <c r="PUO20" s="63"/>
      <c r="PUP20" s="63"/>
      <c r="PUQ20" s="63"/>
      <c r="PUR20" s="63"/>
      <c r="PUS20" s="63"/>
      <c r="PUT20" s="63"/>
      <c r="PUU20" s="63"/>
      <c r="PUV20" s="63"/>
      <c r="PUW20" s="63"/>
      <c r="PUX20" s="63"/>
      <c r="PUY20" s="63"/>
      <c r="PUZ20" s="63"/>
      <c r="PVA20" s="63"/>
      <c r="PVB20" s="63"/>
      <c r="PVC20" s="63"/>
      <c r="PVD20" s="63"/>
      <c r="PVE20" s="63"/>
      <c r="PVF20" s="63"/>
      <c r="PVG20" s="63"/>
      <c r="PVH20" s="63"/>
      <c r="PVI20" s="63"/>
      <c r="PVJ20" s="63"/>
      <c r="PVK20" s="63"/>
      <c r="PVL20" s="63"/>
      <c r="PVM20" s="63"/>
      <c r="PVN20" s="63"/>
      <c r="PVO20" s="63"/>
      <c r="PVP20" s="63"/>
      <c r="PVQ20" s="63"/>
      <c r="PVR20" s="63"/>
      <c r="PVS20" s="63"/>
      <c r="PVT20" s="63"/>
      <c r="PVU20" s="63"/>
      <c r="PVV20" s="63"/>
      <c r="PVW20" s="63"/>
      <c r="PVX20" s="63"/>
      <c r="PVY20" s="63"/>
      <c r="PVZ20" s="63"/>
      <c r="PWA20" s="63"/>
      <c r="PWB20" s="63"/>
      <c r="PWC20" s="63"/>
      <c r="PWD20" s="63"/>
      <c r="PWE20" s="63"/>
      <c r="PWF20" s="63"/>
      <c r="PWG20" s="63"/>
      <c r="PWH20" s="63"/>
      <c r="PWI20" s="63"/>
      <c r="PWJ20" s="63"/>
      <c r="PWK20" s="63"/>
      <c r="PWL20" s="63"/>
      <c r="PWM20" s="63"/>
      <c r="PWN20" s="63"/>
      <c r="PWO20" s="63"/>
      <c r="PWP20" s="63"/>
      <c r="PWQ20" s="63"/>
      <c r="PWR20" s="63"/>
      <c r="PWS20" s="63"/>
      <c r="PWT20" s="63"/>
      <c r="PWU20" s="63"/>
      <c r="PWV20" s="63"/>
      <c r="PWW20" s="63"/>
      <c r="PWX20" s="63"/>
      <c r="PWY20" s="63"/>
      <c r="PWZ20" s="63"/>
      <c r="PXA20" s="63"/>
      <c r="PXB20" s="63"/>
      <c r="PXC20" s="63"/>
      <c r="PXD20" s="63"/>
      <c r="PXE20" s="63"/>
      <c r="PXF20" s="63"/>
      <c r="PXG20" s="63"/>
      <c r="PXH20" s="63"/>
      <c r="PXI20" s="63"/>
      <c r="PXJ20" s="63"/>
      <c r="PXK20" s="63"/>
      <c r="PXL20" s="63"/>
      <c r="PXM20" s="63"/>
      <c r="PXN20" s="63"/>
      <c r="PXO20" s="63"/>
      <c r="PXP20" s="63"/>
      <c r="PXQ20" s="63"/>
      <c r="PXR20" s="63"/>
      <c r="PXS20" s="63"/>
      <c r="PXT20" s="63"/>
      <c r="PXU20" s="63"/>
      <c r="PXV20" s="63"/>
      <c r="PXW20" s="63"/>
      <c r="PXX20" s="63"/>
      <c r="PXY20" s="63"/>
      <c r="PXZ20" s="63"/>
      <c r="PYA20" s="63"/>
      <c r="PYB20" s="63"/>
      <c r="PYC20" s="63"/>
      <c r="PYD20" s="63"/>
      <c r="PYE20" s="63"/>
      <c r="PYF20" s="63"/>
      <c r="PYG20" s="63"/>
      <c r="PYH20" s="63"/>
      <c r="PYI20" s="63"/>
      <c r="PYJ20" s="63"/>
      <c r="PYK20" s="63"/>
      <c r="PYL20" s="63"/>
      <c r="PYM20" s="63"/>
      <c r="PYN20" s="63"/>
      <c r="PYO20" s="63"/>
      <c r="PYP20" s="63"/>
      <c r="PYQ20" s="63"/>
      <c r="PYR20" s="63"/>
      <c r="PYS20" s="63"/>
      <c r="PYT20" s="63"/>
      <c r="PYU20" s="63"/>
      <c r="PYV20" s="63"/>
      <c r="PYW20" s="63"/>
      <c r="PYX20" s="63"/>
      <c r="PYY20" s="63"/>
      <c r="PYZ20" s="63"/>
      <c r="PZA20" s="63"/>
      <c r="PZB20" s="63"/>
      <c r="PZC20" s="63"/>
      <c r="PZD20" s="63"/>
      <c r="PZE20" s="63"/>
      <c r="PZF20" s="63"/>
      <c r="PZG20" s="63"/>
      <c r="PZH20" s="63"/>
      <c r="PZI20" s="63"/>
      <c r="PZJ20" s="63"/>
      <c r="PZK20" s="63"/>
      <c r="PZL20" s="63"/>
      <c r="PZM20" s="63"/>
      <c r="PZN20" s="63"/>
      <c r="PZO20" s="63"/>
      <c r="PZP20" s="63"/>
      <c r="PZQ20" s="63"/>
      <c r="PZR20" s="63"/>
      <c r="PZS20" s="63"/>
      <c r="PZT20" s="63"/>
      <c r="PZU20" s="63"/>
      <c r="PZV20" s="63"/>
      <c r="PZW20" s="63"/>
      <c r="PZX20" s="63"/>
      <c r="PZY20" s="63"/>
      <c r="PZZ20" s="63"/>
      <c r="QAA20" s="63"/>
      <c r="QAB20" s="63"/>
      <c r="QAC20" s="63"/>
      <c r="QAD20" s="63"/>
      <c r="QAE20" s="63"/>
      <c r="QAF20" s="63"/>
      <c r="QAG20" s="63"/>
      <c r="QAH20" s="63"/>
      <c r="QAI20" s="63"/>
      <c r="QAJ20" s="63"/>
      <c r="QAK20" s="63"/>
      <c r="QAL20" s="63"/>
      <c r="QAM20" s="63"/>
      <c r="QAN20" s="63"/>
      <c r="QAO20" s="63"/>
      <c r="QAP20" s="63"/>
      <c r="QAQ20" s="63"/>
      <c r="QAR20" s="63"/>
      <c r="QAS20" s="63"/>
      <c r="QAT20" s="63"/>
      <c r="QAU20" s="63"/>
      <c r="QAV20" s="63"/>
      <c r="QAW20" s="63"/>
      <c r="QAX20" s="63"/>
      <c r="QAY20" s="63"/>
      <c r="QAZ20" s="63"/>
      <c r="QBA20" s="63"/>
      <c r="QBB20" s="63"/>
      <c r="QBC20" s="63"/>
      <c r="QBD20" s="63"/>
      <c r="QBE20" s="63"/>
      <c r="QBF20" s="63"/>
      <c r="QBG20" s="63"/>
      <c r="QBH20" s="63"/>
      <c r="QBI20" s="63"/>
      <c r="QBJ20" s="63"/>
      <c r="QBK20" s="63"/>
      <c r="QBL20" s="63"/>
      <c r="QBM20" s="63"/>
      <c r="QBN20" s="63"/>
      <c r="QBO20" s="63"/>
      <c r="QBP20" s="63"/>
      <c r="QBQ20" s="63"/>
      <c r="QBR20" s="63"/>
      <c r="QBS20" s="63"/>
      <c r="QBT20" s="63"/>
      <c r="QBU20" s="63"/>
      <c r="QBV20" s="63"/>
      <c r="QBW20" s="63"/>
      <c r="QBX20" s="63"/>
      <c r="QBY20" s="63"/>
      <c r="QBZ20" s="63"/>
      <c r="QCA20" s="63"/>
      <c r="QCB20" s="63"/>
      <c r="QCC20" s="63"/>
      <c r="QCD20" s="63"/>
      <c r="QCE20" s="63"/>
      <c r="QCF20" s="63"/>
      <c r="QCG20" s="63"/>
      <c r="QCH20" s="63"/>
      <c r="QCI20" s="63"/>
      <c r="QCJ20" s="63"/>
      <c r="QCK20" s="63"/>
      <c r="QCL20" s="63"/>
      <c r="QCM20" s="63"/>
      <c r="QCN20" s="63"/>
      <c r="QCO20" s="63"/>
      <c r="QCP20" s="63"/>
      <c r="QCQ20" s="63"/>
      <c r="QCR20" s="63"/>
      <c r="QCS20" s="63"/>
      <c r="QCT20" s="63"/>
      <c r="QCU20" s="63"/>
      <c r="QCV20" s="63"/>
      <c r="QCW20" s="63"/>
      <c r="QCX20" s="63"/>
      <c r="QCY20" s="63"/>
      <c r="QCZ20" s="63"/>
      <c r="QDA20" s="63"/>
      <c r="QDB20" s="63"/>
      <c r="QDC20" s="63"/>
      <c r="QDD20" s="63"/>
      <c r="QDE20" s="63"/>
      <c r="QDF20" s="63"/>
      <c r="QDG20" s="63"/>
      <c r="QDH20" s="63"/>
      <c r="QDI20" s="63"/>
      <c r="QDJ20" s="63"/>
      <c r="QDK20" s="63"/>
      <c r="QDL20" s="63"/>
      <c r="QDM20" s="63"/>
      <c r="QDN20" s="63"/>
      <c r="QDO20" s="63"/>
      <c r="QDP20" s="63"/>
      <c r="QDQ20" s="63"/>
      <c r="QDR20" s="63"/>
      <c r="QDS20" s="63"/>
      <c r="QDT20" s="63"/>
      <c r="QDU20" s="63"/>
      <c r="QDV20" s="63"/>
      <c r="QDW20" s="63"/>
      <c r="QDX20" s="63"/>
      <c r="QDY20" s="63"/>
      <c r="QDZ20" s="63"/>
      <c r="QEA20" s="63"/>
      <c r="QEB20" s="63"/>
      <c r="QEC20" s="63"/>
      <c r="QED20" s="63"/>
      <c r="QEE20" s="63"/>
      <c r="QEF20" s="63"/>
      <c r="QEG20" s="63"/>
      <c r="QEH20" s="63"/>
      <c r="QEI20" s="63"/>
      <c r="QEJ20" s="63"/>
      <c r="QEK20" s="63"/>
      <c r="QEL20" s="63"/>
      <c r="QEM20" s="63"/>
      <c r="QEN20" s="63"/>
      <c r="QEO20" s="63"/>
      <c r="QEP20" s="63"/>
      <c r="QEQ20" s="63"/>
      <c r="QER20" s="63"/>
      <c r="QES20" s="63"/>
      <c r="QET20" s="63"/>
      <c r="QEU20" s="63"/>
      <c r="QEV20" s="63"/>
      <c r="QEW20" s="63"/>
      <c r="QEX20" s="63"/>
      <c r="QEY20" s="63"/>
      <c r="QEZ20" s="63"/>
      <c r="QFA20" s="63"/>
      <c r="QFB20" s="63"/>
      <c r="QFC20" s="63"/>
      <c r="QFD20" s="63"/>
      <c r="QFE20" s="63"/>
      <c r="QFF20" s="63"/>
      <c r="QFG20" s="63"/>
      <c r="QFH20" s="63"/>
      <c r="QFI20" s="63"/>
      <c r="QFJ20" s="63"/>
      <c r="QFK20" s="63"/>
      <c r="QFL20" s="63"/>
      <c r="QFM20" s="63"/>
      <c r="QFN20" s="63"/>
      <c r="QFO20" s="63"/>
      <c r="QFP20" s="63"/>
      <c r="QFQ20" s="63"/>
      <c r="QFR20" s="63"/>
      <c r="QFS20" s="63"/>
      <c r="QFT20" s="63"/>
      <c r="QFU20" s="63"/>
      <c r="QFV20" s="63"/>
      <c r="QFW20" s="63"/>
      <c r="QFX20" s="63"/>
      <c r="QFY20" s="63"/>
      <c r="QFZ20" s="63"/>
      <c r="QGA20" s="63"/>
      <c r="QGB20" s="63"/>
      <c r="QGC20" s="63"/>
      <c r="QGD20" s="63"/>
      <c r="QGE20" s="63"/>
      <c r="QGF20" s="63"/>
      <c r="QGG20" s="63"/>
      <c r="QGH20" s="63"/>
      <c r="QGI20" s="63"/>
      <c r="QGJ20" s="63"/>
      <c r="QGK20" s="63"/>
      <c r="QGL20" s="63"/>
      <c r="QGM20" s="63"/>
      <c r="QGN20" s="63"/>
      <c r="QGO20" s="63"/>
      <c r="QGP20" s="63"/>
      <c r="QGQ20" s="63"/>
      <c r="QGR20" s="63"/>
      <c r="QGS20" s="63"/>
      <c r="QGT20" s="63"/>
      <c r="QGU20" s="63"/>
      <c r="QGV20" s="63"/>
      <c r="QGW20" s="63"/>
      <c r="QGX20" s="63"/>
      <c r="QGY20" s="63"/>
      <c r="QGZ20" s="63"/>
      <c r="QHA20" s="63"/>
      <c r="QHB20" s="63"/>
      <c r="QHC20" s="63"/>
      <c r="QHD20" s="63"/>
      <c r="QHE20" s="63"/>
      <c r="QHF20" s="63"/>
      <c r="QHG20" s="63"/>
      <c r="QHH20" s="63"/>
      <c r="QHI20" s="63"/>
      <c r="QHJ20" s="63"/>
      <c r="QHK20" s="63"/>
      <c r="QHL20" s="63"/>
      <c r="QHM20" s="63"/>
      <c r="QHN20" s="63"/>
      <c r="QHO20" s="63"/>
      <c r="QHP20" s="63"/>
      <c r="QHQ20" s="63"/>
      <c r="QHR20" s="63"/>
      <c r="QHS20" s="63"/>
      <c r="QHT20" s="63"/>
      <c r="QHU20" s="63"/>
      <c r="QHV20" s="63"/>
      <c r="QHW20" s="63"/>
      <c r="QHX20" s="63"/>
      <c r="QHY20" s="63"/>
      <c r="QHZ20" s="63"/>
      <c r="QIA20" s="63"/>
      <c r="QIB20" s="63"/>
      <c r="QIC20" s="63"/>
      <c r="QID20" s="63"/>
      <c r="QIE20" s="63"/>
      <c r="QIF20" s="63"/>
      <c r="QIG20" s="63"/>
      <c r="QIH20" s="63"/>
      <c r="QII20" s="63"/>
      <c r="QIJ20" s="63"/>
      <c r="QIK20" s="63"/>
      <c r="QIL20" s="63"/>
      <c r="QIM20" s="63"/>
      <c r="QIN20" s="63"/>
      <c r="QIO20" s="63"/>
      <c r="QIP20" s="63"/>
      <c r="QIQ20" s="63"/>
      <c r="QIR20" s="63"/>
      <c r="QIS20" s="63"/>
      <c r="QIT20" s="63"/>
      <c r="QIU20" s="63"/>
      <c r="QIV20" s="63"/>
      <c r="QIW20" s="63"/>
      <c r="QIX20" s="63"/>
      <c r="QIY20" s="63"/>
      <c r="QIZ20" s="63"/>
      <c r="QJA20" s="63"/>
      <c r="QJB20" s="63"/>
      <c r="QJC20" s="63"/>
      <c r="QJD20" s="63"/>
      <c r="QJE20" s="63"/>
      <c r="QJF20" s="63"/>
      <c r="QJG20" s="63"/>
      <c r="QJH20" s="63"/>
      <c r="QJI20" s="63"/>
      <c r="QJJ20" s="63"/>
      <c r="QJK20" s="63"/>
      <c r="QJL20" s="63"/>
      <c r="QJM20" s="63"/>
      <c r="QJN20" s="63"/>
      <c r="QJO20" s="63"/>
      <c r="QJP20" s="63"/>
      <c r="QJQ20" s="63"/>
      <c r="QJR20" s="63"/>
      <c r="QJS20" s="63"/>
      <c r="QJT20" s="63"/>
      <c r="QJU20" s="63"/>
      <c r="QJV20" s="63"/>
      <c r="QJW20" s="63"/>
      <c r="QJX20" s="63"/>
      <c r="QJY20" s="63"/>
      <c r="QJZ20" s="63"/>
      <c r="QKA20" s="63"/>
      <c r="QKB20" s="63"/>
      <c r="QKC20" s="63"/>
      <c r="QKD20" s="63"/>
      <c r="QKE20" s="63"/>
      <c r="QKF20" s="63"/>
      <c r="QKG20" s="63"/>
      <c r="QKH20" s="63"/>
      <c r="QKI20" s="63"/>
      <c r="QKJ20" s="63"/>
      <c r="QKK20" s="63"/>
      <c r="QKL20" s="63"/>
      <c r="QKM20" s="63"/>
      <c r="QKN20" s="63"/>
      <c r="QKO20" s="63"/>
      <c r="QKP20" s="63"/>
      <c r="QKQ20" s="63"/>
      <c r="QKR20" s="63"/>
      <c r="QKS20" s="63"/>
      <c r="QKT20" s="63"/>
      <c r="QKU20" s="63"/>
      <c r="QKV20" s="63"/>
      <c r="QKW20" s="63"/>
      <c r="QKX20" s="63"/>
      <c r="QKY20" s="63"/>
      <c r="QKZ20" s="63"/>
      <c r="QLA20" s="63"/>
      <c r="QLB20" s="63"/>
      <c r="QLC20" s="63"/>
      <c r="QLD20" s="63"/>
      <c r="QLE20" s="63"/>
      <c r="QLF20" s="63"/>
      <c r="QLG20" s="63"/>
      <c r="QLH20" s="63"/>
      <c r="QLI20" s="63"/>
      <c r="QLJ20" s="63"/>
      <c r="QLK20" s="63"/>
      <c r="QLL20" s="63"/>
      <c r="QLM20" s="63"/>
      <c r="QLN20" s="63"/>
      <c r="QLO20" s="63"/>
      <c r="QLP20" s="63"/>
      <c r="QLQ20" s="63"/>
      <c r="QLR20" s="63"/>
      <c r="QLS20" s="63"/>
      <c r="QLT20" s="63"/>
      <c r="QLU20" s="63"/>
      <c r="QLV20" s="63"/>
      <c r="QLW20" s="63"/>
      <c r="QLX20" s="63"/>
      <c r="QLY20" s="63"/>
      <c r="QLZ20" s="63"/>
      <c r="QMA20" s="63"/>
      <c r="QMB20" s="63"/>
      <c r="QMC20" s="63"/>
      <c r="QMD20" s="63"/>
      <c r="QME20" s="63"/>
      <c r="QMF20" s="63"/>
      <c r="QMG20" s="63"/>
      <c r="QMH20" s="63"/>
      <c r="QMI20" s="63"/>
      <c r="QMJ20" s="63"/>
      <c r="QMK20" s="63"/>
      <c r="QML20" s="63"/>
      <c r="QMM20" s="63"/>
      <c r="QMN20" s="63"/>
      <c r="QMO20" s="63"/>
      <c r="QMP20" s="63"/>
      <c r="QMQ20" s="63"/>
      <c r="QMR20" s="63"/>
      <c r="QMS20" s="63"/>
      <c r="QMT20" s="63"/>
      <c r="QMU20" s="63"/>
      <c r="QMV20" s="63"/>
      <c r="QMW20" s="63"/>
      <c r="QMX20" s="63"/>
      <c r="QMY20" s="63"/>
      <c r="QMZ20" s="63"/>
      <c r="QNA20" s="63"/>
      <c r="QNB20" s="63"/>
      <c r="QNC20" s="63"/>
      <c r="QND20" s="63"/>
      <c r="QNE20" s="63"/>
      <c r="QNF20" s="63"/>
      <c r="QNG20" s="63"/>
      <c r="QNH20" s="63"/>
      <c r="QNI20" s="63"/>
      <c r="QNJ20" s="63"/>
      <c r="QNK20" s="63"/>
      <c r="QNL20" s="63"/>
      <c r="QNM20" s="63"/>
      <c r="QNN20" s="63"/>
      <c r="QNO20" s="63"/>
      <c r="QNP20" s="63"/>
      <c r="QNQ20" s="63"/>
      <c r="QNR20" s="63"/>
      <c r="QNS20" s="63"/>
      <c r="QNT20" s="63"/>
      <c r="QNU20" s="63"/>
      <c r="QNV20" s="63"/>
      <c r="QNW20" s="63"/>
      <c r="QNX20" s="63"/>
      <c r="QNY20" s="63"/>
      <c r="QNZ20" s="63"/>
      <c r="QOA20" s="63"/>
      <c r="QOB20" s="63"/>
      <c r="QOC20" s="63"/>
      <c r="QOD20" s="63"/>
      <c r="QOE20" s="63"/>
      <c r="QOF20" s="63"/>
      <c r="QOG20" s="63"/>
      <c r="QOH20" s="63"/>
      <c r="QOI20" s="63"/>
      <c r="QOJ20" s="63"/>
      <c r="QOK20" s="63"/>
      <c r="QOL20" s="63"/>
      <c r="QOM20" s="63"/>
      <c r="QON20" s="63"/>
      <c r="QOO20" s="63"/>
      <c r="QOP20" s="63"/>
      <c r="QOQ20" s="63"/>
      <c r="QOR20" s="63"/>
      <c r="QOS20" s="63"/>
      <c r="QOT20" s="63"/>
      <c r="QOU20" s="63"/>
      <c r="QOV20" s="63"/>
      <c r="QOW20" s="63"/>
      <c r="QOX20" s="63"/>
      <c r="QOY20" s="63"/>
      <c r="QOZ20" s="63"/>
      <c r="QPA20" s="63"/>
      <c r="QPB20" s="63"/>
      <c r="QPC20" s="63"/>
      <c r="QPD20" s="63"/>
      <c r="QPE20" s="63"/>
      <c r="QPF20" s="63"/>
      <c r="QPG20" s="63"/>
      <c r="QPH20" s="63"/>
      <c r="QPI20" s="63"/>
      <c r="QPJ20" s="63"/>
      <c r="QPK20" s="63"/>
      <c r="QPL20" s="63"/>
      <c r="QPM20" s="63"/>
      <c r="QPN20" s="63"/>
      <c r="QPO20" s="63"/>
      <c r="QPP20" s="63"/>
      <c r="QPQ20" s="63"/>
      <c r="QPR20" s="63"/>
      <c r="QPS20" s="63"/>
      <c r="QPT20" s="63"/>
      <c r="QPU20" s="63"/>
      <c r="QPV20" s="63"/>
      <c r="QPW20" s="63"/>
      <c r="QPX20" s="63"/>
      <c r="QPY20" s="63"/>
      <c r="QPZ20" s="63"/>
      <c r="QQA20" s="63"/>
      <c r="QQB20" s="63"/>
      <c r="QQC20" s="63"/>
      <c r="QQD20" s="63"/>
      <c r="QQE20" s="63"/>
      <c r="QQF20" s="63"/>
      <c r="QQG20" s="63"/>
      <c r="QQH20" s="63"/>
      <c r="QQI20" s="63"/>
      <c r="QQJ20" s="63"/>
      <c r="QQK20" s="63"/>
      <c r="QQL20" s="63"/>
      <c r="QQM20" s="63"/>
      <c r="QQN20" s="63"/>
      <c r="QQO20" s="63"/>
      <c r="QQP20" s="63"/>
      <c r="QQQ20" s="63"/>
      <c r="QQR20" s="63"/>
      <c r="QQS20" s="63"/>
      <c r="QQT20" s="63"/>
      <c r="QQU20" s="63"/>
      <c r="QQV20" s="63"/>
      <c r="QQW20" s="63"/>
      <c r="QQX20" s="63"/>
      <c r="QQY20" s="63"/>
      <c r="QQZ20" s="63"/>
      <c r="QRA20" s="63"/>
      <c r="QRB20" s="63"/>
      <c r="QRC20" s="63"/>
      <c r="QRD20" s="63"/>
      <c r="QRE20" s="63"/>
      <c r="QRF20" s="63"/>
      <c r="QRG20" s="63"/>
      <c r="QRH20" s="63"/>
      <c r="QRI20" s="63"/>
      <c r="QRJ20" s="63"/>
      <c r="QRK20" s="63"/>
      <c r="QRL20" s="63"/>
      <c r="QRM20" s="63"/>
      <c r="QRN20" s="63"/>
      <c r="QRO20" s="63"/>
      <c r="QRP20" s="63"/>
      <c r="QRQ20" s="63"/>
      <c r="QRR20" s="63"/>
      <c r="QRS20" s="63"/>
      <c r="QRT20" s="63"/>
      <c r="QRU20" s="63"/>
      <c r="QRV20" s="63"/>
      <c r="QRW20" s="63"/>
      <c r="QRX20" s="63"/>
      <c r="QRY20" s="63"/>
      <c r="QRZ20" s="63"/>
      <c r="QSA20" s="63"/>
      <c r="QSB20" s="63"/>
      <c r="QSC20" s="63"/>
      <c r="QSD20" s="63"/>
      <c r="QSE20" s="63"/>
      <c r="QSF20" s="63"/>
      <c r="QSG20" s="63"/>
      <c r="QSH20" s="63"/>
      <c r="QSI20" s="63"/>
      <c r="QSJ20" s="63"/>
      <c r="QSK20" s="63"/>
      <c r="QSL20" s="63"/>
      <c r="QSM20" s="63"/>
      <c r="QSN20" s="63"/>
      <c r="QSO20" s="63"/>
      <c r="QSP20" s="63"/>
      <c r="QSQ20" s="63"/>
      <c r="QSR20" s="63"/>
      <c r="QSS20" s="63"/>
      <c r="QST20" s="63"/>
      <c r="QSU20" s="63"/>
      <c r="QSV20" s="63"/>
      <c r="QSW20" s="63"/>
      <c r="QSX20" s="63"/>
      <c r="QSY20" s="63"/>
      <c r="QSZ20" s="63"/>
      <c r="QTA20" s="63"/>
      <c r="QTB20" s="63"/>
      <c r="QTC20" s="63"/>
      <c r="QTD20" s="63"/>
      <c r="QTE20" s="63"/>
      <c r="QTF20" s="63"/>
      <c r="QTG20" s="63"/>
      <c r="QTH20" s="63"/>
      <c r="QTI20" s="63"/>
      <c r="QTJ20" s="63"/>
      <c r="QTK20" s="63"/>
      <c r="QTL20" s="63"/>
      <c r="QTM20" s="63"/>
      <c r="QTN20" s="63"/>
      <c r="QTO20" s="63"/>
      <c r="QTP20" s="63"/>
      <c r="QTQ20" s="63"/>
      <c r="QTR20" s="63"/>
      <c r="QTS20" s="63"/>
      <c r="QTT20" s="63"/>
      <c r="QTU20" s="63"/>
      <c r="QTV20" s="63"/>
      <c r="QTW20" s="63"/>
      <c r="QTX20" s="63"/>
      <c r="QTY20" s="63"/>
      <c r="QTZ20" s="63"/>
      <c r="QUA20" s="63"/>
      <c r="QUB20" s="63"/>
      <c r="QUC20" s="63"/>
      <c r="QUD20" s="63"/>
      <c r="QUE20" s="63"/>
      <c r="QUF20" s="63"/>
      <c r="QUG20" s="63"/>
      <c r="QUH20" s="63"/>
      <c r="QUI20" s="63"/>
      <c r="QUJ20" s="63"/>
      <c r="QUK20" s="63"/>
      <c r="QUL20" s="63"/>
      <c r="QUM20" s="63"/>
      <c r="QUN20" s="63"/>
      <c r="QUO20" s="63"/>
      <c r="QUP20" s="63"/>
      <c r="QUQ20" s="63"/>
      <c r="QUR20" s="63"/>
      <c r="QUS20" s="63"/>
      <c r="QUT20" s="63"/>
      <c r="QUU20" s="63"/>
      <c r="QUV20" s="63"/>
      <c r="QUW20" s="63"/>
      <c r="QUX20" s="63"/>
      <c r="QUY20" s="63"/>
      <c r="QUZ20" s="63"/>
      <c r="QVA20" s="63"/>
      <c r="QVB20" s="63"/>
      <c r="QVC20" s="63"/>
      <c r="QVD20" s="63"/>
      <c r="QVE20" s="63"/>
      <c r="QVF20" s="63"/>
      <c r="QVG20" s="63"/>
      <c r="QVH20" s="63"/>
      <c r="QVI20" s="63"/>
      <c r="QVJ20" s="63"/>
      <c r="QVK20" s="63"/>
      <c r="QVL20" s="63"/>
      <c r="QVM20" s="63"/>
      <c r="QVN20" s="63"/>
      <c r="QVO20" s="63"/>
      <c r="QVP20" s="63"/>
      <c r="QVQ20" s="63"/>
      <c r="QVR20" s="63"/>
      <c r="QVS20" s="63"/>
      <c r="QVT20" s="63"/>
      <c r="QVU20" s="63"/>
      <c r="QVV20" s="63"/>
      <c r="QVW20" s="63"/>
      <c r="QVX20" s="63"/>
      <c r="QVY20" s="63"/>
      <c r="QVZ20" s="63"/>
      <c r="QWA20" s="63"/>
      <c r="QWB20" s="63"/>
      <c r="QWC20" s="63"/>
      <c r="QWD20" s="63"/>
      <c r="QWE20" s="63"/>
      <c r="QWF20" s="63"/>
      <c r="QWG20" s="63"/>
      <c r="QWH20" s="63"/>
      <c r="QWI20" s="63"/>
      <c r="QWJ20" s="63"/>
      <c r="QWK20" s="63"/>
      <c r="QWL20" s="63"/>
      <c r="QWM20" s="63"/>
      <c r="QWN20" s="63"/>
      <c r="QWO20" s="63"/>
      <c r="QWP20" s="63"/>
      <c r="QWQ20" s="63"/>
      <c r="QWR20" s="63"/>
      <c r="QWS20" s="63"/>
      <c r="QWT20" s="63"/>
      <c r="QWU20" s="63"/>
      <c r="QWV20" s="63"/>
      <c r="QWW20" s="63"/>
      <c r="QWX20" s="63"/>
      <c r="QWY20" s="63"/>
      <c r="QWZ20" s="63"/>
      <c r="QXA20" s="63"/>
      <c r="QXB20" s="63"/>
      <c r="QXC20" s="63"/>
      <c r="QXD20" s="63"/>
      <c r="QXE20" s="63"/>
      <c r="QXF20" s="63"/>
      <c r="QXG20" s="63"/>
      <c r="QXH20" s="63"/>
      <c r="QXI20" s="63"/>
      <c r="QXJ20" s="63"/>
      <c r="QXK20" s="63"/>
      <c r="QXL20" s="63"/>
      <c r="QXM20" s="63"/>
      <c r="QXN20" s="63"/>
      <c r="QXO20" s="63"/>
      <c r="QXP20" s="63"/>
      <c r="QXQ20" s="63"/>
      <c r="QXR20" s="63"/>
      <c r="QXS20" s="63"/>
      <c r="QXT20" s="63"/>
      <c r="QXU20" s="63"/>
      <c r="QXV20" s="63"/>
      <c r="QXW20" s="63"/>
      <c r="QXX20" s="63"/>
      <c r="QXY20" s="63"/>
      <c r="QXZ20" s="63"/>
      <c r="QYA20" s="63"/>
      <c r="QYB20" s="63"/>
      <c r="QYC20" s="63"/>
      <c r="QYD20" s="63"/>
      <c r="QYE20" s="63"/>
      <c r="QYF20" s="63"/>
      <c r="QYG20" s="63"/>
      <c r="QYH20" s="63"/>
      <c r="QYI20" s="63"/>
      <c r="QYJ20" s="63"/>
      <c r="QYK20" s="63"/>
      <c r="QYL20" s="63"/>
      <c r="QYM20" s="63"/>
      <c r="QYN20" s="63"/>
      <c r="QYO20" s="63"/>
      <c r="QYP20" s="63"/>
      <c r="QYQ20" s="63"/>
      <c r="QYR20" s="63"/>
      <c r="QYS20" s="63"/>
      <c r="QYT20" s="63"/>
      <c r="QYU20" s="63"/>
      <c r="QYV20" s="63"/>
      <c r="QYW20" s="63"/>
      <c r="QYX20" s="63"/>
      <c r="QYY20" s="63"/>
      <c r="QYZ20" s="63"/>
      <c r="QZA20" s="63"/>
      <c r="QZB20" s="63"/>
      <c r="QZC20" s="63"/>
      <c r="QZD20" s="63"/>
      <c r="QZE20" s="63"/>
      <c r="QZF20" s="63"/>
      <c r="QZG20" s="63"/>
      <c r="QZH20" s="63"/>
      <c r="QZI20" s="63"/>
      <c r="QZJ20" s="63"/>
      <c r="QZK20" s="63"/>
      <c r="QZL20" s="63"/>
      <c r="QZM20" s="63"/>
      <c r="QZN20" s="63"/>
      <c r="QZO20" s="63"/>
      <c r="QZP20" s="63"/>
      <c r="QZQ20" s="63"/>
      <c r="QZR20" s="63"/>
      <c r="QZS20" s="63"/>
      <c r="QZT20" s="63"/>
      <c r="QZU20" s="63"/>
      <c r="QZV20" s="63"/>
      <c r="QZW20" s="63"/>
      <c r="QZX20" s="63"/>
      <c r="QZY20" s="63"/>
      <c r="QZZ20" s="63"/>
      <c r="RAA20" s="63"/>
      <c r="RAB20" s="63"/>
      <c r="RAC20" s="63"/>
      <c r="RAD20" s="63"/>
      <c r="RAE20" s="63"/>
      <c r="RAF20" s="63"/>
      <c r="RAG20" s="63"/>
      <c r="RAH20" s="63"/>
      <c r="RAI20" s="63"/>
      <c r="RAJ20" s="63"/>
      <c r="RAK20" s="63"/>
      <c r="RAL20" s="63"/>
      <c r="RAM20" s="63"/>
      <c r="RAN20" s="63"/>
      <c r="RAO20" s="63"/>
      <c r="RAP20" s="63"/>
      <c r="RAQ20" s="63"/>
      <c r="RAR20" s="63"/>
      <c r="RAS20" s="63"/>
      <c r="RAT20" s="63"/>
      <c r="RAU20" s="63"/>
      <c r="RAV20" s="63"/>
      <c r="RAW20" s="63"/>
      <c r="RAX20" s="63"/>
      <c r="RAY20" s="63"/>
      <c r="RAZ20" s="63"/>
      <c r="RBA20" s="63"/>
      <c r="RBB20" s="63"/>
      <c r="RBC20" s="63"/>
      <c r="RBD20" s="63"/>
      <c r="RBE20" s="63"/>
      <c r="RBF20" s="63"/>
      <c r="RBG20" s="63"/>
      <c r="RBH20" s="63"/>
      <c r="RBI20" s="63"/>
      <c r="RBJ20" s="63"/>
      <c r="RBK20" s="63"/>
      <c r="RBL20" s="63"/>
      <c r="RBM20" s="63"/>
      <c r="RBN20" s="63"/>
      <c r="RBO20" s="63"/>
      <c r="RBP20" s="63"/>
      <c r="RBQ20" s="63"/>
      <c r="RBR20" s="63"/>
      <c r="RBS20" s="63"/>
      <c r="RBT20" s="63"/>
      <c r="RBU20" s="63"/>
      <c r="RBV20" s="63"/>
      <c r="RBW20" s="63"/>
      <c r="RBX20" s="63"/>
      <c r="RBY20" s="63"/>
      <c r="RBZ20" s="63"/>
      <c r="RCA20" s="63"/>
      <c r="RCB20" s="63"/>
      <c r="RCC20" s="63"/>
      <c r="RCD20" s="63"/>
      <c r="RCE20" s="63"/>
      <c r="RCF20" s="63"/>
      <c r="RCG20" s="63"/>
      <c r="RCH20" s="63"/>
      <c r="RCI20" s="63"/>
      <c r="RCJ20" s="63"/>
      <c r="RCK20" s="63"/>
      <c r="RCL20" s="63"/>
      <c r="RCM20" s="63"/>
      <c r="RCN20" s="63"/>
      <c r="RCO20" s="63"/>
      <c r="RCP20" s="63"/>
      <c r="RCQ20" s="63"/>
      <c r="RCR20" s="63"/>
      <c r="RCS20" s="63"/>
      <c r="RCT20" s="63"/>
      <c r="RCU20" s="63"/>
      <c r="RCV20" s="63"/>
      <c r="RCW20" s="63"/>
      <c r="RCX20" s="63"/>
      <c r="RCY20" s="63"/>
      <c r="RCZ20" s="63"/>
      <c r="RDA20" s="63"/>
      <c r="RDB20" s="63"/>
      <c r="RDC20" s="63"/>
      <c r="RDD20" s="63"/>
      <c r="RDE20" s="63"/>
      <c r="RDF20" s="63"/>
      <c r="RDG20" s="63"/>
      <c r="RDH20" s="63"/>
      <c r="RDI20" s="63"/>
      <c r="RDJ20" s="63"/>
      <c r="RDK20" s="63"/>
      <c r="RDL20" s="63"/>
      <c r="RDM20" s="63"/>
      <c r="RDN20" s="63"/>
      <c r="RDO20" s="63"/>
      <c r="RDP20" s="63"/>
      <c r="RDQ20" s="63"/>
      <c r="RDR20" s="63"/>
      <c r="RDS20" s="63"/>
      <c r="RDT20" s="63"/>
      <c r="RDU20" s="63"/>
      <c r="RDV20" s="63"/>
      <c r="RDW20" s="63"/>
      <c r="RDX20" s="63"/>
      <c r="RDY20" s="63"/>
      <c r="RDZ20" s="63"/>
      <c r="REA20" s="63"/>
      <c r="REB20" s="63"/>
      <c r="REC20" s="63"/>
      <c r="RED20" s="63"/>
      <c r="REE20" s="63"/>
      <c r="REF20" s="63"/>
      <c r="REG20" s="63"/>
      <c r="REH20" s="63"/>
      <c r="REI20" s="63"/>
      <c r="REJ20" s="63"/>
      <c r="REK20" s="63"/>
      <c r="REL20" s="63"/>
      <c r="REM20" s="63"/>
      <c r="REN20" s="63"/>
      <c r="REO20" s="63"/>
      <c r="REP20" s="63"/>
      <c r="REQ20" s="63"/>
      <c r="RER20" s="63"/>
      <c r="RES20" s="63"/>
      <c r="RET20" s="63"/>
      <c r="REU20" s="63"/>
      <c r="REV20" s="63"/>
      <c r="REW20" s="63"/>
      <c r="REX20" s="63"/>
      <c r="REY20" s="63"/>
      <c r="REZ20" s="63"/>
      <c r="RFA20" s="63"/>
      <c r="RFB20" s="63"/>
      <c r="RFC20" s="63"/>
      <c r="RFD20" s="63"/>
      <c r="RFE20" s="63"/>
      <c r="RFF20" s="63"/>
      <c r="RFG20" s="63"/>
      <c r="RFH20" s="63"/>
      <c r="RFI20" s="63"/>
      <c r="RFJ20" s="63"/>
      <c r="RFK20" s="63"/>
      <c r="RFL20" s="63"/>
      <c r="RFM20" s="63"/>
      <c r="RFN20" s="63"/>
      <c r="RFO20" s="63"/>
      <c r="RFP20" s="63"/>
      <c r="RFQ20" s="63"/>
      <c r="RFR20" s="63"/>
      <c r="RFS20" s="63"/>
      <c r="RFT20" s="63"/>
      <c r="RFU20" s="63"/>
      <c r="RFV20" s="63"/>
      <c r="RFW20" s="63"/>
      <c r="RFX20" s="63"/>
      <c r="RFY20" s="63"/>
      <c r="RFZ20" s="63"/>
      <c r="RGA20" s="63"/>
      <c r="RGB20" s="63"/>
      <c r="RGC20" s="63"/>
      <c r="RGD20" s="63"/>
      <c r="RGE20" s="63"/>
      <c r="RGF20" s="63"/>
      <c r="RGG20" s="63"/>
      <c r="RGH20" s="63"/>
      <c r="RGI20" s="63"/>
      <c r="RGJ20" s="63"/>
      <c r="RGK20" s="63"/>
      <c r="RGL20" s="63"/>
      <c r="RGM20" s="63"/>
      <c r="RGN20" s="63"/>
      <c r="RGO20" s="63"/>
      <c r="RGP20" s="63"/>
      <c r="RGQ20" s="63"/>
      <c r="RGR20" s="63"/>
      <c r="RGS20" s="63"/>
      <c r="RGT20" s="63"/>
      <c r="RGU20" s="63"/>
      <c r="RGV20" s="63"/>
      <c r="RGW20" s="63"/>
      <c r="RGX20" s="63"/>
      <c r="RGY20" s="63"/>
      <c r="RGZ20" s="63"/>
      <c r="RHA20" s="63"/>
      <c r="RHB20" s="63"/>
      <c r="RHC20" s="63"/>
      <c r="RHD20" s="63"/>
      <c r="RHE20" s="63"/>
      <c r="RHF20" s="63"/>
      <c r="RHG20" s="63"/>
      <c r="RHH20" s="63"/>
      <c r="RHI20" s="63"/>
      <c r="RHJ20" s="63"/>
      <c r="RHK20" s="63"/>
      <c r="RHL20" s="63"/>
      <c r="RHM20" s="63"/>
      <c r="RHN20" s="63"/>
      <c r="RHO20" s="63"/>
      <c r="RHP20" s="63"/>
      <c r="RHQ20" s="63"/>
      <c r="RHR20" s="63"/>
      <c r="RHS20" s="63"/>
      <c r="RHT20" s="63"/>
      <c r="RHU20" s="63"/>
      <c r="RHV20" s="63"/>
      <c r="RHW20" s="63"/>
      <c r="RHX20" s="63"/>
      <c r="RHY20" s="63"/>
      <c r="RHZ20" s="63"/>
      <c r="RIA20" s="63"/>
      <c r="RIB20" s="63"/>
      <c r="RIC20" s="63"/>
      <c r="RID20" s="63"/>
      <c r="RIE20" s="63"/>
      <c r="RIF20" s="63"/>
      <c r="RIG20" s="63"/>
      <c r="RIH20" s="63"/>
      <c r="RII20" s="63"/>
      <c r="RIJ20" s="63"/>
      <c r="RIK20" s="63"/>
      <c r="RIL20" s="63"/>
      <c r="RIM20" s="63"/>
      <c r="RIN20" s="63"/>
      <c r="RIO20" s="63"/>
      <c r="RIP20" s="63"/>
      <c r="RIQ20" s="63"/>
      <c r="RIR20" s="63"/>
      <c r="RIS20" s="63"/>
      <c r="RIT20" s="63"/>
      <c r="RIU20" s="63"/>
      <c r="RIV20" s="63"/>
      <c r="RIW20" s="63"/>
      <c r="RIX20" s="63"/>
      <c r="RIY20" s="63"/>
      <c r="RIZ20" s="63"/>
      <c r="RJA20" s="63"/>
      <c r="RJB20" s="63"/>
      <c r="RJC20" s="63"/>
      <c r="RJD20" s="63"/>
      <c r="RJE20" s="63"/>
      <c r="RJF20" s="63"/>
      <c r="RJG20" s="63"/>
      <c r="RJH20" s="63"/>
      <c r="RJI20" s="63"/>
      <c r="RJJ20" s="63"/>
      <c r="RJK20" s="63"/>
      <c r="RJL20" s="63"/>
      <c r="RJM20" s="63"/>
      <c r="RJN20" s="63"/>
      <c r="RJO20" s="63"/>
      <c r="RJP20" s="63"/>
      <c r="RJQ20" s="63"/>
      <c r="RJR20" s="63"/>
      <c r="RJS20" s="63"/>
      <c r="RJT20" s="63"/>
      <c r="RJU20" s="63"/>
      <c r="RJV20" s="63"/>
      <c r="RJW20" s="63"/>
      <c r="RJX20" s="63"/>
      <c r="RJY20" s="63"/>
      <c r="RJZ20" s="63"/>
      <c r="RKA20" s="63"/>
      <c r="RKB20" s="63"/>
      <c r="RKC20" s="63"/>
      <c r="RKD20" s="63"/>
      <c r="RKE20" s="63"/>
      <c r="RKF20" s="63"/>
      <c r="RKG20" s="63"/>
      <c r="RKH20" s="63"/>
      <c r="RKI20" s="63"/>
      <c r="RKJ20" s="63"/>
      <c r="RKK20" s="63"/>
      <c r="RKL20" s="63"/>
      <c r="RKM20" s="63"/>
      <c r="RKN20" s="63"/>
      <c r="RKO20" s="63"/>
      <c r="RKP20" s="63"/>
      <c r="RKQ20" s="63"/>
      <c r="RKR20" s="63"/>
      <c r="RKS20" s="63"/>
      <c r="RKT20" s="63"/>
      <c r="RKU20" s="63"/>
      <c r="RKV20" s="63"/>
      <c r="RKW20" s="63"/>
      <c r="RKX20" s="63"/>
      <c r="RKY20" s="63"/>
      <c r="RKZ20" s="63"/>
      <c r="RLA20" s="63"/>
      <c r="RLB20" s="63"/>
      <c r="RLC20" s="63"/>
      <c r="RLD20" s="63"/>
      <c r="RLE20" s="63"/>
      <c r="RLF20" s="63"/>
      <c r="RLG20" s="63"/>
      <c r="RLH20" s="63"/>
      <c r="RLI20" s="63"/>
      <c r="RLJ20" s="63"/>
      <c r="RLK20" s="63"/>
      <c r="RLL20" s="63"/>
      <c r="RLM20" s="63"/>
      <c r="RLN20" s="63"/>
      <c r="RLO20" s="63"/>
      <c r="RLP20" s="63"/>
      <c r="RLQ20" s="63"/>
      <c r="RLR20" s="63"/>
      <c r="RLS20" s="63"/>
      <c r="RLT20" s="63"/>
      <c r="RLU20" s="63"/>
      <c r="RLV20" s="63"/>
      <c r="RLW20" s="63"/>
      <c r="RLX20" s="63"/>
      <c r="RLY20" s="63"/>
      <c r="RLZ20" s="63"/>
      <c r="RMA20" s="63"/>
      <c r="RMB20" s="63"/>
      <c r="RMC20" s="63"/>
      <c r="RMD20" s="63"/>
      <c r="RME20" s="63"/>
      <c r="RMF20" s="63"/>
      <c r="RMG20" s="63"/>
      <c r="RMH20" s="63"/>
      <c r="RMI20" s="63"/>
      <c r="RMJ20" s="63"/>
      <c r="RMK20" s="63"/>
      <c r="RML20" s="63"/>
      <c r="RMM20" s="63"/>
      <c r="RMN20" s="63"/>
      <c r="RMO20" s="63"/>
      <c r="RMP20" s="63"/>
      <c r="RMQ20" s="63"/>
      <c r="RMR20" s="63"/>
      <c r="RMS20" s="63"/>
      <c r="RMT20" s="63"/>
      <c r="RMU20" s="63"/>
      <c r="RMV20" s="63"/>
      <c r="RMW20" s="63"/>
      <c r="RMX20" s="63"/>
      <c r="RMY20" s="63"/>
      <c r="RMZ20" s="63"/>
      <c r="RNA20" s="63"/>
      <c r="RNB20" s="63"/>
      <c r="RNC20" s="63"/>
      <c r="RND20" s="63"/>
      <c r="RNE20" s="63"/>
      <c r="RNF20" s="63"/>
      <c r="RNG20" s="63"/>
      <c r="RNH20" s="63"/>
      <c r="RNI20" s="63"/>
      <c r="RNJ20" s="63"/>
      <c r="RNK20" s="63"/>
      <c r="RNL20" s="63"/>
      <c r="RNM20" s="63"/>
      <c r="RNN20" s="63"/>
      <c r="RNO20" s="63"/>
      <c r="RNP20" s="63"/>
      <c r="RNQ20" s="63"/>
      <c r="RNR20" s="63"/>
      <c r="RNS20" s="63"/>
      <c r="RNT20" s="63"/>
      <c r="RNU20" s="63"/>
      <c r="RNV20" s="63"/>
      <c r="RNW20" s="63"/>
      <c r="RNX20" s="63"/>
      <c r="RNY20" s="63"/>
      <c r="RNZ20" s="63"/>
      <c r="ROA20" s="63"/>
      <c r="ROB20" s="63"/>
      <c r="ROC20" s="63"/>
      <c r="ROD20" s="63"/>
      <c r="ROE20" s="63"/>
      <c r="ROF20" s="63"/>
      <c r="ROG20" s="63"/>
      <c r="ROH20" s="63"/>
      <c r="ROI20" s="63"/>
      <c r="ROJ20" s="63"/>
      <c r="ROK20" s="63"/>
      <c r="ROL20" s="63"/>
      <c r="ROM20" s="63"/>
      <c r="RON20" s="63"/>
      <c r="ROO20" s="63"/>
      <c r="ROP20" s="63"/>
      <c r="ROQ20" s="63"/>
      <c r="ROR20" s="63"/>
      <c r="ROS20" s="63"/>
      <c r="ROT20" s="63"/>
      <c r="ROU20" s="63"/>
      <c r="ROV20" s="63"/>
      <c r="ROW20" s="63"/>
      <c r="ROX20" s="63"/>
      <c r="ROY20" s="63"/>
      <c r="ROZ20" s="63"/>
      <c r="RPA20" s="63"/>
      <c r="RPB20" s="63"/>
      <c r="RPC20" s="63"/>
      <c r="RPD20" s="63"/>
      <c r="RPE20" s="63"/>
      <c r="RPF20" s="63"/>
      <c r="RPG20" s="63"/>
      <c r="RPH20" s="63"/>
      <c r="RPI20" s="63"/>
      <c r="RPJ20" s="63"/>
      <c r="RPK20" s="63"/>
      <c r="RPL20" s="63"/>
      <c r="RPM20" s="63"/>
      <c r="RPN20" s="63"/>
      <c r="RPO20" s="63"/>
      <c r="RPP20" s="63"/>
      <c r="RPQ20" s="63"/>
      <c r="RPR20" s="63"/>
      <c r="RPS20" s="63"/>
      <c r="RPT20" s="63"/>
      <c r="RPU20" s="63"/>
      <c r="RPV20" s="63"/>
      <c r="RPW20" s="63"/>
      <c r="RPX20" s="63"/>
      <c r="RPY20" s="63"/>
      <c r="RPZ20" s="63"/>
      <c r="RQA20" s="63"/>
      <c r="RQB20" s="63"/>
      <c r="RQC20" s="63"/>
      <c r="RQD20" s="63"/>
      <c r="RQE20" s="63"/>
      <c r="RQF20" s="63"/>
      <c r="RQG20" s="63"/>
      <c r="RQH20" s="63"/>
      <c r="RQI20" s="63"/>
      <c r="RQJ20" s="63"/>
      <c r="RQK20" s="63"/>
      <c r="RQL20" s="63"/>
      <c r="RQM20" s="63"/>
      <c r="RQN20" s="63"/>
      <c r="RQO20" s="63"/>
      <c r="RQP20" s="63"/>
      <c r="RQQ20" s="63"/>
      <c r="RQR20" s="63"/>
      <c r="RQS20" s="63"/>
      <c r="RQT20" s="63"/>
      <c r="RQU20" s="63"/>
      <c r="RQV20" s="63"/>
      <c r="RQW20" s="63"/>
      <c r="RQX20" s="63"/>
      <c r="RQY20" s="63"/>
      <c r="RQZ20" s="63"/>
      <c r="RRA20" s="63"/>
      <c r="RRB20" s="63"/>
      <c r="RRC20" s="63"/>
      <c r="RRD20" s="63"/>
      <c r="RRE20" s="63"/>
      <c r="RRF20" s="63"/>
      <c r="RRG20" s="63"/>
      <c r="RRH20" s="63"/>
      <c r="RRI20" s="63"/>
      <c r="RRJ20" s="63"/>
      <c r="RRK20" s="63"/>
      <c r="RRL20" s="63"/>
      <c r="RRM20" s="63"/>
      <c r="RRN20" s="63"/>
      <c r="RRO20" s="63"/>
      <c r="RRP20" s="63"/>
      <c r="RRQ20" s="63"/>
      <c r="RRR20" s="63"/>
      <c r="RRS20" s="63"/>
      <c r="RRT20" s="63"/>
      <c r="RRU20" s="63"/>
      <c r="RRV20" s="63"/>
      <c r="RRW20" s="63"/>
      <c r="RRX20" s="63"/>
      <c r="RRY20" s="63"/>
      <c r="RRZ20" s="63"/>
      <c r="RSA20" s="63"/>
      <c r="RSB20" s="63"/>
      <c r="RSC20" s="63"/>
      <c r="RSD20" s="63"/>
      <c r="RSE20" s="63"/>
      <c r="RSF20" s="63"/>
      <c r="RSG20" s="63"/>
      <c r="RSH20" s="63"/>
      <c r="RSI20" s="63"/>
      <c r="RSJ20" s="63"/>
      <c r="RSK20" s="63"/>
      <c r="RSL20" s="63"/>
      <c r="RSM20" s="63"/>
      <c r="RSN20" s="63"/>
      <c r="RSO20" s="63"/>
      <c r="RSP20" s="63"/>
      <c r="RSQ20" s="63"/>
      <c r="RSR20" s="63"/>
      <c r="RSS20" s="63"/>
      <c r="RST20" s="63"/>
      <c r="RSU20" s="63"/>
      <c r="RSV20" s="63"/>
      <c r="RSW20" s="63"/>
      <c r="RSX20" s="63"/>
      <c r="RSY20" s="63"/>
      <c r="RSZ20" s="63"/>
      <c r="RTA20" s="63"/>
      <c r="RTB20" s="63"/>
      <c r="RTC20" s="63"/>
      <c r="RTD20" s="63"/>
      <c r="RTE20" s="63"/>
      <c r="RTF20" s="63"/>
      <c r="RTG20" s="63"/>
      <c r="RTH20" s="63"/>
      <c r="RTI20" s="63"/>
      <c r="RTJ20" s="63"/>
      <c r="RTK20" s="63"/>
      <c r="RTL20" s="63"/>
      <c r="RTM20" s="63"/>
      <c r="RTN20" s="63"/>
      <c r="RTO20" s="63"/>
      <c r="RTP20" s="63"/>
      <c r="RTQ20" s="63"/>
      <c r="RTR20" s="63"/>
      <c r="RTS20" s="63"/>
      <c r="RTT20" s="63"/>
      <c r="RTU20" s="63"/>
      <c r="RTV20" s="63"/>
      <c r="RTW20" s="63"/>
      <c r="RTX20" s="63"/>
      <c r="RTY20" s="63"/>
      <c r="RTZ20" s="63"/>
      <c r="RUA20" s="63"/>
      <c r="RUB20" s="63"/>
      <c r="RUC20" s="63"/>
      <c r="RUD20" s="63"/>
      <c r="RUE20" s="63"/>
      <c r="RUF20" s="63"/>
      <c r="RUG20" s="63"/>
      <c r="RUH20" s="63"/>
      <c r="RUI20" s="63"/>
      <c r="RUJ20" s="63"/>
      <c r="RUK20" s="63"/>
      <c r="RUL20" s="63"/>
      <c r="RUM20" s="63"/>
      <c r="RUN20" s="63"/>
      <c r="RUO20" s="63"/>
      <c r="RUP20" s="63"/>
      <c r="RUQ20" s="63"/>
      <c r="RUR20" s="63"/>
      <c r="RUS20" s="63"/>
      <c r="RUT20" s="63"/>
      <c r="RUU20" s="63"/>
      <c r="RUV20" s="63"/>
      <c r="RUW20" s="63"/>
      <c r="RUX20" s="63"/>
      <c r="RUY20" s="63"/>
      <c r="RUZ20" s="63"/>
      <c r="RVA20" s="63"/>
      <c r="RVB20" s="63"/>
      <c r="RVC20" s="63"/>
      <c r="RVD20" s="63"/>
      <c r="RVE20" s="63"/>
      <c r="RVF20" s="63"/>
      <c r="RVG20" s="63"/>
      <c r="RVH20" s="63"/>
      <c r="RVI20" s="63"/>
      <c r="RVJ20" s="63"/>
      <c r="RVK20" s="63"/>
      <c r="RVL20" s="63"/>
      <c r="RVM20" s="63"/>
      <c r="RVN20" s="63"/>
      <c r="RVO20" s="63"/>
      <c r="RVP20" s="63"/>
      <c r="RVQ20" s="63"/>
      <c r="RVR20" s="63"/>
      <c r="RVS20" s="63"/>
      <c r="RVT20" s="63"/>
      <c r="RVU20" s="63"/>
      <c r="RVV20" s="63"/>
      <c r="RVW20" s="63"/>
      <c r="RVX20" s="63"/>
      <c r="RVY20" s="63"/>
      <c r="RVZ20" s="63"/>
      <c r="RWA20" s="63"/>
      <c r="RWB20" s="63"/>
      <c r="RWC20" s="63"/>
      <c r="RWD20" s="63"/>
      <c r="RWE20" s="63"/>
      <c r="RWF20" s="63"/>
      <c r="RWG20" s="63"/>
      <c r="RWH20" s="63"/>
      <c r="RWI20" s="63"/>
      <c r="RWJ20" s="63"/>
      <c r="RWK20" s="63"/>
      <c r="RWL20" s="63"/>
      <c r="RWM20" s="63"/>
      <c r="RWN20" s="63"/>
      <c r="RWO20" s="63"/>
      <c r="RWP20" s="63"/>
      <c r="RWQ20" s="63"/>
      <c r="RWR20" s="63"/>
      <c r="RWS20" s="63"/>
      <c r="RWT20" s="63"/>
      <c r="RWU20" s="63"/>
      <c r="RWV20" s="63"/>
      <c r="RWW20" s="63"/>
      <c r="RWX20" s="63"/>
      <c r="RWY20" s="63"/>
      <c r="RWZ20" s="63"/>
      <c r="RXA20" s="63"/>
      <c r="RXB20" s="63"/>
      <c r="RXC20" s="63"/>
      <c r="RXD20" s="63"/>
      <c r="RXE20" s="63"/>
      <c r="RXF20" s="63"/>
      <c r="RXG20" s="63"/>
      <c r="RXH20" s="63"/>
      <c r="RXI20" s="63"/>
      <c r="RXJ20" s="63"/>
      <c r="RXK20" s="63"/>
      <c r="RXL20" s="63"/>
      <c r="RXM20" s="63"/>
      <c r="RXN20" s="63"/>
      <c r="RXO20" s="63"/>
      <c r="RXP20" s="63"/>
      <c r="RXQ20" s="63"/>
      <c r="RXR20" s="63"/>
      <c r="RXS20" s="63"/>
      <c r="RXT20" s="63"/>
      <c r="RXU20" s="63"/>
      <c r="RXV20" s="63"/>
      <c r="RXW20" s="63"/>
      <c r="RXX20" s="63"/>
      <c r="RXY20" s="63"/>
      <c r="RXZ20" s="63"/>
      <c r="RYA20" s="63"/>
      <c r="RYB20" s="63"/>
      <c r="RYC20" s="63"/>
      <c r="RYD20" s="63"/>
      <c r="RYE20" s="63"/>
      <c r="RYF20" s="63"/>
      <c r="RYG20" s="63"/>
      <c r="RYH20" s="63"/>
      <c r="RYI20" s="63"/>
      <c r="RYJ20" s="63"/>
      <c r="RYK20" s="63"/>
      <c r="RYL20" s="63"/>
      <c r="RYM20" s="63"/>
      <c r="RYN20" s="63"/>
      <c r="RYO20" s="63"/>
      <c r="RYP20" s="63"/>
      <c r="RYQ20" s="63"/>
      <c r="RYR20" s="63"/>
      <c r="RYS20" s="63"/>
      <c r="RYT20" s="63"/>
      <c r="RYU20" s="63"/>
      <c r="RYV20" s="63"/>
      <c r="RYW20" s="63"/>
      <c r="RYX20" s="63"/>
      <c r="RYY20" s="63"/>
      <c r="RYZ20" s="63"/>
      <c r="RZA20" s="63"/>
      <c r="RZB20" s="63"/>
      <c r="RZC20" s="63"/>
      <c r="RZD20" s="63"/>
      <c r="RZE20" s="63"/>
      <c r="RZF20" s="63"/>
      <c r="RZG20" s="63"/>
      <c r="RZH20" s="63"/>
      <c r="RZI20" s="63"/>
      <c r="RZJ20" s="63"/>
      <c r="RZK20" s="63"/>
      <c r="RZL20" s="63"/>
      <c r="RZM20" s="63"/>
      <c r="RZN20" s="63"/>
      <c r="RZO20" s="63"/>
      <c r="RZP20" s="63"/>
      <c r="RZQ20" s="63"/>
      <c r="RZR20" s="63"/>
      <c r="RZS20" s="63"/>
      <c r="RZT20" s="63"/>
      <c r="RZU20" s="63"/>
      <c r="RZV20" s="63"/>
      <c r="RZW20" s="63"/>
      <c r="RZX20" s="63"/>
      <c r="RZY20" s="63"/>
      <c r="RZZ20" s="63"/>
      <c r="SAA20" s="63"/>
      <c r="SAB20" s="63"/>
      <c r="SAC20" s="63"/>
      <c r="SAD20" s="63"/>
      <c r="SAE20" s="63"/>
      <c r="SAF20" s="63"/>
      <c r="SAG20" s="63"/>
      <c r="SAH20" s="63"/>
      <c r="SAI20" s="63"/>
      <c r="SAJ20" s="63"/>
      <c r="SAK20" s="63"/>
      <c r="SAL20" s="63"/>
      <c r="SAM20" s="63"/>
      <c r="SAN20" s="63"/>
      <c r="SAO20" s="63"/>
      <c r="SAP20" s="63"/>
      <c r="SAQ20" s="63"/>
      <c r="SAR20" s="63"/>
      <c r="SAS20" s="63"/>
      <c r="SAT20" s="63"/>
      <c r="SAU20" s="63"/>
      <c r="SAV20" s="63"/>
      <c r="SAW20" s="63"/>
      <c r="SAX20" s="63"/>
      <c r="SAY20" s="63"/>
      <c r="SAZ20" s="63"/>
      <c r="SBA20" s="63"/>
      <c r="SBB20" s="63"/>
      <c r="SBC20" s="63"/>
      <c r="SBD20" s="63"/>
      <c r="SBE20" s="63"/>
      <c r="SBF20" s="63"/>
      <c r="SBG20" s="63"/>
      <c r="SBH20" s="63"/>
      <c r="SBI20" s="63"/>
      <c r="SBJ20" s="63"/>
      <c r="SBK20" s="63"/>
      <c r="SBL20" s="63"/>
      <c r="SBM20" s="63"/>
      <c r="SBN20" s="63"/>
      <c r="SBO20" s="63"/>
      <c r="SBP20" s="63"/>
      <c r="SBQ20" s="63"/>
      <c r="SBR20" s="63"/>
      <c r="SBS20" s="63"/>
      <c r="SBT20" s="63"/>
      <c r="SBU20" s="63"/>
      <c r="SBV20" s="63"/>
      <c r="SBW20" s="63"/>
      <c r="SBX20" s="63"/>
      <c r="SBY20" s="63"/>
      <c r="SBZ20" s="63"/>
      <c r="SCA20" s="63"/>
      <c r="SCB20" s="63"/>
      <c r="SCC20" s="63"/>
      <c r="SCD20" s="63"/>
      <c r="SCE20" s="63"/>
      <c r="SCF20" s="63"/>
      <c r="SCG20" s="63"/>
      <c r="SCH20" s="63"/>
      <c r="SCI20" s="63"/>
      <c r="SCJ20" s="63"/>
      <c r="SCK20" s="63"/>
      <c r="SCL20" s="63"/>
      <c r="SCM20" s="63"/>
      <c r="SCN20" s="63"/>
      <c r="SCO20" s="63"/>
      <c r="SCP20" s="63"/>
      <c r="SCQ20" s="63"/>
      <c r="SCR20" s="63"/>
      <c r="SCS20" s="63"/>
      <c r="SCT20" s="63"/>
      <c r="SCU20" s="63"/>
      <c r="SCV20" s="63"/>
      <c r="SCW20" s="63"/>
      <c r="SCX20" s="63"/>
      <c r="SCY20" s="63"/>
      <c r="SCZ20" s="63"/>
      <c r="SDA20" s="63"/>
      <c r="SDB20" s="63"/>
      <c r="SDC20" s="63"/>
      <c r="SDD20" s="63"/>
      <c r="SDE20" s="63"/>
      <c r="SDF20" s="63"/>
      <c r="SDG20" s="63"/>
      <c r="SDH20" s="63"/>
      <c r="SDI20" s="63"/>
      <c r="SDJ20" s="63"/>
      <c r="SDK20" s="63"/>
      <c r="SDL20" s="63"/>
      <c r="SDM20" s="63"/>
      <c r="SDN20" s="63"/>
      <c r="SDO20" s="63"/>
      <c r="SDP20" s="63"/>
      <c r="SDQ20" s="63"/>
      <c r="SDR20" s="63"/>
      <c r="SDS20" s="63"/>
      <c r="SDT20" s="63"/>
      <c r="SDU20" s="63"/>
      <c r="SDV20" s="63"/>
      <c r="SDW20" s="63"/>
      <c r="SDX20" s="63"/>
      <c r="SDY20" s="63"/>
      <c r="SDZ20" s="63"/>
      <c r="SEA20" s="63"/>
      <c r="SEB20" s="63"/>
      <c r="SEC20" s="63"/>
      <c r="SED20" s="63"/>
      <c r="SEE20" s="63"/>
      <c r="SEF20" s="63"/>
      <c r="SEG20" s="63"/>
      <c r="SEH20" s="63"/>
      <c r="SEI20" s="63"/>
      <c r="SEJ20" s="63"/>
      <c r="SEK20" s="63"/>
      <c r="SEL20" s="63"/>
      <c r="SEM20" s="63"/>
      <c r="SEN20" s="63"/>
      <c r="SEO20" s="63"/>
      <c r="SEP20" s="63"/>
      <c r="SEQ20" s="63"/>
      <c r="SER20" s="63"/>
      <c r="SES20" s="63"/>
      <c r="SET20" s="63"/>
      <c r="SEU20" s="63"/>
      <c r="SEV20" s="63"/>
      <c r="SEW20" s="63"/>
      <c r="SEX20" s="63"/>
      <c r="SEY20" s="63"/>
      <c r="SEZ20" s="63"/>
      <c r="SFA20" s="63"/>
      <c r="SFB20" s="63"/>
      <c r="SFC20" s="63"/>
      <c r="SFD20" s="63"/>
      <c r="SFE20" s="63"/>
      <c r="SFF20" s="63"/>
      <c r="SFG20" s="63"/>
      <c r="SFH20" s="63"/>
      <c r="SFI20" s="63"/>
      <c r="SFJ20" s="63"/>
      <c r="SFK20" s="63"/>
      <c r="SFL20" s="63"/>
      <c r="SFM20" s="63"/>
      <c r="SFN20" s="63"/>
      <c r="SFO20" s="63"/>
      <c r="SFP20" s="63"/>
      <c r="SFQ20" s="63"/>
      <c r="SFR20" s="63"/>
      <c r="SFS20" s="63"/>
      <c r="SFT20" s="63"/>
      <c r="SFU20" s="63"/>
      <c r="SFV20" s="63"/>
      <c r="SFW20" s="63"/>
      <c r="SFX20" s="63"/>
      <c r="SFY20" s="63"/>
      <c r="SFZ20" s="63"/>
      <c r="SGA20" s="63"/>
      <c r="SGB20" s="63"/>
      <c r="SGC20" s="63"/>
      <c r="SGD20" s="63"/>
      <c r="SGE20" s="63"/>
      <c r="SGF20" s="63"/>
      <c r="SGG20" s="63"/>
      <c r="SGH20" s="63"/>
      <c r="SGI20" s="63"/>
      <c r="SGJ20" s="63"/>
      <c r="SGK20" s="63"/>
      <c r="SGL20" s="63"/>
      <c r="SGM20" s="63"/>
      <c r="SGN20" s="63"/>
      <c r="SGO20" s="63"/>
      <c r="SGP20" s="63"/>
      <c r="SGQ20" s="63"/>
      <c r="SGR20" s="63"/>
      <c r="SGS20" s="63"/>
      <c r="SGT20" s="63"/>
      <c r="SGU20" s="63"/>
      <c r="SGV20" s="63"/>
      <c r="SGW20" s="63"/>
      <c r="SGX20" s="63"/>
      <c r="SGY20" s="63"/>
      <c r="SGZ20" s="63"/>
      <c r="SHA20" s="63"/>
      <c r="SHB20" s="63"/>
      <c r="SHC20" s="63"/>
      <c r="SHD20" s="63"/>
      <c r="SHE20" s="63"/>
      <c r="SHF20" s="63"/>
      <c r="SHG20" s="63"/>
      <c r="SHH20" s="63"/>
      <c r="SHI20" s="63"/>
      <c r="SHJ20" s="63"/>
      <c r="SHK20" s="63"/>
      <c r="SHL20" s="63"/>
      <c r="SHM20" s="63"/>
      <c r="SHN20" s="63"/>
      <c r="SHO20" s="63"/>
      <c r="SHP20" s="63"/>
      <c r="SHQ20" s="63"/>
      <c r="SHR20" s="63"/>
      <c r="SHS20" s="63"/>
      <c r="SHT20" s="63"/>
      <c r="SHU20" s="63"/>
      <c r="SHV20" s="63"/>
      <c r="SHW20" s="63"/>
      <c r="SHX20" s="63"/>
      <c r="SHY20" s="63"/>
      <c r="SHZ20" s="63"/>
      <c r="SIA20" s="63"/>
      <c r="SIB20" s="63"/>
      <c r="SIC20" s="63"/>
      <c r="SID20" s="63"/>
      <c r="SIE20" s="63"/>
      <c r="SIF20" s="63"/>
      <c r="SIG20" s="63"/>
      <c r="SIH20" s="63"/>
      <c r="SII20" s="63"/>
      <c r="SIJ20" s="63"/>
      <c r="SIK20" s="63"/>
      <c r="SIL20" s="63"/>
      <c r="SIM20" s="63"/>
      <c r="SIN20" s="63"/>
      <c r="SIO20" s="63"/>
      <c r="SIP20" s="63"/>
      <c r="SIQ20" s="63"/>
      <c r="SIR20" s="63"/>
      <c r="SIS20" s="63"/>
      <c r="SIT20" s="63"/>
      <c r="SIU20" s="63"/>
      <c r="SIV20" s="63"/>
      <c r="SIW20" s="63"/>
      <c r="SIX20" s="63"/>
      <c r="SIY20" s="63"/>
      <c r="SIZ20" s="63"/>
      <c r="SJA20" s="63"/>
      <c r="SJB20" s="63"/>
      <c r="SJC20" s="63"/>
      <c r="SJD20" s="63"/>
      <c r="SJE20" s="63"/>
      <c r="SJF20" s="63"/>
      <c r="SJG20" s="63"/>
      <c r="SJH20" s="63"/>
      <c r="SJI20" s="63"/>
      <c r="SJJ20" s="63"/>
      <c r="SJK20" s="63"/>
      <c r="SJL20" s="63"/>
      <c r="SJM20" s="63"/>
      <c r="SJN20" s="63"/>
      <c r="SJO20" s="63"/>
      <c r="SJP20" s="63"/>
      <c r="SJQ20" s="63"/>
      <c r="SJR20" s="63"/>
      <c r="SJS20" s="63"/>
      <c r="SJT20" s="63"/>
      <c r="SJU20" s="63"/>
      <c r="SJV20" s="63"/>
      <c r="SJW20" s="63"/>
      <c r="SJX20" s="63"/>
      <c r="SJY20" s="63"/>
      <c r="SJZ20" s="63"/>
      <c r="SKA20" s="63"/>
      <c r="SKB20" s="63"/>
      <c r="SKC20" s="63"/>
      <c r="SKD20" s="63"/>
      <c r="SKE20" s="63"/>
      <c r="SKF20" s="63"/>
      <c r="SKG20" s="63"/>
      <c r="SKH20" s="63"/>
      <c r="SKI20" s="63"/>
      <c r="SKJ20" s="63"/>
      <c r="SKK20" s="63"/>
      <c r="SKL20" s="63"/>
      <c r="SKM20" s="63"/>
      <c r="SKN20" s="63"/>
      <c r="SKO20" s="63"/>
      <c r="SKP20" s="63"/>
      <c r="SKQ20" s="63"/>
      <c r="SKR20" s="63"/>
      <c r="SKS20" s="63"/>
      <c r="SKT20" s="63"/>
      <c r="SKU20" s="63"/>
      <c r="SKV20" s="63"/>
      <c r="SKW20" s="63"/>
      <c r="SKX20" s="63"/>
      <c r="SKY20" s="63"/>
      <c r="SKZ20" s="63"/>
      <c r="SLA20" s="63"/>
      <c r="SLB20" s="63"/>
      <c r="SLC20" s="63"/>
      <c r="SLD20" s="63"/>
      <c r="SLE20" s="63"/>
      <c r="SLF20" s="63"/>
      <c r="SLG20" s="63"/>
      <c r="SLH20" s="63"/>
      <c r="SLI20" s="63"/>
      <c r="SLJ20" s="63"/>
      <c r="SLK20" s="63"/>
      <c r="SLL20" s="63"/>
      <c r="SLM20" s="63"/>
      <c r="SLN20" s="63"/>
      <c r="SLO20" s="63"/>
      <c r="SLP20" s="63"/>
      <c r="SLQ20" s="63"/>
      <c r="SLR20" s="63"/>
      <c r="SLS20" s="63"/>
      <c r="SLT20" s="63"/>
      <c r="SLU20" s="63"/>
      <c r="SLV20" s="63"/>
      <c r="SLW20" s="63"/>
      <c r="SLX20" s="63"/>
      <c r="SLY20" s="63"/>
      <c r="SLZ20" s="63"/>
      <c r="SMA20" s="63"/>
      <c r="SMB20" s="63"/>
      <c r="SMC20" s="63"/>
      <c r="SMD20" s="63"/>
      <c r="SME20" s="63"/>
      <c r="SMF20" s="63"/>
      <c r="SMG20" s="63"/>
      <c r="SMH20" s="63"/>
      <c r="SMI20" s="63"/>
      <c r="SMJ20" s="63"/>
      <c r="SMK20" s="63"/>
      <c r="SML20" s="63"/>
      <c r="SMM20" s="63"/>
      <c r="SMN20" s="63"/>
      <c r="SMO20" s="63"/>
      <c r="SMP20" s="63"/>
      <c r="SMQ20" s="63"/>
      <c r="SMR20" s="63"/>
      <c r="SMS20" s="63"/>
      <c r="SMT20" s="63"/>
      <c r="SMU20" s="63"/>
      <c r="SMV20" s="63"/>
      <c r="SMW20" s="63"/>
      <c r="SMX20" s="63"/>
      <c r="SMY20" s="63"/>
      <c r="SMZ20" s="63"/>
      <c r="SNA20" s="63"/>
      <c r="SNB20" s="63"/>
      <c r="SNC20" s="63"/>
      <c r="SND20" s="63"/>
      <c r="SNE20" s="63"/>
      <c r="SNF20" s="63"/>
      <c r="SNG20" s="63"/>
      <c r="SNH20" s="63"/>
      <c r="SNI20" s="63"/>
      <c r="SNJ20" s="63"/>
      <c r="SNK20" s="63"/>
      <c r="SNL20" s="63"/>
      <c r="SNM20" s="63"/>
      <c r="SNN20" s="63"/>
      <c r="SNO20" s="63"/>
      <c r="SNP20" s="63"/>
      <c r="SNQ20" s="63"/>
      <c r="SNR20" s="63"/>
      <c r="SNS20" s="63"/>
      <c r="SNT20" s="63"/>
      <c r="SNU20" s="63"/>
      <c r="SNV20" s="63"/>
      <c r="SNW20" s="63"/>
      <c r="SNX20" s="63"/>
      <c r="SNY20" s="63"/>
      <c r="SNZ20" s="63"/>
      <c r="SOA20" s="63"/>
      <c r="SOB20" s="63"/>
      <c r="SOC20" s="63"/>
      <c r="SOD20" s="63"/>
      <c r="SOE20" s="63"/>
      <c r="SOF20" s="63"/>
      <c r="SOG20" s="63"/>
      <c r="SOH20" s="63"/>
      <c r="SOI20" s="63"/>
      <c r="SOJ20" s="63"/>
      <c r="SOK20" s="63"/>
      <c r="SOL20" s="63"/>
      <c r="SOM20" s="63"/>
      <c r="SON20" s="63"/>
      <c r="SOO20" s="63"/>
      <c r="SOP20" s="63"/>
      <c r="SOQ20" s="63"/>
      <c r="SOR20" s="63"/>
      <c r="SOS20" s="63"/>
      <c r="SOT20" s="63"/>
      <c r="SOU20" s="63"/>
      <c r="SOV20" s="63"/>
      <c r="SOW20" s="63"/>
      <c r="SOX20" s="63"/>
      <c r="SOY20" s="63"/>
      <c r="SOZ20" s="63"/>
      <c r="SPA20" s="63"/>
      <c r="SPB20" s="63"/>
      <c r="SPC20" s="63"/>
      <c r="SPD20" s="63"/>
      <c r="SPE20" s="63"/>
      <c r="SPF20" s="63"/>
      <c r="SPG20" s="63"/>
      <c r="SPH20" s="63"/>
      <c r="SPI20" s="63"/>
      <c r="SPJ20" s="63"/>
      <c r="SPK20" s="63"/>
      <c r="SPL20" s="63"/>
      <c r="SPM20" s="63"/>
      <c r="SPN20" s="63"/>
      <c r="SPO20" s="63"/>
      <c r="SPP20" s="63"/>
      <c r="SPQ20" s="63"/>
      <c r="SPR20" s="63"/>
      <c r="SPS20" s="63"/>
      <c r="SPT20" s="63"/>
      <c r="SPU20" s="63"/>
      <c r="SPV20" s="63"/>
      <c r="SPW20" s="63"/>
      <c r="SPX20" s="63"/>
      <c r="SPY20" s="63"/>
      <c r="SPZ20" s="63"/>
      <c r="SQA20" s="63"/>
      <c r="SQB20" s="63"/>
      <c r="SQC20" s="63"/>
      <c r="SQD20" s="63"/>
      <c r="SQE20" s="63"/>
      <c r="SQF20" s="63"/>
      <c r="SQG20" s="63"/>
      <c r="SQH20" s="63"/>
      <c r="SQI20" s="63"/>
      <c r="SQJ20" s="63"/>
      <c r="SQK20" s="63"/>
      <c r="SQL20" s="63"/>
      <c r="SQM20" s="63"/>
      <c r="SQN20" s="63"/>
      <c r="SQO20" s="63"/>
      <c r="SQP20" s="63"/>
      <c r="SQQ20" s="63"/>
      <c r="SQR20" s="63"/>
      <c r="SQS20" s="63"/>
      <c r="SQT20" s="63"/>
      <c r="SQU20" s="63"/>
      <c r="SQV20" s="63"/>
      <c r="SQW20" s="63"/>
      <c r="SQX20" s="63"/>
      <c r="SQY20" s="63"/>
      <c r="SQZ20" s="63"/>
      <c r="SRA20" s="63"/>
      <c r="SRB20" s="63"/>
      <c r="SRC20" s="63"/>
      <c r="SRD20" s="63"/>
      <c r="SRE20" s="63"/>
      <c r="SRF20" s="63"/>
      <c r="SRG20" s="63"/>
      <c r="SRH20" s="63"/>
      <c r="SRI20" s="63"/>
      <c r="SRJ20" s="63"/>
      <c r="SRK20" s="63"/>
      <c r="SRL20" s="63"/>
      <c r="SRM20" s="63"/>
      <c r="SRN20" s="63"/>
      <c r="SRO20" s="63"/>
      <c r="SRP20" s="63"/>
      <c r="SRQ20" s="63"/>
      <c r="SRR20" s="63"/>
      <c r="SRS20" s="63"/>
      <c r="SRT20" s="63"/>
      <c r="SRU20" s="63"/>
      <c r="SRV20" s="63"/>
      <c r="SRW20" s="63"/>
      <c r="SRX20" s="63"/>
      <c r="SRY20" s="63"/>
      <c r="SRZ20" s="63"/>
      <c r="SSA20" s="63"/>
      <c r="SSB20" s="63"/>
      <c r="SSC20" s="63"/>
      <c r="SSD20" s="63"/>
      <c r="SSE20" s="63"/>
      <c r="SSF20" s="63"/>
      <c r="SSG20" s="63"/>
      <c r="SSH20" s="63"/>
      <c r="SSI20" s="63"/>
      <c r="SSJ20" s="63"/>
      <c r="SSK20" s="63"/>
      <c r="SSL20" s="63"/>
      <c r="SSM20" s="63"/>
      <c r="SSN20" s="63"/>
      <c r="SSO20" s="63"/>
      <c r="SSP20" s="63"/>
      <c r="SSQ20" s="63"/>
      <c r="SSR20" s="63"/>
      <c r="SSS20" s="63"/>
      <c r="SST20" s="63"/>
      <c r="SSU20" s="63"/>
      <c r="SSV20" s="63"/>
      <c r="SSW20" s="63"/>
      <c r="SSX20" s="63"/>
      <c r="SSY20" s="63"/>
      <c r="SSZ20" s="63"/>
      <c r="STA20" s="63"/>
      <c r="STB20" s="63"/>
      <c r="STC20" s="63"/>
      <c r="STD20" s="63"/>
      <c r="STE20" s="63"/>
      <c r="STF20" s="63"/>
      <c r="STG20" s="63"/>
      <c r="STH20" s="63"/>
      <c r="STI20" s="63"/>
      <c r="STJ20" s="63"/>
      <c r="STK20" s="63"/>
      <c r="STL20" s="63"/>
      <c r="STM20" s="63"/>
      <c r="STN20" s="63"/>
      <c r="STO20" s="63"/>
      <c r="STP20" s="63"/>
      <c r="STQ20" s="63"/>
      <c r="STR20" s="63"/>
      <c r="STS20" s="63"/>
      <c r="STT20" s="63"/>
      <c r="STU20" s="63"/>
      <c r="STV20" s="63"/>
      <c r="STW20" s="63"/>
      <c r="STX20" s="63"/>
      <c r="STY20" s="63"/>
      <c r="STZ20" s="63"/>
      <c r="SUA20" s="63"/>
      <c r="SUB20" s="63"/>
      <c r="SUC20" s="63"/>
      <c r="SUD20" s="63"/>
      <c r="SUE20" s="63"/>
      <c r="SUF20" s="63"/>
      <c r="SUG20" s="63"/>
      <c r="SUH20" s="63"/>
      <c r="SUI20" s="63"/>
      <c r="SUJ20" s="63"/>
      <c r="SUK20" s="63"/>
      <c r="SUL20" s="63"/>
      <c r="SUM20" s="63"/>
      <c r="SUN20" s="63"/>
      <c r="SUO20" s="63"/>
      <c r="SUP20" s="63"/>
      <c r="SUQ20" s="63"/>
      <c r="SUR20" s="63"/>
      <c r="SUS20" s="63"/>
      <c r="SUT20" s="63"/>
      <c r="SUU20" s="63"/>
      <c r="SUV20" s="63"/>
      <c r="SUW20" s="63"/>
      <c r="SUX20" s="63"/>
      <c r="SUY20" s="63"/>
      <c r="SUZ20" s="63"/>
      <c r="SVA20" s="63"/>
      <c r="SVB20" s="63"/>
      <c r="SVC20" s="63"/>
      <c r="SVD20" s="63"/>
      <c r="SVE20" s="63"/>
      <c r="SVF20" s="63"/>
      <c r="SVG20" s="63"/>
      <c r="SVH20" s="63"/>
      <c r="SVI20" s="63"/>
      <c r="SVJ20" s="63"/>
      <c r="SVK20" s="63"/>
      <c r="SVL20" s="63"/>
      <c r="SVM20" s="63"/>
      <c r="SVN20" s="63"/>
      <c r="SVO20" s="63"/>
      <c r="SVP20" s="63"/>
      <c r="SVQ20" s="63"/>
      <c r="SVR20" s="63"/>
      <c r="SVS20" s="63"/>
      <c r="SVT20" s="63"/>
      <c r="SVU20" s="63"/>
      <c r="SVV20" s="63"/>
      <c r="SVW20" s="63"/>
      <c r="SVX20" s="63"/>
      <c r="SVY20" s="63"/>
      <c r="SVZ20" s="63"/>
      <c r="SWA20" s="63"/>
      <c r="SWB20" s="63"/>
      <c r="SWC20" s="63"/>
      <c r="SWD20" s="63"/>
      <c r="SWE20" s="63"/>
      <c r="SWF20" s="63"/>
      <c r="SWG20" s="63"/>
      <c r="SWH20" s="63"/>
      <c r="SWI20" s="63"/>
      <c r="SWJ20" s="63"/>
      <c r="SWK20" s="63"/>
      <c r="SWL20" s="63"/>
      <c r="SWM20" s="63"/>
      <c r="SWN20" s="63"/>
      <c r="SWO20" s="63"/>
      <c r="SWP20" s="63"/>
      <c r="SWQ20" s="63"/>
      <c r="SWR20" s="63"/>
      <c r="SWS20" s="63"/>
      <c r="SWT20" s="63"/>
      <c r="SWU20" s="63"/>
      <c r="SWV20" s="63"/>
      <c r="SWW20" s="63"/>
      <c r="SWX20" s="63"/>
      <c r="SWY20" s="63"/>
      <c r="SWZ20" s="63"/>
      <c r="SXA20" s="63"/>
      <c r="SXB20" s="63"/>
      <c r="SXC20" s="63"/>
      <c r="SXD20" s="63"/>
      <c r="SXE20" s="63"/>
      <c r="SXF20" s="63"/>
      <c r="SXG20" s="63"/>
      <c r="SXH20" s="63"/>
      <c r="SXI20" s="63"/>
      <c r="SXJ20" s="63"/>
      <c r="SXK20" s="63"/>
      <c r="SXL20" s="63"/>
      <c r="SXM20" s="63"/>
      <c r="SXN20" s="63"/>
      <c r="SXO20" s="63"/>
      <c r="SXP20" s="63"/>
      <c r="SXQ20" s="63"/>
      <c r="SXR20" s="63"/>
      <c r="SXS20" s="63"/>
      <c r="SXT20" s="63"/>
      <c r="SXU20" s="63"/>
      <c r="SXV20" s="63"/>
      <c r="SXW20" s="63"/>
      <c r="SXX20" s="63"/>
      <c r="SXY20" s="63"/>
      <c r="SXZ20" s="63"/>
      <c r="SYA20" s="63"/>
      <c r="SYB20" s="63"/>
      <c r="SYC20" s="63"/>
      <c r="SYD20" s="63"/>
      <c r="SYE20" s="63"/>
      <c r="SYF20" s="63"/>
      <c r="SYG20" s="63"/>
      <c r="SYH20" s="63"/>
      <c r="SYI20" s="63"/>
      <c r="SYJ20" s="63"/>
      <c r="SYK20" s="63"/>
      <c r="SYL20" s="63"/>
      <c r="SYM20" s="63"/>
      <c r="SYN20" s="63"/>
      <c r="SYO20" s="63"/>
      <c r="SYP20" s="63"/>
      <c r="SYQ20" s="63"/>
      <c r="SYR20" s="63"/>
      <c r="SYS20" s="63"/>
      <c r="SYT20" s="63"/>
      <c r="SYU20" s="63"/>
      <c r="SYV20" s="63"/>
      <c r="SYW20" s="63"/>
      <c r="SYX20" s="63"/>
      <c r="SYY20" s="63"/>
      <c r="SYZ20" s="63"/>
      <c r="SZA20" s="63"/>
      <c r="SZB20" s="63"/>
      <c r="SZC20" s="63"/>
      <c r="SZD20" s="63"/>
      <c r="SZE20" s="63"/>
      <c r="SZF20" s="63"/>
      <c r="SZG20" s="63"/>
      <c r="SZH20" s="63"/>
      <c r="SZI20" s="63"/>
      <c r="SZJ20" s="63"/>
      <c r="SZK20" s="63"/>
      <c r="SZL20" s="63"/>
      <c r="SZM20" s="63"/>
      <c r="SZN20" s="63"/>
      <c r="SZO20" s="63"/>
      <c r="SZP20" s="63"/>
      <c r="SZQ20" s="63"/>
      <c r="SZR20" s="63"/>
      <c r="SZS20" s="63"/>
      <c r="SZT20" s="63"/>
      <c r="SZU20" s="63"/>
      <c r="SZV20" s="63"/>
      <c r="SZW20" s="63"/>
      <c r="SZX20" s="63"/>
      <c r="SZY20" s="63"/>
      <c r="SZZ20" s="63"/>
      <c r="TAA20" s="63"/>
      <c r="TAB20" s="63"/>
      <c r="TAC20" s="63"/>
      <c r="TAD20" s="63"/>
      <c r="TAE20" s="63"/>
      <c r="TAF20" s="63"/>
      <c r="TAG20" s="63"/>
      <c r="TAH20" s="63"/>
      <c r="TAI20" s="63"/>
      <c r="TAJ20" s="63"/>
      <c r="TAK20" s="63"/>
      <c r="TAL20" s="63"/>
      <c r="TAM20" s="63"/>
      <c r="TAN20" s="63"/>
      <c r="TAO20" s="63"/>
      <c r="TAP20" s="63"/>
      <c r="TAQ20" s="63"/>
      <c r="TAR20" s="63"/>
      <c r="TAS20" s="63"/>
      <c r="TAT20" s="63"/>
      <c r="TAU20" s="63"/>
      <c r="TAV20" s="63"/>
      <c r="TAW20" s="63"/>
      <c r="TAX20" s="63"/>
      <c r="TAY20" s="63"/>
      <c r="TAZ20" s="63"/>
      <c r="TBA20" s="63"/>
      <c r="TBB20" s="63"/>
      <c r="TBC20" s="63"/>
      <c r="TBD20" s="63"/>
      <c r="TBE20" s="63"/>
      <c r="TBF20" s="63"/>
      <c r="TBG20" s="63"/>
      <c r="TBH20" s="63"/>
      <c r="TBI20" s="63"/>
      <c r="TBJ20" s="63"/>
      <c r="TBK20" s="63"/>
      <c r="TBL20" s="63"/>
      <c r="TBM20" s="63"/>
      <c r="TBN20" s="63"/>
      <c r="TBO20" s="63"/>
      <c r="TBP20" s="63"/>
      <c r="TBQ20" s="63"/>
      <c r="TBR20" s="63"/>
      <c r="TBS20" s="63"/>
      <c r="TBT20" s="63"/>
      <c r="TBU20" s="63"/>
      <c r="TBV20" s="63"/>
      <c r="TBW20" s="63"/>
      <c r="TBX20" s="63"/>
      <c r="TBY20" s="63"/>
      <c r="TBZ20" s="63"/>
      <c r="TCA20" s="63"/>
      <c r="TCB20" s="63"/>
      <c r="TCC20" s="63"/>
      <c r="TCD20" s="63"/>
      <c r="TCE20" s="63"/>
      <c r="TCF20" s="63"/>
      <c r="TCG20" s="63"/>
      <c r="TCH20" s="63"/>
      <c r="TCI20" s="63"/>
      <c r="TCJ20" s="63"/>
      <c r="TCK20" s="63"/>
      <c r="TCL20" s="63"/>
      <c r="TCM20" s="63"/>
      <c r="TCN20" s="63"/>
      <c r="TCO20" s="63"/>
      <c r="TCP20" s="63"/>
      <c r="TCQ20" s="63"/>
      <c r="TCR20" s="63"/>
      <c r="TCS20" s="63"/>
      <c r="TCT20" s="63"/>
      <c r="TCU20" s="63"/>
      <c r="TCV20" s="63"/>
      <c r="TCW20" s="63"/>
      <c r="TCX20" s="63"/>
      <c r="TCY20" s="63"/>
      <c r="TCZ20" s="63"/>
      <c r="TDA20" s="63"/>
      <c r="TDB20" s="63"/>
      <c r="TDC20" s="63"/>
      <c r="TDD20" s="63"/>
      <c r="TDE20" s="63"/>
      <c r="TDF20" s="63"/>
      <c r="TDG20" s="63"/>
      <c r="TDH20" s="63"/>
      <c r="TDI20" s="63"/>
      <c r="TDJ20" s="63"/>
      <c r="TDK20" s="63"/>
      <c r="TDL20" s="63"/>
      <c r="TDM20" s="63"/>
      <c r="TDN20" s="63"/>
      <c r="TDO20" s="63"/>
      <c r="TDP20" s="63"/>
      <c r="TDQ20" s="63"/>
      <c r="TDR20" s="63"/>
      <c r="TDS20" s="63"/>
      <c r="TDT20" s="63"/>
      <c r="TDU20" s="63"/>
      <c r="TDV20" s="63"/>
      <c r="TDW20" s="63"/>
      <c r="TDX20" s="63"/>
      <c r="TDY20" s="63"/>
      <c r="TDZ20" s="63"/>
      <c r="TEA20" s="63"/>
      <c r="TEB20" s="63"/>
      <c r="TEC20" s="63"/>
      <c r="TED20" s="63"/>
      <c r="TEE20" s="63"/>
      <c r="TEF20" s="63"/>
      <c r="TEG20" s="63"/>
      <c r="TEH20" s="63"/>
      <c r="TEI20" s="63"/>
      <c r="TEJ20" s="63"/>
      <c r="TEK20" s="63"/>
      <c r="TEL20" s="63"/>
      <c r="TEM20" s="63"/>
      <c r="TEN20" s="63"/>
      <c r="TEO20" s="63"/>
      <c r="TEP20" s="63"/>
      <c r="TEQ20" s="63"/>
      <c r="TER20" s="63"/>
      <c r="TES20" s="63"/>
      <c r="TET20" s="63"/>
      <c r="TEU20" s="63"/>
      <c r="TEV20" s="63"/>
      <c r="TEW20" s="63"/>
      <c r="TEX20" s="63"/>
      <c r="TEY20" s="63"/>
      <c r="TEZ20" s="63"/>
      <c r="TFA20" s="63"/>
      <c r="TFB20" s="63"/>
      <c r="TFC20" s="63"/>
      <c r="TFD20" s="63"/>
      <c r="TFE20" s="63"/>
      <c r="TFF20" s="63"/>
      <c r="TFG20" s="63"/>
      <c r="TFH20" s="63"/>
      <c r="TFI20" s="63"/>
      <c r="TFJ20" s="63"/>
      <c r="TFK20" s="63"/>
      <c r="TFL20" s="63"/>
      <c r="TFM20" s="63"/>
      <c r="TFN20" s="63"/>
      <c r="TFO20" s="63"/>
      <c r="TFP20" s="63"/>
      <c r="TFQ20" s="63"/>
      <c r="TFR20" s="63"/>
      <c r="TFS20" s="63"/>
      <c r="TFT20" s="63"/>
      <c r="TFU20" s="63"/>
      <c r="TFV20" s="63"/>
      <c r="TFW20" s="63"/>
      <c r="TFX20" s="63"/>
      <c r="TFY20" s="63"/>
      <c r="TFZ20" s="63"/>
      <c r="TGA20" s="63"/>
      <c r="TGB20" s="63"/>
      <c r="TGC20" s="63"/>
      <c r="TGD20" s="63"/>
      <c r="TGE20" s="63"/>
      <c r="TGF20" s="63"/>
      <c r="TGG20" s="63"/>
      <c r="TGH20" s="63"/>
      <c r="TGI20" s="63"/>
      <c r="TGJ20" s="63"/>
      <c r="TGK20" s="63"/>
      <c r="TGL20" s="63"/>
      <c r="TGM20" s="63"/>
      <c r="TGN20" s="63"/>
      <c r="TGO20" s="63"/>
      <c r="TGP20" s="63"/>
      <c r="TGQ20" s="63"/>
      <c r="TGR20" s="63"/>
      <c r="TGS20" s="63"/>
      <c r="TGT20" s="63"/>
      <c r="TGU20" s="63"/>
      <c r="TGV20" s="63"/>
      <c r="TGW20" s="63"/>
      <c r="TGX20" s="63"/>
      <c r="TGY20" s="63"/>
      <c r="TGZ20" s="63"/>
      <c r="THA20" s="63"/>
      <c r="THB20" s="63"/>
      <c r="THC20" s="63"/>
      <c r="THD20" s="63"/>
      <c r="THE20" s="63"/>
      <c r="THF20" s="63"/>
      <c r="THG20" s="63"/>
      <c r="THH20" s="63"/>
      <c r="THI20" s="63"/>
      <c r="THJ20" s="63"/>
      <c r="THK20" s="63"/>
      <c r="THL20" s="63"/>
      <c r="THM20" s="63"/>
      <c r="THN20" s="63"/>
      <c r="THO20" s="63"/>
      <c r="THP20" s="63"/>
      <c r="THQ20" s="63"/>
      <c r="THR20" s="63"/>
      <c r="THS20" s="63"/>
      <c r="THT20" s="63"/>
      <c r="THU20" s="63"/>
      <c r="THV20" s="63"/>
      <c r="THW20" s="63"/>
      <c r="THX20" s="63"/>
      <c r="THY20" s="63"/>
      <c r="THZ20" s="63"/>
      <c r="TIA20" s="63"/>
      <c r="TIB20" s="63"/>
      <c r="TIC20" s="63"/>
      <c r="TID20" s="63"/>
      <c r="TIE20" s="63"/>
      <c r="TIF20" s="63"/>
      <c r="TIG20" s="63"/>
      <c r="TIH20" s="63"/>
      <c r="TII20" s="63"/>
      <c r="TIJ20" s="63"/>
      <c r="TIK20" s="63"/>
      <c r="TIL20" s="63"/>
      <c r="TIM20" s="63"/>
      <c r="TIN20" s="63"/>
      <c r="TIO20" s="63"/>
      <c r="TIP20" s="63"/>
      <c r="TIQ20" s="63"/>
      <c r="TIR20" s="63"/>
      <c r="TIS20" s="63"/>
      <c r="TIT20" s="63"/>
      <c r="TIU20" s="63"/>
      <c r="TIV20" s="63"/>
      <c r="TIW20" s="63"/>
      <c r="TIX20" s="63"/>
      <c r="TIY20" s="63"/>
      <c r="TIZ20" s="63"/>
      <c r="TJA20" s="63"/>
      <c r="TJB20" s="63"/>
      <c r="TJC20" s="63"/>
      <c r="TJD20" s="63"/>
      <c r="TJE20" s="63"/>
      <c r="TJF20" s="63"/>
      <c r="TJG20" s="63"/>
      <c r="TJH20" s="63"/>
      <c r="TJI20" s="63"/>
      <c r="TJJ20" s="63"/>
      <c r="TJK20" s="63"/>
      <c r="TJL20" s="63"/>
      <c r="TJM20" s="63"/>
      <c r="TJN20" s="63"/>
      <c r="TJO20" s="63"/>
      <c r="TJP20" s="63"/>
      <c r="TJQ20" s="63"/>
      <c r="TJR20" s="63"/>
      <c r="TJS20" s="63"/>
      <c r="TJT20" s="63"/>
      <c r="TJU20" s="63"/>
      <c r="TJV20" s="63"/>
      <c r="TJW20" s="63"/>
      <c r="TJX20" s="63"/>
      <c r="TJY20" s="63"/>
      <c r="TJZ20" s="63"/>
      <c r="TKA20" s="63"/>
      <c r="TKB20" s="63"/>
      <c r="TKC20" s="63"/>
      <c r="TKD20" s="63"/>
      <c r="TKE20" s="63"/>
      <c r="TKF20" s="63"/>
      <c r="TKG20" s="63"/>
      <c r="TKH20" s="63"/>
      <c r="TKI20" s="63"/>
      <c r="TKJ20" s="63"/>
      <c r="TKK20" s="63"/>
      <c r="TKL20" s="63"/>
      <c r="TKM20" s="63"/>
      <c r="TKN20" s="63"/>
      <c r="TKO20" s="63"/>
      <c r="TKP20" s="63"/>
      <c r="TKQ20" s="63"/>
      <c r="TKR20" s="63"/>
      <c r="TKS20" s="63"/>
      <c r="TKT20" s="63"/>
      <c r="TKU20" s="63"/>
      <c r="TKV20" s="63"/>
      <c r="TKW20" s="63"/>
      <c r="TKX20" s="63"/>
      <c r="TKY20" s="63"/>
      <c r="TKZ20" s="63"/>
      <c r="TLA20" s="63"/>
      <c r="TLB20" s="63"/>
      <c r="TLC20" s="63"/>
      <c r="TLD20" s="63"/>
      <c r="TLE20" s="63"/>
      <c r="TLF20" s="63"/>
      <c r="TLG20" s="63"/>
      <c r="TLH20" s="63"/>
      <c r="TLI20" s="63"/>
      <c r="TLJ20" s="63"/>
      <c r="TLK20" s="63"/>
      <c r="TLL20" s="63"/>
      <c r="TLM20" s="63"/>
      <c r="TLN20" s="63"/>
      <c r="TLO20" s="63"/>
      <c r="TLP20" s="63"/>
      <c r="TLQ20" s="63"/>
      <c r="TLR20" s="63"/>
      <c r="TLS20" s="63"/>
      <c r="TLT20" s="63"/>
      <c r="TLU20" s="63"/>
      <c r="TLV20" s="63"/>
      <c r="TLW20" s="63"/>
      <c r="TLX20" s="63"/>
      <c r="TLY20" s="63"/>
      <c r="TLZ20" s="63"/>
      <c r="TMA20" s="63"/>
      <c r="TMB20" s="63"/>
      <c r="TMC20" s="63"/>
      <c r="TMD20" s="63"/>
      <c r="TME20" s="63"/>
      <c r="TMF20" s="63"/>
      <c r="TMG20" s="63"/>
      <c r="TMH20" s="63"/>
      <c r="TMI20" s="63"/>
      <c r="TMJ20" s="63"/>
      <c r="TMK20" s="63"/>
      <c r="TML20" s="63"/>
      <c r="TMM20" s="63"/>
      <c r="TMN20" s="63"/>
      <c r="TMO20" s="63"/>
      <c r="TMP20" s="63"/>
      <c r="TMQ20" s="63"/>
      <c r="TMR20" s="63"/>
      <c r="TMS20" s="63"/>
      <c r="TMT20" s="63"/>
      <c r="TMU20" s="63"/>
      <c r="TMV20" s="63"/>
      <c r="TMW20" s="63"/>
      <c r="TMX20" s="63"/>
      <c r="TMY20" s="63"/>
      <c r="TMZ20" s="63"/>
      <c r="TNA20" s="63"/>
      <c r="TNB20" s="63"/>
      <c r="TNC20" s="63"/>
      <c r="TND20" s="63"/>
      <c r="TNE20" s="63"/>
      <c r="TNF20" s="63"/>
      <c r="TNG20" s="63"/>
      <c r="TNH20" s="63"/>
      <c r="TNI20" s="63"/>
      <c r="TNJ20" s="63"/>
      <c r="TNK20" s="63"/>
      <c r="TNL20" s="63"/>
      <c r="TNM20" s="63"/>
      <c r="TNN20" s="63"/>
      <c r="TNO20" s="63"/>
      <c r="TNP20" s="63"/>
      <c r="TNQ20" s="63"/>
      <c r="TNR20" s="63"/>
      <c r="TNS20" s="63"/>
      <c r="TNT20" s="63"/>
      <c r="TNU20" s="63"/>
      <c r="TNV20" s="63"/>
      <c r="TNW20" s="63"/>
      <c r="TNX20" s="63"/>
      <c r="TNY20" s="63"/>
      <c r="TNZ20" s="63"/>
      <c r="TOA20" s="63"/>
      <c r="TOB20" s="63"/>
      <c r="TOC20" s="63"/>
      <c r="TOD20" s="63"/>
      <c r="TOE20" s="63"/>
      <c r="TOF20" s="63"/>
      <c r="TOG20" s="63"/>
      <c r="TOH20" s="63"/>
      <c r="TOI20" s="63"/>
      <c r="TOJ20" s="63"/>
      <c r="TOK20" s="63"/>
      <c r="TOL20" s="63"/>
      <c r="TOM20" s="63"/>
      <c r="TON20" s="63"/>
      <c r="TOO20" s="63"/>
      <c r="TOP20" s="63"/>
      <c r="TOQ20" s="63"/>
      <c r="TOR20" s="63"/>
      <c r="TOS20" s="63"/>
      <c r="TOT20" s="63"/>
      <c r="TOU20" s="63"/>
      <c r="TOV20" s="63"/>
      <c r="TOW20" s="63"/>
      <c r="TOX20" s="63"/>
      <c r="TOY20" s="63"/>
      <c r="TOZ20" s="63"/>
      <c r="TPA20" s="63"/>
      <c r="TPB20" s="63"/>
      <c r="TPC20" s="63"/>
      <c r="TPD20" s="63"/>
      <c r="TPE20" s="63"/>
      <c r="TPF20" s="63"/>
      <c r="TPG20" s="63"/>
      <c r="TPH20" s="63"/>
      <c r="TPI20" s="63"/>
      <c r="TPJ20" s="63"/>
      <c r="TPK20" s="63"/>
      <c r="TPL20" s="63"/>
      <c r="TPM20" s="63"/>
      <c r="TPN20" s="63"/>
      <c r="TPO20" s="63"/>
      <c r="TPP20" s="63"/>
      <c r="TPQ20" s="63"/>
      <c r="TPR20" s="63"/>
      <c r="TPS20" s="63"/>
      <c r="TPT20" s="63"/>
      <c r="TPU20" s="63"/>
      <c r="TPV20" s="63"/>
      <c r="TPW20" s="63"/>
      <c r="TPX20" s="63"/>
      <c r="TPY20" s="63"/>
      <c r="TPZ20" s="63"/>
      <c r="TQA20" s="63"/>
      <c r="TQB20" s="63"/>
      <c r="TQC20" s="63"/>
      <c r="TQD20" s="63"/>
      <c r="TQE20" s="63"/>
      <c r="TQF20" s="63"/>
      <c r="TQG20" s="63"/>
      <c r="TQH20" s="63"/>
      <c r="TQI20" s="63"/>
      <c r="TQJ20" s="63"/>
      <c r="TQK20" s="63"/>
      <c r="TQL20" s="63"/>
      <c r="TQM20" s="63"/>
      <c r="TQN20" s="63"/>
      <c r="TQO20" s="63"/>
      <c r="TQP20" s="63"/>
      <c r="TQQ20" s="63"/>
      <c r="TQR20" s="63"/>
      <c r="TQS20" s="63"/>
      <c r="TQT20" s="63"/>
      <c r="TQU20" s="63"/>
      <c r="TQV20" s="63"/>
      <c r="TQW20" s="63"/>
      <c r="TQX20" s="63"/>
      <c r="TQY20" s="63"/>
      <c r="TQZ20" s="63"/>
      <c r="TRA20" s="63"/>
      <c r="TRB20" s="63"/>
      <c r="TRC20" s="63"/>
      <c r="TRD20" s="63"/>
      <c r="TRE20" s="63"/>
      <c r="TRF20" s="63"/>
      <c r="TRG20" s="63"/>
      <c r="TRH20" s="63"/>
      <c r="TRI20" s="63"/>
      <c r="TRJ20" s="63"/>
      <c r="TRK20" s="63"/>
      <c r="TRL20" s="63"/>
      <c r="TRM20" s="63"/>
      <c r="TRN20" s="63"/>
      <c r="TRO20" s="63"/>
      <c r="TRP20" s="63"/>
      <c r="TRQ20" s="63"/>
      <c r="TRR20" s="63"/>
      <c r="TRS20" s="63"/>
      <c r="TRT20" s="63"/>
      <c r="TRU20" s="63"/>
      <c r="TRV20" s="63"/>
      <c r="TRW20" s="63"/>
      <c r="TRX20" s="63"/>
      <c r="TRY20" s="63"/>
      <c r="TRZ20" s="63"/>
      <c r="TSA20" s="63"/>
      <c r="TSB20" s="63"/>
      <c r="TSC20" s="63"/>
      <c r="TSD20" s="63"/>
      <c r="TSE20" s="63"/>
      <c r="TSF20" s="63"/>
      <c r="TSG20" s="63"/>
      <c r="TSH20" s="63"/>
      <c r="TSI20" s="63"/>
      <c r="TSJ20" s="63"/>
      <c r="TSK20" s="63"/>
      <c r="TSL20" s="63"/>
      <c r="TSM20" s="63"/>
      <c r="TSN20" s="63"/>
      <c r="TSO20" s="63"/>
      <c r="TSP20" s="63"/>
      <c r="TSQ20" s="63"/>
      <c r="TSR20" s="63"/>
      <c r="TSS20" s="63"/>
      <c r="TST20" s="63"/>
      <c r="TSU20" s="63"/>
      <c r="TSV20" s="63"/>
      <c r="TSW20" s="63"/>
      <c r="TSX20" s="63"/>
      <c r="TSY20" s="63"/>
      <c r="TSZ20" s="63"/>
      <c r="TTA20" s="63"/>
      <c r="TTB20" s="63"/>
      <c r="TTC20" s="63"/>
      <c r="TTD20" s="63"/>
      <c r="TTE20" s="63"/>
      <c r="TTF20" s="63"/>
      <c r="TTG20" s="63"/>
      <c r="TTH20" s="63"/>
      <c r="TTI20" s="63"/>
      <c r="TTJ20" s="63"/>
      <c r="TTK20" s="63"/>
      <c r="TTL20" s="63"/>
      <c r="TTM20" s="63"/>
      <c r="TTN20" s="63"/>
      <c r="TTO20" s="63"/>
      <c r="TTP20" s="63"/>
      <c r="TTQ20" s="63"/>
      <c r="TTR20" s="63"/>
      <c r="TTS20" s="63"/>
      <c r="TTT20" s="63"/>
      <c r="TTU20" s="63"/>
      <c r="TTV20" s="63"/>
      <c r="TTW20" s="63"/>
      <c r="TTX20" s="63"/>
      <c r="TTY20" s="63"/>
      <c r="TTZ20" s="63"/>
      <c r="TUA20" s="63"/>
      <c r="TUB20" s="63"/>
      <c r="TUC20" s="63"/>
      <c r="TUD20" s="63"/>
      <c r="TUE20" s="63"/>
      <c r="TUF20" s="63"/>
      <c r="TUG20" s="63"/>
      <c r="TUH20" s="63"/>
      <c r="TUI20" s="63"/>
      <c r="TUJ20" s="63"/>
      <c r="TUK20" s="63"/>
      <c r="TUL20" s="63"/>
      <c r="TUM20" s="63"/>
      <c r="TUN20" s="63"/>
      <c r="TUO20" s="63"/>
      <c r="TUP20" s="63"/>
      <c r="TUQ20" s="63"/>
      <c r="TUR20" s="63"/>
      <c r="TUS20" s="63"/>
      <c r="TUT20" s="63"/>
      <c r="TUU20" s="63"/>
      <c r="TUV20" s="63"/>
      <c r="TUW20" s="63"/>
      <c r="TUX20" s="63"/>
      <c r="TUY20" s="63"/>
      <c r="TUZ20" s="63"/>
      <c r="TVA20" s="63"/>
      <c r="TVB20" s="63"/>
      <c r="TVC20" s="63"/>
      <c r="TVD20" s="63"/>
      <c r="TVE20" s="63"/>
      <c r="TVF20" s="63"/>
      <c r="TVG20" s="63"/>
      <c r="TVH20" s="63"/>
      <c r="TVI20" s="63"/>
      <c r="TVJ20" s="63"/>
      <c r="TVK20" s="63"/>
      <c r="TVL20" s="63"/>
      <c r="TVM20" s="63"/>
      <c r="TVN20" s="63"/>
      <c r="TVO20" s="63"/>
      <c r="TVP20" s="63"/>
      <c r="TVQ20" s="63"/>
      <c r="TVR20" s="63"/>
      <c r="TVS20" s="63"/>
      <c r="TVT20" s="63"/>
      <c r="TVU20" s="63"/>
      <c r="TVV20" s="63"/>
      <c r="TVW20" s="63"/>
      <c r="TVX20" s="63"/>
      <c r="TVY20" s="63"/>
      <c r="TVZ20" s="63"/>
      <c r="TWA20" s="63"/>
      <c r="TWB20" s="63"/>
      <c r="TWC20" s="63"/>
      <c r="TWD20" s="63"/>
      <c r="TWE20" s="63"/>
      <c r="TWF20" s="63"/>
      <c r="TWG20" s="63"/>
      <c r="TWH20" s="63"/>
      <c r="TWI20" s="63"/>
      <c r="TWJ20" s="63"/>
      <c r="TWK20" s="63"/>
      <c r="TWL20" s="63"/>
      <c r="TWM20" s="63"/>
      <c r="TWN20" s="63"/>
      <c r="TWO20" s="63"/>
      <c r="TWP20" s="63"/>
      <c r="TWQ20" s="63"/>
      <c r="TWR20" s="63"/>
      <c r="TWS20" s="63"/>
      <c r="TWT20" s="63"/>
      <c r="TWU20" s="63"/>
      <c r="TWV20" s="63"/>
      <c r="TWW20" s="63"/>
      <c r="TWX20" s="63"/>
      <c r="TWY20" s="63"/>
      <c r="TWZ20" s="63"/>
      <c r="TXA20" s="63"/>
      <c r="TXB20" s="63"/>
      <c r="TXC20" s="63"/>
      <c r="TXD20" s="63"/>
      <c r="TXE20" s="63"/>
      <c r="TXF20" s="63"/>
      <c r="TXG20" s="63"/>
      <c r="TXH20" s="63"/>
      <c r="TXI20" s="63"/>
      <c r="TXJ20" s="63"/>
      <c r="TXK20" s="63"/>
      <c r="TXL20" s="63"/>
      <c r="TXM20" s="63"/>
      <c r="TXN20" s="63"/>
      <c r="TXO20" s="63"/>
      <c r="TXP20" s="63"/>
      <c r="TXQ20" s="63"/>
      <c r="TXR20" s="63"/>
      <c r="TXS20" s="63"/>
      <c r="TXT20" s="63"/>
      <c r="TXU20" s="63"/>
      <c r="TXV20" s="63"/>
      <c r="TXW20" s="63"/>
      <c r="TXX20" s="63"/>
      <c r="TXY20" s="63"/>
      <c r="TXZ20" s="63"/>
      <c r="TYA20" s="63"/>
      <c r="TYB20" s="63"/>
      <c r="TYC20" s="63"/>
      <c r="TYD20" s="63"/>
      <c r="TYE20" s="63"/>
      <c r="TYF20" s="63"/>
      <c r="TYG20" s="63"/>
      <c r="TYH20" s="63"/>
      <c r="TYI20" s="63"/>
      <c r="TYJ20" s="63"/>
      <c r="TYK20" s="63"/>
      <c r="TYL20" s="63"/>
      <c r="TYM20" s="63"/>
      <c r="TYN20" s="63"/>
      <c r="TYO20" s="63"/>
      <c r="TYP20" s="63"/>
      <c r="TYQ20" s="63"/>
      <c r="TYR20" s="63"/>
      <c r="TYS20" s="63"/>
      <c r="TYT20" s="63"/>
      <c r="TYU20" s="63"/>
      <c r="TYV20" s="63"/>
      <c r="TYW20" s="63"/>
      <c r="TYX20" s="63"/>
      <c r="TYY20" s="63"/>
      <c r="TYZ20" s="63"/>
      <c r="TZA20" s="63"/>
      <c r="TZB20" s="63"/>
      <c r="TZC20" s="63"/>
      <c r="TZD20" s="63"/>
      <c r="TZE20" s="63"/>
      <c r="TZF20" s="63"/>
      <c r="TZG20" s="63"/>
      <c r="TZH20" s="63"/>
      <c r="TZI20" s="63"/>
      <c r="TZJ20" s="63"/>
      <c r="TZK20" s="63"/>
      <c r="TZL20" s="63"/>
      <c r="TZM20" s="63"/>
      <c r="TZN20" s="63"/>
      <c r="TZO20" s="63"/>
      <c r="TZP20" s="63"/>
      <c r="TZQ20" s="63"/>
      <c r="TZR20" s="63"/>
      <c r="TZS20" s="63"/>
      <c r="TZT20" s="63"/>
      <c r="TZU20" s="63"/>
      <c r="TZV20" s="63"/>
      <c r="TZW20" s="63"/>
      <c r="TZX20" s="63"/>
      <c r="TZY20" s="63"/>
      <c r="TZZ20" s="63"/>
      <c r="UAA20" s="63"/>
      <c r="UAB20" s="63"/>
      <c r="UAC20" s="63"/>
      <c r="UAD20" s="63"/>
      <c r="UAE20" s="63"/>
      <c r="UAF20" s="63"/>
      <c r="UAG20" s="63"/>
      <c r="UAH20" s="63"/>
      <c r="UAI20" s="63"/>
      <c r="UAJ20" s="63"/>
      <c r="UAK20" s="63"/>
      <c r="UAL20" s="63"/>
      <c r="UAM20" s="63"/>
      <c r="UAN20" s="63"/>
      <c r="UAO20" s="63"/>
      <c r="UAP20" s="63"/>
      <c r="UAQ20" s="63"/>
      <c r="UAR20" s="63"/>
      <c r="UAS20" s="63"/>
      <c r="UAT20" s="63"/>
      <c r="UAU20" s="63"/>
      <c r="UAV20" s="63"/>
      <c r="UAW20" s="63"/>
      <c r="UAX20" s="63"/>
      <c r="UAY20" s="63"/>
      <c r="UAZ20" s="63"/>
      <c r="UBA20" s="63"/>
      <c r="UBB20" s="63"/>
      <c r="UBC20" s="63"/>
      <c r="UBD20" s="63"/>
      <c r="UBE20" s="63"/>
      <c r="UBF20" s="63"/>
      <c r="UBG20" s="63"/>
      <c r="UBH20" s="63"/>
      <c r="UBI20" s="63"/>
      <c r="UBJ20" s="63"/>
      <c r="UBK20" s="63"/>
      <c r="UBL20" s="63"/>
      <c r="UBM20" s="63"/>
      <c r="UBN20" s="63"/>
      <c r="UBO20" s="63"/>
      <c r="UBP20" s="63"/>
      <c r="UBQ20" s="63"/>
      <c r="UBR20" s="63"/>
      <c r="UBS20" s="63"/>
      <c r="UBT20" s="63"/>
      <c r="UBU20" s="63"/>
      <c r="UBV20" s="63"/>
      <c r="UBW20" s="63"/>
      <c r="UBX20" s="63"/>
      <c r="UBY20" s="63"/>
      <c r="UBZ20" s="63"/>
      <c r="UCA20" s="63"/>
      <c r="UCB20" s="63"/>
      <c r="UCC20" s="63"/>
      <c r="UCD20" s="63"/>
      <c r="UCE20" s="63"/>
      <c r="UCF20" s="63"/>
      <c r="UCG20" s="63"/>
      <c r="UCH20" s="63"/>
      <c r="UCI20" s="63"/>
      <c r="UCJ20" s="63"/>
      <c r="UCK20" s="63"/>
      <c r="UCL20" s="63"/>
      <c r="UCM20" s="63"/>
      <c r="UCN20" s="63"/>
      <c r="UCO20" s="63"/>
      <c r="UCP20" s="63"/>
      <c r="UCQ20" s="63"/>
      <c r="UCR20" s="63"/>
      <c r="UCS20" s="63"/>
      <c r="UCT20" s="63"/>
      <c r="UCU20" s="63"/>
      <c r="UCV20" s="63"/>
      <c r="UCW20" s="63"/>
      <c r="UCX20" s="63"/>
      <c r="UCY20" s="63"/>
      <c r="UCZ20" s="63"/>
      <c r="UDA20" s="63"/>
      <c r="UDB20" s="63"/>
      <c r="UDC20" s="63"/>
      <c r="UDD20" s="63"/>
      <c r="UDE20" s="63"/>
      <c r="UDF20" s="63"/>
      <c r="UDG20" s="63"/>
      <c r="UDH20" s="63"/>
      <c r="UDI20" s="63"/>
      <c r="UDJ20" s="63"/>
      <c r="UDK20" s="63"/>
      <c r="UDL20" s="63"/>
      <c r="UDM20" s="63"/>
      <c r="UDN20" s="63"/>
      <c r="UDO20" s="63"/>
      <c r="UDP20" s="63"/>
      <c r="UDQ20" s="63"/>
      <c r="UDR20" s="63"/>
      <c r="UDS20" s="63"/>
      <c r="UDT20" s="63"/>
      <c r="UDU20" s="63"/>
      <c r="UDV20" s="63"/>
      <c r="UDW20" s="63"/>
      <c r="UDX20" s="63"/>
      <c r="UDY20" s="63"/>
      <c r="UDZ20" s="63"/>
      <c r="UEA20" s="63"/>
      <c r="UEB20" s="63"/>
      <c r="UEC20" s="63"/>
      <c r="UED20" s="63"/>
      <c r="UEE20" s="63"/>
      <c r="UEF20" s="63"/>
      <c r="UEG20" s="63"/>
      <c r="UEH20" s="63"/>
      <c r="UEI20" s="63"/>
      <c r="UEJ20" s="63"/>
      <c r="UEK20" s="63"/>
      <c r="UEL20" s="63"/>
      <c r="UEM20" s="63"/>
      <c r="UEN20" s="63"/>
      <c r="UEO20" s="63"/>
      <c r="UEP20" s="63"/>
      <c r="UEQ20" s="63"/>
      <c r="UER20" s="63"/>
      <c r="UES20" s="63"/>
      <c r="UET20" s="63"/>
      <c r="UEU20" s="63"/>
      <c r="UEV20" s="63"/>
      <c r="UEW20" s="63"/>
      <c r="UEX20" s="63"/>
      <c r="UEY20" s="63"/>
      <c r="UEZ20" s="63"/>
      <c r="UFA20" s="63"/>
      <c r="UFB20" s="63"/>
      <c r="UFC20" s="63"/>
      <c r="UFD20" s="63"/>
      <c r="UFE20" s="63"/>
      <c r="UFF20" s="63"/>
      <c r="UFG20" s="63"/>
      <c r="UFH20" s="63"/>
      <c r="UFI20" s="63"/>
      <c r="UFJ20" s="63"/>
      <c r="UFK20" s="63"/>
      <c r="UFL20" s="63"/>
      <c r="UFM20" s="63"/>
      <c r="UFN20" s="63"/>
      <c r="UFO20" s="63"/>
      <c r="UFP20" s="63"/>
      <c r="UFQ20" s="63"/>
      <c r="UFR20" s="63"/>
      <c r="UFS20" s="63"/>
      <c r="UFT20" s="63"/>
      <c r="UFU20" s="63"/>
      <c r="UFV20" s="63"/>
      <c r="UFW20" s="63"/>
      <c r="UFX20" s="63"/>
      <c r="UFY20" s="63"/>
      <c r="UFZ20" s="63"/>
      <c r="UGA20" s="63"/>
      <c r="UGB20" s="63"/>
      <c r="UGC20" s="63"/>
      <c r="UGD20" s="63"/>
      <c r="UGE20" s="63"/>
      <c r="UGF20" s="63"/>
      <c r="UGG20" s="63"/>
      <c r="UGH20" s="63"/>
      <c r="UGI20" s="63"/>
      <c r="UGJ20" s="63"/>
      <c r="UGK20" s="63"/>
      <c r="UGL20" s="63"/>
      <c r="UGM20" s="63"/>
      <c r="UGN20" s="63"/>
      <c r="UGO20" s="63"/>
      <c r="UGP20" s="63"/>
      <c r="UGQ20" s="63"/>
      <c r="UGR20" s="63"/>
      <c r="UGS20" s="63"/>
      <c r="UGT20" s="63"/>
      <c r="UGU20" s="63"/>
      <c r="UGV20" s="63"/>
      <c r="UGW20" s="63"/>
      <c r="UGX20" s="63"/>
      <c r="UGY20" s="63"/>
      <c r="UGZ20" s="63"/>
      <c r="UHA20" s="63"/>
      <c r="UHB20" s="63"/>
      <c r="UHC20" s="63"/>
      <c r="UHD20" s="63"/>
      <c r="UHE20" s="63"/>
      <c r="UHF20" s="63"/>
      <c r="UHG20" s="63"/>
      <c r="UHH20" s="63"/>
      <c r="UHI20" s="63"/>
      <c r="UHJ20" s="63"/>
      <c r="UHK20" s="63"/>
      <c r="UHL20" s="63"/>
      <c r="UHM20" s="63"/>
      <c r="UHN20" s="63"/>
      <c r="UHO20" s="63"/>
      <c r="UHP20" s="63"/>
      <c r="UHQ20" s="63"/>
      <c r="UHR20" s="63"/>
      <c r="UHS20" s="63"/>
      <c r="UHT20" s="63"/>
      <c r="UHU20" s="63"/>
      <c r="UHV20" s="63"/>
      <c r="UHW20" s="63"/>
      <c r="UHX20" s="63"/>
      <c r="UHY20" s="63"/>
      <c r="UHZ20" s="63"/>
      <c r="UIA20" s="63"/>
      <c r="UIB20" s="63"/>
      <c r="UIC20" s="63"/>
      <c r="UID20" s="63"/>
      <c r="UIE20" s="63"/>
      <c r="UIF20" s="63"/>
      <c r="UIG20" s="63"/>
      <c r="UIH20" s="63"/>
      <c r="UII20" s="63"/>
      <c r="UIJ20" s="63"/>
      <c r="UIK20" s="63"/>
      <c r="UIL20" s="63"/>
      <c r="UIM20" s="63"/>
      <c r="UIN20" s="63"/>
      <c r="UIO20" s="63"/>
      <c r="UIP20" s="63"/>
      <c r="UIQ20" s="63"/>
      <c r="UIR20" s="63"/>
      <c r="UIS20" s="63"/>
      <c r="UIT20" s="63"/>
      <c r="UIU20" s="63"/>
      <c r="UIV20" s="63"/>
      <c r="UIW20" s="63"/>
      <c r="UIX20" s="63"/>
      <c r="UIY20" s="63"/>
      <c r="UIZ20" s="63"/>
      <c r="UJA20" s="63"/>
      <c r="UJB20" s="63"/>
      <c r="UJC20" s="63"/>
      <c r="UJD20" s="63"/>
      <c r="UJE20" s="63"/>
      <c r="UJF20" s="63"/>
      <c r="UJG20" s="63"/>
      <c r="UJH20" s="63"/>
      <c r="UJI20" s="63"/>
      <c r="UJJ20" s="63"/>
      <c r="UJK20" s="63"/>
      <c r="UJL20" s="63"/>
      <c r="UJM20" s="63"/>
      <c r="UJN20" s="63"/>
      <c r="UJO20" s="63"/>
      <c r="UJP20" s="63"/>
      <c r="UJQ20" s="63"/>
      <c r="UJR20" s="63"/>
      <c r="UJS20" s="63"/>
      <c r="UJT20" s="63"/>
      <c r="UJU20" s="63"/>
      <c r="UJV20" s="63"/>
      <c r="UJW20" s="63"/>
      <c r="UJX20" s="63"/>
      <c r="UJY20" s="63"/>
      <c r="UJZ20" s="63"/>
      <c r="UKA20" s="63"/>
      <c r="UKB20" s="63"/>
      <c r="UKC20" s="63"/>
      <c r="UKD20" s="63"/>
      <c r="UKE20" s="63"/>
      <c r="UKF20" s="63"/>
      <c r="UKG20" s="63"/>
      <c r="UKH20" s="63"/>
      <c r="UKI20" s="63"/>
      <c r="UKJ20" s="63"/>
      <c r="UKK20" s="63"/>
      <c r="UKL20" s="63"/>
      <c r="UKM20" s="63"/>
      <c r="UKN20" s="63"/>
      <c r="UKO20" s="63"/>
      <c r="UKP20" s="63"/>
      <c r="UKQ20" s="63"/>
      <c r="UKR20" s="63"/>
      <c r="UKS20" s="63"/>
      <c r="UKT20" s="63"/>
      <c r="UKU20" s="63"/>
      <c r="UKV20" s="63"/>
      <c r="UKW20" s="63"/>
      <c r="UKX20" s="63"/>
      <c r="UKY20" s="63"/>
      <c r="UKZ20" s="63"/>
      <c r="ULA20" s="63"/>
      <c r="ULB20" s="63"/>
      <c r="ULC20" s="63"/>
      <c r="ULD20" s="63"/>
      <c r="ULE20" s="63"/>
      <c r="ULF20" s="63"/>
      <c r="ULG20" s="63"/>
      <c r="ULH20" s="63"/>
      <c r="ULI20" s="63"/>
      <c r="ULJ20" s="63"/>
      <c r="ULK20" s="63"/>
      <c r="ULL20" s="63"/>
      <c r="ULM20" s="63"/>
      <c r="ULN20" s="63"/>
      <c r="ULO20" s="63"/>
      <c r="ULP20" s="63"/>
      <c r="ULQ20" s="63"/>
      <c r="ULR20" s="63"/>
      <c r="ULS20" s="63"/>
      <c r="ULT20" s="63"/>
      <c r="ULU20" s="63"/>
      <c r="ULV20" s="63"/>
      <c r="ULW20" s="63"/>
      <c r="ULX20" s="63"/>
      <c r="ULY20" s="63"/>
      <c r="ULZ20" s="63"/>
      <c r="UMA20" s="63"/>
      <c r="UMB20" s="63"/>
      <c r="UMC20" s="63"/>
      <c r="UMD20" s="63"/>
      <c r="UME20" s="63"/>
      <c r="UMF20" s="63"/>
      <c r="UMG20" s="63"/>
      <c r="UMH20" s="63"/>
      <c r="UMI20" s="63"/>
      <c r="UMJ20" s="63"/>
      <c r="UMK20" s="63"/>
      <c r="UML20" s="63"/>
      <c r="UMM20" s="63"/>
      <c r="UMN20" s="63"/>
      <c r="UMO20" s="63"/>
      <c r="UMP20" s="63"/>
      <c r="UMQ20" s="63"/>
      <c r="UMR20" s="63"/>
      <c r="UMS20" s="63"/>
      <c r="UMT20" s="63"/>
      <c r="UMU20" s="63"/>
      <c r="UMV20" s="63"/>
      <c r="UMW20" s="63"/>
      <c r="UMX20" s="63"/>
      <c r="UMY20" s="63"/>
      <c r="UMZ20" s="63"/>
      <c r="UNA20" s="63"/>
      <c r="UNB20" s="63"/>
      <c r="UNC20" s="63"/>
      <c r="UND20" s="63"/>
      <c r="UNE20" s="63"/>
      <c r="UNF20" s="63"/>
      <c r="UNG20" s="63"/>
      <c r="UNH20" s="63"/>
      <c r="UNI20" s="63"/>
      <c r="UNJ20" s="63"/>
      <c r="UNK20" s="63"/>
      <c r="UNL20" s="63"/>
      <c r="UNM20" s="63"/>
      <c r="UNN20" s="63"/>
      <c r="UNO20" s="63"/>
      <c r="UNP20" s="63"/>
      <c r="UNQ20" s="63"/>
      <c r="UNR20" s="63"/>
      <c r="UNS20" s="63"/>
      <c r="UNT20" s="63"/>
      <c r="UNU20" s="63"/>
      <c r="UNV20" s="63"/>
      <c r="UNW20" s="63"/>
      <c r="UNX20" s="63"/>
      <c r="UNY20" s="63"/>
      <c r="UNZ20" s="63"/>
      <c r="UOA20" s="63"/>
      <c r="UOB20" s="63"/>
      <c r="UOC20" s="63"/>
      <c r="UOD20" s="63"/>
      <c r="UOE20" s="63"/>
      <c r="UOF20" s="63"/>
      <c r="UOG20" s="63"/>
      <c r="UOH20" s="63"/>
      <c r="UOI20" s="63"/>
      <c r="UOJ20" s="63"/>
      <c r="UOK20" s="63"/>
      <c r="UOL20" s="63"/>
      <c r="UOM20" s="63"/>
      <c r="UON20" s="63"/>
      <c r="UOO20" s="63"/>
      <c r="UOP20" s="63"/>
      <c r="UOQ20" s="63"/>
      <c r="UOR20" s="63"/>
      <c r="UOS20" s="63"/>
      <c r="UOT20" s="63"/>
      <c r="UOU20" s="63"/>
      <c r="UOV20" s="63"/>
      <c r="UOW20" s="63"/>
      <c r="UOX20" s="63"/>
      <c r="UOY20" s="63"/>
      <c r="UOZ20" s="63"/>
      <c r="UPA20" s="63"/>
      <c r="UPB20" s="63"/>
      <c r="UPC20" s="63"/>
      <c r="UPD20" s="63"/>
      <c r="UPE20" s="63"/>
      <c r="UPF20" s="63"/>
      <c r="UPG20" s="63"/>
      <c r="UPH20" s="63"/>
      <c r="UPI20" s="63"/>
      <c r="UPJ20" s="63"/>
      <c r="UPK20" s="63"/>
      <c r="UPL20" s="63"/>
      <c r="UPM20" s="63"/>
      <c r="UPN20" s="63"/>
      <c r="UPO20" s="63"/>
      <c r="UPP20" s="63"/>
      <c r="UPQ20" s="63"/>
      <c r="UPR20" s="63"/>
      <c r="UPS20" s="63"/>
      <c r="UPT20" s="63"/>
      <c r="UPU20" s="63"/>
      <c r="UPV20" s="63"/>
      <c r="UPW20" s="63"/>
      <c r="UPX20" s="63"/>
      <c r="UPY20" s="63"/>
      <c r="UPZ20" s="63"/>
      <c r="UQA20" s="63"/>
      <c r="UQB20" s="63"/>
      <c r="UQC20" s="63"/>
      <c r="UQD20" s="63"/>
      <c r="UQE20" s="63"/>
      <c r="UQF20" s="63"/>
      <c r="UQG20" s="63"/>
      <c r="UQH20" s="63"/>
      <c r="UQI20" s="63"/>
      <c r="UQJ20" s="63"/>
      <c r="UQK20" s="63"/>
      <c r="UQL20" s="63"/>
      <c r="UQM20" s="63"/>
      <c r="UQN20" s="63"/>
      <c r="UQO20" s="63"/>
      <c r="UQP20" s="63"/>
      <c r="UQQ20" s="63"/>
      <c r="UQR20" s="63"/>
      <c r="UQS20" s="63"/>
      <c r="UQT20" s="63"/>
      <c r="UQU20" s="63"/>
      <c r="UQV20" s="63"/>
      <c r="UQW20" s="63"/>
      <c r="UQX20" s="63"/>
      <c r="UQY20" s="63"/>
      <c r="UQZ20" s="63"/>
      <c r="URA20" s="63"/>
      <c r="URB20" s="63"/>
      <c r="URC20" s="63"/>
      <c r="URD20" s="63"/>
      <c r="URE20" s="63"/>
      <c r="URF20" s="63"/>
      <c r="URG20" s="63"/>
      <c r="URH20" s="63"/>
      <c r="URI20" s="63"/>
      <c r="URJ20" s="63"/>
      <c r="URK20" s="63"/>
      <c r="URL20" s="63"/>
      <c r="URM20" s="63"/>
      <c r="URN20" s="63"/>
      <c r="URO20" s="63"/>
      <c r="URP20" s="63"/>
      <c r="URQ20" s="63"/>
      <c r="URR20" s="63"/>
      <c r="URS20" s="63"/>
      <c r="URT20" s="63"/>
      <c r="URU20" s="63"/>
      <c r="URV20" s="63"/>
      <c r="URW20" s="63"/>
      <c r="URX20" s="63"/>
      <c r="URY20" s="63"/>
      <c r="URZ20" s="63"/>
      <c r="USA20" s="63"/>
      <c r="USB20" s="63"/>
      <c r="USC20" s="63"/>
      <c r="USD20" s="63"/>
      <c r="USE20" s="63"/>
      <c r="USF20" s="63"/>
      <c r="USG20" s="63"/>
      <c r="USH20" s="63"/>
      <c r="USI20" s="63"/>
      <c r="USJ20" s="63"/>
      <c r="USK20" s="63"/>
      <c r="USL20" s="63"/>
      <c r="USM20" s="63"/>
      <c r="USN20" s="63"/>
      <c r="USO20" s="63"/>
      <c r="USP20" s="63"/>
      <c r="USQ20" s="63"/>
      <c r="USR20" s="63"/>
      <c r="USS20" s="63"/>
      <c r="UST20" s="63"/>
      <c r="USU20" s="63"/>
      <c r="USV20" s="63"/>
      <c r="USW20" s="63"/>
      <c r="USX20" s="63"/>
      <c r="USY20" s="63"/>
      <c r="USZ20" s="63"/>
      <c r="UTA20" s="63"/>
      <c r="UTB20" s="63"/>
      <c r="UTC20" s="63"/>
      <c r="UTD20" s="63"/>
      <c r="UTE20" s="63"/>
      <c r="UTF20" s="63"/>
      <c r="UTG20" s="63"/>
      <c r="UTH20" s="63"/>
      <c r="UTI20" s="63"/>
      <c r="UTJ20" s="63"/>
      <c r="UTK20" s="63"/>
      <c r="UTL20" s="63"/>
      <c r="UTM20" s="63"/>
      <c r="UTN20" s="63"/>
      <c r="UTO20" s="63"/>
      <c r="UTP20" s="63"/>
      <c r="UTQ20" s="63"/>
      <c r="UTR20" s="63"/>
      <c r="UTS20" s="63"/>
      <c r="UTT20" s="63"/>
      <c r="UTU20" s="63"/>
      <c r="UTV20" s="63"/>
      <c r="UTW20" s="63"/>
      <c r="UTX20" s="63"/>
      <c r="UTY20" s="63"/>
      <c r="UTZ20" s="63"/>
      <c r="UUA20" s="63"/>
      <c r="UUB20" s="63"/>
      <c r="UUC20" s="63"/>
      <c r="UUD20" s="63"/>
      <c r="UUE20" s="63"/>
      <c r="UUF20" s="63"/>
      <c r="UUG20" s="63"/>
      <c r="UUH20" s="63"/>
      <c r="UUI20" s="63"/>
      <c r="UUJ20" s="63"/>
      <c r="UUK20" s="63"/>
      <c r="UUL20" s="63"/>
      <c r="UUM20" s="63"/>
      <c r="UUN20" s="63"/>
      <c r="UUO20" s="63"/>
      <c r="UUP20" s="63"/>
      <c r="UUQ20" s="63"/>
      <c r="UUR20" s="63"/>
      <c r="UUS20" s="63"/>
      <c r="UUT20" s="63"/>
      <c r="UUU20" s="63"/>
      <c r="UUV20" s="63"/>
      <c r="UUW20" s="63"/>
      <c r="UUX20" s="63"/>
      <c r="UUY20" s="63"/>
      <c r="UUZ20" s="63"/>
      <c r="UVA20" s="63"/>
      <c r="UVB20" s="63"/>
      <c r="UVC20" s="63"/>
      <c r="UVD20" s="63"/>
      <c r="UVE20" s="63"/>
      <c r="UVF20" s="63"/>
      <c r="UVG20" s="63"/>
      <c r="UVH20" s="63"/>
      <c r="UVI20" s="63"/>
      <c r="UVJ20" s="63"/>
      <c r="UVK20" s="63"/>
      <c r="UVL20" s="63"/>
      <c r="UVM20" s="63"/>
      <c r="UVN20" s="63"/>
      <c r="UVO20" s="63"/>
      <c r="UVP20" s="63"/>
      <c r="UVQ20" s="63"/>
      <c r="UVR20" s="63"/>
      <c r="UVS20" s="63"/>
      <c r="UVT20" s="63"/>
      <c r="UVU20" s="63"/>
      <c r="UVV20" s="63"/>
      <c r="UVW20" s="63"/>
      <c r="UVX20" s="63"/>
      <c r="UVY20" s="63"/>
      <c r="UVZ20" s="63"/>
      <c r="UWA20" s="63"/>
      <c r="UWB20" s="63"/>
      <c r="UWC20" s="63"/>
      <c r="UWD20" s="63"/>
      <c r="UWE20" s="63"/>
      <c r="UWF20" s="63"/>
      <c r="UWG20" s="63"/>
      <c r="UWH20" s="63"/>
      <c r="UWI20" s="63"/>
      <c r="UWJ20" s="63"/>
      <c r="UWK20" s="63"/>
      <c r="UWL20" s="63"/>
      <c r="UWM20" s="63"/>
      <c r="UWN20" s="63"/>
      <c r="UWO20" s="63"/>
      <c r="UWP20" s="63"/>
      <c r="UWQ20" s="63"/>
      <c r="UWR20" s="63"/>
      <c r="UWS20" s="63"/>
      <c r="UWT20" s="63"/>
      <c r="UWU20" s="63"/>
      <c r="UWV20" s="63"/>
      <c r="UWW20" s="63"/>
      <c r="UWX20" s="63"/>
      <c r="UWY20" s="63"/>
      <c r="UWZ20" s="63"/>
      <c r="UXA20" s="63"/>
      <c r="UXB20" s="63"/>
      <c r="UXC20" s="63"/>
      <c r="UXD20" s="63"/>
      <c r="UXE20" s="63"/>
      <c r="UXF20" s="63"/>
      <c r="UXG20" s="63"/>
      <c r="UXH20" s="63"/>
      <c r="UXI20" s="63"/>
      <c r="UXJ20" s="63"/>
      <c r="UXK20" s="63"/>
      <c r="UXL20" s="63"/>
      <c r="UXM20" s="63"/>
      <c r="UXN20" s="63"/>
      <c r="UXO20" s="63"/>
      <c r="UXP20" s="63"/>
      <c r="UXQ20" s="63"/>
      <c r="UXR20" s="63"/>
      <c r="UXS20" s="63"/>
      <c r="UXT20" s="63"/>
      <c r="UXU20" s="63"/>
      <c r="UXV20" s="63"/>
      <c r="UXW20" s="63"/>
      <c r="UXX20" s="63"/>
      <c r="UXY20" s="63"/>
      <c r="UXZ20" s="63"/>
      <c r="UYA20" s="63"/>
      <c r="UYB20" s="63"/>
      <c r="UYC20" s="63"/>
      <c r="UYD20" s="63"/>
      <c r="UYE20" s="63"/>
      <c r="UYF20" s="63"/>
      <c r="UYG20" s="63"/>
      <c r="UYH20" s="63"/>
      <c r="UYI20" s="63"/>
      <c r="UYJ20" s="63"/>
      <c r="UYK20" s="63"/>
      <c r="UYL20" s="63"/>
      <c r="UYM20" s="63"/>
      <c r="UYN20" s="63"/>
      <c r="UYO20" s="63"/>
      <c r="UYP20" s="63"/>
      <c r="UYQ20" s="63"/>
      <c r="UYR20" s="63"/>
      <c r="UYS20" s="63"/>
      <c r="UYT20" s="63"/>
      <c r="UYU20" s="63"/>
      <c r="UYV20" s="63"/>
      <c r="UYW20" s="63"/>
      <c r="UYX20" s="63"/>
      <c r="UYY20" s="63"/>
      <c r="UYZ20" s="63"/>
      <c r="UZA20" s="63"/>
      <c r="UZB20" s="63"/>
      <c r="UZC20" s="63"/>
      <c r="UZD20" s="63"/>
      <c r="UZE20" s="63"/>
      <c r="UZF20" s="63"/>
      <c r="UZG20" s="63"/>
      <c r="UZH20" s="63"/>
      <c r="UZI20" s="63"/>
      <c r="UZJ20" s="63"/>
      <c r="UZK20" s="63"/>
      <c r="UZL20" s="63"/>
      <c r="UZM20" s="63"/>
      <c r="UZN20" s="63"/>
      <c r="UZO20" s="63"/>
      <c r="UZP20" s="63"/>
      <c r="UZQ20" s="63"/>
      <c r="UZR20" s="63"/>
      <c r="UZS20" s="63"/>
      <c r="UZT20" s="63"/>
      <c r="UZU20" s="63"/>
      <c r="UZV20" s="63"/>
      <c r="UZW20" s="63"/>
      <c r="UZX20" s="63"/>
      <c r="UZY20" s="63"/>
      <c r="UZZ20" s="63"/>
      <c r="VAA20" s="63"/>
      <c r="VAB20" s="63"/>
      <c r="VAC20" s="63"/>
      <c r="VAD20" s="63"/>
      <c r="VAE20" s="63"/>
      <c r="VAF20" s="63"/>
      <c r="VAG20" s="63"/>
      <c r="VAH20" s="63"/>
      <c r="VAI20" s="63"/>
      <c r="VAJ20" s="63"/>
      <c r="VAK20" s="63"/>
      <c r="VAL20" s="63"/>
      <c r="VAM20" s="63"/>
      <c r="VAN20" s="63"/>
      <c r="VAO20" s="63"/>
      <c r="VAP20" s="63"/>
      <c r="VAQ20" s="63"/>
      <c r="VAR20" s="63"/>
      <c r="VAS20" s="63"/>
      <c r="VAT20" s="63"/>
      <c r="VAU20" s="63"/>
      <c r="VAV20" s="63"/>
      <c r="VAW20" s="63"/>
      <c r="VAX20" s="63"/>
      <c r="VAY20" s="63"/>
      <c r="VAZ20" s="63"/>
      <c r="VBA20" s="63"/>
      <c r="VBB20" s="63"/>
      <c r="VBC20" s="63"/>
      <c r="VBD20" s="63"/>
      <c r="VBE20" s="63"/>
      <c r="VBF20" s="63"/>
      <c r="VBG20" s="63"/>
      <c r="VBH20" s="63"/>
      <c r="VBI20" s="63"/>
      <c r="VBJ20" s="63"/>
      <c r="VBK20" s="63"/>
      <c r="VBL20" s="63"/>
      <c r="VBM20" s="63"/>
      <c r="VBN20" s="63"/>
      <c r="VBO20" s="63"/>
      <c r="VBP20" s="63"/>
      <c r="VBQ20" s="63"/>
      <c r="VBR20" s="63"/>
      <c r="VBS20" s="63"/>
      <c r="VBT20" s="63"/>
      <c r="VBU20" s="63"/>
      <c r="VBV20" s="63"/>
      <c r="VBW20" s="63"/>
      <c r="VBX20" s="63"/>
      <c r="VBY20" s="63"/>
      <c r="VBZ20" s="63"/>
      <c r="VCA20" s="63"/>
      <c r="VCB20" s="63"/>
      <c r="VCC20" s="63"/>
      <c r="VCD20" s="63"/>
      <c r="VCE20" s="63"/>
      <c r="VCF20" s="63"/>
      <c r="VCG20" s="63"/>
      <c r="VCH20" s="63"/>
      <c r="VCI20" s="63"/>
      <c r="VCJ20" s="63"/>
      <c r="VCK20" s="63"/>
      <c r="VCL20" s="63"/>
      <c r="VCM20" s="63"/>
      <c r="VCN20" s="63"/>
      <c r="VCO20" s="63"/>
      <c r="VCP20" s="63"/>
      <c r="VCQ20" s="63"/>
      <c r="VCR20" s="63"/>
      <c r="VCS20" s="63"/>
      <c r="VCT20" s="63"/>
      <c r="VCU20" s="63"/>
      <c r="VCV20" s="63"/>
      <c r="VCW20" s="63"/>
      <c r="VCX20" s="63"/>
      <c r="VCY20" s="63"/>
      <c r="VCZ20" s="63"/>
      <c r="VDA20" s="63"/>
      <c r="VDB20" s="63"/>
      <c r="VDC20" s="63"/>
      <c r="VDD20" s="63"/>
      <c r="VDE20" s="63"/>
      <c r="VDF20" s="63"/>
      <c r="VDG20" s="63"/>
      <c r="VDH20" s="63"/>
      <c r="VDI20" s="63"/>
      <c r="VDJ20" s="63"/>
      <c r="VDK20" s="63"/>
      <c r="VDL20" s="63"/>
      <c r="VDM20" s="63"/>
      <c r="VDN20" s="63"/>
      <c r="VDO20" s="63"/>
      <c r="VDP20" s="63"/>
      <c r="VDQ20" s="63"/>
      <c r="VDR20" s="63"/>
      <c r="VDS20" s="63"/>
      <c r="VDT20" s="63"/>
      <c r="VDU20" s="63"/>
      <c r="VDV20" s="63"/>
      <c r="VDW20" s="63"/>
      <c r="VDX20" s="63"/>
      <c r="VDY20" s="63"/>
      <c r="VDZ20" s="63"/>
      <c r="VEA20" s="63"/>
      <c r="VEB20" s="63"/>
      <c r="VEC20" s="63"/>
      <c r="VED20" s="63"/>
      <c r="VEE20" s="63"/>
      <c r="VEF20" s="63"/>
      <c r="VEG20" s="63"/>
      <c r="VEH20" s="63"/>
      <c r="VEI20" s="63"/>
      <c r="VEJ20" s="63"/>
      <c r="VEK20" s="63"/>
      <c r="VEL20" s="63"/>
      <c r="VEM20" s="63"/>
      <c r="VEN20" s="63"/>
      <c r="VEO20" s="63"/>
      <c r="VEP20" s="63"/>
      <c r="VEQ20" s="63"/>
      <c r="VER20" s="63"/>
      <c r="VES20" s="63"/>
      <c r="VET20" s="63"/>
      <c r="VEU20" s="63"/>
      <c r="VEV20" s="63"/>
      <c r="VEW20" s="63"/>
      <c r="VEX20" s="63"/>
      <c r="VEY20" s="63"/>
      <c r="VEZ20" s="63"/>
      <c r="VFA20" s="63"/>
      <c r="VFB20" s="63"/>
      <c r="VFC20" s="63"/>
      <c r="VFD20" s="63"/>
      <c r="VFE20" s="63"/>
      <c r="VFF20" s="63"/>
      <c r="VFG20" s="63"/>
      <c r="VFH20" s="63"/>
      <c r="VFI20" s="63"/>
      <c r="VFJ20" s="63"/>
      <c r="VFK20" s="63"/>
      <c r="VFL20" s="63"/>
      <c r="VFM20" s="63"/>
      <c r="VFN20" s="63"/>
      <c r="VFO20" s="63"/>
      <c r="VFP20" s="63"/>
      <c r="VFQ20" s="63"/>
      <c r="VFR20" s="63"/>
      <c r="VFS20" s="63"/>
      <c r="VFT20" s="63"/>
      <c r="VFU20" s="63"/>
      <c r="VFV20" s="63"/>
      <c r="VFW20" s="63"/>
      <c r="VFX20" s="63"/>
      <c r="VFY20" s="63"/>
      <c r="VFZ20" s="63"/>
      <c r="VGA20" s="63"/>
      <c r="VGB20" s="63"/>
      <c r="VGC20" s="63"/>
      <c r="VGD20" s="63"/>
      <c r="VGE20" s="63"/>
      <c r="VGF20" s="63"/>
      <c r="VGG20" s="63"/>
      <c r="VGH20" s="63"/>
      <c r="VGI20" s="63"/>
      <c r="VGJ20" s="63"/>
      <c r="VGK20" s="63"/>
      <c r="VGL20" s="63"/>
      <c r="VGM20" s="63"/>
      <c r="VGN20" s="63"/>
      <c r="VGO20" s="63"/>
      <c r="VGP20" s="63"/>
      <c r="VGQ20" s="63"/>
      <c r="VGR20" s="63"/>
      <c r="VGS20" s="63"/>
      <c r="VGT20" s="63"/>
      <c r="VGU20" s="63"/>
      <c r="VGV20" s="63"/>
      <c r="VGW20" s="63"/>
      <c r="VGX20" s="63"/>
      <c r="VGY20" s="63"/>
      <c r="VGZ20" s="63"/>
      <c r="VHA20" s="63"/>
      <c r="VHB20" s="63"/>
      <c r="VHC20" s="63"/>
      <c r="VHD20" s="63"/>
      <c r="VHE20" s="63"/>
      <c r="VHF20" s="63"/>
      <c r="VHG20" s="63"/>
      <c r="VHH20" s="63"/>
      <c r="VHI20" s="63"/>
      <c r="VHJ20" s="63"/>
      <c r="VHK20" s="63"/>
      <c r="VHL20" s="63"/>
      <c r="VHM20" s="63"/>
      <c r="VHN20" s="63"/>
      <c r="VHO20" s="63"/>
      <c r="VHP20" s="63"/>
      <c r="VHQ20" s="63"/>
      <c r="VHR20" s="63"/>
      <c r="VHS20" s="63"/>
      <c r="VHT20" s="63"/>
      <c r="VHU20" s="63"/>
      <c r="VHV20" s="63"/>
      <c r="VHW20" s="63"/>
      <c r="VHX20" s="63"/>
      <c r="VHY20" s="63"/>
      <c r="VHZ20" s="63"/>
      <c r="VIA20" s="63"/>
      <c r="VIB20" s="63"/>
      <c r="VIC20" s="63"/>
      <c r="VID20" s="63"/>
      <c r="VIE20" s="63"/>
      <c r="VIF20" s="63"/>
      <c r="VIG20" s="63"/>
      <c r="VIH20" s="63"/>
      <c r="VII20" s="63"/>
      <c r="VIJ20" s="63"/>
      <c r="VIK20" s="63"/>
      <c r="VIL20" s="63"/>
      <c r="VIM20" s="63"/>
      <c r="VIN20" s="63"/>
      <c r="VIO20" s="63"/>
      <c r="VIP20" s="63"/>
      <c r="VIQ20" s="63"/>
      <c r="VIR20" s="63"/>
      <c r="VIS20" s="63"/>
      <c r="VIT20" s="63"/>
      <c r="VIU20" s="63"/>
      <c r="VIV20" s="63"/>
      <c r="VIW20" s="63"/>
      <c r="VIX20" s="63"/>
      <c r="VIY20" s="63"/>
      <c r="VIZ20" s="63"/>
      <c r="VJA20" s="63"/>
      <c r="VJB20" s="63"/>
      <c r="VJC20" s="63"/>
      <c r="VJD20" s="63"/>
      <c r="VJE20" s="63"/>
      <c r="VJF20" s="63"/>
      <c r="VJG20" s="63"/>
      <c r="VJH20" s="63"/>
      <c r="VJI20" s="63"/>
      <c r="VJJ20" s="63"/>
      <c r="VJK20" s="63"/>
      <c r="VJL20" s="63"/>
      <c r="VJM20" s="63"/>
      <c r="VJN20" s="63"/>
      <c r="VJO20" s="63"/>
      <c r="VJP20" s="63"/>
      <c r="VJQ20" s="63"/>
      <c r="VJR20" s="63"/>
      <c r="VJS20" s="63"/>
      <c r="VJT20" s="63"/>
      <c r="VJU20" s="63"/>
      <c r="VJV20" s="63"/>
      <c r="VJW20" s="63"/>
      <c r="VJX20" s="63"/>
      <c r="VJY20" s="63"/>
      <c r="VJZ20" s="63"/>
      <c r="VKA20" s="63"/>
      <c r="VKB20" s="63"/>
      <c r="VKC20" s="63"/>
      <c r="VKD20" s="63"/>
      <c r="VKE20" s="63"/>
      <c r="VKF20" s="63"/>
      <c r="VKG20" s="63"/>
      <c r="VKH20" s="63"/>
      <c r="VKI20" s="63"/>
      <c r="VKJ20" s="63"/>
      <c r="VKK20" s="63"/>
      <c r="VKL20" s="63"/>
      <c r="VKM20" s="63"/>
      <c r="VKN20" s="63"/>
      <c r="VKO20" s="63"/>
      <c r="VKP20" s="63"/>
      <c r="VKQ20" s="63"/>
      <c r="VKR20" s="63"/>
      <c r="VKS20" s="63"/>
      <c r="VKT20" s="63"/>
      <c r="VKU20" s="63"/>
      <c r="VKV20" s="63"/>
      <c r="VKW20" s="63"/>
      <c r="VKX20" s="63"/>
      <c r="VKY20" s="63"/>
      <c r="VKZ20" s="63"/>
      <c r="VLA20" s="63"/>
      <c r="VLB20" s="63"/>
      <c r="VLC20" s="63"/>
      <c r="VLD20" s="63"/>
      <c r="VLE20" s="63"/>
      <c r="VLF20" s="63"/>
      <c r="VLG20" s="63"/>
      <c r="VLH20" s="63"/>
      <c r="VLI20" s="63"/>
      <c r="VLJ20" s="63"/>
      <c r="VLK20" s="63"/>
      <c r="VLL20" s="63"/>
      <c r="VLM20" s="63"/>
      <c r="VLN20" s="63"/>
      <c r="VLO20" s="63"/>
      <c r="VLP20" s="63"/>
      <c r="VLQ20" s="63"/>
      <c r="VLR20" s="63"/>
      <c r="VLS20" s="63"/>
      <c r="VLT20" s="63"/>
      <c r="VLU20" s="63"/>
      <c r="VLV20" s="63"/>
      <c r="VLW20" s="63"/>
      <c r="VLX20" s="63"/>
      <c r="VLY20" s="63"/>
      <c r="VLZ20" s="63"/>
      <c r="VMA20" s="63"/>
      <c r="VMB20" s="63"/>
      <c r="VMC20" s="63"/>
      <c r="VMD20" s="63"/>
      <c r="VME20" s="63"/>
      <c r="VMF20" s="63"/>
      <c r="VMG20" s="63"/>
      <c r="VMH20" s="63"/>
      <c r="VMI20" s="63"/>
      <c r="VMJ20" s="63"/>
      <c r="VMK20" s="63"/>
      <c r="VML20" s="63"/>
      <c r="VMM20" s="63"/>
      <c r="VMN20" s="63"/>
      <c r="VMO20" s="63"/>
      <c r="VMP20" s="63"/>
      <c r="VMQ20" s="63"/>
      <c r="VMR20" s="63"/>
      <c r="VMS20" s="63"/>
      <c r="VMT20" s="63"/>
      <c r="VMU20" s="63"/>
      <c r="VMV20" s="63"/>
      <c r="VMW20" s="63"/>
      <c r="VMX20" s="63"/>
      <c r="VMY20" s="63"/>
      <c r="VMZ20" s="63"/>
      <c r="VNA20" s="63"/>
      <c r="VNB20" s="63"/>
      <c r="VNC20" s="63"/>
      <c r="VND20" s="63"/>
      <c r="VNE20" s="63"/>
      <c r="VNF20" s="63"/>
      <c r="VNG20" s="63"/>
      <c r="VNH20" s="63"/>
      <c r="VNI20" s="63"/>
      <c r="VNJ20" s="63"/>
      <c r="VNK20" s="63"/>
      <c r="VNL20" s="63"/>
      <c r="VNM20" s="63"/>
      <c r="VNN20" s="63"/>
      <c r="VNO20" s="63"/>
      <c r="VNP20" s="63"/>
      <c r="VNQ20" s="63"/>
      <c r="VNR20" s="63"/>
      <c r="VNS20" s="63"/>
      <c r="VNT20" s="63"/>
      <c r="VNU20" s="63"/>
      <c r="VNV20" s="63"/>
      <c r="VNW20" s="63"/>
      <c r="VNX20" s="63"/>
      <c r="VNY20" s="63"/>
      <c r="VNZ20" s="63"/>
      <c r="VOA20" s="63"/>
      <c r="VOB20" s="63"/>
      <c r="VOC20" s="63"/>
      <c r="VOD20" s="63"/>
      <c r="VOE20" s="63"/>
      <c r="VOF20" s="63"/>
      <c r="VOG20" s="63"/>
      <c r="VOH20" s="63"/>
      <c r="VOI20" s="63"/>
      <c r="VOJ20" s="63"/>
      <c r="VOK20" s="63"/>
      <c r="VOL20" s="63"/>
      <c r="VOM20" s="63"/>
      <c r="VON20" s="63"/>
      <c r="VOO20" s="63"/>
      <c r="VOP20" s="63"/>
      <c r="VOQ20" s="63"/>
      <c r="VOR20" s="63"/>
      <c r="VOS20" s="63"/>
      <c r="VOT20" s="63"/>
      <c r="VOU20" s="63"/>
      <c r="VOV20" s="63"/>
      <c r="VOW20" s="63"/>
      <c r="VOX20" s="63"/>
      <c r="VOY20" s="63"/>
      <c r="VOZ20" s="63"/>
      <c r="VPA20" s="63"/>
      <c r="VPB20" s="63"/>
      <c r="VPC20" s="63"/>
      <c r="VPD20" s="63"/>
      <c r="VPE20" s="63"/>
      <c r="VPF20" s="63"/>
      <c r="VPG20" s="63"/>
      <c r="VPH20" s="63"/>
      <c r="VPI20" s="63"/>
      <c r="VPJ20" s="63"/>
      <c r="VPK20" s="63"/>
      <c r="VPL20" s="63"/>
      <c r="VPM20" s="63"/>
      <c r="VPN20" s="63"/>
      <c r="VPO20" s="63"/>
      <c r="VPP20" s="63"/>
      <c r="VPQ20" s="63"/>
      <c r="VPR20" s="63"/>
      <c r="VPS20" s="63"/>
      <c r="VPT20" s="63"/>
      <c r="VPU20" s="63"/>
      <c r="VPV20" s="63"/>
      <c r="VPW20" s="63"/>
      <c r="VPX20" s="63"/>
      <c r="VPY20" s="63"/>
      <c r="VPZ20" s="63"/>
      <c r="VQA20" s="63"/>
      <c r="VQB20" s="63"/>
      <c r="VQC20" s="63"/>
      <c r="VQD20" s="63"/>
      <c r="VQE20" s="63"/>
      <c r="VQF20" s="63"/>
      <c r="VQG20" s="63"/>
      <c r="VQH20" s="63"/>
      <c r="VQI20" s="63"/>
      <c r="VQJ20" s="63"/>
      <c r="VQK20" s="63"/>
      <c r="VQL20" s="63"/>
      <c r="VQM20" s="63"/>
      <c r="VQN20" s="63"/>
      <c r="VQO20" s="63"/>
      <c r="VQP20" s="63"/>
      <c r="VQQ20" s="63"/>
      <c r="VQR20" s="63"/>
      <c r="VQS20" s="63"/>
      <c r="VQT20" s="63"/>
      <c r="VQU20" s="63"/>
      <c r="VQV20" s="63"/>
      <c r="VQW20" s="63"/>
      <c r="VQX20" s="63"/>
      <c r="VQY20" s="63"/>
      <c r="VQZ20" s="63"/>
      <c r="VRA20" s="63"/>
      <c r="VRB20" s="63"/>
      <c r="VRC20" s="63"/>
      <c r="VRD20" s="63"/>
      <c r="VRE20" s="63"/>
      <c r="VRF20" s="63"/>
      <c r="VRG20" s="63"/>
      <c r="VRH20" s="63"/>
      <c r="VRI20" s="63"/>
      <c r="VRJ20" s="63"/>
      <c r="VRK20" s="63"/>
      <c r="VRL20" s="63"/>
      <c r="VRM20" s="63"/>
      <c r="VRN20" s="63"/>
      <c r="VRO20" s="63"/>
      <c r="VRP20" s="63"/>
      <c r="VRQ20" s="63"/>
      <c r="VRR20" s="63"/>
      <c r="VRS20" s="63"/>
      <c r="VRT20" s="63"/>
      <c r="VRU20" s="63"/>
      <c r="VRV20" s="63"/>
      <c r="VRW20" s="63"/>
      <c r="VRX20" s="63"/>
      <c r="VRY20" s="63"/>
      <c r="VRZ20" s="63"/>
      <c r="VSA20" s="63"/>
      <c r="VSB20" s="63"/>
      <c r="VSC20" s="63"/>
      <c r="VSD20" s="63"/>
      <c r="VSE20" s="63"/>
      <c r="VSF20" s="63"/>
      <c r="VSG20" s="63"/>
      <c r="VSH20" s="63"/>
      <c r="VSI20" s="63"/>
      <c r="VSJ20" s="63"/>
      <c r="VSK20" s="63"/>
      <c r="VSL20" s="63"/>
      <c r="VSM20" s="63"/>
      <c r="VSN20" s="63"/>
      <c r="VSO20" s="63"/>
      <c r="VSP20" s="63"/>
      <c r="VSQ20" s="63"/>
      <c r="VSR20" s="63"/>
      <c r="VSS20" s="63"/>
      <c r="VST20" s="63"/>
      <c r="VSU20" s="63"/>
      <c r="VSV20" s="63"/>
      <c r="VSW20" s="63"/>
      <c r="VSX20" s="63"/>
      <c r="VSY20" s="63"/>
      <c r="VSZ20" s="63"/>
      <c r="VTA20" s="63"/>
      <c r="VTB20" s="63"/>
      <c r="VTC20" s="63"/>
      <c r="VTD20" s="63"/>
      <c r="VTE20" s="63"/>
      <c r="VTF20" s="63"/>
      <c r="VTG20" s="63"/>
      <c r="VTH20" s="63"/>
      <c r="VTI20" s="63"/>
      <c r="VTJ20" s="63"/>
      <c r="VTK20" s="63"/>
      <c r="VTL20" s="63"/>
      <c r="VTM20" s="63"/>
      <c r="VTN20" s="63"/>
      <c r="VTO20" s="63"/>
      <c r="VTP20" s="63"/>
      <c r="VTQ20" s="63"/>
      <c r="VTR20" s="63"/>
      <c r="VTS20" s="63"/>
      <c r="VTT20" s="63"/>
      <c r="VTU20" s="63"/>
      <c r="VTV20" s="63"/>
      <c r="VTW20" s="63"/>
      <c r="VTX20" s="63"/>
      <c r="VTY20" s="63"/>
      <c r="VTZ20" s="63"/>
      <c r="VUA20" s="63"/>
      <c r="VUB20" s="63"/>
      <c r="VUC20" s="63"/>
      <c r="VUD20" s="63"/>
      <c r="VUE20" s="63"/>
      <c r="VUF20" s="63"/>
      <c r="VUG20" s="63"/>
      <c r="VUH20" s="63"/>
      <c r="VUI20" s="63"/>
      <c r="VUJ20" s="63"/>
      <c r="VUK20" s="63"/>
      <c r="VUL20" s="63"/>
      <c r="VUM20" s="63"/>
      <c r="VUN20" s="63"/>
      <c r="VUO20" s="63"/>
      <c r="VUP20" s="63"/>
      <c r="VUQ20" s="63"/>
      <c r="VUR20" s="63"/>
      <c r="VUS20" s="63"/>
      <c r="VUT20" s="63"/>
      <c r="VUU20" s="63"/>
      <c r="VUV20" s="63"/>
      <c r="VUW20" s="63"/>
      <c r="VUX20" s="63"/>
      <c r="VUY20" s="63"/>
      <c r="VUZ20" s="63"/>
      <c r="VVA20" s="63"/>
      <c r="VVB20" s="63"/>
      <c r="VVC20" s="63"/>
      <c r="VVD20" s="63"/>
      <c r="VVE20" s="63"/>
      <c r="VVF20" s="63"/>
      <c r="VVG20" s="63"/>
      <c r="VVH20" s="63"/>
      <c r="VVI20" s="63"/>
      <c r="VVJ20" s="63"/>
      <c r="VVK20" s="63"/>
      <c r="VVL20" s="63"/>
      <c r="VVM20" s="63"/>
      <c r="VVN20" s="63"/>
      <c r="VVO20" s="63"/>
      <c r="VVP20" s="63"/>
      <c r="VVQ20" s="63"/>
      <c r="VVR20" s="63"/>
      <c r="VVS20" s="63"/>
      <c r="VVT20" s="63"/>
      <c r="VVU20" s="63"/>
      <c r="VVV20" s="63"/>
      <c r="VVW20" s="63"/>
      <c r="VVX20" s="63"/>
      <c r="VVY20" s="63"/>
      <c r="VVZ20" s="63"/>
      <c r="VWA20" s="63"/>
      <c r="VWB20" s="63"/>
      <c r="VWC20" s="63"/>
      <c r="VWD20" s="63"/>
      <c r="VWE20" s="63"/>
      <c r="VWF20" s="63"/>
      <c r="VWG20" s="63"/>
      <c r="VWH20" s="63"/>
      <c r="VWI20" s="63"/>
      <c r="VWJ20" s="63"/>
      <c r="VWK20" s="63"/>
      <c r="VWL20" s="63"/>
      <c r="VWM20" s="63"/>
      <c r="VWN20" s="63"/>
      <c r="VWO20" s="63"/>
      <c r="VWP20" s="63"/>
      <c r="VWQ20" s="63"/>
      <c r="VWR20" s="63"/>
      <c r="VWS20" s="63"/>
      <c r="VWT20" s="63"/>
      <c r="VWU20" s="63"/>
      <c r="VWV20" s="63"/>
      <c r="VWW20" s="63"/>
      <c r="VWX20" s="63"/>
      <c r="VWY20" s="63"/>
      <c r="VWZ20" s="63"/>
      <c r="VXA20" s="63"/>
      <c r="VXB20" s="63"/>
      <c r="VXC20" s="63"/>
      <c r="VXD20" s="63"/>
      <c r="VXE20" s="63"/>
      <c r="VXF20" s="63"/>
      <c r="VXG20" s="63"/>
      <c r="VXH20" s="63"/>
      <c r="VXI20" s="63"/>
      <c r="VXJ20" s="63"/>
      <c r="VXK20" s="63"/>
      <c r="VXL20" s="63"/>
      <c r="VXM20" s="63"/>
      <c r="VXN20" s="63"/>
      <c r="VXO20" s="63"/>
      <c r="VXP20" s="63"/>
      <c r="VXQ20" s="63"/>
      <c r="VXR20" s="63"/>
      <c r="VXS20" s="63"/>
      <c r="VXT20" s="63"/>
      <c r="VXU20" s="63"/>
      <c r="VXV20" s="63"/>
      <c r="VXW20" s="63"/>
      <c r="VXX20" s="63"/>
      <c r="VXY20" s="63"/>
      <c r="VXZ20" s="63"/>
      <c r="VYA20" s="63"/>
      <c r="VYB20" s="63"/>
      <c r="VYC20" s="63"/>
      <c r="VYD20" s="63"/>
      <c r="VYE20" s="63"/>
      <c r="VYF20" s="63"/>
      <c r="VYG20" s="63"/>
      <c r="VYH20" s="63"/>
      <c r="VYI20" s="63"/>
      <c r="VYJ20" s="63"/>
      <c r="VYK20" s="63"/>
      <c r="VYL20" s="63"/>
      <c r="VYM20" s="63"/>
      <c r="VYN20" s="63"/>
      <c r="VYO20" s="63"/>
      <c r="VYP20" s="63"/>
      <c r="VYQ20" s="63"/>
      <c r="VYR20" s="63"/>
      <c r="VYS20" s="63"/>
      <c r="VYT20" s="63"/>
      <c r="VYU20" s="63"/>
      <c r="VYV20" s="63"/>
      <c r="VYW20" s="63"/>
      <c r="VYX20" s="63"/>
      <c r="VYY20" s="63"/>
      <c r="VYZ20" s="63"/>
      <c r="VZA20" s="63"/>
      <c r="VZB20" s="63"/>
      <c r="VZC20" s="63"/>
      <c r="VZD20" s="63"/>
      <c r="VZE20" s="63"/>
      <c r="VZF20" s="63"/>
      <c r="VZG20" s="63"/>
      <c r="VZH20" s="63"/>
      <c r="VZI20" s="63"/>
      <c r="VZJ20" s="63"/>
      <c r="VZK20" s="63"/>
      <c r="VZL20" s="63"/>
      <c r="VZM20" s="63"/>
      <c r="VZN20" s="63"/>
      <c r="VZO20" s="63"/>
      <c r="VZP20" s="63"/>
      <c r="VZQ20" s="63"/>
      <c r="VZR20" s="63"/>
      <c r="VZS20" s="63"/>
      <c r="VZT20" s="63"/>
      <c r="VZU20" s="63"/>
      <c r="VZV20" s="63"/>
      <c r="VZW20" s="63"/>
      <c r="VZX20" s="63"/>
      <c r="VZY20" s="63"/>
      <c r="VZZ20" s="63"/>
      <c r="WAA20" s="63"/>
      <c r="WAB20" s="63"/>
      <c r="WAC20" s="63"/>
      <c r="WAD20" s="63"/>
      <c r="WAE20" s="63"/>
      <c r="WAF20" s="63"/>
      <c r="WAG20" s="63"/>
      <c r="WAH20" s="63"/>
      <c r="WAI20" s="63"/>
      <c r="WAJ20" s="63"/>
      <c r="WAK20" s="63"/>
      <c r="WAL20" s="63"/>
      <c r="WAM20" s="63"/>
      <c r="WAN20" s="63"/>
      <c r="WAO20" s="63"/>
      <c r="WAP20" s="63"/>
      <c r="WAQ20" s="63"/>
      <c r="WAR20" s="63"/>
      <c r="WAS20" s="63"/>
      <c r="WAT20" s="63"/>
      <c r="WAU20" s="63"/>
      <c r="WAV20" s="63"/>
      <c r="WAW20" s="63"/>
      <c r="WAX20" s="63"/>
      <c r="WAY20" s="63"/>
      <c r="WAZ20" s="63"/>
      <c r="WBA20" s="63"/>
      <c r="WBB20" s="63"/>
      <c r="WBC20" s="63"/>
      <c r="WBD20" s="63"/>
      <c r="WBE20" s="63"/>
      <c r="WBF20" s="63"/>
      <c r="WBG20" s="63"/>
      <c r="WBH20" s="63"/>
      <c r="WBI20" s="63"/>
      <c r="WBJ20" s="63"/>
      <c r="WBK20" s="63"/>
      <c r="WBL20" s="63"/>
      <c r="WBM20" s="63"/>
      <c r="WBN20" s="63"/>
      <c r="WBO20" s="63"/>
      <c r="WBP20" s="63"/>
      <c r="WBQ20" s="63"/>
      <c r="WBR20" s="63"/>
      <c r="WBS20" s="63"/>
      <c r="WBT20" s="63"/>
      <c r="WBU20" s="63"/>
      <c r="WBV20" s="63"/>
      <c r="WBW20" s="63"/>
      <c r="WBX20" s="63"/>
      <c r="WBY20" s="63"/>
      <c r="WBZ20" s="63"/>
      <c r="WCA20" s="63"/>
      <c r="WCB20" s="63"/>
      <c r="WCC20" s="63"/>
      <c r="WCD20" s="63"/>
      <c r="WCE20" s="63"/>
      <c r="WCF20" s="63"/>
      <c r="WCG20" s="63"/>
      <c r="WCH20" s="63"/>
      <c r="WCI20" s="63"/>
      <c r="WCJ20" s="63"/>
      <c r="WCK20" s="63"/>
      <c r="WCL20" s="63"/>
      <c r="WCM20" s="63"/>
      <c r="WCN20" s="63"/>
      <c r="WCO20" s="63"/>
      <c r="WCP20" s="63"/>
      <c r="WCQ20" s="63"/>
      <c r="WCR20" s="63"/>
      <c r="WCS20" s="63"/>
      <c r="WCT20" s="63"/>
      <c r="WCU20" s="63"/>
      <c r="WCV20" s="63"/>
      <c r="WCW20" s="63"/>
      <c r="WCX20" s="63"/>
      <c r="WCY20" s="63"/>
      <c r="WCZ20" s="63"/>
      <c r="WDA20" s="63"/>
      <c r="WDB20" s="63"/>
      <c r="WDC20" s="63"/>
      <c r="WDD20" s="63"/>
      <c r="WDE20" s="63"/>
      <c r="WDF20" s="63"/>
      <c r="WDG20" s="63"/>
      <c r="WDH20" s="63"/>
      <c r="WDI20" s="63"/>
      <c r="WDJ20" s="63"/>
      <c r="WDK20" s="63"/>
      <c r="WDL20" s="63"/>
      <c r="WDM20" s="63"/>
      <c r="WDN20" s="63"/>
      <c r="WDO20" s="63"/>
      <c r="WDP20" s="63"/>
      <c r="WDQ20" s="63"/>
      <c r="WDR20" s="63"/>
      <c r="WDS20" s="63"/>
      <c r="WDT20" s="63"/>
      <c r="WDU20" s="63"/>
      <c r="WDV20" s="63"/>
      <c r="WDW20" s="63"/>
      <c r="WDX20" s="63"/>
      <c r="WDY20" s="63"/>
      <c r="WDZ20" s="63"/>
      <c r="WEA20" s="63"/>
      <c r="WEB20" s="63"/>
      <c r="WEC20" s="63"/>
      <c r="WED20" s="63"/>
      <c r="WEE20" s="63"/>
      <c r="WEF20" s="63"/>
      <c r="WEG20" s="63"/>
      <c r="WEH20" s="63"/>
      <c r="WEI20" s="63"/>
      <c r="WEJ20" s="63"/>
      <c r="WEK20" s="63"/>
      <c r="WEL20" s="63"/>
      <c r="WEM20" s="63"/>
      <c r="WEN20" s="63"/>
      <c r="WEO20" s="63"/>
      <c r="WEP20" s="63"/>
      <c r="WEQ20" s="63"/>
      <c r="WER20" s="63"/>
      <c r="WES20" s="63"/>
      <c r="WET20" s="63"/>
      <c r="WEU20" s="63"/>
      <c r="WEV20" s="63"/>
      <c r="WEW20" s="63"/>
      <c r="WEX20" s="63"/>
      <c r="WEY20" s="63"/>
      <c r="WEZ20" s="63"/>
      <c r="WFA20" s="63"/>
      <c r="WFB20" s="63"/>
      <c r="WFC20" s="63"/>
      <c r="WFD20" s="63"/>
      <c r="WFE20" s="63"/>
      <c r="WFF20" s="63"/>
      <c r="WFG20" s="63"/>
      <c r="WFH20" s="63"/>
      <c r="WFI20" s="63"/>
      <c r="WFJ20" s="63"/>
      <c r="WFK20" s="63"/>
      <c r="WFL20" s="63"/>
      <c r="WFM20" s="63"/>
      <c r="WFN20" s="63"/>
      <c r="WFO20" s="63"/>
      <c r="WFP20" s="63"/>
      <c r="WFQ20" s="63"/>
      <c r="WFR20" s="63"/>
      <c r="WFS20" s="63"/>
      <c r="WFT20" s="63"/>
      <c r="WFU20" s="63"/>
      <c r="WFV20" s="63"/>
      <c r="WFW20" s="63"/>
      <c r="WFX20" s="63"/>
      <c r="WFY20" s="63"/>
      <c r="WFZ20" s="63"/>
      <c r="WGA20" s="63"/>
      <c r="WGB20" s="63"/>
      <c r="WGC20" s="63"/>
      <c r="WGD20" s="63"/>
      <c r="WGE20" s="63"/>
      <c r="WGF20" s="63"/>
      <c r="WGG20" s="63"/>
      <c r="WGH20" s="63"/>
      <c r="WGI20" s="63"/>
      <c r="WGJ20" s="63"/>
      <c r="WGK20" s="63"/>
      <c r="WGL20" s="63"/>
      <c r="WGM20" s="63"/>
      <c r="WGN20" s="63"/>
      <c r="WGO20" s="63"/>
      <c r="WGP20" s="63"/>
      <c r="WGQ20" s="63"/>
      <c r="WGR20" s="63"/>
      <c r="WGS20" s="63"/>
      <c r="WGT20" s="63"/>
      <c r="WGU20" s="63"/>
      <c r="WGV20" s="63"/>
      <c r="WGW20" s="63"/>
      <c r="WGX20" s="63"/>
      <c r="WGY20" s="63"/>
      <c r="WGZ20" s="63"/>
      <c r="WHA20" s="63"/>
      <c r="WHB20" s="63"/>
      <c r="WHC20" s="63"/>
      <c r="WHD20" s="63"/>
      <c r="WHE20" s="63"/>
      <c r="WHF20" s="63"/>
      <c r="WHG20" s="63"/>
      <c r="WHH20" s="63"/>
      <c r="WHI20" s="63"/>
      <c r="WHJ20" s="63"/>
      <c r="WHK20" s="63"/>
      <c r="WHL20" s="63"/>
      <c r="WHM20" s="63"/>
      <c r="WHN20" s="63"/>
      <c r="WHO20" s="63"/>
      <c r="WHP20" s="63"/>
      <c r="WHQ20" s="63"/>
      <c r="WHR20" s="63"/>
      <c r="WHS20" s="63"/>
      <c r="WHT20" s="63"/>
      <c r="WHU20" s="63"/>
      <c r="WHV20" s="63"/>
      <c r="WHW20" s="63"/>
      <c r="WHX20" s="63"/>
      <c r="WHY20" s="63"/>
      <c r="WHZ20" s="63"/>
      <c r="WIA20" s="63"/>
      <c r="WIB20" s="63"/>
      <c r="WIC20" s="63"/>
      <c r="WID20" s="63"/>
      <c r="WIE20" s="63"/>
      <c r="WIF20" s="63"/>
      <c r="WIG20" s="63"/>
      <c r="WIH20" s="63"/>
      <c r="WII20" s="63"/>
      <c r="WIJ20" s="63"/>
      <c r="WIK20" s="63"/>
      <c r="WIL20" s="63"/>
      <c r="WIM20" s="63"/>
      <c r="WIN20" s="63"/>
      <c r="WIO20" s="63"/>
      <c r="WIP20" s="63"/>
      <c r="WIQ20" s="63"/>
      <c r="WIR20" s="63"/>
      <c r="WIS20" s="63"/>
      <c r="WIT20" s="63"/>
      <c r="WIU20" s="63"/>
      <c r="WIV20" s="63"/>
      <c r="WIW20" s="63"/>
      <c r="WIX20" s="63"/>
      <c r="WIY20" s="63"/>
      <c r="WIZ20" s="63"/>
      <c r="WJA20" s="63"/>
      <c r="WJB20" s="63"/>
      <c r="WJC20" s="63"/>
      <c r="WJD20" s="63"/>
      <c r="WJE20" s="63"/>
      <c r="WJF20" s="63"/>
      <c r="WJG20" s="63"/>
      <c r="WJH20" s="63"/>
      <c r="WJI20" s="63"/>
      <c r="WJJ20" s="63"/>
      <c r="WJK20" s="63"/>
      <c r="WJL20" s="63"/>
      <c r="WJM20" s="63"/>
      <c r="WJN20" s="63"/>
      <c r="WJO20" s="63"/>
      <c r="WJP20" s="63"/>
      <c r="WJQ20" s="63"/>
      <c r="WJR20" s="63"/>
      <c r="WJS20" s="63"/>
      <c r="WJT20" s="63"/>
      <c r="WJU20" s="63"/>
      <c r="WJV20" s="63"/>
      <c r="WJW20" s="63"/>
      <c r="WJX20" s="63"/>
      <c r="WJY20" s="63"/>
      <c r="WJZ20" s="63"/>
      <c r="WKA20" s="63"/>
      <c r="WKB20" s="63"/>
      <c r="WKC20" s="63"/>
      <c r="WKD20" s="63"/>
      <c r="WKE20" s="63"/>
      <c r="WKF20" s="63"/>
      <c r="WKG20" s="63"/>
      <c r="WKH20" s="63"/>
      <c r="WKI20" s="63"/>
      <c r="WKJ20" s="63"/>
      <c r="WKK20" s="63"/>
      <c r="WKL20" s="63"/>
      <c r="WKM20" s="63"/>
      <c r="WKN20" s="63"/>
      <c r="WKO20" s="63"/>
      <c r="WKP20" s="63"/>
      <c r="WKQ20" s="63"/>
      <c r="WKR20" s="63"/>
      <c r="WKS20" s="63"/>
      <c r="WKT20" s="63"/>
      <c r="WKU20" s="63"/>
      <c r="WKV20" s="63"/>
      <c r="WKW20" s="63"/>
      <c r="WKX20" s="63"/>
      <c r="WKY20" s="63"/>
      <c r="WKZ20" s="63"/>
      <c r="WLA20" s="63"/>
      <c r="WLB20" s="63"/>
      <c r="WLC20" s="63"/>
      <c r="WLD20" s="63"/>
      <c r="WLE20" s="63"/>
      <c r="WLF20" s="63"/>
      <c r="WLG20" s="63"/>
      <c r="WLH20" s="63"/>
      <c r="WLI20" s="63"/>
      <c r="WLJ20" s="63"/>
      <c r="WLK20" s="63"/>
      <c r="WLL20" s="63"/>
      <c r="WLM20" s="63"/>
      <c r="WLN20" s="63"/>
      <c r="WLO20" s="63"/>
      <c r="WLP20" s="63"/>
      <c r="WLQ20" s="63"/>
      <c r="WLR20" s="63"/>
      <c r="WLS20" s="63"/>
      <c r="WLT20" s="63"/>
      <c r="WLU20" s="63"/>
      <c r="WLV20" s="63"/>
      <c r="WLW20" s="63"/>
      <c r="WLX20" s="63"/>
      <c r="WLY20" s="63"/>
      <c r="WLZ20" s="63"/>
      <c r="WMA20" s="63"/>
      <c r="WMB20" s="63"/>
      <c r="WMC20" s="63"/>
      <c r="WMD20" s="63"/>
      <c r="WME20" s="63"/>
      <c r="WMF20" s="63"/>
      <c r="WMG20" s="63"/>
      <c r="WMH20" s="63"/>
      <c r="WMI20" s="63"/>
      <c r="WMJ20" s="63"/>
      <c r="WMK20" s="63"/>
      <c r="WML20" s="63"/>
      <c r="WMM20" s="63"/>
      <c r="WMN20" s="63"/>
      <c r="WMO20" s="63"/>
      <c r="WMP20" s="63"/>
      <c r="WMQ20" s="63"/>
      <c r="WMR20" s="63"/>
      <c r="WMS20" s="63"/>
      <c r="WMT20" s="63"/>
      <c r="WMU20" s="63"/>
      <c r="WMV20" s="63"/>
      <c r="WMW20" s="63"/>
      <c r="WMX20" s="63"/>
      <c r="WMY20" s="63"/>
      <c r="WMZ20" s="63"/>
      <c r="WNA20" s="63"/>
      <c r="WNB20" s="63"/>
      <c r="WNC20" s="63"/>
      <c r="WND20" s="63"/>
      <c r="WNE20" s="63"/>
      <c r="WNF20" s="63"/>
      <c r="WNG20" s="63"/>
      <c r="WNH20" s="63"/>
      <c r="WNI20" s="63"/>
      <c r="WNJ20" s="63"/>
      <c r="WNK20" s="63"/>
      <c r="WNL20" s="63"/>
      <c r="WNM20" s="63"/>
      <c r="WNN20" s="63"/>
      <c r="WNO20" s="63"/>
      <c r="WNP20" s="63"/>
      <c r="WNQ20" s="63"/>
      <c r="WNR20" s="63"/>
      <c r="WNS20" s="63"/>
      <c r="WNT20" s="63"/>
      <c r="WNU20" s="63"/>
      <c r="WNV20" s="63"/>
      <c r="WNW20" s="63"/>
      <c r="WNX20" s="63"/>
      <c r="WNY20" s="63"/>
      <c r="WNZ20" s="63"/>
      <c r="WOA20" s="63"/>
      <c r="WOB20" s="63"/>
      <c r="WOC20" s="63"/>
      <c r="WOD20" s="63"/>
      <c r="WOE20" s="63"/>
      <c r="WOF20" s="63"/>
      <c r="WOG20" s="63"/>
      <c r="WOH20" s="63"/>
      <c r="WOI20" s="63"/>
      <c r="WOJ20" s="63"/>
      <c r="WOK20" s="63"/>
      <c r="WOL20" s="63"/>
      <c r="WOM20" s="63"/>
      <c r="WON20" s="63"/>
      <c r="WOO20" s="63"/>
      <c r="WOP20" s="63"/>
      <c r="WOQ20" s="63"/>
      <c r="WOR20" s="63"/>
      <c r="WOS20" s="63"/>
      <c r="WOT20" s="63"/>
      <c r="WOU20" s="63"/>
      <c r="WOV20" s="63"/>
      <c r="WOW20" s="63"/>
      <c r="WOX20" s="63"/>
      <c r="WOY20" s="63"/>
      <c r="WOZ20" s="63"/>
      <c r="WPA20" s="63"/>
      <c r="WPB20" s="63"/>
      <c r="WPC20" s="63"/>
      <c r="WPD20" s="63"/>
      <c r="WPE20" s="63"/>
      <c r="WPF20" s="63"/>
      <c r="WPG20" s="63"/>
      <c r="WPH20" s="63"/>
      <c r="WPI20" s="63"/>
      <c r="WPJ20" s="63"/>
      <c r="WPK20" s="63"/>
      <c r="WPL20" s="63"/>
      <c r="WPM20" s="63"/>
      <c r="WPN20" s="63"/>
      <c r="WPO20" s="63"/>
      <c r="WPP20" s="63"/>
      <c r="WPQ20" s="63"/>
      <c r="WPR20" s="63"/>
      <c r="WPS20" s="63"/>
      <c r="WPT20" s="63"/>
      <c r="WPU20" s="63"/>
      <c r="WPV20" s="63"/>
      <c r="WPW20" s="63"/>
      <c r="WPX20" s="63"/>
      <c r="WPY20" s="63"/>
      <c r="WPZ20" s="63"/>
      <c r="WQA20" s="63"/>
      <c r="WQB20" s="63"/>
      <c r="WQC20" s="63"/>
      <c r="WQD20" s="63"/>
      <c r="WQE20" s="63"/>
      <c r="WQF20" s="63"/>
      <c r="WQG20" s="63"/>
      <c r="WQH20" s="63"/>
      <c r="WQI20" s="63"/>
      <c r="WQJ20" s="63"/>
      <c r="WQK20" s="63"/>
      <c r="WQL20" s="63"/>
      <c r="WQM20" s="63"/>
      <c r="WQN20" s="63"/>
      <c r="WQO20" s="63"/>
      <c r="WQP20" s="63"/>
      <c r="WQQ20" s="63"/>
      <c r="WQR20" s="63"/>
      <c r="WQS20" s="63"/>
      <c r="WQT20" s="63"/>
      <c r="WQU20" s="63"/>
      <c r="WQV20" s="63"/>
      <c r="WQW20" s="63"/>
      <c r="WQX20" s="63"/>
      <c r="WQY20" s="63"/>
      <c r="WQZ20" s="63"/>
      <c r="WRA20" s="63"/>
      <c r="WRB20" s="63"/>
      <c r="WRC20" s="63"/>
      <c r="WRD20" s="63"/>
      <c r="WRE20" s="63"/>
      <c r="WRF20" s="63"/>
      <c r="WRG20" s="63"/>
      <c r="WRH20" s="63"/>
      <c r="WRI20" s="63"/>
      <c r="WRJ20" s="63"/>
      <c r="WRK20" s="63"/>
      <c r="WRL20" s="63"/>
      <c r="WRM20" s="63"/>
      <c r="WRN20" s="63"/>
      <c r="WRO20" s="63"/>
      <c r="WRP20" s="63"/>
      <c r="WRQ20" s="63"/>
      <c r="WRR20" s="63"/>
      <c r="WRS20" s="63"/>
      <c r="WRT20" s="63"/>
      <c r="WRU20" s="63"/>
      <c r="WRV20" s="63"/>
      <c r="WRW20" s="63"/>
      <c r="WRX20" s="63"/>
      <c r="WRY20" s="63"/>
      <c r="WRZ20" s="63"/>
      <c r="WSA20" s="63"/>
      <c r="WSB20" s="63"/>
      <c r="WSC20" s="63"/>
      <c r="WSD20" s="63"/>
      <c r="WSE20" s="63"/>
      <c r="WSF20" s="63"/>
      <c r="WSG20" s="63"/>
      <c r="WSH20" s="63"/>
      <c r="WSI20" s="63"/>
      <c r="WSJ20" s="63"/>
      <c r="WSK20" s="63"/>
      <c r="WSL20" s="63"/>
      <c r="WSM20" s="63"/>
      <c r="WSN20" s="63"/>
      <c r="WSO20" s="63"/>
      <c r="WSP20" s="63"/>
      <c r="WSQ20" s="63"/>
      <c r="WSR20" s="63"/>
      <c r="WSS20" s="63"/>
      <c r="WST20" s="63"/>
      <c r="WSU20" s="63"/>
      <c r="WSV20" s="63"/>
      <c r="WSW20" s="63"/>
      <c r="WSX20" s="63"/>
      <c r="WSY20" s="63"/>
      <c r="WSZ20" s="63"/>
      <c r="WTA20" s="63"/>
      <c r="WTB20" s="63"/>
      <c r="WTC20" s="63"/>
      <c r="WTD20" s="63"/>
      <c r="WTE20" s="63"/>
      <c r="WTF20" s="63"/>
      <c r="WTG20" s="63"/>
      <c r="WTH20" s="63"/>
      <c r="WTI20" s="63"/>
      <c r="WTJ20" s="63"/>
      <c r="WTK20" s="63"/>
      <c r="WTL20" s="63"/>
      <c r="WTM20" s="63"/>
      <c r="WTN20" s="63"/>
      <c r="WTO20" s="63"/>
      <c r="WTP20" s="63"/>
      <c r="WTQ20" s="63"/>
      <c r="WTR20" s="63"/>
      <c r="WTS20" s="63"/>
      <c r="WTT20" s="63"/>
      <c r="WTU20" s="63"/>
      <c r="WTV20" s="63"/>
      <c r="WTW20" s="63"/>
      <c r="WTX20" s="63"/>
      <c r="WTY20" s="63"/>
      <c r="WTZ20" s="63"/>
      <c r="WUA20" s="63"/>
      <c r="WUB20" s="63"/>
      <c r="WUC20" s="63"/>
      <c r="WUD20" s="63"/>
      <c r="WUE20" s="63"/>
      <c r="WUF20" s="63"/>
      <c r="WUG20" s="63"/>
      <c r="WUH20" s="63"/>
      <c r="WUI20" s="63"/>
      <c r="WUJ20" s="63"/>
      <c r="WUK20" s="63"/>
      <c r="WUL20" s="63"/>
      <c r="WUM20" s="63"/>
      <c r="WUN20" s="63"/>
      <c r="WUO20" s="63"/>
      <c r="WUP20" s="63"/>
      <c r="WUQ20" s="63"/>
      <c r="WUR20" s="63"/>
      <c r="WUS20" s="63"/>
      <c r="WUT20" s="63"/>
      <c r="WUU20" s="63"/>
      <c r="WUV20" s="63"/>
      <c r="WUW20" s="63"/>
      <c r="WUX20" s="63"/>
      <c r="WUY20" s="63"/>
      <c r="WUZ20" s="63"/>
      <c r="WVA20" s="63"/>
      <c r="WVB20" s="63"/>
      <c r="WVC20" s="63"/>
      <c r="WVD20" s="63"/>
      <c r="WVE20" s="63"/>
      <c r="WVF20" s="63"/>
      <c r="WVG20" s="63"/>
      <c r="WVH20" s="63"/>
      <c r="WVI20" s="63"/>
      <c r="WVJ20" s="63"/>
      <c r="WVK20" s="63"/>
      <c r="WVL20" s="63"/>
      <c r="WVM20" s="63"/>
      <c r="WVN20" s="63"/>
      <c r="WVO20" s="63"/>
      <c r="WVP20" s="63"/>
      <c r="WVQ20" s="63"/>
      <c r="WVR20" s="63"/>
      <c r="WVS20" s="63"/>
      <c r="WVT20" s="63"/>
      <c r="WVU20" s="63"/>
      <c r="WVV20" s="63"/>
      <c r="WVW20" s="63"/>
      <c r="WVX20" s="63"/>
      <c r="WVY20" s="63"/>
      <c r="WVZ20" s="63"/>
      <c r="WWA20" s="63"/>
      <c r="WWB20" s="63"/>
      <c r="WWC20" s="63"/>
      <c r="WWD20" s="63"/>
      <c r="WWE20" s="63"/>
      <c r="WWF20" s="63"/>
      <c r="WWG20" s="63"/>
      <c r="WWH20" s="63"/>
      <c r="WWI20" s="63"/>
      <c r="WWJ20" s="63"/>
      <c r="WWK20" s="63"/>
      <c r="WWL20" s="63"/>
      <c r="WWM20" s="63"/>
      <c r="WWN20" s="63"/>
      <c r="WWO20" s="63"/>
      <c r="WWP20" s="63"/>
      <c r="WWQ20" s="63"/>
      <c r="WWR20" s="63"/>
      <c r="WWS20" s="63"/>
      <c r="WWT20" s="63"/>
      <c r="WWU20" s="63"/>
      <c r="WWV20" s="63"/>
      <c r="WWW20" s="63"/>
      <c r="WWX20" s="63"/>
      <c r="WWY20" s="63"/>
      <c r="WWZ20" s="63"/>
      <c r="WXA20" s="63"/>
      <c r="WXB20" s="63"/>
      <c r="WXC20" s="63"/>
      <c r="WXD20" s="63"/>
      <c r="WXE20" s="63"/>
      <c r="WXF20" s="63"/>
      <c r="WXG20" s="63"/>
      <c r="WXH20" s="63"/>
      <c r="WXI20" s="63"/>
      <c r="WXJ20" s="63"/>
      <c r="WXK20" s="63"/>
      <c r="WXL20" s="63"/>
      <c r="WXM20" s="63"/>
      <c r="WXN20" s="63"/>
      <c r="WXO20" s="63"/>
      <c r="WXP20" s="63"/>
      <c r="WXQ20" s="63"/>
      <c r="WXR20" s="63"/>
      <c r="WXS20" s="63"/>
      <c r="WXT20" s="63"/>
      <c r="WXU20" s="63"/>
      <c r="WXV20" s="63"/>
      <c r="WXW20" s="63"/>
      <c r="WXX20" s="63"/>
      <c r="WXY20" s="63"/>
      <c r="WXZ20" s="63"/>
      <c r="WYA20" s="63"/>
      <c r="WYB20" s="63"/>
      <c r="WYC20" s="63"/>
      <c r="WYD20" s="63"/>
      <c r="WYE20" s="63"/>
      <c r="WYF20" s="63"/>
      <c r="WYG20" s="63"/>
      <c r="WYH20" s="63"/>
      <c r="WYI20" s="63"/>
      <c r="WYJ20" s="63"/>
      <c r="WYK20" s="63"/>
      <c r="WYL20" s="63"/>
      <c r="WYM20" s="63"/>
      <c r="WYN20" s="63"/>
      <c r="WYO20" s="63"/>
      <c r="WYP20" s="63"/>
      <c r="WYQ20" s="63"/>
      <c r="WYR20" s="63"/>
      <c r="WYS20" s="63"/>
      <c r="WYT20" s="63"/>
      <c r="WYU20" s="63"/>
      <c r="WYV20" s="63"/>
      <c r="WYW20" s="63"/>
      <c r="WYX20" s="63"/>
      <c r="WYY20" s="63"/>
      <c r="WYZ20" s="63"/>
      <c r="WZA20" s="63"/>
      <c r="WZB20" s="63"/>
      <c r="WZC20" s="63"/>
      <c r="WZD20" s="63"/>
      <c r="WZE20" s="63"/>
      <c r="WZF20" s="63"/>
      <c r="WZG20" s="63"/>
      <c r="WZH20" s="63"/>
      <c r="WZI20" s="63"/>
      <c r="WZJ20" s="63"/>
      <c r="WZK20" s="63"/>
      <c r="WZL20" s="63"/>
      <c r="WZM20" s="63"/>
      <c r="WZN20" s="63"/>
      <c r="WZO20" s="63"/>
      <c r="WZP20" s="63"/>
      <c r="WZQ20" s="63"/>
      <c r="WZR20" s="63"/>
      <c r="WZS20" s="63"/>
      <c r="WZT20" s="63"/>
      <c r="WZU20" s="63"/>
      <c r="WZV20" s="63"/>
      <c r="WZW20" s="63"/>
      <c r="WZX20" s="63"/>
      <c r="WZY20" s="63"/>
      <c r="WZZ20" s="63"/>
      <c r="XAA20" s="63"/>
      <c r="XAB20" s="63"/>
      <c r="XAC20" s="63"/>
      <c r="XAD20" s="63"/>
      <c r="XAE20" s="63"/>
      <c r="XAF20" s="63"/>
      <c r="XAG20" s="63"/>
      <c r="XAH20" s="63"/>
      <c r="XAI20" s="63"/>
      <c r="XAJ20" s="63"/>
      <c r="XAK20" s="63"/>
      <c r="XAL20" s="63"/>
      <c r="XAM20" s="63"/>
      <c r="XAN20" s="63"/>
      <c r="XAO20" s="63"/>
      <c r="XAP20" s="63"/>
      <c r="XAQ20" s="63"/>
      <c r="XAR20" s="63"/>
      <c r="XAS20" s="63"/>
      <c r="XAT20" s="63"/>
      <c r="XAU20" s="63"/>
      <c r="XAV20" s="63"/>
      <c r="XAW20" s="63"/>
      <c r="XAX20" s="63"/>
      <c r="XAY20" s="63"/>
      <c r="XAZ20" s="63"/>
      <c r="XBA20" s="63"/>
      <c r="XBB20" s="63"/>
      <c r="XBC20" s="63"/>
      <c r="XBD20" s="63"/>
      <c r="XBE20" s="63"/>
      <c r="XBF20" s="63"/>
      <c r="XBG20" s="63"/>
      <c r="XBH20" s="63"/>
      <c r="XBI20" s="63"/>
      <c r="XBJ20" s="63"/>
      <c r="XBK20" s="63"/>
      <c r="XBL20" s="63"/>
      <c r="XBM20" s="63"/>
      <c r="XBN20" s="63"/>
      <c r="XBO20" s="63"/>
      <c r="XBP20" s="63"/>
      <c r="XBQ20" s="63"/>
      <c r="XBR20" s="63"/>
      <c r="XBS20" s="63"/>
      <c r="XBT20" s="63"/>
      <c r="XBU20" s="63"/>
      <c r="XBV20" s="63"/>
      <c r="XBW20" s="63"/>
      <c r="XBX20" s="63"/>
      <c r="XBY20" s="63"/>
      <c r="XBZ20" s="63"/>
      <c r="XCA20" s="63"/>
      <c r="XCB20" s="63"/>
      <c r="XCC20" s="63"/>
      <c r="XCD20" s="63"/>
      <c r="XCE20" s="63"/>
      <c r="XCF20" s="63"/>
      <c r="XCG20" s="63"/>
      <c r="XCH20" s="63"/>
      <c r="XCI20" s="63"/>
      <c r="XCJ20" s="63"/>
      <c r="XCK20" s="63"/>
      <c r="XCL20" s="63"/>
      <c r="XCM20" s="63"/>
      <c r="XCN20" s="63"/>
      <c r="XCO20" s="63"/>
      <c r="XCP20" s="63"/>
      <c r="XCQ20" s="63"/>
      <c r="XCR20" s="63"/>
      <c r="XCS20" s="63"/>
      <c r="XCT20" s="63"/>
      <c r="XCU20" s="63"/>
      <c r="XCV20" s="63"/>
      <c r="XCW20" s="63"/>
      <c r="XCX20" s="63"/>
      <c r="XCY20" s="63"/>
      <c r="XCZ20" s="63"/>
      <c r="XDA20" s="63"/>
      <c r="XDB20" s="63"/>
      <c r="XDC20" s="63"/>
      <c r="XDD20" s="63"/>
      <c r="XDE20" s="63"/>
      <c r="XDF20" s="63"/>
      <c r="XDG20" s="63"/>
      <c r="XDH20" s="63"/>
      <c r="XDI20" s="63"/>
      <c r="XDJ20" s="63"/>
      <c r="XDK20" s="63"/>
      <c r="XDL20" s="63"/>
      <c r="XDM20" s="63"/>
      <c r="XDN20" s="63"/>
      <c r="XDO20" s="63"/>
      <c r="XDP20" s="63"/>
      <c r="XDQ20" s="63"/>
      <c r="XDR20" s="63"/>
      <c r="XDS20" s="63"/>
      <c r="XDT20" s="63"/>
      <c r="XDU20" s="63"/>
      <c r="XDV20" s="63"/>
      <c r="XDW20" s="63"/>
      <c r="XDX20" s="63"/>
      <c r="XDY20" s="63"/>
      <c r="XDZ20" s="63"/>
      <c r="XEA20" s="63"/>
      <c r="XEB20" s="63"/>
      <c r="XEC20" s="63"/>
      <c r="XED20" s="63"/>
      <c r="XEE20" s="63"/>
      <c r="XEF20" s="63"/>
      <c r="XEG20" s="63"/>
      <c r="XEH20" s="63"/>
      <c r="XEI20" s="63"/>
      <c r="XEJ20" s="63"/>
      <c r="XEK20" s="63"/>
      <c r="XEL20" s="63"/>
      <c r="XEM20" s="63"/>
      <c r="XEN20" s="63"/>
      <c r="XEO20" s="63"/>
      <c r="XEP20" s="63"/>
      <c r="XEQ20" s="63"/>
      <c r="XER20" s="63"/>
      <c r="XES20" s="63"/>
      <c r="XET20" s="63"/>
      <c r="XEU20" s="63"/>
      <c r="XEV20" s="63"/>
      <c r="XEW20" s="63"/>
      <c r="XEX20" s="63"/>
      <c r="XEY20" s="63"/>
      <c r="XEZ20" s="63"/>
      <c r="XFA20" s="63"/>
      <c r="XFB20" s="63"/>
      <c r="XFC20" s="63"/>
      <c r="XFD20" s="63"/>
    </row>
    <row r="21" spans="4:16384" x14ac:dyDescent="0.25">
      <c r="D21" s="51" t="s">
        <v>82</v>
      </c>
      <c r="F21" s="56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2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</row>
    <row r="22" spans="4:16384" x14ac:dyDescent="0.25">
      <c r="D22" s="42" t="s">
        <v>83</v>
      </c>
      <c r="E22" t="s">
        <v>84</v>
      </c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>
        <v>20</v>
      </c>
      <c r="S22" s="56"/>
      <c r="T22" s="56"/>
      <c r="U22" s="56"/>
      <c r="V22" s="56">
        <v>27</v>
      </c>
      <c r="W22" s="56"/>
      <c r="X22" s="56"/>
      <c r="Y22" s="56"/>
      <c r="Z22" s="56">
        <v>49</v>
      </c>
      <c r="AA22" s="56"/>
      <c r="AB22" s="56"/>
      <c r="AC22" s="56"/>
      <c r="AD22" s="56"/>
      <c r="AE22" s="56">
        <v>48</v>
      </c>
      <c r="AF22" s="56"/>
      <c r="AG22" s="56"/>
      <c r="AH22" s="56"/>
      <c r="AI22" s="56"/>
      <c r="AJ22" s="56">
        <v>53</v>
      </c>
      <c r="AK22" s="56"/>
      <c r="AL22" s="56"/>
      <c r="AM22" s="56"/>
      <c r="AN22" s="56"/>
      <c r="AO22" s="56"/>
      <c r="AP22" s="56">
        <v>62</v>
      </c>
      <c r="AQ22" s="56"/>
      <c r="AR22" s="56"/>
      <c r="AS22" s="56"/>
      <c r="AT22" s="56"/>
      <c r="AU22" s="56"/>
      <c r="AV22" s="56"/>
      <c r="AW22" s="56">
        <v>71</v>
      </c>
      <c r="AX22" s="56"/>
      <c r="AY22" s="72"/>
      <c r="AZ22" s="56"/>
      <c r="BA22" s="56"/>
      <c r="BB22" s="56"/>
      <c r="BC22" s="56"/>
      <c r="BD22" s="56">
        <v>57</v>
      </c>
      <c r="BE22" s="56"/>
      <c r="BF22" s="56"/>
      <c r="BG22" s="56"/>
      <c r="BH22" s="56"/>
      <c r="BI22" s="56"/>
      <c r="BJ22" s="56"/>
      <c r="BK22" s="56"/>
      <c r="BL22" s="56"/>
      <c r="BM22" s="56"/>
      <c r="BN22" s="72">
        <v>189</v>
      </c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61"/>
      <c r="CV22" s="61"/>
      <c r="CW22" s="61"/>
      <c r="CX22" s="61"/>
      <c r="CY22" s="61"/>
      <c r="CZ22" s="61"/>
      <c r="DA22" s="61"/>
      <c r="DB22" s="73">
        <v>354</v>
      </c>
      <c r="DC22" s="61"/>
      <c r="DD22" s="61"/>
      <c r="DE22" s="61"/>
      <c r="DF22" s="61"/>
      <c r="DG22" s="61"/>
      <c r="DH22" s="61"/>
      <c r="DI22" s="61"/>
      <c r="DJ22" s="61"/>
      <c r="DK22" s="61"/>
      <c r="DL22" s="73"/>
    </row>
    <row r="23" spans="4:16384" x14ac:dyDescent="0.25">
      <c r="D23" t="s">
        <v>85</v>
      </c>
      <c r="E23" t="s">
        <v>86</v>
      </c>
      <c r="F23">
        <v>1</v>
      </c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62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72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72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61"/>
      <c r="CV23" s="61"/>
      <c r="CW23" s="61"/>
      <c r="CX23" s="61"/>
      <c r="CY23" s="61"/>
      <c r="CZ23" s="61"/>
      <c r="DA23" s="61"/>
      <c r="DB23" s="73"/>
      <c r="DC23" s="61"/>
      <c r="DD23" s="61"/>
      <c r="DE23" s="61"/>
      <c r="DF23" s="61"/>
      <c r="DG23" s="61"/>
      <c r="DH23" s="61"/>
      <c r="DI23" s="61"/>
      <c r="DJ23" s="61"/>
      <c r="DK23" s="61"/>
      <c r="DL23" s="73"/>
    </row>
    <row r="24" spans="4:16384" x14ac:dyDescent="0.25">
      <c r="D24" t="s">
        <v>54</v>
      </c>
      <c r="E24" t="s">
        <v>55</v>
      </c>
      <c r="F24">
        <f>F5</f>
        <v>0.56999999999999995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62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61"/>
      <c r="CW24" s="61"/>
      <c r="CY24" s="61"/>
      <c r="DA24" s="61"/>
      <c r="DC24" s="61"/>
      <c r="DE24" s="61"/>
      <c r="DG24" s="61"/>
      <c r="DI24" s="61"/>
      <c r="DK24" s="61"/>
    </row>
    <row r="25" spans="4:16384" x14ac:dyDescent="0.25">
      <c r="D25" t="s">
        <v>87</v>
      </c>
      <c r="E25" t="s">
        <v>88</v>
      </c>
      <c r="G25" s="56">
        <f t="shared" ref="G25:BN25" si="6">G22*$F$24*$F$23*$F$3</f>
        <v>0</v>
      </c>
      <c r="H25" s="56">
        <f t="shared" si="6"/>
        <v>0</v>
      </c>
      <c r="I25" s="56">
        <f t="shared" si="6"/>
        <v>0</v>
      </c>
      <c r="J25" s="56">
        <f t="shared" si="6"/>
        <v>0</v>
      </c>
      <c r="K25" s="56">
        <f t="shared" si="6"/>
        <v>0</v>
      </c>
      <c r="L25" s="56">
        <f t="shared" si="6"/>
        <v>0</v>
      </c>
      <c r="M25" s="56">
        <f t="shared" si="6"/>
        <v>0</v>
      </c>
      <c r="N25" s="56">
        <f t="shared" si="6"/>
        <v>0</v>
      </c>
      <c r="O25" s="56">
        <f t="shared" si="6"/>
        <v>0</v>
      </c>
      <c r="P25" s="56">
        <f t="shared" si="6"/>
        <v>0</v>
      </c>
      <c r="Q25" s="56">
        <f t="shared" si="6"/>
        <v>0</v>
      </c>
      <c r="R25" s="56">
        <f t="shared" si="6"/>
        <v>36.457199999999986</v>
      </c>
      <c r="S25" s="56">
        <f t="shared" si="6"/>
        <v>0</v>
      </c>
      <c r="T25" s="56">
        <f t="shared" si="6"/>
        <v>0</v>
      </c>
      <c r="U25" s="56">
        <f t="shared" si="6"/>
        <v>0</v>
      </c>
      <c r="V25" s="56">
        <f t="shared" si="6"/>
        <v>49.217219999999983</v>
      </c>
      <c r="W25" s="56">
        <f t="shared" si="6"/>
        <v>0</v>
      </c>
      <c r="X25" s="56">
        <f t="shared" si="6"/>
        <v>0</v>
      </c>
      <c r="Y25" s="56">
        <f t="shared" si="6"/>
        <v>0</v>
      </c>
      <c r="Z25" s="56">
        <f t="shared" si="6"/>
        <v>89.320139999999967</v>
      </c>
      <c r="AA25" s="56">
        <f t="shared" si="6"/>
        <v>0</v>
      </c>
      <c r="AB25" s="56">
        <f t="shared" si="6"/>
        <v>0</v>
      </c>
      <c r="AC25" s="56">
        <f t="shared" si="6"/>
        <v>0</v>
      </c>
      <c r="AD25" s="56">
        <f t="shared" si="6"/>
        <v>0</v>
      </c>
      <c r="AE25" s="56">
        <f t="shared" si="6"/>
        <v>87.497279999999975</v>
      </c>
      <c r="AF25" s="56">
        <f t="shared" si="6"/>
        <v>0</v>
      </c>
      <c r="AG25" s="56">
        <f t="shared" si="6"/>
        <v>0</v>
      </c>
      <c r="AH25" s="56">
        <f t="shared" si="6"/>
        <v>0</v>
      </c>
      <c r="AI25" s="56">
        <f t="shared" si="6"/>
        <v>0</v>
      </c>
      <c r="AJ25" s="56">
        <f t="shared" si="6"/>
        <v>96.611579999999961</v>
      </c>
      <c r="AK25" s="56">
        <f t="shared" si="6"/>
        <v>0</v>
      </c>
      <c r="AL25" s="56">
        <f t="shared" si="6"/>
        <v>0</v>
      </c>
      <c r="AM25" s="56">
        <f t="shared" si="6"/>
        <v>0</v>
      </c>
      <c r="AN25" s="56">
        <f t="shared" si="6"/>
        <v>0</v>
      </c>
      <c r="AO25" s="56">
        <f t="shared" si="6"/>
        <v>0</v>
      </c>
      <c r="AP25" s="56">
        <f t="shared" si="6"/>
        <v>113.01731999999996</v>
      </c>
      <c r="AQ25" s="56">
        <f t="shared" si="6"/>
        <v>0</v>
      </c>
      <c r="AR25" s="56">
        <f t="shared" si="6"/>
        <v>0</v>
      </c>
      <c r="AS25" s="56">
        <f t="shared" si="6"/>
        <v>0</v>
      </c>
      <c r="AT25" s="56">
        <f t="shared" si="6"/>
        <v>0</v>
      </c>
      <c r="AU25" s="56">
        <f t="shared" si="6"/>
        <v>0</v>
      </c>
      <c r="AV25" s="56">
        <f t="shared" si="6"/>
        <v>0</v>
      </c>
      <c r="AW25" s="56">
        <f t="shared" si="6"/>
        <v>129.42305999999996</v>
      </c>
      <c r="AX25" s="56">
        <f t="shared" si="6"/>
        <v>0</v>
      </c>
      <c r="AY25" s="56">
        <f t="shared" si="6"/>
        <v>0</v>
      </c>
      <c r="AZ25" s="56">
        <f t="shared" si="6"/>
        <v>0</v>
      </c>
      <c r="BA25" s="56">
        <f t="shared" si="6"/>
        <v>0</v>
      </c>
      <c r="BB25" s="56">
        <f t="shared" si="6"/>
        <v>0</v>
      </c>
      <c r="BC25" s="56">
        <f t="shared" si="6"/>
        <v>0</v>
      </c>
      <c r="BD25" s="56">
        <f t="shared" si="6"/>
        <v>103.90301999999996</v>
      </c>
      <c r="BE25" s="56">
        <f t="shared" si="6"/>
        <v>0</v>
      </c>
      <c r="BF25" s="56">
        <f t="shared" si="6"/>
        <v>0</v>
      </c>
      <c r="BG25" s="56">
        <f t="shared" si="6"/>
        <v>0</v>
      </c>
      <c r="BH25" s="56">
        <f t="shared" si="6"/>
        <v>0</v>
      </c>
      <c r="BI25" s="56">
        <f t="shared" si="6"/>
        <v>0</v>
      </c>
      <c r="BJ25" s="56">
        <f t="shared" si="6"/>
        <v>0</v>
      </c>
      <c r="BK25" s="56">
        <f t="shared" si="6"/>
        <v>0</v>
      </c>
      <c r="BL25" s="56">
        <f t="shared" si="6"/>
        <v>0</v>
      </c>
      <c r="BM25" s="56">
        <f t="shared" si="6"/>
        <v>0</v>
      </c>
      <c r="BN25" s="56">
        <f t="shared" si="6"/>
        <v>344.52053999999987</v>
      </c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</row>
    <row r="26" spans="4:16384" x14ac:dyDescent="0.25">
      <c r="D26" t="s">
        <v>89</v>
      </c>
      <c r="E26" t="s">
        <v>90</v>
      </c>
      <c r="G26" s="56">
        <f>G25*0.475</f>
        <v>0</v>
      </c>
      <c r="H26" s="56">
        <f t="shared" ref="H26:BN26" si="7">H25*0.475</f>
        <v>0</v>
      </c>
      <c r="I26" s="56">
        <f t="shared" si="7"/>
        <v>0</v>
      </c>
      <c r="J26" s="56">
        <f t="shared" si="7"/>
        <v>0</v>
      </c>
      <c r="K26" s="56">
        <f t="shared" si="7"/>
        <v>0</v>
      </c>
      <c r="L26" s="56">
        <f t="shared" si="7"/>
        <v>0</v>
      </c>
      <c r="M26" s="56">
        <f t="shared" si="7"/>
        <v>0</v>
      </c>
      <c r="N26" s="56">
        <f t="shared" si="7"/>
        <v>0</v>
      </c>
      <c r="O26" s="56">
        <f t="shared" si="7"/>
        <v>0</v>
      </c>
      <c r="P26" s="56">
        <f t="shared" si="7"/>
        <v>0</v>
      </c>
      <c r="Q26" s="56">
        <f t="shared" si="7"/>
        <v>0</v>
      </c>
      <c r="R26" s="56">
        <f t="shared" si="7"/>
        <v>17.317169999999994</v>
      </c>
      <c r="S26" s="56">
        <f t="shared" si="7"/>
        <v>0</v>
      </c>
      <c r="T26" s="56">
        <f t="shared" si="7"/>
        <v>0</v>
      </c>
      <c r="U26" s="56">
        <f t="shared" si="7"/>
        <v>0</v>
      </c>
      <c r="V26" s="56">
        <f t="shared" si="7"/>
        <v>23.378179499999991</v>
      </c>
      <c r="W26" s="56">
        <f t="shared" si="7"/>
        <v>0</v>
      </c>
      <c r="X26" s="56">
        <f t="shared" si="7"/>
        <v>0</v>
      </c>
      <c r="Y26" s="56">
        <f t="shared" si="7"/>
        <v>0</v>
      </c>
      <c r="Z26" s="56">
        <f t="shared" si="7"/>
        <v>42.427066499999981</v>
      </c>
      <c r="AA26" s="56">
        <f t="shared" si="7"/>
        <v>0</v>
      </c>
      <c r="AB26" s="56">
        <f t="shared" si="7"/>
        <v>0</v>
      </c>
      <c r="AC26" s="56">
        <f t="shared" si="7"/>
        <v>0</v>
      </c>
      <c r="AD26" s="56">
        <f t="shared" si="7"/>
        <v>0</v>
      </c>
      <c r="AE26" s="56">
        <f t="shared" si="7"/>
        <v>41.561207999999986</v>
      </c>
      <c r="AF26" s="56">
        <f t="shared" si="7"/>
        <v>0</v>
      </c>
      <c r="AG26" s="56">
        <f t="shared" si="7"/>
        <v>0</v>
      </c>
      <c r="AH26" s="56">
        <f t="shared" si="7"/>
        <v>0</v>
      </c>
      <c r="AI26" s="56">
        <f t="shared" si="7"/>
        <v>0</v>
      </c>
      <c r="AJ26" s="56">
        <f t="shared" si="7"/>
        <v>45.89050049999998</v>
      </c>
      <c r="AK26" s="56">
        <f t="shared" si="7"/>
        <v>0</v>
      </c>
      <c r="AL26" s="56">
        <f t="shared" si="7"/>
        <v>0</v>
      </c>
      <c r="AM26" s="56">
        <f t="shared" si="7"/>
        <v>0</v>
      </c>
      <c r="AN26" s="56">
        <f t="shared" si="7"/>
        <v>0</v>
      </c>
      <c r="AO26" s="56">
        <f t="shared" si="7"/>
        <v>0</v>
      </c>
      <c r="AP26" s="56">
        <f t="shared" si="7"/>
        <v>53.683226999999974</v>
      </c>
      <c r="AQ26" s="56">
        <f t="shared" si="7"/>
        <v>0</v>
      </c>
      <c r="AR26" s="56">
        <f t="shared" si="7"/>
        <v>0</v>
      </c>
      <c r="AS26" s="56">
        <f t="shared" si="7"/>
        <v>0</v>
      </c>
      <c r="AT26" s="56">
        <f t="shared" si="7"/>
        <v>0</v>
      </c>
      <c r="AU26" s="56">
        <f t="shared" si="7"/>
        <v>0</v>
      </c>
      <c r="AV26" s="56">
        <f t="shared" si="7"/>
        <v>0</v>
      </c>
      <c r="AW26" s="56">
        <f t="shared" si="7"/>
        <v>61.475953499999981</v>
      </c>
      <c r="AX26" s="56">
        <f t="shared" si="7"/>
        <v>0</v>
      </c>
      <c r="AY26" s="56">
        <f t="shared" si="7"/>
        <v>0</v>
      </c>
      <c r="AZ26" s="56">
        <f t="shared" si="7"/>
        <v>0</v>
      </c>
      <c r="BA26" s="56">
        <f t="shared" si="7"/>
        <v>0</v>
      </c>
      <c r="BB26" s="56">
        <f t="shared" si="7"/>
        <v>0</v>
      </c>
      <c r="BC26" s="56">
        <f t="shared" si="7"/>
        <v>0</v>
      </c>
      <c r="BD26" s="56">
        <f t="shared" si="7"/>
        <v>49.35393449999998</v>
      </c>
      <c r="BE26" s="56">
        <f t="shared" si="7"/>
        <v>0</v>
      </c>
      <c r="BF26" s="56">
        <f t="shared" si="7"/>
        <v>0</v>
      </c>
      <c r="BG26" s="56">
        <f t="shared" si="7"/>
        <v>0</v>
      </c>
      <c r="BH26" s="56">
        <f t="shared" si="7"/>
        <v>0</v>
      </c>
      <c r="BI26" s="56">
        <f t="shared" si="7"/>
        <v>0</v>
      </c>
      <c r="BJ26" s="56">
        <f t="shared" si="7"/>
        <v>0</v>
      </c>
      <c r="BK26" s="56">
        <f t="shared" si="7"/>
        <v>0</v>
      </c>
      <c r="BL26" s="56">
        <f t="shared" si="7"/>
        <v>0</v>
      </c>
      <c r="BM26" s="56">
        <f t="shared" si="7"/>
        <v>0</v>
      </c>
      <c r="BN26" s="56">
        <f t="shared" si="7"/>
        <v>163.64725649999994</v>
      </c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</row>
    <row r="27" spans="4:16384" x14ac:dyDescent="0.25">
      <c r="D27" t="s">
        <v>91</v>
      </c>
      <c r="F27" s="38">
        <v>0.5</v>
      </c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</row>
    <row r="28" spans="4:16384" x14ac:dyDescent="0.25">
      <c r="D28" s="42" t="s">
        <v>92</v>
      </c>
      <c r="E28" s="122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>
        <f>0</f>
        <v>0</v>
      </c>
      <c r="S28" s="74"/>
      <c r="T28" s="74"/>
      <c r="U28" s="74"/>
      <c r="V28" s="74">
        <f>0</f>
        <v>0</v>
      </c>
      <c r="W28" s="74"/>
      <c r="X28" s="74"/>
      <c r="Y28" s="74"/>
      <c r="Z28" s="74">
        <f>0</f>
        <v>0</v>
      </c>
      <c r="AA28" s="74"/>
      <c r="AB28" s="74"/>
      <c r="AC28" s="74"/>
      <c r="AD28" s="74"/>
      <c r="AE28" s="74">
        <v>0</v>
      </c>
      <c r="AF28" s="74"/>
      <c r="AG28" s="74"/>
      <c r="AH28" s="74"/>
      <c r="AI28" s="74"/>
      <c r="AJ28" s="74">
        <v>0</v>
      </c>
      <c r="AK28" s="74"/>
      <c r="AL28" s="74"/>
      <c r="AM28" s="74"/>
      <c r="AN28" s="74"/>
      <c r="AO28" s="74"/>
      <c r="AP28" s="74">
        <v>0</v>
      </c>
      <c r="AQ28" s="74"/>
      <c r="AR28" s="74"/>
      <c r="AS28" s="74"/>
      <c r="AT28" s="74"/>
      <c r="AU28" s="74"/>
      <c r="AV28" s="74"/>
      <c r="AW28" s="74">
        <f>30%*$F27/$F23</f>
        <v>0.15</v>
      </c>
      <c r="AX28" s="74"/>
      <c r="AY28" s="74"/>
      <c r="AZ28" s="74"/>
      <c r="BA28" s="74"/>
      <c r="BB28" s="74"/>
      <c r="BC28" s="74"/>
      <c r="BD28" s="74">
        <f>50%*$F27/$F23</f>
        <v>0.25</v>
      </c>
      <c r="BE28" s="74"/>
      <c r="BF28" s="74"/>
      <c r="BG28" s="74"/>
      <c r="BH28" s="74"/>
      <c r="BI28" s="74"/>
      <c r="BJ28" s="74"/>
      <c r="BK28" s="74"/>
      <c r="BL28" s="74"/>
      <c r="BM28" s="74"/>
      <c r="BN28" s="74">
        <f>60%*$F27/$F23</f>
        <v>0.3</v>
      </c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</row>
    <row r="29" spans="4:16384" x14ac:dyDescent="0.25">
      <c r="D29" s="42" t="s">
        <v>93</v>
      </c>
      <c r="E29" s="122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>
        <f>20%*$F27/$F23+(1-20%*$F27/$F23)*50%</f>
        <v>0.55000000000000004</v>
      </c>
      <c r="S29" s="74"/>
      <c r="T29" s="74"/>
      <c r="U29" s="74"/>
      <c r="V29" s="74">
        <f>20%*$F27/$F23+(1-20%*$F27/$F23)*50%</f>
        <v>0.55000000000000004</v>
      </c>
      <c r="W29" s="74"/>
      <c r="X29" s="74"/>
      <c r="Y29" s="74"/>
      <c r="Z29" s="74">
        <f>40%*$F27/$F23+(1-40%*$F27/$F23)*50%</f>
        <v>0.60000000000000009</v>
      </c>
      <c r="AA29" s="74"/>
      <c r="AB29" s="74"/>
      <c r="AC29" s="74"/>
      <c r="AD29" s="74"/>
      <c r="AE29" s="74">
        <f>60%*$F27/$F23+(1-60%*$F27/$F23)*50%</f>
        <v>0.64999999999999991</v>
      </c>
      <c r="AF29" s="74"/>
      <c r="AG29" s="74"/>
      <c r="AH29" s="74"/>
      <c r="AI29" s="74"/>
      <c r="AJ29" s="74">
        <f>60%*$F27/$F23+(1-60%*$F27/$F23)*50%</f>
        <v>0.64999999999999991</v>
      </c>
      <c r="AK29" s="74"/>
      <c r="AL29" s="74"/>
      <c r="AM29" s="74"/>
      <c r="AN29" s="74"/>
      <c r="AO29" s="74"/>
      <c r="AP29" s="74">
        <f>70%*$F27/$F23+(1-70%*$F27/$F23)*50%</f>
        <v>0.67500000000000004</v>
      </c>
      <c r="AQ29" s="74"/>
      <c r="AR29" s="74"/>
      <c r="AS29" s="74"/>
      <c r="AT29" s="74"/>
      <c r="AU29" s="74"/>
      <c r="AV29" s="74"/>
      <c r="AW29" s="74">
        <f>50%*$F27/$F23+(1-80%*$F27/$F23)*50%</f>
        <v>0.55000000000000004</v>
      </c>
      <c r="AX29" s="74"/>
      <c r="AY29" s="74"/>
      <c r="AZ29" s="74"/>
      <c r="BA29" s="74"/>
      <c r="BB29" s="74"/>
      <c r="BC29" s="74"/>
      <c r="BD29" s="74">
        <f>50%*$F27/$F23+(1-100%*$F27/$F23)*50%</f>
        <v>0.5</v>
      </c>
      <c r="BE29" s="74"/>
      <c r="BF29" s="74"/>
      <c r="BG29" s="74"/>
      <c r="BH29" s="74"/>
      <c r="BI29" s="74"/>
      <c r="BJ29" s="74"/>
      <c r="BK29" s="74"/>
      <c r="BL29" s="74"/>
      <c r="BM29" s="74"/>
      <c r="BN29" s="74">
        <v>0.55000000000000004</v>
      </c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</row>
    <row r="30" spans="4:16384" x14ac:dyDescent="0.25">
      <c r="D30" s="42" t="s">
        <v>94</v>
      </c>
      <c r="E30" s="122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>
        <f>(1-20%*$F27/$F23)*50%</f>
        <v>0.45</v>
      </c>
      <c r="S30" s="74"/>
      <c r="T30" s="74"/>
      <c r="U30" s="74"/>
      <c r="V30" s="74">
        <f>(1-20%*$F27/$F23)*50%</f>
        <v>0.45</v>
      </c>
      <c r="W30" s="74"/>
      <c r="X30" s="74"/>
      <c r="Y30" s="74"/>
      <c r="Z30" s="74">
        <f>(1-40%*$F27/$F23)*50%</f>
        <v>0.4</v>
      </c>
      <c r="AA30" s="74"/>
      <c r="AB30" s="74"/>
      <c r="AC30" s="74"/>
      <c r="AD30" s="74"/>
      <c r="AE30" s="74">
        <f>(1-60%*$F27/$F23)*50%</f>
        <v>0.35</v>
      </c>
      <c r="AF30" s="74"/>
      <c r="AG30" s="74"/>
      <c r="AH30" s="74"/>
      <c r="AI30" s="74"/>
      <c r="AJ30" s="74">
        <f>(1-60%*$F27/$F23)*50%</f>
        <v>0.35</v>
      </c>
      <c r="AK30" s="74"/>
      <c r="AL30" s="74"/>
      <c r="AM30" s="74"/>
      <c r="AN30" s="74"/>
      <c r="AO30" s="74"/>
      <c r="AP30" s="74">
        <f>(1-70%*$F27/$F23)*50%</f>
        <v>0.32500000000000001</v>
      </c>
      <c r="AQ30" s="74"/>
      <c r="AR30" s="74"/>
      <c r="AS30" s="74"/>
      <c r="AT30" s="74"/>
      <c r="AU30" s="74"/>
      <c r="AV30" s="74"/>
      <c r="AW30" s="74">
        <f>(1-80%*$F27/$F23)*50%</f>
        <v>0.3</v>
      </c>
      <c r="AX30" s="74"/>
      <c r="AY30" s="74"/>
      <c r="AZ30" s="74"/>
      <c r="BA30" s="74"/>
      <c r="BB30" s="74"/>
      <c r="BC30" s="74"/>
      <c r="BD30" s="74">
        <f>(1-100%*$F27/$F23)*50%</f>
        <v>0.25</v>
      </c>
      <c r="BE30" s="74"/>
      <c r="BF30" s="74"/>
      <c r="BG30" s="74"/>
      <c r="BH30" s="74"/>
      <c r="BI30" s="74"/>
      <c r="BJ30" s="74"/>
      <c r="BK30" s="74"/>
      <c r="BL30" s="74"/>
      <c r="BM30" s="74"/>
      <c r="BN30" s="74">
        <f>(1-100%*$F27/$F23)*50%</f>
        <v>0.25</v>
      </c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</row>
    <row r="31" spans="4:16384" x14ac:dyDescent="0.25">
      <c r="D31" s="42" t="s">
        <v>95</v>
      </c>
      <c r="E31" s="122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</row>
    <row r="32" spans="4:16384" x14ac:dyDescent="0.25">
      <c r="D32" t="s">
        <v>96</v>
      </c>
      <c r="G32" s="56">
        <f t="shared" ref="G32:BN32" si="8">IF(G26=0,0,G26*G28)</f>
        <v>0</v>
      </c>
      <c r="H32" s="56">
        <f t="shared" si="8"/>
        <v>0</v>
      </c>
      <c r="I32" s="56">
        <f t="shared" si="8"/>
        <v>0</v>
      </c>
      <c r="J32" s="56">
        <f t="shared" si="8"/>
        <v>0</v>
      </c>
      <c r="K32" s="56">
        <f t="shared" si="8"/>
        <v>0</v>
      </c>
      <c r="L32" s="56">
        <f t="shared" si="8"/>
        <v>0</v>
      </c>
      <c r="M32" s="56">
        <f t="shared" si="8"/>
        <v>0</v>
      </c>
      <c r="N32" s="56">
        <f t="shared" si="8"/>
        <v>0</v>
      </c>
      <c r="O32" s="56">
        <f t="shared" si="8"/>
        <v>0</v>
      </c>
      <c r="P32" s="56">
        <f t="shared" si="8"/>
        <v>0</v>
      </c>
      <c r="Q32" s="56">
        <f t="shared" si="8"/>
        <v>0</v>
      </c>
      <c r="R32" s="56">
        <f t="shared" si="8"/>
        <v>0</v>
      </c>
      <c r="S32" s="56">
        <f t="shared" si="8"/>
        <v>0</v>
      </c>
      <c r="T32" s="56">
        <f t="shared" si="8"/>
        <v>0</v>
      </c>
      <c r="U32" s="56">
        <f t="shared" si="8"/>
        <v>0</v>
      </c>
      <c r="V32" s="56">
        <f t="shared" si="8"/>
        <v>0</v>
      </c>
      <c r="W32" s="56">
        <f t="shared" si="8"/>
        <v>0</v>
      </c>
      <c r="X32" s="56">
        <f t="shared" si="8"/>
        <v>0</v>
      </c>
      <c r="Y32" s="56">
        <f t="shared" si="8"/>
        <v>0</v>
      </c>
      <c r="Z32" s="56">
        <f t="shared" si="8"/>
        <v>0</v>
      </c>
      <c r="AA32" s="56">
        <f t="shared" si="8"/>
        <v>0</v>
      </c>
      <c r="AB32" s="56">
        <f t="shared" si="8"/>
        <v>0</v>
      </c>
      <c r="AC32" s="56">
        <f t="shared" si="8"/>
        <v>0</v>
      </c>
      <c r="AD32" s="56">
        <f t="shared" si="8"/>
        <v>0</v>
      </c>
      <c r="AE32" s="56">
        <f t="shared" si="8"/>
        <v>0</v>
      </c>
      <c r="AF32" s="56">
        <f t="shared" si="8"/>
        <v>0</v>
      </c>
      <c r="AG32" s="56">
        <f t="shared" si="8"/>
        <v>0</v>
      </c>
      <c r="AH32" s="56">
        <f t="shared" si="8"/>
        <v>0</v>
      </c>
      <c r="AI32" s="56">
        <f t="shared" si="8"/>
        <v>0</v>
      </c>
      <c r="AJ32" s="56">
        <f t="shared" si="8"/>
        <v>0</v>
      </c>
      <c r="AK32" s="56">
        <f t="shared" si="8"/>
        <v>0</v>
      </c>
      <c r="AL32" s="56">
        <f t="shared" si="8"/>
        <v>0</v>
      </c>
      <c r="AM32" s="56">
        <f t="shared" si="8"/>
        <v>0</v>
      </c>
      <c r="AN32" s="56">
        <f t="shared" si="8"/>
        <v>0</v>
      </c>
      <c r="AO32" s="56">
        <f t="shared" si="8"/>
        <v>0</v>
      </c>
      <c r="AP32" s="56">
        <f t="shared" si="8"/>
        <v>0</v>
      </c>
      <c r="AQ32" s="56">
        <f t="shared" si="8"/>
        <v>0</v>
      </c>
      <c r="AR32" s="56">
        <f t="shared" si="8"/>
        <v>0</v>
      </c>
      <c r="AS32" s="56">
        <f t="shared" si="8"/>
        <v>0</v>
      </c>
      <c r="AT32" s="56">
        <f t="shared" si="8"/>
        <v>0</v>
      </c>
      <c r="AU32" s="56">
        <f t="shared" si="8"/>
        <v>0</v>
      </c>
      <c r="AV32" s="56">
        <f t="shared" si="8"/>
        <v>0</v>
      </c>
      <c r="AW32" s="56">
        <f t="shared" si="8"/>
        <v>9.2213930249999976</v>
      </c>
      <c r="AX32" s="56">
        <f t="shared" si="8"/>
        <v>0</v>
      </c>
      <c r="AY32" s="56">
        <f t="shared" si="8"/>
        <v>0</v>
      </c>
      <c r="AZ32" s="56">
        <f t="shared" si="8"/>
        <v>0</v>
      </c>
      <c r="BA32" s="56">
        <f t="shared" si="8"/>
        <v>0</v>
      </c>
      <c r="BB32" s="56">
        <f t="shared" si="8"/>
        <v>0</v>
      </c>
      <c r="BC32" s="56">
        <f t="shared" si="8"/>
        <v>0</v>
      </c>
      <c r="BD32" s="56">
        <f t="shared" si="8"/>
        <v>12.338483624999995</v>
      </c>
      <c r="BE32" s="56">
        <f t="shared" si="8"/>
        <v>0</v>
      </c>
      <c r="BF32" s="56">
        <f t="shared" si="8"/>
        <v>0</v>
      </c>
      <c r="BG32" s="56">
        <f t="shared" si="8"/>
        <v>0</v>
      </c>
      <c r="BH32" s="56">
        <f t="shared" si="8"/>
        <v>0</v>
      </c>
      <c r="BI32" s="56">
        <f t="shared" si="8"/>
        <v>0</v>
      </c>
      <c r="BJ32" s="56">
        <f t="shared" si="8"/>
        <v>0</v>
      </c>
      <c r="BK32" s="56">
        <f t="shared" si="8"/>
        <v>0</v>
      </c>
      <c r="BL32" s="56">
        <f t="shared" si="8"/>
        <v>0</v>
      </c>
      <c r="BM32" s="56">
        <f t="shared" si="8"/>
        <v>0</v>
      </c>
      <c r="BN32" s="56">
        <f t="shared" si="8"/>
        <v>49.094176949999984</v>
      </c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61"/>
      <c r="DG32" s="61"/>
      <c r="DH32" s="61"/>
      <c r="DI32" s="61"/>
      <c r="DJ32" s="61"/>
      <c r="DK32" s="61"/>
      <c r="DL32" s="61"/>
    </row>
    <row r="33" spans="4:116" x14ac:dyDescent="0.25">
      <c r="D33" t="s">
        <v>97</v>
      </c>
      <c r="G33" s="56">
        <f t="shared" ref="G33:BN33" si="9">IF(G26=0,0,G26*G29)</f>
        <v>0</v>
      </c>
      <c r="H33" s="56">
        <f t="shared" si="9"/>
        <v>0</v>
      </c>
      <c r="I33" s="56">
        <f t="shared" si="9"/>
        <v>0</v>
      </c>
      <c r="J33" s="56">
        <f t="shared" si="9"/>
        <v>0</v>
      </c>
      <c r="K33" s="56">
        <f t="shared" si="9"/>
        <v>0</v>
      </c>
      <c r="L33" s="56">
        <f t="shared" si="9"/>
        <v>0</v>
      </c>
      <c r="M33" s="56">
        <f t="shared" si="9"/>
        <v>0</v>
      </c>
      <c r="N33" s="56">
        <f t="shared" si="9"/>
        <v>0</v>
      </c>
      <c r="O33" s="56">
        <f t="shared" si="9"/>
        <v>0</v>
      </c>
      <c r="P33" s="56">
        <f t="shared" si="9"/>
        <v>0</v>
      </c>
      <c r="Q33" s="56">
        <f t="shared" si="9"/>
        <v>0</v>
      </c>
      <c r="R33" s="56">
        <f t="shared" si="9"/>
        <v>9.5244434999999967</v>
      </c>
      <c r="S33" s="56">
        <f t="shared" si="9"/>
        <v>0</v>
      </c>
      <c r="T33" s="56">
        <f t="shared" si="9"/>
        <v>0</v>
      </c>
      <c r="U33" s="56">
        <f t="shared" si="9"/>
        <v>0</v>
      </c>
      <c r="V33" s="56">
        <f t="shared" si="9"/>
        <v>12.857998724999996</v>
      </c>
      <c r="W33" s="56">
        <f t="shared" si="9"/>
        <v>0</v>
      </c>
      <c r="X33" s="56">
        <f t="shared" si="9"/>
        <v>0</v>
      </c>
      <c r="Y33" s="56">
        <f t="shared" si="9"/>
        <v>0</v>
      </c>
      <c r="Z33" s="56">
        <f t="shared" si="9"/>
        <v>25.456239899999993</v>
      </c>
      <c r="AA33" s="56">
        <f t="shared" si="9"/>
        <v>0</v>
      </c>
      <c r="AB33" s="56">
        <f t="shared" si="9"/>
        <v>0</v>
      </c>
      <c r="AC33" s="56">
        <f t="shared" si="9"/>
        <v>0</v>
      </c>
      <c r="AD33" s="56">
        <f t="shared" si="9"/>
        <v>0</v>
      </c>
      <c r="AE33" s="56">
        <f t="shared" si="9"/>
        <v>27.014785199999988</v>
      </c>
      <c r="AF33" s="56">
        <f t="shared" si="9"/>
        <v>0</v>
      </c>
      <c r="AG33" s="56">
        <f t="shared" si="9"/>
        <v>0</v>
      </c>
      <c r="AH33" s="56">
        <f t="shared" si="9"/>
        <v>0</v>
      </c>
      <c r="AI33" s="56">
        <f t="shared" si="9"/>
        <v>0</v>
      </c>
      <c r="AJ33" s="56">
        <f t="shared" si="9"/>
        <v>29.828825324999983</v>
      </c>
      <c r="AK33" s="56">
        <f t="shared" si="9"/>
        <v>0</v>
      </c>
      <c r="AL33" s="56">
        <f t="shared" si="9"/>
        <v>0</v>
      </c>
      <c r="AM33" s="56">
        <f t="shared" si="9"/>
        <v>0</v>
      </c>
      <c r="AN33" s="56">
        <f t="shared" si="9"/>
        <v>0</v>
      </c>
      <c r="AO33" s="56">
        <f t="shared" si="9"/>
        <v>0</v>
      </c>
      <c r="AP33" s="56">
        <f t="shared" si="9"/>
        <v>36.236178224999982</v>
      </c>
      <c r="AQ33" s="56">
        <f t="shared" si="9"/>
        <v>0</v>
      </c>
      <c r="AR33" s="56">
        <f t="shared" si="9"/>
        <v>0</v>
      </c>
      <c r="AS33" s="56">
        <f t="shared" si="9"/>
        <v>0</v>
      </c>
      <c r="AT33" s="56">
        <f t="shared" si="9"/>
        <v>0</v>
      </c>
      <c r="AU33" s="56">
        <f t="shared" si="9"/>
        <v>0</v>
      </c>
      <c r="AV33" s="56">
        <f t="shared" si="9"/>
        <v>0</v>
      </c>
      <c r="AW33" s="56">
        <f t="shared" si="9"/>
        <v>33.811774424999996</v>
      </c>
      <c r="AX33" s="56">
        <f t="shared" si="9"/>
        <v>0</v>
      </c>
      <c r="AY33" s="56">
        <f t="shared" si="9"/>
        <v>0</v>
      </c>
      <c r="AZ33" s="56">
        <f t="shared" si="9"/>
        <v>0</v>
      </c>
      <c r="BA33" s="56">
        <f t="shared" si="9"/>
        <v>0</v>
      </c>
      <c r="BB33" s="56">
        <f t="shared" si="9"/>
        <v>0</v>
      </c>
      <c r="BC33" s="56">
        <f t="shared" si="9"/>
        <v>0</v>
      </c>
      <c r="BD33" s="56">
        <f t="shared" si="9"/>
        <v>24.67696724999999</v>
      </c>
      <c r="BE33" s="56">
        <f t="shared" si="9"/>
        <v>0</v>
      </c>
      <c r="BF33" s="56">
        <f t="shared" si="9"/>
        <v>0</v>
      </c>
      <c r="BG33" s="56">
        <f t="shared" si="9"/>
        <v>0</v>
      </c>
      <c r="BH33" s="56">
        <f t="shared" si="9"/>
        <v>0</v>
      </c>
      <c r="BI33" s="56">
        <f t="shared" si="9"/>
        <v>0</v>
      </c>
      <c r="BJ33" s="56">
        <f t="shared" si="9"/>
        <v>0</v>
      </c>
      <c r="BK33" s="56">
        <f t="shared" si="9"/>
        <v>0</v>
      </c>
      <c r="BL33" s="56">
        <f t="shared" si="9"/>
        <v>0</v>
      </c>
      <c r="BM33" s="56">
        <f t="shared" si="9"/>
        <v>0</v>
      </c>
      <c r="BN33" s="56">
        <f t="shared" si="9"/>
        <v>90.005991074999969</v>
      </c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61"/>
      <c r="DG33" s="61"/>
      <c r="DH33" s="61"/>
      <c r="DI33" s="61"/>
      <c r="DJ33" s="61"/>
      <c r="DK33" s="61"/>
      <c r="DL33" s="61"/>
    </row>
    <row r="34" spans="4:116" x14ac:dyDescent="0.25">
      <c r="D34" t="s">
        <v>98</v>
      </c>
      <c r="G34" s="56">
        <f t="shared" ref="G34:BN34" si="10">IF(G26=0,0,G26*G30)</f>
        <v>0</v>
      </c>
      <c r="H34" s="56">
        <f t="shared" si="10"/>
        <v>0</v>
      </c>
      <c r="I34" s="56">
        <f t="shared" si="10"/>
        <v>0</v>
      </c>
      <c r="J34" s="56">
        <f t="shared" si="10"/>
        <v>0</v>
      </c>
      <c r="K34" s="56">
        <f t="shared" si="10"/>
        <v>0</v>
      </c>
      <c r="L34" s="56">
        <f t="shared" si="10"/>
        <v>0</v>
      </c>
      <c r="M34" s="56">
        <f t="shared" si="10"/>
        <v>0</v>
      </c>
      <c r="N34" s="56">
        <f t="shared" si="10"/>
        <v>0</v>
      </c>
      <c r="O34" s="56">
        <f t="shared" si="10"/>
        <v>0</v>
      </c>
      <c r="P34" s="56">
        <f t="shared" si="10"/>
        <v>0</v>
      </c>
      <c r="Q34" s="56">
        <f t="shared" si="10"/>
        <v>0</v>
      </c>
      <c r="R34" s="56">
        <f t="shared" si="10"/>
        <v>7.792726499999997</v>
      </c>
      <c r="S34" s="56">
        <f t="shared" si="10"/>
        <v>0</v>
      </c>
      <c r="T34" s="56">
        <f t="shared" si="10"/>
        <v>0</v>
      </c>
      <c r="U34" s="56">
        <f t="shared" si="10"/>
        <v>0</v>
      </c>
      <c r="V34" s="56">
        <f t="shared" si="10"/>
        <v>10.520180774999996</v>
      </c>
      <c r="W34" s="56">
        <f t="shared" si="10"/>
        <v>0</v>
      </c>
      <c r="X34" s="56">
        <f t="shared" si="10"/>
        <v>0</v>
      </c>
      <c r="Y34" s="56">
        <f t="shared" si="10"/>
        <v>0</v>
      </c>
      <c r="Z34" s="56">
        <f t="shared" si="10"/>
        <v>16.970826599999992</v>
      </c>
      <c r="AA34" s="56">
        <f t="shared" si="10"/>
        <v>0</v>
      </c>
      <c r="AB34" s="56">
        <f t="shared" si="10"/>
        <v>0</v>
      </c>
      <c r="AC34" s="56">
        <f t="shared" si="10"/>
        <v>0</v>
      </c>
      <c r="AD34" s="56">
        <f t="shared" si="10"/>
        <v>0</v>
      </c>
      <c r="AE34" s="56">
        <f t="shared" si="10"/>
        <v>14.546422799999995</v>
      </c>
      <c r="AF34" s="56">
        <f t="shared" si="10"/>
        <v>0</v>
      </c>
      <c r="AG34" s="56">
        <f t="shared" si="10"/>
        <v>0</v>
      </c>
      <c r="AH34" s="56">
        <f t="shared" si="10"/>
        <v>0</v>
      </c>
      <c r="AI34" s="56">
        <f t="shared" si="10"/>
        <v>0</v>
      </c>
      <c r="AJ34" s="56">
        <f t="shared" si="10"/>
        <v>16.061675174999991</v>
      </c>
      <c r="AK34" s="56">
        <f t="shared" si="10"/>
        <v>0</v>
      </c>
      <c r="AL34" s="56">
        <f t="shared" si="10"/>
        <v>0</v>
      </c>
      <c r="AM34" s="56">
        <f t="shared" si="10"/>
        <v>0</v>
      </c>
      <c r="AN34" s="56">
        <f t="shared" si="10"/>
        <v>0</v>
      </c>
      <c r="AO34" s="56">
        <f t="shared" si="10"/>
        <v>0</v>
      </c>
      <c r="AP34" s="56">
        <f t="shared" si="10"/>
        <v>17.447048774999992</v>
      </c>
      <c r="AQ34" s="56">
        <f t="shared" si="10"/>
        <v>0</v>
      </c>
      <c r="AR34" s="56">
        <f t="shared" si="10"/>
        <v>0</v>
      </c>
      <c r="AS34" s="56">
        <f t="shared" si="10"/>
        <v>0</v>
      </c>
      <c r="AT34" s="56">
        <f t="shared" si="10"/>
        <v>0</v>
      </c>
      <c r="AU34" s="56">
        <f t="shared" si="10"/>
        <v>0</v>
      </c>
      <c r="AV34" s="56">
        <f t="shared" si="10"/>
        <v>0</v>
      </c>
      <c r="AW34" s="56">
        <f t="shared" si="10"/>
        <v>18.442786049999995</v>
      </c>
      <c r="AX34" s="56">
        <f t="shared" si="10"/>
        <v>0</v>
      </c>
      <c r="AY34" s="56">
        <f t="shared" si="10"/>
        <v>0</v>
      </c>
      <c r="AZ34" s="56">
        <f t="shared" si="10"/>
        <v>0</v>
      </c>
      <c r="BA34" s="56">
        <f t="shared" si="10"/>
        <v>0</v>
      </c>
      <c r="BB34" s="56">
        <f t="shared" si="10"/>
        <v>0</v>
      </c>
      <c r="BC34" s="56">
        <f t="shared" si="10"/>
        <v>0</v>
      </c>
      <c r="BD34" s="56">
        <f t="shared" si="10"/>
        <v>12.338483624999995</v>
      </c>
      <c r="BE34" s="56">
        <f t="shared" si="10"/>
        <v>0</v>
      </c>
      <c r="BF34" s="56">
        <f t="shared" si="10"/>
        <v>0</v>
      </c>
      <c r="BG34" s="56">
        <f t="shared" si="10"/>
        <v>0</v>
      </c>
      <c r="BH34" s="56">
        <f t="shared" si="10"/>
        <v>0</v>
      </c>
      <c r="BI34" s="56">
        <f t="shared" si="10"/>
        <v>0</v>
      </c>
      <c r="BJ34" s="56">
        <f t="shared" si="10"/>
        <v>0</v>
      </c>
      <c r="BK34" s="56">
        <f t="shared" si="10"/>
        <v>0</v>
      </c>
      <c r="BL34" s="56">
        <f t="shared" si="10"/>
        <v>0</v>
      </c>
      <c r="BM34" s="56">
        <f t="shared" si="10"/>
        <v>0</v>
      </c>
      <c r="BN34" s="56">
        <f t="shared" si="10"/>
        <v>40.911814124999985</v>
      </c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61"/>
      <c r="DG34" s="61"/>
      <c r="DH34" s="61"/>
      <c r="DI34" s="61"/>
      <c r="DJ34" s="61"/>
      <c r="DK34" s="61"/>
      <c r="DL34" s="61"/>
    </row>
    <row r="35" spans="4:116" x14ac:dyDescent="0.25">
      <c r="D35" t="s">
        <v>99</v>
      </c>
      <c r="G35" s="56">
        <f t="shared" ref="G35:BN35" si="11">IF(G26=0,0,G26*G31)</f>
        <v>0</v>
      </c>
      <c r="H35" s="56">
        <f t="shared" si="11"/>
        <v>0</v>
      </c>
      <c r="I35" s="56">
        <f t="shared" si="11"/>
        <v>0</v>
      </c>
      <c r="J35" s="56">
        <f t="shared" si="11"/>
        <v>0</v>
      </c>
      <c r="K35" s="56">
        <f t="shared" si="11"/>
        <v>0</v>
      </c>
      <c r="L35" s="56">
        <f t="shared" si="11"/>
        <v>0</v>
      </c>
      <c r="M35" s="56">
        <f t="shared" si="11"/>
        <v>0</v>
      </c>
      <c r="N35" s="56">
        <f t="shared" si="11"/>
        <v>0</v>
      </c>
      <c r="O35" s="56">
        <f t="shared" si="11"/>
        <v>0</v>
      </c>
      <c r="P35" s="56">
        <f t="shared" si="11"/>
        <v>0</v>
      </c>
      <c r="Q35" s="56">
        <f t="shared" si="11"/>
        <v>0</v>
      </c>
      <c r="R35" s="56">
        <f t="shared" si="11"/>
        <v>0</v>
      </c>
      <c r="S35" s="56">
        <f t="shared" si="11"/>
        <v>0</v>
      </c>
      <c r="T35" s="56">
        <f t="shared" si="11"/>
        <v>0</v>
      </c>
      <c r="U35" s="56">
        <f t="shared" si="11"/>
        <v>0</v>
      </c>
      <c r="V35" s="56">
        <f t="shared" si="11"/>
        <v>0</v>
      </c>
      <c r="W35" s="56">
        <f t="shared" si="11"/>
        <v>0</v>
      </c>
      <c r="X35" s="56">
        <f t="shared" si="11"/>
        <v>0</v>
      </c>
      <c r="Y35" s="56">
        <f t="shared" si="11"/>
        <v>0</v>
      </c>
      <c r="Z35" s="56">
        <f t="shared" si="11"/>
        <v>0</v>
      </c>
      <c r="AA35" s="56">
        <f t="shared" si="11"/>
        <v>0</v>
      </c>
      <c r="AB35" s="56">
        <f t="shared" si="11"/>
        <v>0</v>
      </c>
      <c r="AC35" s="56">
        <f t="shared" si="11"/>
        <v>0</v>
      </c>
      <c r="AD35" s="56">
        <f t="shared" si="11"/>
        <v>0</v>
      </c>
      <c r="AE35" s="56">
        <f t="shared" si="11"/>
        <v>0</v>
      </c>
      <c r="AF35" s="56">
        <f t="shared" si="11"/>
        <v>0</v>
      </c>
      <c r="AG35" s="56">
        <f t="shared" si="11"/>
        <v>0</v>
      </c>
      <c r="AH35" s="56">
        <f t="shared" si="11"/>
        <v>0</v>
      </c>
      <c r="AI35" s="56">
        <f t="shared" si="11"/>
        <v>0</v>
      </c>
      <c r="AJ35" s="56">
        <f t="shared" si="11"/>
        <v>0</v>
      </c>
      <c r="AK35" s="56">
        <f t="shared" si="11"/>
        <v>0</v>
      </c>
      <c r="AL35" s="56">
        <f t="shared" si="11"/>
        <v>0</v>
      </c>
      <c r="AM35" s="56">
        <f t="shared" si="11"/>
        <v>0</v>
      </c>
      <c r="AN35" s="56">
        <f t="shared" si="11"/>
        <v>0</v>
      </c>
      <c r="AO35" s="56">
        <f t="shared" si="11"/>
        <v>0</v>
      </c>
      <c r="AP35" s="56">
        <f t="shared" si="11"/>
        <v>0</v>
      </c>
      <c r="AQ35" s="56">
        <f t="shared" si="11"/>
        <v>0</v>
      </c>
      <c r="AR35" s="56">
        <f t="shared" si="11"/>
        <v>0</v>
      </c>
      <c r="AS35" s="56">
        <f t="shared" si="11"/>
        <v>0</v>
      </c>
      <c r="AT35" s="56">
        <f t="shared" si="11"/>
        <v>0</v>
      </c>
      <c r="AU35" s="56">
        <f t="shared" si="11"/>
        <v>0</v>
      </c>
      <c r="AV35" s="56">
        <f t="shared" si="11"/>
        <v>0</v>
      </c>
      <c r="AW35" s="56">
        <f t="shared" si="11"/>
        <v>0</v>
      </c>
      <c r="AX35" s="56">
        <f t="shared" si="11"/>
        <v>0</v>
      </c>
      <c r="AY35" s="56">
        <f t="shared" si="11"/>
        <v>0</v>
      </c>
      <c r="AZ35" s="56">
        <f t="shared" si="11"/>
        <v>0</v>
      </c>
      <c r="BA35" s="56">
        <f t="shared" si="11"/>
        <v>0</v>
      </c>
      <c r="BB35" s="56">
        <f t="shared" si="11"/>
        <v>0</v>
      </c>
      <c r="BC35" s="56">
        <f t="shared" si="11"/>
        <v>0</v>
      </c>
      <c r="BD35" s="56">
        <f t="shared" si="11"/>
        <v>0</v>
      </c>
      <c r="BE35" s="56">
        <f t="shared" si="11"/>
        <v>0</v>
      </c>
      <c r="BF35" s="56">
        <f t="shared" si="11"/>
        <v>0</v>
      </c>
      <c r="BG35" s="56">
        <f t="shared" si="11"/>
        <v>0</v>
      </c>
      <c r="BH35" s="56">
        <f t="shared" si="11"/>
        <v>0</v>
      </c>
      <c r="BI35" s="56">
        <f t="shared" si="11"/>
        <v>0</v>
      </c>
      <c r="BJ35" s="56">
        <f t="shared" si="11"/>
        <v>0</v>
      </c>
      <c r="BK35" s="56">
        <f t="shared" si="11"/>
        <v>0</v>
      </c>
      <c r="BL35" s="56">
        <f t="shared" si="11"/>
        <v>0</v>
      </c>
      <c r="BM35" s="56">
        <f t="shared" si="11"/>
        <v>0</v>
      </c>
      <c r="BN35" s="56">
        <f t="shared" si="11"/>
        <v>0</v>
      </c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61"/>
      <c r="DG35" s="61"/>
      <c r="DH35" s="61"/>
      <c r="DI35" s="61"/>
      <c r="DJ35" s="61"/>
      <c r="DK35" s="61"/>
      <c r="DL35" s="61"/>
    </row>
    <row r="36" spans="4:116" x14ac:dyDescent="0.25">
      <c r="D36" t="s">
        <v>100</v>
      </c>
      <c r="E36" t="s">
        <v>101</v>
      </c>
      <c r="F36">
        <f>(LN(2))/35</f>
        <v>1.980420515885558E-2</v>
      </c>
      <c r="G36" s="56">
        <v>0</v>
      </c>
      <c r="H36" s="56">
        <f>G36*EXP(-$F$36)+G32*(1-EXP(-$F$36))/$F$36</f>
        <v>0</v>
      </c>
      <c r="I36" s="56">
        <f t="shared" ref="I36:BN36" si="12">H36*EXP(-$F$36)+H32*(1-EXP(-$F$36))/$F$36</f>
        <v>0</v>
      </c>
      <c r="J36" s="56">
        <f t="shared" si="12"/>
        <v>0</v>
      </c>
      <c r="K36" s="56">
        <f t="shared" si="12"/>
        <v>0</v>
      </c>
      <c r="L36" s="56">
        <f t="shared" si="12"/>
        <v>0</v>
      </c>
      <c r="M36" s="56">
        <f t="shared" si="12"/>
        <v>0</v>
      </c>
      <c r="N36" s="56">
        <f t="shared" si="12"/>
        <v>0</v>
      </c>
      <c r="O36" s="56">
        <f t="shared" si="12"/>
        <v>0</v>
      </c>
      <c r="P36" s="56">
        <f t="shared" si="12"/>
        <v>0</v>
      </c>
      <c r="Q36" s="56">
        <f t="shared" si="12"/>
        <v>0</v>
      </c>
      <c r="R36" s="56">
        <f t="shared" si="12"/>
        <v>0</v>
      </c>
      <c r="S36" s="56">
        <f t="shared" si="12"/>
        <v>0</v>
      </c>
      <c r="T36" s="56">
        <f t="shared" si="12"/>
        <v>0</v>
      </c>
      <c r="U36" s="56">
        <f t="shared" si="12"/>
        <v>0</v>
      </c>
      <c r="V36" s="56">
        <f t="shared" si="12"/>
        <v>0</v>
      </c>
      <c r="W36" s="56">
        <f t="shared" si="12"/>
        <v>0</v>
      </c>
      <c r="X36" s="56">
        <f t="shared" si="12"/>
        <v>0</v>
      </c>
      <c r="Y36" s="56">
        <f t="shared" si="12"/>
        <v>0</v>
      </c>
      <c r="Z36" s="56">
        <f t="shared" si="12"/>
        <v>0</v>
      </c>
      <c r="AA36" s="56">
        <f t="shared" si="12"/>
        <v>0</v>
      </c>
      <c r="AB36" s="56">
        <f t="shared" si="12"/>
        <v>0</v>
      </c>
      <c r="AC36" s="56">
        <f t="shared" si="12"/>
        <v>0</v>
      </c>
      <c r="AD36" s="56">
        <f t="shared" si="12"/>
        <v>0</v>
      </c>
      <c r="AE36" s="56">
        <f t="shared" si="12"/>
        <v>0</v>
      </c>
      <c r="AF36" s="56">
        <f t="shared" si="12"/>
        <v>0</v>
      </c>
      <c r="AG36" s="56">
        <f t="shared" si="12"/>
        <v>0</v>
      </c>
      <c r="AH36" s="56">
        <f t="shared" si="12"/>
        <v>0</v>
      </c>
      <c r="AI36" s="56">
        <f t="shared" si="12"/>
        <v>0</v>
      </c>
      <c r="AJ36" s="56">
        <f t="shared" si="12"/>
        <v>0</v>
      </c>
      <c r="AK36" s="56">
        <f t="shared" si="12"/>
        <v>0</v>
      </c>
      <c r="AL36" s="56">
        <f t="shared" si="12"/>
        <v>0</v>
      </c>
      <c r="AM36" s="56">
        <f t="shared" si="12"/>
        <v>0</v>
      </c>
      <c r="AN36" s="56">
        <f t="shared" si="12"/>
        <v>0</v>
      </c>
      <c r="AO36" s="56">
        <f t="shared" si="12"/>
        <v>0</v>
      </c>
      <c r="AP36" s="56">
        <f t="shared" si="12"/>
        <v>0</v>
      </c>
      <c r="AQ36" s="56">
        <f t="shared" si="12"/>
        <v>0</v>
      </c>
      <c r="AR36" s="56">
        <f t="shared" si="12"/>
        <v>0</v>
      </c>
      <c r="AS36" s="56">
        <f t="shared" si="12"/>
        <v>0</v>
      </c>
      <c r="AT36" s="56">
        <f t="shared" si="12"/>
        <v>0</v>
      </c>
      <c r="AU36" s="56">
        <f t="shared" si="12"/>
        <v>0</v>
      </c>
      <c r="AV36" s="56">
        <f t="shared" si="12"/>
        <v>0</v>
      </c>
      <c r="AW36" s="56">
        <f t="shared" si="12"/>
        <v>0</v>
      </c>
      <c r="AX36" s="56">
        <f t="shared" si="12"/>
        <v>9.1306816544980052</v>
      </c>
      <c r="AY36" s="56">
        <f t="shared" si="12"/>
        <v>8.951634556419199</v>
      </c>
      <c r="AZ36" s="56">
        <f t="shared" si="12"/>
        <v>8.7760984627257717</v>
      </c>
      <c r="BA36" s="56">
        <f t="shared" si="12"/>
        <v>8.6040045247632282</v>
      </c>
      <c r="BB36" s="56">
        <f t="shared" si="12"/>
        <v>8.4352852439571926</v>
      </c>
      <c r="BC36" s="56">
        <f t="shared" si="12"/>
        <v>8.2698744453391626</v>
      </c>
      <c r="BD36" s="56">
        <f t="shared" si="12"/>
        <v>8.1077072515914068</v>
      </c>
      <c r="BE36" s="56">
        <f t="shared" si="12"/>
        <v>20.16582931361928</v>
      </c>
      <c r="BF36" s="56">
        <f t="shared" si="12"/>
        <v>19.770389700720568</v>
      </c>
      <c r="BG36" s="56">
        <f t="shared" si="12"/>
        <v>19.382704417436454</v>
      </c>
      <c r="BH36" s="56">
        <f t="shared" si="12"/>
        <v>19.002621406092867</v>
      </c>
      <c r="BI36" s="56">
        <f t="shared" si="12"/>
        <v>18.629991590773983</v>
      </c>
      <c r="BJ36" s="56">
        <f t="shared" si="12"/>
        <v>18.264668818851757</v>
      </c>
      <c r="BK36" s="56">
        <f t="shared" si="12"/>
        <v>17.906509803662036</v>
      </c>
      <c r="BL36" s="56">
        <f t="shared" si="12"/>
        <v>17.555374068304758</v>
      </c>
      <c r="BM36" s="56">
        <f t="shared" si="12"/>
        <v>17.211123890546183</v>
      </c>
      <c r="BN36" s="56">
        <f t="shared" si="12"/>
        <v>16.87362424880158</v>
      </c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61"/>
      <c r="DG36" s="61"/>
      <c r="DH36" s="61"/>
      <c r="DI36" s="61"/>
      <c r="DJ36" s="61"/>
      <c r="DK36" s="61"/>
      <c r="DL36" s="61"/>
    </row>
    <row r="37" spans="4:116" x14ac:dyDescent="0.25">
      <c r="D37" t="s">
        <v>102</v>
      </c>
      <c r="E37" t="s">
        <v>103</v>
      </c>
      <c r="F37">
        <f>LN(2)/25</f>
        <v>2.7725887222397813E-2</v>
      </c>
      <c r="G37" s="56">
        <v>0</v>
      </c>
      <c r="H37" s="56">
        <f>G37*EXP(-$F$37)+G33*(1-EXP(-$F$37))/$F$37</f>
        <v>0</v>
      </c>
      <c r="I37" s="56">
        <f t="shared" ref="I37:BN37" si="13">H37*EXP(-$F$37)+H33*(1-EXP(-$F$37))/$F$37</f>
        <v>0</v>
      </c>
      <c r="J37" s="56">
        <f t="shared" si="13"/>
        <v>0</v>
      </c>
      <c r="K37" s="56">
        <f t="shared" si="13"/>
        <v>0</v>
      </c>
      <c r="L37" s="56">
        <f t="shared" si="13"/>
        <v>0</v>
      </c>
      <c r="M37" s="56">
        <f t="shared" si="13"/>
        <v>0</v>
      </c>
      <c r="N37" s="56">
        <f t="shared" si="13"/>
        <v>0</v>
      </c>
      <c r="O37" s="56">
        <f t="shared" si="13"/>
        <v>0</v>
      </c>
      <c r="P37" s="56">
        <f t="shared" si="13"/>
        <v>0</v>
      </c>
      <c r="Q37" s="56">
        <f t="shared" si="13"/>
        <v>0</v>
      </c>
      <c r="R37" s="56">
        <f t="shared" si="13"/>
        <v>0</v>
      </c>
      <c r="S37" s="56">
        <f t="shared" si="13"/>
        <v>9.3936185445426847</v>
      </c>
      <c r="T37" s="56">
        <f t="shared" si="13"/>
        <v>9.1367495514532351</v>
      </c>
      <c r="U37" s="56">
        <f t="shared" si="13"/>
        <v>8.8869046544879691</v>
      </c>
      <c r="V37" s="56">
        <f t="shared" si="13"/>
        <v>8.6438917793689907</v>
      </c>
      <c r="W37" s="56">
        <f t="shared" si="13"/>
        <v>21.088909139232257</v>
      </c>
      <c r="X37" s="56">
        <f t="shared" si="13"/>
        <v>20.512231809802419</v>
      </c>
      <c r="Y37" s="56">
        <f t="shared" si="13"/>
        <v>19.951323752271982</v>
      </c>
      <c r="Z37" s="56">
        <f t="shared" si="13"/>
        <v>19.405753755071586</v>
      </c>
      <c r="AA37" s="56">
        <f t="shared" si="13"/>
        <v>43.981682871730825</v>
      </c>
      <c r="AB37" s="56">
        <f t="shared" si="13"/>
        <v>42.779001440707162</v>
      </c>
      <c r="AC37" s="56">
        <f t="shared" si="13"/>
        <v>41.609207396661112</v>
      </c>
      <c r="AD37" s="56">
        <f t="shared" si="13"/>
        <v>40.471401432266298</v>
      </c>
      <c r="AE37" s="56">
        <f t="shared" si="13"/>
        <v>39.364708831802474</v>
      </c>
      <c r="AF37" s="56">
        <f t="shared" si="13"/>
        <v>64.931996852308743</v>
      </c>
      <c r="AG37" s="56">
        <f t="shared" si="13"/>
        <v>63.156427983757048</v>
      </c>
      <c r="AH37" s="56">
        <f t="shared" si="13"/>
        <v>61.429412139289013</v>
      </c>
      <c r="AI37" s="56">
        <f t="shared" si="13"/>
        <v>59.749621633907772</v>
      </c>
      <c r="AJ37" s="56">
        <f t="shared" si="13"/>
        <v>58.115765088232521</v>
      </c>
      <c r="AK37" s="56">
        <f t="shared" si="13"/>
        <v>85.945691786582756</v>
      </c>
      <c r="AL37" s="56">
        <f t="shared" si="13"/>
        <v>83.595502324991145</v>
      </c>
      <c r="AM37" s="56">
        <f t="shared" si="13"/>
        <v>81.309578917817859</v>
      </c>
      <c r="AN37" s="56">
        <f t="shared" si="13"/>
        <v>79.086164206425209</v>
      </c>
      <c r="AO37" s="56">
        <f t="shared" si="13"/>
        <v>76.923548887239889</v>
      </c>
      <c r="AP37" s="56">
        <f t="shared" si="13"/>
        <v>74.820070397684688</v>
      </c>
      <c r="AQ37" s="56">
        <f t="shared" si="13"/>
        <v>108.51256037341727</v>
      </c>
      <c r="AR37" s="56">
        <f t="shared" si="13"/>
        <v>105.54527870357863</v>
      </c>
      <c r="AS37" s="56">
        <f t="shared" si="13"/>
        <v>102.65913750704429</v>
      </c>
      <c r="AT37" s="56">
        <f t="shared" si="13"/>
        <v>99.851917993304752</v>
      </c>
      <c r="AU37" s="56">
        <f t="shared" si="13"/>
        <v>97.121462044793688</v>
      </c>
      <c r="AV37" s="56">
        <f t="shared" si="13"/>
        <v>94.465670557783085</v>
      </c>
      <c r="AW37" s="56">
        <f t="shared" si="13"/>
        <v>91.882501828646795</v>
      </c>
      <c r="AX37" s="56">
        <f t="shared" si="13"/>
        <v>122.71731581737822</v>
      </c>
      <c r="AY37" s="56">
        <f t="shared" si="13"/>
        <v>119.36160436292884</v>
      </c>
      <c r="AZ37" s="56">
        <f t="shared" si="13"/>
        <v>116.09765501467058</v>
      </c>
      <c r="BA37" s="56">
        <f t="shared" si="13"/>
        <v>112.92295853298408</v>
      </c>
      <c r="BB37" s="56">
        <f t="shared" si="13"/>
        <v>109.83507429353934</v>
      </c>
      <c r="BC37" s="56">
        <f t="shared" si="13"/>
        <v>106.83162841100697</v>
      </c>
      <c r="BD37" s="56">
        <f t="shared" si="13"/>
        <v>103.91031191407681</v>
      </c>
      <c r="BE37" s="56">
        <f t="shared" si="13"/>
        <v>125.40689065396843</v>
      </c>
      <c r="BF37" s="56">
        <f t="shared" si="13"/>
        <v>121.9776326341739</v>
      </c>
      <c r="BG37" s="56">
        <f t="shared" si="13"/>
        <v>118.6421478552675</v>
      </c>
      <c r="BH37" s="56">
        <f t="shared" si="13"/>
        <v>115.39787208304581</v>
      </c>
      <c r="BI37" s="56">
        <f t="shared" si="13"/>
        <v>112.24231120242457</v>
      </c>
      <c r="BJ37" s="56">
        <f t="shared" si="13"/>
        <v>109.17303930002767</v>
      </c>
      <c r="BK37" s="56">
        <f t="shared" si="13"/>
        <v>106.1876967992078</v>
      </c>
      <c r="BL37" s="56">
        <f t="shared" si="13"/>
        <v>103.28398864606518</v>
      </c>
      <c r="BM37" s="56">
        <f t="shared" si="13"/>
        <v>100.45968254506963</v>
      </c>
      <c r="BN37" s="56">
        <f t="shared" si="13"/>
        <v>97.712607242929593</v>
      </c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61"/>
      <c r="DG37" s="61"/>
      <c r="DH37" s="61"/>
      <c r="DI37" s="61"/>
      <c r="DJ37" s="61"/>
      <c r="DK37" s="61"/>
      <c r="DL37" s="61"/>
    </row>
    <row r="38" spans="4:116" x14ac:dyDescent="0.25">
      <c r="D38" t="s">
        <v>104</v>
      </c>
      <c r="E38" t="s">
        <v>105</v>
      </c>
      <c r="F38">
        <f>LN(2)/2</f>
        <v>0.34657359027997264</v>
      </c>
      <c r="G38" s="56">
        <v>0</v>
      </c>
      <c r="H38" s="56">
        <f>G38*EXP(-$F$38)+G34*(1-EXP(-$F$38))/$F$38</f>
        <v>0</v>
      </c>
      <c r="I38" s="56">
        <f t="shared" ref="I38:BN38" si="14">H38*EXP(-$F$38)+H34*(1-EXP(-$F$38))/$F$38</f>
        <v>0</v>
      </c>
      <c r="J38" s="56">
        <f t="shared" si="14"/>
        <v>0</v>
      </c>
      <c r="K38" s="56">
        <f t="shared" si="14"/>
        <v>0</v>
      </c>
      <c r="L38" s="56">
        <f t="shared" si="14"/>
        <v>0</v>
      </c>
      <c r="M38" s="56">
        <f t="shared" si="14"/>
        <v>0</v>
      </c>
      <c r="N38" s="56">
        <f t="shared" si="14"/>
        <v>0</v>
      </c>
      <c r="O38" s="56">
        <f t="shared" si="14"/>
        <v>0</v>
      </c>
      <c r="P38" s="56">
        <f t="shared" si="14"/>
        <v>0</v>
      </c>
      <c r="Q38" s="56">
        <f t="shared" si="14"/>
        <v>0</v>
      </c>
      <c r="R38" s="56">
        <f t="shared" si="14"/>
        <v>0</v>
      </c>
      <c r="S38" s="56">
        <f t="shared" si="14"/>
        <v>6.5857203547277408</v>
      </c>
      <c r="T38" s="56">
        <f t="shared" si="14"/>
        <v>4.656807521826261</v>
      </c>
      <c r="U38" s="56">
        <f t="shared" si="14"/>
        <v>3.2928601773638708</v>
      </c>
      <c r="V38" s="56">
        <f t="shared" si="14"/>
        <v>2.3284037609131309</v>
      </c>
      <c r="W38" s="56">
        <f t="shared" si="14"/>
        <v>10.537152567564386</v>
      </c>
      <c r="X38" s="56">
        <f t="shared" si="14"/>
        <v>7.4508920349220178</v>
      </c>
      <c r="Y38" s="56">
        <f t="shared" si="14"/>
        <v>5.2685762837821937</v>
      </c>
      <c r="Z38" s="56">
        <f t="shared" si="14"/>
        <v>3.7254460174610098</v>
      </c>
      <c r="AA38" s="56">
        <f t="shared" si="14"/>
        <v>16.976523581075956</v>
      </c>
      <c r="AB38" s="56">
        <f t="shared" si="14"/>
        <v>12.004214945152141</v>
      </c>
      <c r="AC38" s="56">
        <f t="shared" si="14"/>
        <v>8.4882617905379796</v>
      </c>
      <c r="AD38" s="56">
        <f t="shared" si="14"/>
        <v>6.0021074725760712</v>
      </c>
      <c r="AE38" s="56">
        <f t="shared" si="14"/>
        <v>4.2441308952689898</v>
      </c>
      <c r="AF38" s="56">
        <f t="shared" si="14"/>
        <v>15.294398398446486</v>
      </c>
      <c r="AG38" s="56">
        <f t="shared" si="14"/>
        <v>10.814772821710182</v>
      </c>
      <c r="AH38" s="56">
        <f t="shared" si="14"/>
        <v>7.6471991992232438</v>
      </c>
      <c r="AI38" s="56">
        <f t="shared" si="14"/>
        <v>5.407386410855092</v>
      </c>
      <c r="AJ38" s="56">
        <f t="shared" si="14"/>
        <v>3.8235995996116223</v>
      </c>
      <c r="AK38" s="56">
        <f t="shared" si="14"/>
        <v>16.277594603227499</v>
      </c>
      <c r="AL38" s="56">
        <f t="shared" si="14"/>
        <v>11.509997525347714</v>
      </c>
      <c r="AM38" s="56">
        <f t="shared" si="14"/>
        <v>8.1387973016137494</v>
      </c>
      <c r="AN38" s="56">
        <f t="shared" si="14"/>
        <v>5.754998762673857</v>
      </c>
      <c r="AO38" s="56">
        <f t="shared" si="14"/>
        <v>4.0693986508068747</v>
      </c>
      <c r="AP38" s="56">
        <f t="shared" si="14"/>
        <v>2.8774993813369285</v>
      </c>
      <c r="AQ38" s="56">
        <f t="shared" si="14"/>
        <v>16.779395452932768</v>
      </c>
      <c r="AR38" s="56">
        <f t="shared" si="14"/>
        <v>11.864824308979482</v>
      </c>
      <c r="AS38" s="56">
        <f t="shared" si="14"/>
        <v>8.3896977264663857</v>
      </c>
      <c r="AT38" s="56">
        <f t="shared" si="14"/>
        <v>5.9324121544897421</v>
      </c>
      <c r="AU38" s="56">
        <f t="shared" si="14"/>
        <v>4.1948488632331937</v>
      </c>
      <c r="AV38" s="56">
        <f t="shared" si="14"/>
        <v>2.966206077244872</v>
      </c>
      <c r="AW38" s="56">
        <f t="shared" si="14"/>
        <v>2.0974244316165973</v>
      </c>
      <c r="AX38" s="56">
        <f t="shared" si="14"/>
        <v>17.069307878144759</v>
      </c>
      <c r="AY38" s="56">
        <f t="shared" si="14"/>
        <v>12.069823350797119</v>
      </c>
      <c r="AZ38" s="56">
        <f t="shared" si="14"/>
        <v>8.5346539390723812</v>
      </c>
      <c r="BA38" s="56">
        <f t="shared" si="14"/>
        <v>6.0349116753985603</v>
      </c>
      <c r="BB38" s="56">
        <f t="shared" si="14"/>
        <v>4.2673269695361906</v>
      </c>
      <c r="BC38" s="56">
        <f t="shared" si="14"/>
        <v>3.0174558376992802</v>
      </c>
      <c r="BD38" s="56">
        <f t="shared" si="14"/>
        <v>2.1336634847680953</v>
      </c>
      <c r="BE38" s="56">
        <f t="shared" si="14"/>
        <v>11.936118480501898</v>
      </c>
      <c r="BF38" s="56">
        <f t="shared" si="14"/>
        <v>8.4401103186089621</v>
      </c>
      <c r="BG38" s="56">
        <f t="shared" si="14"/>
        <v>5.96805924025095</v>
      </c>
      <c r="BH38" s="56">
        <f t="shared" si="14"/>
        <v>4.2200551593044819</v>
      </c>
      <c r="BI38" s="56">
        <f t="shared" si="14"/>
        <v>2.9840296201254755</v>
      </c>
      <c r="BJ38" s="56">
        <f t="shared" si="14"/>
        <v>2.1100275796522414</v>
      </c>
      <c r="BK38" s="56">
        <f t="shared" si="14"/>
        <v>1.492014810062738</v>
      </c>
      <c r="BL38" s="56">
        <f t="shared" si="14"/>
        <v>1.0550137898261207</v>
      </c>
      <c r="BM38" s="56">
        <f t="shared" si="14"/>
        <v>0.74600740503136898</v>
      </c>
      <c r="BN38" s="56">
        <f t="shared" si="14"/>
        <v>0.52750689491306035</v>
      </c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61"/>
      <c r="DG38" s="61"/>
      <c r="DH38" s="61"/>
      <c r="DI38" s="61"/>
      <c r="DJ38" s="61"/>
      <c r="DK38" s="61"/>
      <c r="DL38" s="61"/>
    </row>
    <row r="39" spans="4:116" x14ac:dyDescent="0.25">
      <c r="D39" t="s">
        <v>106</v>
      </c>
      <c r="E39" s="76" t="s">
        <v>107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6">
        <v>0</v>
      </c>
      <c r="AE39" s="56">
        <v>0</v>
      </c>
      <c r="AF39" s="56">
        <v>0</v>
      </c>
      <c r="AG39" s="56">
        <v>0</v>
      </c>
      <c r="AH39" s="56">
        <v>0</v>
      </c>
      <c r="AI39" s="56">
        <v>0</v>
      </c>
      <c r="AJ39" s="56">
        <v>0</v>
      </c>
      <c r="AK39" s="56">
        <v>0</v>
      </c>
      <c r="AL39" s="56">
        <v>0</v>
      </c>
      <c r="AM39" s="56">
        <v>0</v>
      </c>
      <c r="AN39" s="56">
        <v>0</v>
      </c>
      <c r="AO39" s="56">
        <v>0</v>
      </c>
      <c r="AP39" s="56">
        <v>0</v>
      </c>
      <c r="AQ39" s="56">
        <v>0</v>
      </c>
      <c r="AR39" s="56">
        <v>0</v>
      </c>
      <c r="AS39" s="56">
        <v>0</v>
      </c>
      <c r="AT39" s="56">
        <v>0</v>
      </c>
      <c r="AU39" s="56">
        <v>0</v>
      </c>
      <c r="AV39" s="56">
        <v>0</v>
      </c>
      <c r="AW39" s="56">
        <v>0</v>
      </c>
      <c r="AX39" s="56">
        <v>0</v>
      </c>
      <c r="AY39" s="56">
        <v>0</v>
      </c>
      <c r="AZ39" s="56">
        <v>0</v>
      </c>
      <c r="BA39" s="56">
        <v>0</v>
      </c>
      <c r="BB39" s="56">
        <v>0</v>
      </c>
      <c r="BC39" s="56">
        <v>0</v>
      </c>
      <c r="BD39" s="56">
        <v>0</v>
      </c>
      <c r="BE39" s="56">
        <v>0</v>
      </c>
      <c r="BF39" s="56">
        <v>0</v>
      </c>
      <c r="BG39" s="56">
        <v>0</v>
      </c>
      <c r="BH39" s="56">
        <v>0</v>
      </c>
      <c r="BI39" s="56">
        <v>0</v>
      </c>
      <c r="BJ39" s="56">
        <v>0</v>
      </c>
      <c r="BK39" s="56">
        <v>0</v>
      </c>
      <c r="BL39" s="56">
        <v>0</v>
      </c>
      <c r="BM39" s="56">
        <v>0</v>
      </c>
      <c r="BN39" s="56">
        <v>0</v>
      </c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61"/>
      <c r="DG39" s="61"/>
      <c r="DH39" s="61"/>
      <c r="DI39" s="61"/>
      <c r="DJ39" s="61"/>
      <c r="DK39" s="61"/>
      <c r="DL39" s="61"/>
    </row>
    <row r="40" spans="4:116" x14ac:dyDescent="0.25">
      <c r="D40" t="s">
        <v>108</v>
      </c>
      <c r="G40" s="56">
        <f>SUM(G36:G39)</f>
        <v>0</v>
      </c>
      <c r="H40" s="56">
        <f>SUM(H36:H39)</f>
        <v>0</v>
      </c>
      <c r="I40" s="56">
        <f t="shared" ref="I40:BN40" si="15">SUM(I36:I39)</f>
        <v>0</v>
      </c>
      <c r="J40" s="56">
        <f t="shared" si="15"/>
        <v>0</v>
      </c>
      <c r="K40" s="56">
        <f t="shared" si="15"/>
        <v>0</v>
      </c>
      <c r="L40" s="56">
        <f t="shared" si="15"/>
        <v>0</v>
      </c>
      <c r="M40" s="56">
        <f t="shared" si="15"/>
        <v>0</v>
      </c>
      <c r="N40" s="56">
        <f t="shared" si="15"/>
        <v>0</v>
      </c>
      <c r="O40" s="56">
        <f t="shared" si="15"/>
        <v>0</v>
      </c>
      <c r="P40" s="56">
        <f t="shared" si="15"/>
        <v>0</v>
      </c>
      <c r="Q40" s="56">
        <f t="shared" si="15"/>
        <v>0</v>
      </c>
      <c r="R40" s="56">
        <f t="shared" si="15"/>
        <v>0</v>
      </c>
      <c r="S40" s="56">
        <f t="shared" si="15"/>
        <v>15.979338899270426</v>
      </c>
      <c r="T40" s="56">
        <f t="shared" si="15"/>
        <v>13.793557073279496</v>
      </c>
      <c r="U40" s="56">
        <f t="shared" si="15"/>
        <v>12.179764831851839</v>
      </c>
      <c r="V40" s="56">
        <f t="shared" si="15"/>
        <v>10.972295540282122</v>
      </c>
      <c r="W40" s="56">
        <f t="shared" si="15"/>
        <v>31.626061706796641</v>
      </c>
      <c r="X40" s="56">
        <f t="shared" si="15"/>
        <v>27.963123844724436</v>
      </c>
      <c r="Y40" s="56">
        <f t="shared" si="15"/>
        <v>25.219900036054177</v>
      </c>
      <c r="Z40" s="56">
        <f t="shared" si="15"/>
        <v>23.131199772532597</v>
      </c>
      <c r="AA40" s="56">
        <f t="shared" si="15"/>
        <v>60.958206452806778</v>
      </c>
      <c r="AB40" s="56">
        <f t="shared" si="15"/>
        <v>54.783216385859305</v>
      </c>
      <c r="AC40" s="56">
        <f t="shared" si="15"/>
        <v>50.097469187199096</v>
      </c>
      <c r="AD40" s="56">
        <f t="shared" si="15"/>
        <v>46.473508904842369</v>
      </c>
      <c r="AE40" s="56">
        <f t="shared" si="15"/>
        <v>43.608839727071462</v>
      </c>
      <c r="AF40" s="56">
        <f t="shared" si="15"/>
        <v>80.226395250755232</v>
      </c>
      <c r="AG40" s="56">
        <f t="shared" si="15"/>
        <v>73.971200805467234</v>
      </c>
      <c r="AH40" s="56">
        <f t="shared" si="15"/>
        <v>69.076611338512251</v>
      </c>
      <c r="AI40" s="56">
        <f t="shared" si="15"/>
        <v>65.157008044762861</v>
      </c>
      <c r="AJ40" s="56">
        <f t="shared" si="15"/>
        <v>61.939364687844147</v>
      </c>
      <c r="AK40" s="56">
        <f t="shared" si="15"/>
        <v>102.22328638981026</v>
      </c>
      <c r="AL40" s="56">
        <f t="shared" si="15"/>
        <v>95.105499850338859</v>
      </c>
      <c r="AM40" s="56">
        <f t="shared" si="15"/>
        <v>89.448376219431609</v>
      </c>
      <c r="AN40" s="56">
        <f t="shared" si="15"/>
        <v>84.841162969099059</v>
      </c>
      <c r="AO40" s="56">
        <f t="shared" si="15"/>
        <v>80.992947538046764</v>
      </c>
      <c r="AP40" s="56">
        <f t="shared" si="15"/>
        <v>77.69756977902162</v>
      </c>
      <c r="AQ40" s="56">
        <f t="shared" si="15"/>
        <v>125.29195582635003</v>
      </c>
      <c r="AR40" s="56">
        <f t="shared" si="15"/>
        <v>117.41010301255811</v>
      </c>
      <c r="AS40" s="56">
        <f t="shared" si="15"/>
        <v>111.04883523351067</v>
      </c>
      <c r="AT40" s="56">
        <f t="shared" si="15"/>
        <v>105.78433014779449</v>
      </c>
      <c r="AU40" s="56">
        <f t="shared" si="15"/>
        <v>101.31631090802688</v>
      </c>
      <c r="AV40" s="56">
        <f t="shared" si="15"/>
        <v>97.431876635027962</v>
      </c>
      <c r="AW40" s="56">
        <f t="shared" si="15"/>
        <v>93.979926260263397</v>
      </c>
      <c r="AX40" s="56">
        <f t="shared" si="15"/>
        <v>148.917305350021</v>
      </c>
      <c r="AY40" s="56">
        <f t="shared" si="15"/>
        <v>140.38306227014516</v>
      </c>
      <c r="AZ40" s="56">
        <f t="shared" si="15"/>
        <v>133.40840741646872</v>
      </c>
      <c r="BA40" s="56">
        <f t="shared" si="15"/>
        <v>127.56187473314587</v>
      </c>
      <c r="BB40" s="56">
        <f t="shared" si="15"/>
        <v>122.53768650703272</v>
      </c>
      <c r="BC40" s="56">
        <f t="shared" si="15"/>
        <v>118.11895869404542</v>
      </c>
      <c r="BD40" s="56">
        <f t="shared" si="15"/>
        <v>114.15168265043631</v>
      </c>
      <c r="BE40" s="56">
        <f t="shared" si="15"/>
        <v>157.50883844808962</v>
      </c>
      <c r="BF40" s="56">
        <f t="shared" si="15"/>
        <v>150.18813265350343</v>
      </c>
      <c r="BG40" s="56">
        <f t="shared" si="15"/>
        <v>143.99291151295489</v>
      </c>
      <c r="BH40" s="56">
        <f t="shared" si="15"/>
        <v>138.62054864844316</v>
      </c>
      <c r="BI40" s="56">
        <f t="shared" si="15"/>
        <v>133.85633241332405</v>
      </c>
      <c r="BJ40" s="56">
        <f t="shared" si="15"/>
        <v>129.54773569853168</v>
      </c>
      <c r="BK40" s="56">
        <f t="shared" si="15"/>
        <v>125.58622141293257</v>
      </c>
      <c r="BL40" s="56">
        <f t="shared" si="15"/>
        <v>121.89437650419606</v>
      </c>
      <c r="BM40" s="56">
        <f t="shared" si="15"/>
        <v>118.41681384064718</v>
      </c>
      <c r="BN40" s="56">
        <f t="shared" si="15"/>
        <v>115.11373838664423</v>
      </c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61"/>
      <c r="DG40" s="61"/>
      <c r="DH40" s="61"/>
      <c r="DI40" s="61"/>
      <c r="DJ40" s="61"/>
      <c r="DK40" s="61"/>
      <c r="DL40" s="61"/>
    </row>
    <row r="41" spans="4:116" x14ac:dyDescent="0.25">
      <c r="D41" t="s">
        <v>109</v>
      </c>
      <c r="E41" t="s">
        <v>110</v>
      </c>
      <c r="G41" s="56">
        <f>G40*44/12</f>
        <v>0</v>
      </c>
      <c r="H41" s="56">
        <f t="shared" ref="H41:BN41" si="16">H40*44/12</f>
        <v>0</v>
      </c>
      <c r="I41" s="56">
        <f t="shared" si="16"/>
        <v>0</v>
      </c>
      <c r="J41" s="56">
        <f t="shared" si="16"/>
        <v>0</v>
      </c>
      <c r="K41" s="56">
        <f t="shared" si="16"/>
        <v>0</v>
      </c>
      <c r="L41" s="56">
        <f t="shared" si="16"/>
        <v>0</v>
      </c>
      <c r="M41" s="56">
        <f t="shared" si="16"/>
        <v>0</v>
      </c>
      <c r="N41" s="56">
        <f t="shared" si="16"/>
        <v>0</v>
      </c>
      <c r="O41" s="56">
        <f t="shared" si="16"/>
        <v>0</v>
      </c>
      <c r="P41" s="56">
        <f t="shared" si="16"/>
        <v>0</v>
      </c>
      <c r="Q41" s="56">
        <f t="shared" si="16"/>
        <v>0</v>
      </c>
      <c r="R41" s="56">
        <f t="shared" si="16"/>
        <v>0</v>
      </c>
      <c r="S41" s="56">
        <f t="shared" si="16"/>
        <v>58.590909297324892</v>
      </c>
      <c r="T41" s="56">
        <f t="shared" si="16"/>
        <v>50.576375935358151</v>
      </c>
      <c r="U41" s="56">
        <f t="shared" si="16"/>
        <v>44.659137716790077</v>
      </c>
      <c r="V41" s="56">
        <f t="shared" si="16"/>
        <v>40.23175031436778</v>
      </c>
      <c r="W41" s="56">
        <f t="shared" si="16"/>
        <v>115.96222625825435</v>
      </c>
      <c r="X41" s="56">
        <f t="shared" si="16"/>
        <v>102.53145409732292</v>
      </c>
      <c r="Y41" s="56">
        <f t="shared" si="16"/>
        <v>92.472966798865329</v>
      </c>
      <c r="Z41" s="56">
        <f t="shared" si="16"/>
        <v>84.81439916595285</v>
      </c>
      <c r="AA41" s="56">
        <f t="shared" si="16"/>
        <v>223.51342366029152</v>
      </c>
      <c r="AB41" s="56">
        <f t="shared" si="16"/>
        <v>200.87179341481746</v>
      </c>
      <c r="AC41" s="56">
        <f t="shared" si="16"/>
        <v>183.69072035306337</v>
      </c>
      <c r="AD41" s="56">
        <f t="shared" si="16"/>
        <v>170.40286598442202</v>
      </c>
      <c r="AE41" s="56">
        <f t="shared" si="16"/>
        <v>159.89907899926203</v>
      </c>
      <c r="AF41" s="56">
        <f t="shared" si="16"/>
        <v>294.16344925276917</v>
      </c>
      <c r="AG41" s="56">
        <f t="shared" si="16"/>
        <v>271.2277362867132</v>
      </c>
      <c r="AH41" s="56">
        <f t="shared" si="16"/>
        <v>253.28090824121159</v>
      </c>
      <c r="AI41" s="56">
        <f t="shared" si="16"/>
        <v>238.90902949746382</v>
      </c>
      <c r="AJ41" s="56">
        <f t="shared" si="16"/>
        <v>227.11100385542855</v>
      </c>
      <c r="AK41" s="56">
        <f t="shared" si="16"/>
        <v>374.81871676263762</v>
      </c>
      <c r="AL41" s="56">
        <f t="shared" si="16"/>
        <v>348.72016611790917</v>
      </c>
      <c r="AM41" s="56">
        <f t="shared" si="16"/>
        <v>327.97737947124921</v>
      </c>
      <c r="AN41" s="56">
        <f t="shared" si="16"/>
        <v>311.08426422002987</v>
      </c>
      <c r="AO41" s="56">
        <f t="shared" si="16"/>
        <v>296.97414097283814</v>
      </c>
      <c r="AP41" s="56">
        <f t="shared" si="16"/>
        <v>284.89108918974597</v>
      </c>
      <c r="AQ41" s="56">
        <f t="shared" si="16"/>
        <v>459.40383802995012</v>
      </c>
      <c r="AR41" s="56">
        <f t="shared" si="16"/>
        <v>430.50371104604642</v>
      </c>
      <c r="AS41" s="56">
        <f t="shared" si="16"/>
        <v>407.17906252287247</v>
      </c>
      <c r="AT41" s="56">
        <f t="shared" si="16"/>
        <v>387.87587720857982</v>
      </c>
      <c r="AU41" s="56">
        <f t="shared" si="16"/>
        <v>371.49313999609853</v>
      </c>
      <c r="AV41" s="56">
        <f t="shared" si="16"/>
        <v>357.2502143284359</v>
      </c>
      <c r="AW41" s="56">
        <f t="shared" si="16"/>
        <v>344.59306295429911</v>
      </c>
      <c r="AX41" s="56">
        <f t="shared" si="16"/>
        <v>546.03011961674372</v>
      </c>
      <c r="AY41" s="56">
        <f t="shared" si="16"/>
        <v>514.73789499053225</v>
      </c>
      <c r="AZ41" s="56">
        <f t="shared" si="16"/>
        <v>489.16416052705199</v>
      </c>
      <c r="BA41" s="56">
        <f t="shared" si="16"/>
        <v>467.72687402153491</v>
      </c>
      <c r="BB41" s="56">
        <f t="shared" si="16"/>
        <v>449.30485052578661</v>
      </c>
      <c r="BC41" s="56">
        <f t="shared" si="16"/>
        <v>433.10284854483319</v>
      </c>
      <c r="BD41" s="56">
        <f t="shared" si="16"/>
        <v>418.55616971826652</v>
      </c>
      <c r="BE41" s="56">
        <f t="shared" si="16"/>
        <v>577.53240764299528</v>
      </c>
      <c r="BF41" s="56">
        <f t="shared" si="16"/>
        <v>550.68981972951258</v>
      </c>
      <c r="BG41" s="56">
        <f t="shared" si="16"/>
        <v>527.97400888083462</v>
      </c>
      <c r="BH41" s="56">
        <f t="shared" si="16"/>
        <v>508.27534504429156</v>
      </c>
      <c r="BI41" s="56">
        <f t="shared" si="16"/>
        <v>490.80655218218817</v>
      </c>
      <c r="BJ41" s="56">
        <f t="shared" si="16"/>
        <v>475.00836422794947</v>
      </c>
      <c r="BK41" s="56">
        <f t="shared" si="16"/>
        <v>460.48281184741944</v>
      </c>
      <c r="BL41" s="56">
        <f t="shared" si="16"/>
        <v>446.94604718205227</v>
      </c>
      <c r="BM41" s="56">
        <f t="shared" si="16"/>
        <v>434.19498408237297</v>
      </c>
      <c r="BN41" s="56">
        <f t="shared" si="16"/>
        <v>422.08370741769551</v>
      </c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61"/>
      <c r="DG41" s="61"/>
      <c r="DH41" s="61"/>
      <c r="DI41" s="61"/>
      <c r="DJ41" s="61"/>
      <c r="DK41" s="61"/>
      <c r="DL41" s="61"/>
    </row>
    <row r="42" spans="4:116" x14ac:dyDescent="0.25"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61"/>
      <c r="DG42" s="61"/>
      <c r="DH42" s="61"/>
      <c r="DI42" s="61"/>
      <c r="DJ42" s="61"/>
      <c r="DK42" s="61"/>
      <c r="DL42" s="61"/>
    </row>
    <row r="43" spans="4:116" x14ac:dyDescent="0.25">
      <c r="E43" t="s">
        <v>111</v>
      </c>
      <c r="G43" s="56">
        <f t="shared" ref="G43:BN43" si="17">G41-G97</f>
        <v>0</v>
      </c>
      <c r="H43" s="56">
        <f t="shared" si="17"/>
        <v>0</v>
      </c>
      <c r="I43" s="56">
        <f t="shared" si="17"/>
        <v>0</v>
      </c>
      <c r="J43" s="56">
        <f t="shared" si="17"/>
        <v>0</v>
      </c>
      <c r="K43" s="56">
        <f t="shared" si="17"/>
        <v>0</v>
      </c>
      <c r="L43" s="56">
        <f t="shared" si="17"/>
        <v>0</v>
      </c>
      <c r="M43" s="56">
        <f t="shared" si="17"/>
        <v>0</v>
      </c>
      <c r="N43" s="56">
        <f t="shared" si="17"/>
        <v>0</v>
      </c>
      <c r="O43" s="56">
        <f t="shared" si="17"/>
        <v>0</v>
      </c>
      <c r="P43" s="56">
        <f t="shared" si="17"/>
        <v>0</v>
      </c>
      <c r="Q43" s="56">
        <f t="shared" si="17"/>
        <v>0</v>
      </c>
      <c r="R43" s="56">
        <f t="shared" si="17"/>
        <v>0</v>
      </c>
      <c r="S43" s="56">
        <f t="shared" si="17"/>
        <v>58.590909297324892</v>
      </c>
      <c r="T43" s="56">
        <f t="shared" si="17"/>
        <v>50.576375935358151</v>
      </c>
      <c r="U43" s="56">
        <f t="shared" si="17"/>
        <v>44.659137716790077</v>
      </c>
      <c r="V43" s="56">
        <f t="shared" si="17"/>
        <v>40.23175031436778</v>
      </c>
      <c r="W43" s="56">
        <f t="shared" si="17"/>
        <v>115.96222625825435</v>
      </c>
      <c r="X43" s="56">
        <f t="shared" si="17"/>
        <v>102.53145409732292</v>
      </c>
      <c r="Y43" s="56">
        <f t="shared" si="17"/>
        <v>92.472966798865329</v>
      </c>
      <c r="Z43" s="56">
        <f t="shared" si="17"/>
        <v>84.81439916595285</v>
      </c>
      <c r="AA43" s="56">
        <f t="shared" si="17"/>
        <v>223.51342366029152</v>
      </c>
      <c r="AB43" s="56">
        <f t="shared" si="17"/>
        <v>200.87179341481746</v>
      </c>
      <c r="AC43" s="56">
        <f t="shared" si="17"/>
        <v>183.69072035306337</v>
      </c>
      <c r="AD43" s="56">
        <f t="shared" si="17"/>
        <v>170.40286598442202</v>
      </c>
      <c r="AE43" s="56">
        <f t="shared" si="17"/>
        <v>159.89907899926203</v>
      </c>
      <c r="AF43" s="56">
        <f t="shared" si="17"/>
        <v>294.16344925276917</v>
      </c>
      <c r="AG43" s="56">
        <f t="shared" si="17"/>
        <v>271.2277362867132</v>
      </c>
      <c r="AH43" s="56">
        <f t="shared" si="17"/>
        <v>253.28090824121159</v>
      </c>
      <c r="AI43" s="56">
        <f t="shared" si="17"/>
        <v>238.90902949746382</v>
      </c>
      <c r="AJ43" s="56">
        <f t="shared" si="17"/>
        <v>227.11100385542855</v>
      </c>
      <c r="AK43" s="56">
        <f t="shared" si="17"/>
        <v>374.81871676263762</v>
      </c>
      <c r="AL43" s="56">
        <f t="shared" si="17"/>
        <v>348.72016611790917</v>
      </c>
      <c r="AM43" s="56">
        <f t="shared" si="17"/>
        <v>327.97737947124921</v>
      </c>
      <c r="AN43" s="56">
        <f t="shared" si="17"/>
        <v>311.08426422002987</v>
      </c>
      <c r="AO43" s="56">
        <f t="shared" si="17"/>
        <v>296.97414097283814</v>
      </c>
      <c r="AP43" s="56">
        <f t="shared" si="17"/>
        <v>284.89108918974597</v>
      </c>
      <c r="AQ43" s="56">
        <f t="shared" si="17"/>
        <v>459.40383802995012</v>
      </c>
      <c r="AR43" s="56">
        <f t="shared" si="17"/>
        <v>430.50371104604642</v>
      </c>
      <c r="AS43" s="56">
        <f t="shared" si="17"/>
        <v>407.17906252287247</v>
      </c>
      <c r="AT43" s="56">
        <f t="shared" si="17"/>
        <v>387.87587720857982</v>
      </c>
      <c r="AU43" s="56">
        <f t="shared" si="17"/>
        <v>371.49313999609853</v>
      </c>
      <c r="AV43" s="56">
        <f t="shared" si="17"/>
        <v>357.2502143284359</v>
      </c>
      <c r="AW43" s="56">
        <f t="shared" si="17"/>
        <v>344.59306295429911</v>
      </c>
      <c r="AX43" s="56">
        <f t="shared" si="17"/>
        <v>546.03011961674372</v>
      </c>
      <c r="AY43" s="56">
        <f t="shared" si="17"/>
        <v>514.73789499053225</v>
      </c>
      <c r="AZ43" s="56">
        <f t="shared" si="17"/>
        <v>489.16416052705199</v>
      </c>
      <c r="BA43" s="56">
        <f t="shared" si="17"/>
        <v>467.72687402153491</v>
      </c>
      <c r="BB43" s="56">
        <f t="shared" si="17"/>
        <v>449.30485052578661</v>
      </c>
      <c r="BC43" s="56">
        <f t="shared" si="17"/>
        <v>433.10284854483319</v>
      </c>
      <c r="BD43" s="56">
        <f t="shared" si="17"/>
        <v>418.55616971826652</v>
      </c>
      <c r="BE43" s="56">
        <f t="shared" si="17"/>
        <v>577.53240764299528</v>
      </c>
      <c r="BF43" s="56">
        <f t="shared" si="17"/>
        <v>550.68981972951258</v>
      </c>
      <c r="BG43" s="56">
        <f t="shared" si="17"/>
        <v>527.97400888083462</v>
      </c>
      <c r="BH43" s="56">
        <f t="shared" si="17"/>
        <v>508.27534504429156</v>
      </c>
      <c r="BI43" s="56">
        <f t="shared" si="17"/>
        <v>490.80655218218817</v>
      </c>
      <c r="BJ43" s="56">
        <f t="shared" si="17"/>
        <v>475.00836422794947</v>
      </c>
      <c r="BK43" s="56">
        <f t="shared" si="17"/>
        <v>460.48281184741944</v>
      </c>
      <c r="BL43" s="56">
        <f t="shared" si="17"/>
        <v>446.94604718205227</v>
      </c>
      <c r="BM43" s="56">
        <f t="shared" si="17"/>
        <v>434.19498408237297</v>
      </c>
      <c r="BN43" s="56">
        <f t="shared" si="17"/>
        <v>422.08370741769551</v>
      </c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61"/>
      <c r="DG43" s="61"/>
      <c r="DH43" s="61"/>
      <c r="DI43" s="61"/>
      <c r="DJ43" s="61"/>
      <c r="DK43" s="61"/>
      <c r="DL43" s="61"/>
    </row>
    <row r="44" spans="4:116" x14ac:dyDescent="0.25">
      <c r="E44" s="3" t="s">
        <v>112</v>
      </c>
      <c r="F44" s="14"/>
      <c r="G44" s="59">
        <f>1/30*SUM(G43:AJ43)</f>
        <v>93.763640970989286</v>
      </c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4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61"/>
      <c r="DG44" s="61"/>
      <c r="DH44" s="61"/>
      <c r="DI44" s="61"/>
      <c r="DJ44" s="61"/>
      <c r="DK44" s="61"/>
      <c r="DL44" s="61"/>
    </row>
    <row r="45" spans="4:116" ht="15.75" thickBot="1" x14ac:dyDescent="0.3">
      <c r="E45" s="3"/>
      <c r="F45" s="14"/>
      <c r="G45" s="59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4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</row>
    <row r="46" spans="4:116" ht="15.75" thickBot="1" x14ac:dyDescent="0.3">
      <c r="E46" s="77" t="s">
        <v>9</v>
      </c>
      <c r="F46" s="78"/>
      <c r="G46" s="65">
        <f>MIN(G44:G45)</f>
        <v>93.763640970989286</v>
      </c>
      <c r="H46" s="79" t="s">
        <v>113</v>
      </c>
      <c r="I46" s="65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1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4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</row>
    <row r="47" spans="4:116" x14ac:dyDescent="0.25">
      <c r="G47" s="61"/>
      <c r="H47" s="82" t="s">
        <v>114</v>
      </c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2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</row>
    <row r="48" spans="4:116" x14ac:dyDescent="0.25">
      <c r="D48" s="51" t="s">
        <v>115</v>
      </c>
      <c r="E48" s="5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2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</row>
    <row r="49" spans="4:116" x14ac:dyDescent="0.25">
      <c r="E49" t="s">
        <v>57</v>
      </c>
      <c r="F49" s="42" t="s">
        <v>136</v>
      </c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2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</row>
    <row r="50" spans="4:116" x14ac:dyDescent="0.25">
      <c r="D50" t="s">
        <v>116</v>
      </c>
      <c r="F50">
        <f>VLOOKUP(F49,'Référencement Essences'!$B$3:$C$6,2,0)</f>
        <v>0.25</v>
      </c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2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</row>
    <row r="51" spans="4:116" x14ac:dyDescent="0.25">
      <c r="D51" t="s">
        <v>117</v>
      </c>
      <c r="E51" s="14" t="s">
        <v>118</v>
      </c>
      <c r="G51" s="61">
        <f t="shared" ref="G51:AJ51" si="18">$F$50*G22*$F$3</f>
        <v>0</v>
      </c>
      <c r="H51" s="61">
        <f t="shared" si="18"/>
        <v>0</v>
      </c>
      <c r="I51" s="61">
        <f t="shared" si="18"/>
        <v>0</v>
      </c>
      <c r="J51" s="61">
        <f t="shared" si="18"/>
        <v>0</v>
      </c>
      <c r="K51" s="61">
        <f t="shared" si="18"/>
        <v>0</v>
      </c>
      <c r="L51" s="61">
        <f t="shared" si="18"/>
        <v>0</v>
      </c>
      <c r="M51" s="61">
        <f t="shared" si="18"/>
        <v>0</v>
      </c>
      <c r="N51" s="61">
        <f t="shared" si="18"/>
        <v>0</v>
      </c>
      <c r="O51" s="61">
        <f t="shared" si="18"/>
        <v>0</v>
      </c>
      <c r="P51" s="61">
        <f t="shared" si="18"/>
        <v>0</v>
      </c>
      <c r="Q51" s="61">
        <f t="shared" si="18"/>
        <v>0</v>
      </c>
      <c r="R51" s="61">
        <f t="shared" si="18"/>
        <v>15.989999999999995</v>
      </c>
      <c r="S51" s="61">
        <f t="shared" si="18"/>
        <v>0</v>
      </c>
      <c r="T51" s="61">
        <f t="shared" si="18"/>
        <v>0</v>
      </c>
      <c r="U51" s="61">
        <f t="shared" si="18"/>
        <v>0</v>
      </c>
      <c r="V51" s="61">
        <f t="shared" si="18"/>
        <v>21.586499999999994</v>
      </c>
      <c r="W51" s="61">
        <f t="shared" si="18"/>
        <v>0</v>
      </c>
      <c r="X51" s="61">
        <f t="shared" si="18"/>
        <v>0</v>
      </c>
      <c r="Y51" s="61">
        <f t="shared" si="18"/>
        <v>0</v>
      </c>
      <c r="Z51" s="61">
        <f t="shared" si="18"/>
        <v>39.175499999999985</v>
      </c>
      <c r="AA51" s="61">
        <f t="shared" si="18"/>
        <v>0</v>
      </c>
      <c r="AB51" s="61">
        <f t="shared" si="18"/>
        <v>0</v>
      </c>
      <c r="AC51" s="61">
        <f t="shared" si="18"/>
        <v>0</v>
      </c>
      <c r="AD51" s="61">
        <f t="shared" si="18"/>
        <v>0</v>
      </c>
      <c r="AE51" s="61">
        <f t="shared" si="18"/>
        <v>38.375999999999991</v>
      </c>
      <c r="AF51" s="61">
        <f t="shared" si="18"/>
        <v>0</v>
      </c>
      <c r="AG51" s="61">
        <f t="shared" si="18"/>
        <v>0</v>
      </c>
      <c r="AH51" s="61">
        <f t="shared" si="18"/>
        <v>0</v>
      </c>
      <c r="AI51" s="61">
        <f t="shared" si="18"/>
        <v>0</v>
      </c>
      <c r="AJ51" s="61">
        <f t="shared" si="18"/>
        <v>42.373499999999986</v>
      </c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</row>
    <row r="52" spans="4:116" x14ac:dyDescent="0.25">
      <c r="D52" s="14" t="s">
        <v>119</v>
      </c>
      <c r="F52" s="59">
        <f>SUM(G51:AJ51)</f>
        <v>157.50149999999996</v>
      </c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2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</row>
    <row r="53" spans="4:116" ht="15.75" thickBot="1" x14ac:dyDescent="0.3">
      <c r="E53" s="3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2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</row>
    <row r="54" spans="4:116" ht="15.75" thickBot="1" x14ac:dyDescent="0.3">
      <c r="E54" s="47" t="s">
        <v>56</v>
      </c>
      <c r="F54" s="78"/>
      <c r="G54" s="65">
        <f>F52-G104</f>
        <v>157.50149999999996</v>
      </c>
      <c r="H54" s="67" t="s">
        <v>120</v>
      </c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8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2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</row>
    <row r="55" spans="4:116" x14ac:dyDescent="0.25">
      <c r="G55" s="61"/>
      <c r="H55" s="82" t="s">
        <v>114</v>
      </c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2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</row>
    <row r="56" spans="4:116" x14ac:dyDescent="0.25"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2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</row>
    <row r="57" spans="4:116" x14ac:dyDescent="0.25"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2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</row>
    <row r="58" spans="4:116" x14ac:dyDescent="0.25">
      <c r="D58" s="39" t="s">
        <v>121</v>
      </c>
      <c r="E58" s="40"/>
      <c r="F58" s="40"/>
      <c r="G58" s="40"/>
      <c r="H58" s="40"/>
      <c r="I58" s="40"/>
      <c r="J58" s="40"/>
      <c r="K58" s="73"/>
      <c r="AJ58" s="41"/>
    </row>
    <row r="59" spans="4:116" x14ac:dyDescent="0.25">
      <c r="K59" s="73"/>
      <c r="AJ59" s="41"/>
    </row>
    <row r="60" spans="4:116" x14ac:dyDescent="0.25">
      <c r="K60" s="73"/>
      <c r="AJ60" s="41"/>
    </row>
    <row r="61" spans="4:116" x14ac:dyDescent="0.25">
      <c r="D61" t="s">
        <v>122</v>
      </c>
      <c r="E61" t="s">
        <v>123</v>
      </c>
      <c r="F61" s="45">
        <v>1</v>
      </c>
      <c r="K61" s="73"/>
      <c r="AJ61" s="41"/>
    </row>
    <row r="62" spans="4:116" x14ac:dyDescent="0.25">
      <c r="D62" s="42" t="s">
        <v>124</v>
      </c>
      <c r="E62" t="s">
        <v>125</v>
      </c>
      <c r="F62" s="84">
        <v>80</v>
      </c>
      <c r="G62">
        <v>1</v>
      </c>
      <c r="H62">
        <v>2</v>
      </c>
      <c r="I62">
        <v>3</v>
      </c>
      <c r="J62">
        <v>4</v>
      </c>
      <c r="K62">
        <v>5</v>
      </c>
      <c r="L62">
        <v>6</v>
      </c>
      <c r="M62">
        <v>7</v>
      </c>
      <c r="N62">
        <v>8</v>
      </c>
      <c r="O62">
        <v>9</v>
      </c>
      <c r="P62">
        <v>10</v>
      </c>
      <c r="Q62">
        <v>11</v>
      </c>
      <c r="R62">
        <v>12</v>
      </c>
      <c r="S62">
        <v>13</v>
      </c>
      <c r="T62">
        <v>14</v>
      </c>
      <c r="U62">
        <v>15</v>
      </c>
      <c r="V62">
        <v>16</v>
      </c>
      <c r="W62">
        <v>17</v>
      </c>
      <c r="X62">
        <v>18</v>
      </c>
      <c r="Y62">
        <v>19</v>
      </c>
      <c r="Z62">
        <v>20</v>
      </c>
      <c r="AA62">
        <v>21</v>
      </c>
      <c r="AB62">
        <v>22</v>
      </c>
      <c r="AC62">
        <v>23</v>
      </c>
      <c r="AD62">
        <v>24</v>
      </c>
      <c r="AE62">
        <v>25</v>
      </c>
      <c r="AF62">
        <v>26</v>
      </c>
      <c r="AG62">
        <v>27</v>
      </c>
      <c r="AH62">
        <v>28</v>
      </c>
      <c r="AI62">
        <v>29</v>
      </c>
      <c r="AJ62" s="41">
        <v>30</v>
      </c>
      <c r="AK62">
        <v>31</v>
      </c>
      <c r="AL62">
        <v>32</v>
      </c>
      <c r="AM62">
        <v>33</v>
      </c>
      <c r="AN62">
        <v>34</v>
      </c>
      <c r="AO62">
        <v>35</v>
      </c>
      <c r="AP62">
        <v>36</v>
      </c>
      <c r="AQ62">
        <v>37</v>
      </c>
      <c r="AR62">
        <v>38</v>
      </c>
      <c r="AS62">
        <v>39</v>
      </c>
      <c r="AT62">
        <v>40</v>
      </c>
      <c r="AU62">
        <v>41</v>
      </c>
      <c r="AV62">
        <v>42</v>
      </c>
      <c r="AW62">
        <v>43</v>
      </c>
      <c r="AX62">
        <v>44</v>
      </c>
      <c r="AY62">
        <v>45</v>
      </c>
      <c r="AZ62">
        <v>46</v>
      </c>
      <c r="BA62">
        <v>47</v>
      </c>
      <c r="BB62">
        <v>48</v>
      </c>
      <c r="BC62">
        <v>49</v>
      </c>
      <c r="BD62">
        <v>50</v>
      </c>
      <c r="BE62">
        <v>51</v>
      </c>
      <c r="BF62">
        <v>52</v>
      </c>
      <c r="BG62">
        <v>53</v>
      </c>
      <c r="BH62">
        <v>54</v>
      </c>
      <c r="BI62">
        <v>55</v>
      </c>
      <c r="BJ62">
        <v>56</v>
      </c>
      <c r="BK62">
        <v>57</v>
      </c>
      <c r="BL62">
        <v>58</v>
      </c>
      <c r="BM62">
        <v>59</v>
      </c>
      <c r="BN62">
        <v>60</v>
      </c>
      <c r="BO62">
        <v>61</v>
      </c>
      <c r="BP62">
        <v>62</v>
      </c>
      <c r="BQ62">
        <v>63</v>
      </c>
      <c r="BR62">
        <v>64</v>
      </c>
      <c r="BS62">
        <v>65</v>
      </c>
      <c r="BT62">
        <v>66</v>
      </c>
      <c r="BU62">
        <v>67</v>
      </c>
      <c r="BV62">
        <v>68</v>
      </c>
      <c r="BW62">
        <v>69</v>
      </c>
      <c r="BX62">
        <v>70</v>
      </c>
      <c r="BY62">
        <v>71</v>
      </c>
      <c r="BZ62">
        <v>72</v>
      </c>
      <c r="CA62">
        <v>73</v>
      </c>
      <c r="CB62">
        <v>74</v>
      </c>
      <c r="CC62">
        <v>75</v>
      </c>
      <c r="CD62">
        <v>76</v>
      </c>
      <c r="CE62">
        <v>77</v>
      </c>
      <c r="CF62">
        <v>78</v>
      </c>
      <c r="CG62">
        <v>79</v>
      </c>
      <c r="CH62">
        <v>80</v>
      </c>
    </row>
    <row r="63" spans="4:116" x14ac:dyDescent="0.25">
      <c r="D63" t="s">
        <v>126</v>
      </c>
      <c r="E63" t="s">
        <v>50</v>
      </c>
      <c r="F63" s="42">
        <f>$F$3</f>
        <v>3.1979999999999991</v>
      </c>
      <c r="AJ63" s="41"/>
    </row>
    <row r="64" spans="4:116" x14ac:dyDescent="0.25">
      <c r="D64" t="s">
        <v>127</v>
      </c>
      <c r="E64" t="s">
        <v>55</v>
      </c>
      <c r="F64" s="42">
        <v>0.56999999999999995</v>
      </c>
      <c r="AJ64" s="41"/>
    </row>
    <row r="65" spans="4:86" x14ac:dyDescent="0.25">
      <c r="AJ65" s="41"/>
    </row>
    <row r="66" spans="4:86" x14ac:dyDescent="0.25">
      <c r="AJ66" s="41"/>
    </row>
    <row r="67" spans="4:86" x14ac:dyDescent="0.25">
      <c r="D67" s="51" t="s">
        <v>62</v>
      </c>
      <c r="E67" s="51"/>
      <c r="AJ67" s="41"/>
    </row>
    <row r="68" spans="4:86" x14ac:dyDescent="0.25">
      <c r="D68" t="s">
        <v>128</v>
      </c>
      <c r="E68" t="s">
        <v>129</v>
      </c>
      <c r="G68">
        <f>G62*$F$61</f>
        <v>1</v>
      </c>
      <c r="H68">
        <f t="shared" ref="H68:BS68" si="19">H62*$F$61</f>
        <v>2</v>
      </c>
      <c r="I68">
        <f t="shared" si="19"/>
        <v>3</v>
      </c>
      <c r="J68">
        <f t="shared" si="19"/>
        <v>4</v>
      </c>
      <c r="K68">
        <f t="shared" si="19"/>
        <v>5</v>
      </c>
      <c r="L68">
        <f t="shared" si="19"/>
        <v>6</v>
      </c>
      <c r="M68">
        <f t="shared" si="19"/>
        <v>7</v>
      </c>
      <c r="N68">
        <f t="shared" si="19"/>
        <v>8</v>
      </c>
      <c r="O68">
        <f t="shared" si="19"/>
        <v>9</v>
      </c>
      <c r="P68">
        <f t="shared" si="19"/>
        <v>10</v>
      </c>
      <c r="Q68">
        <f t="shared" si="19"/>
        <v>11</v>
      </c>
      <c r="R68">
        <f t="shared" si="19"/>
        <v>12</v>
      </c>
      <c r="S68">
        <f t="shared" si="19"/>
        <v>13</v>
      </c>
      <c r="T68">
        <f t="shared" si="19"/>
        <v>14</v>
      </c>
      <c r="U68">
        <f t="shared" si="19"/>
        <v>15</v>
      </c>
      <c r="V68">
        <f t="shared" si="19"/>
        <v>16</v>
      </c>
      <c r="W68">
        <f t="shared" si="19"/>
        <v>17</v>
      </c>
      <c r="X68">
        <f t="shared" si="19"/>
        <v>18</v>
      </c>
      <c r="Y68">
        <f t="shared" si="19"/>
        <v>19</v>
      </c>
      <c r="Z68">
        <f t="shared" si="19"/>
        <v>20</v>
      </c>
      <c r="AA68">
        <f t="shared" si="19"/>
        <v>21</v>
      </c>
      <c r="AB68">
        <f t="shared" si="19"/>
        <v>22</v>
      </c>
      <c r="AC68">
        <f t="shared" si="19"/>
        <v>23</v>
      </c>
      <c r="AD68">
        <f t="shared" si="19"/>
        <v>24</v>
      </c>
      <c r="AE68">
        <f t="shared" si="19"/>
        <v>25</v>
      </c>
      <c r="AF68">
        <f t="shared" si="19"/>
        <v>26</v>
      </c>
      <c r="AG68">
        <f t="shared" si="19"/>
        <v>27</v>
      </c>
      <c r="AH68">
        <f t="shared" si="19"/>
        <v>28</v>
      </c>
      <c r="AI68">
        <f t="shared" si="19"/>
        <v>29</v>
      </c>
      <c r="AJ68" s="46">
        <f t="shared" si="19"/>
        <v>30</v>
      </c>
      <c r="AK68">
        <f t="shared" si="19"/>
        <v>31</v>
      </c>
      <c r="AL68">
        <f t="shared" si="19"/>
        <v>32</v>
      </c>
      <c r="AM68">
        <f t="shared" si="19"/>
        <v>33</v>
      </c>
      <c r="AN68">
        <f t="shared" si="19"/>
        <v>34</v>
      </c>
      <c r="AO68">
        <f t="shared" si="19"/>
        <v>35</v>
      </c>
      <c r="AP68">
        <f t="shared" si="19"/>
        <v>36</v>
      </c>
      <c r="AQ68">
        <f t="shared" si="19"/>
        <v>37</v>
      </c>
      <c r="AR68">
        <f t="shared" si="19"/>
        <v>38</v>
      </c>
      <c r="AS68">
        <f t="shared" si="19"/>
        <v>39</v>
      </c>
      <c r="AT68">
        <f t="shared" si="19"/>
        <v>40</v>
      </c>
      <c r="AU68">
        <f t="shared" si="19"/>
        <v>41</v>
      </c>
      <c r="AV68">
        <f t="shared" si="19"/>
        <v>42</v>
      </c>
      <c r="AW68">
        <f t="shared" si="19"/>
        <v>43</v>
      </c>
      <c r="AX68">
        <f t="shared" si="19"/>
        <v>44</v>
      </c>
      <c r="AY68">
        <f t="shared" si="19"/>
        <v>45</v>
      </c>
      <c r="AZ68">
        <f t="shared" si="19"/>
        <v>46</v>
      </c>
      <c r="BA68">
        <f t="shared" si="19"/>
        <v>47</v>
      </c>
      <c r="BB68">
        <f t="shared" si="19"/>
        <v>48</v>
      </c>
      <c r="BC68">
        <f t="shared" si="19"/>
        <v>49</v>
      </c>
      <c r="BD68">
        <f t="shared" si="19"/>
        <v>50</v>
      </c>
      <c r="BE68">
        <f t="shared" si="19"/>
        <v>51</v>
      </c>
      <c r="BF68">
        <f t="shared" si="19"/>
        <v>52</v>
      </c>
      <c r="BG68">
        <f t="shared" si="19"/>
        <v>53</v>
      </c>
      <c r="BH68">
        <f t="shared" si="19"/>
        <v>54</v>
      </c>
      <c r="BI68">
        <f t="shared" si="19"/>
        <v>55</v>
      </c>
      <c r="BJ68">
        <f t="shared" si="19"/>
        <v>56</v>
      </c>
      <c r="BK68">
        <f t="shared" si="19"/>
        <v>57</v>
      </c>
      <c r="BL68">
        <f t="shared" si="19"/>
        <v>58</v>
      </c>
      <c r="BM68">
        <f t="shared" si="19"/>
        <v>59</v>
      </c>
      <c r="BN68">
        <f t="shared" si="19"/>
        <v>60</v>
      </c>
      <c r="BO68">
        <f t="shared" si="19"/>
        <v>61</v>
      </c>
      <c r="BP68">
        <f t="shared" si="19"/>
        <v>62</v>
      </c>
      <c r="BQ68">
        <f t="shared" si="19"/>
        <v>63</v>
      </c>
      <c r="BR68">
        <f t="shared" si="19"/>
        <v>64</v>
      </c>
      <c r="BS68">
        <f t="shared" si="19"/>
        <v>65</v>
      </c>
      <c r="BT68">
        <f t="shared" ref="BT68:CH68" si="20">BT62*$F$61</f>
        <v>66</v>
      </c>
      <c r="BU68">
        <f t="shared" si="20"/>
        <v>67</v>
      </c>
      <c r="BV68">
        <f t="shared" si="20"/>
        <v>68</v>
      </c>
      <c r="BW68">
        <f t="shared" si="20"/>
        <v>69</v>
      </c>
      <c r="BX68">
        <f t="shared" si="20"/>
        <v>70</v>
      </c>
      <c r="BY68">
        <f t="shared" si="20"/>
        <v>71</v>
      </c>
      <c r="BZ68">
        <f t="shared" si="20"/>
        <v>72</v>
      </c>
      <c r="CA68">
        <f t="shared" si="20"/>
        <v>73</v>
      </c>
      <c r="CB68">
        <f t="shared" si="20"/>
        <v>74</v>
      </c>
      <c r="CC68">
        <f t="shared" si="20"/>
        <v>75</v>
      </c>
      <c r="CD68">
        <f t="shared" si="20"/>
        <v>76</v>
      </c>
      <c r="CE68">
        <f t="shared" si="20"/>
        <v>77</v>
      </c>
      <c r="CF68">
        <f t="shared" si="20"/>
        <v>78</v>
      </c>
      <c r="CG68">
        <f t="shared" si="20"/>
        <v>79</v>
      </c>
      <c r="CH68">
        <f t="shared" si="20"/>
        <v>80</v>
      </c>
    </row>
    <row r="69" spans="4:86" x14ac:dyDescent="0.25">
      <c r="D69" t="s">
        <v>66</v>
      </c>
      <c r="E69" t="s">
        <v>67</v>
      </c>
      <c r="G69" s="56">
        <f>G68*$F$64*$F$63</f>
        <v>1.8228599999999993</v>
      </c>
      <c r="H69" s="56">
        <f t="shared" ref="H69:BS69" si="21">H68*$F$64*$F$63</f>
        <v>3.6457199999999985</v>
      </c>
      <c r="I69" s="56">
        <f t="shared" si="21"/>
        <v>5.4685799999999984</v>
      </c>
      <c r="J69" s="56">
        <f t="shared" si="21"/>
        <v>7.291439999999997</v>
      </c>
      <c r="K69" s="56">
        <f t="shared" si="21"/>
        <v>9.1142999999999965</v>
      </c>
      <c r="L69" s="56">
        <f t="shared" si="21"/>
        <v>10.937159999999997</v>
      </c>
      <c r="M69" s="56">
        <f t="shared" si="21"/>
        <v>12.760019999999995</v>
      </c>
      <c r="N69" s="56">
        <f t="shared" si="21"/>
        <v>14.582879999999994</v>
      </c>
      <c r="O69" s="56">
        <f t="shared" si="21"/>
        <v>16.405739999999994</v>
      </c>
      <c r="P69" s="56">
        <f t="shared" si="21"/>
        <v>18.228599999999993</v>
      </c>
      <c r="Q69" s="56">
        <f t="shared" si="21"/>
        <v>20.051459999999992</v>
      </c>
      <c r="R69" s="56">
        <f t="shared" si="21"/>
        <v>21.874319999999994</v>
      </c>
      <c r="S69" s="56">
        <f t="shared" si="21"/>
        <v>23.697179999999992</v>
      </c>
      <c r="T69" s="56">
        <f t="shared" si="21"/>
        <v>25.520039999999991</v>
      </c>
      <c r="U69" s="56">
        <f t="shared" si="21"/>
        <v>27.34289999999999</v>
      </c>
      <c r="V69" s="56">
        <f t="shared" si="21"/>
        <v>29.165759999999988</v>
      </c>
      <c r="W69" s="56">
        <f t="shared" si="21"/>
        <v>30.98861999999999</v>
      </c>
      <c r="X69" s="56">
        <f t="shared" si="21"/>
        <v>32.811479999999989</v>
      </c>
      <c r="Y69" s="56">
        <f t="shared" si="21"/>
        <v>34.634339999999987</v>
      </c>
      <c r="Z69" s="56">
        <f t="shared" si="21"/>
        <v>36.457199999999986</v>
      </c>
      <c r="AA69" s="56">
        <f t="shared" si="21"/>
        <v>38.280059999999985</v>
      </c>
      <c r="AB69" s="56">
        <f t="shared" si="21"/>
        <v>40.102919999999983</v>
      </c>
      <c r="AC69" s="56">
        <f t="shared" si="21"/>
        <v>41.925779999999989</v>
      </c>
      <c r="AD69" s="56">
        <f t="shared" si="21"/>
        <v>43.748639999999988</v>
      </c>
      <c r="AE69" s="56">
        <f t="shared" si="21"/>
        <v>45.571499999999979</v>
      </c>
      <c r="AF69" s="56">
        <f t="shared" si="21"/>
        <v>47.394359999999985</v>
      </c>
      <c r="AG69" s="56">
        <f t="shared" si="21"/>
        <v>49.217219999999983</v>
      </c>
      <c r="AH69" s="56">
        <f t="shared" si="21"/>
        <v>51.040079999999982</v>
      </c>
      <c r="AI69" s="56">
        <f t="shared" si="21"/>
        <v>52.862939999999973</v>
      </c>
      <c r="AJ69" s="46">
        <f t="shared" si="21"/>
        <v>54.685799999999979</v>
      </c>
      <c r="AK69" s="56">
        <f t="shared" si="21"/>
        <v>56.508659999999978</v>
      </c>
      <c r="AL69" s="56">
        <f t="shared" si="21"/>
        <v>58.331519999999976</v>
      </c>
      <c r="AM69" s="56">
        <f t="shared" si="21"/>
        <v>60.154379999999975</v>
      </c>
      <c r="AN69" s="56">
        <f t="shared" si="21"/>
        <v>61.977239999999981</v>
      </c>
      <c r="AO69" s="56">
        <f t="shared" si="21"/>
        <v>63.800099999999979</v>
      </c>
      <c r="AP69" s="56">
        <f t="shared" si="21"/>
        <v>65.622959999999978</v>
      </c>
      <c r="AQ69" s="56">
        <f t="shared" si="21"/>
        <v>67.445819999999983</v>
      </c>
      <c r="AR69" s="56">
        <f t="shared" si="21"/>
        <v>69.268679999999975</v>
      </c>
      <c r="AS69" s="56">
        <f t="shared" si="21"/>
        <v>71.091539999999966</v>
      </c>
      <c r="AT69" s="56">
        <f t="shared" si="21"/>
        <v>72.914399999999972</v>
      </c>
      <c r="AU69" s="56">
        <f t="shared" si="21"/>
        <v>74.737259999999964</v>
      </c>
      <c r="AV69" s="56">
        <f t="shared" si="21"/>
        <v>76.560119999999969</v>
      </c>
      <c r="AW69" s="56">
        <f t="shared" si="21"/>
        <v>78.382979999999975</v>
      </c>
      <c r="AX69" s="56">
        <f t="shared" si="21"/>
        <v>80.205839999999966</v>
      </c>
      <c r="AY69" s="56">
        <f t="shared" si="21"/>
        <v>82.028699999999972</v>
      </c>
      <c r="AZ69" s="56">
        <f t="shared" si="21"/>
        <v>83.851559999999978</v>
      </c>
      <c r="BA69" s="56">
        <f t="shared" si="21"/>
        <v>85.674419999999969</v>
      </c>
      <c r="BB69" s="56">
        <f t="shared" si="21"/>
        <v>87.497279999999975</v>
      </c>
      <c r="BC69" s="56">
        <f t="shared" si="21"/>
        <v>89.320139999999967</v>
      </c>
      <c r="BD69" s="56">
        <f t="shared" si="21"/>
        <v>91.142999999999958</v>
      </c>
      <c r="BE69" s="56">
        <f t="shared" si="21"/>
        <v>92.965859999999964</v>
      </c>
      <c r="BF69" s="56">
        <f t="shared" si="21"/>
        <v>94.788719999999969</v>
      </c>
      <c r="BG69" s="56">
        <f t="shared" si="21"/>
        <v>96.611579999999961</v>
      </c>
      <c r="BH69" s="56">
        <f t="shared" si="21"/>
        <v>98.434439999999967</v>
      </c>
      <c r="BI69" s="56">
        <f t="shared" si="21"/>
        <v>100.25729999999996</v>
      </c>
      <c r="BJ69" s="56">
        <f t="shared" si="21"/>
        <v>102.08015999999996</v>
      </c>
      <c r="BK69" s="56">
        <f t="shared" si="21"/>
        <v>103.90301999999996</v>
      </c>
      <c r="BL69" s="56">
        <f t="shared" si="21"/>
        <v>105.72587999999995</v>
      </c>
      <c r="BM69" s="56">
        <f t="shared" si="21"/>
        <v>107.54873999999995</v>
      </c>
      <c r="BN69" s="56">
        <f t="shared" si="21"/>
        <v>109.37159999999996</v>
      </c>
      <c r="BO69" s="56">
        <f t="shared" si="21"/>
        <v>111.19445999999995</v>
      </c>
      <c r="BP69" s="56">
        <f t="shared" si="21"/>
        <v>113.01731999999996</v>
      </c>
      <c r="BQ69" s="56">
        <f t="shared" si="21"/>
        <v>114.84017999999996</v>
      </c>
      <c r="BR69" s="56">
        <f t="shared" si="21"/>
        <v>116.66303999999995</v>
      </c>
      <c r="BS69" s="56">
        <f t="shared" si="21"/>
        <v>118.48589999999996</v>
      </c>
      <c r="BT69" s="56">
        <f t="shared" ref="BT69:CH69" si="22">BT68*$F$64*$F$63</f>
        <v>120.30875999999995</v>
      </c>
      <c r="BU69" s="56">
        <f t="shared" si="22"/>
        <v>122.13161999999996</v>
      </c>
      <c r="BV69" s="56">
        <f t="shared" si="22"/>
        <v>123.95447999999996</v>
      </c>
      <c r="BW69" s="56">
        <f t="shared" si="22"/>
        <v>125.77733999999995</v>
      </c>
      <c r="BX69" s="56">
        <f t="shared" si="22"/>
        <v>127.60019999999996</v>
      </c>
      <c r="BY69" s="56">
        <f t="shared" si="22"/>
        <v>129.42305999999996</v>
      </c>
      <c r="BZ69" s="56">
        <f t="shared" si="22"/>
        <v>131.24591999999996</v>
      </c>
      <c r="CA69" s="56">
        <f t="shared" si="22"/>
        <v>133.06877999999995</v>
      </c>
      <c r="CB69" s="56">
        <f t="shared" si="22"/>
        <v>134.89163999999997</v>
      </c>
      <c r="CC69" s="56">
        <f t="shared" si="22"/>
        <v>136.71449999999993</v>
      </c>
      <c r="CD69" s="56">
        <f t="shared" si="22"/>
        <v>138.53735999999995</v>
      </c>
      <c r="CE69" s="56">
        <f t="shared" si="22"/>
        <v>140.36021999999994</v>
      </c>
      <c r="CF69" s="56">
        <f t="shared" si="22"/>
        <v>142.18307999999993</v>
      </c>
      <c r="CG69" s="56">
        <f t="shared" si="22"/>
        <v>144.00593999999995</v>
      </c>
      <c r="CH69" s="56">
        <f t="shared" si="22"/>
        <v>145.82879999999994</v>
      </c>
    </row>
    <row r="70" spans="4:86" x14ac:dyDescent="0.25">
      <c r="D70" t="s">
        <v>68</v>
      </c>
      <c r="E70" t="s">
        <v>69</v>
      </c>
      <c r="G70" s="56">
        <f>EXP(-1.0587+0.8836*LN(G69)+0.284)</f>
        <v>0.78334611534283194</v>
      </c>
      <c r="H70" s="56">
        <f t="shared" ref="H70:BS70" si="23">EXP(-1.0587+0.8836*LN(H69)+0.284)</f>
        <v>1.445252729467162</v>
      </c>
      <c r="I70" s="56">
        <f t="shared" si="23"/>
        <v>2.0679404805795429</v>
      </c>
      <c r="J70" s="56">
        <f t="shared" si="23"/>
        <v>2.6664528120090769</v>
      </c>
      <c r="K70" s="56">
        <f t="shared" si="23"/>
        <v>3.2476079054291973</v>
      </c>
      <c r="L70" s="56">
        <f t="shared" si="23"/>
        <v>3.8152951363334617</v>
      </c>
      <c r="M70" s="56">
        <f t="shared" si="23"/>
        <v>4.3720218347176782</v>
      </c>
      <c r="N70" s="56">
        <f t="shared" si="23"/>
        <v>4.9195344549132463</v>
      </c>
      <c r="O70" s="56">
        <f t="shared" si="23"/>
        <v>5.4591166630704357</v>
      </c>
      <c r="P70" s="56">
        <f t="shared" si="23"/>
        <v>5.9917501314301109</v>
      </c>
      <c r="Q70" s="56">
        <f t="shared" si="23"/>
        <v>6.5182088364351829</v>
      </c>
      <c r="R70" s="56">
        <f t="shared" si="23"/>
        <v>7.039117960131188</v>
      </c>
      <c r="S70" s="56">
        <f t="shared" si="23"/>
        <v>7.5549925458030538</v>
      </c>
      <c r="T70" s="56">
        <f t="shared" si="23"/>
        <v>8.0662638981114743</v>
      </c>
      <c r="U70" s="56">
        <f t="shared" si="23"/>
        <v>8.5732982153718513</v>
      </c>
      <c r="V70" s="56">
        <f t="shared" si="23"/>
        <v>9.0764101071203118</v>
      </c>
      <c r="W70" s="56">
        <f t="shared" si="23"/>
        <v>9.5758726339774185</v>
      </c>
      <c r="X70" s="56">
        <f t="shared" si="23"/>
        <v>10.071924917032662</v>
      </c>
      <c r="Y70" s="56">
        <f t="shared" si="23"/>
        <v>10.564778007775919</v>
      </c>
      <c r="Z70" s="56">
        <f t="shared" si="23"/>
        <v>11.054619486999959</v>
      </c>
      <c r="AA70" s="56">
        <f t="shared" si="23"/>
        <v>11.541617117783868</v>
      </c>
      <c r="AB70" s="56">
        <f t="shared" si="23"/>
        <v>12.025921782955486</v>
      </c>
      <c r="AC70" s="56">
        <f t="shared" si="23"/>
        <v>12.507669873372507</v>
      </c>
      <c r="AD70" s="56">
        <f t="shared" si="23"/>
        <v>12.986985249130345</v>
      </c>
      <c r="AE70" s="56">
        <f t="shared" si="23"/>
        <v>13.463980864691376</v>
      </c>
      <c r="AF70" s="56">
        <f t="shared" si="23"/>
        <v>13.938760126674367</v>
      </c>
      <c r="AG70" s="56">
        <f t="shared" si="23"/>
        <v>14.411418036877565</v>
      </c>
      <c r="AH70" s="56">
        <f t="shared" si="23"/>
        <v>14.88204216120481</v>
      </c>
      <c r="AI70" s="56">
        <f t="shared" si="23"/>
        <v>15.350713456283845</v>
      </c>
      <c r="AJ70" s="46">
        <f t="shared" si="23"/>
        <v>15.817506978865108</v>
      </c>
      <c r="AK70" s="56">
        <f t="shared" si="23"/>
        <v>16.282492497976953</v>
      </c>
      <c r="AL70" s="56">
        <f t="shared" si="23"/>
        <v>16.745735025874218</v>
      </c>
      <c r="AM70" s="56">
        <f t="shared" si="23"/>
        <v>17.207295280753868</v>
      </c>
      <c r="AN70" s="56">
        <f t="shared" si="23"/>
        <v>17.667230091807969</v>
      </c>
      <c r="AO70" s="56">
        <f t="shared" si="23"/>
        <v>18.125592755284366</v>
      </c>
      <c r="AP70" s="56">
        <f t="shared" si="23"/>
        <v>18.582433348710897</v>
      </c>
      <c r="AQ70" s="56">
        <f t="shared" si="23"/>
        <v>19.037799009224315</v>
      </c>
      <c r="AR70" s="56">
        <f t="shared" si="23"/>
        <v>19.491734180963423</v>
      </c>
      <c r="AS70" s="56">
        <f t="shared" si="23"/>
        <v>19.94428083568819</v>
      </c>
      <c r="AT70" s="56">
        <f t="shared" si="23"/>
        <v>20.395478670134661</v>
      </c>
      <c r="AU70" s="56">
        <f t="shared" si="23"/>
        <v>20.845365283078817</v>
      </c>
      <c r="AV70" s="56">
        <f t="shared" si="23"/>
        <v>21.293976334639506</v>
      </c>
      <c r="AW70" s="56">
        <f t="shared" si="23"/>
        <v>21.741345689982243</v>
      </c>
      <c r="AX70" s="56">
        <f t="shared" si="23"/>
        <v>22.187505549278711</v>
      </c>
      <c r="AY70" s="56">
        <f t="shared" si="23"/>
        <v>22.632486565518573</v>
      </c>
      <c r="AZ70" s="56">
        <f t="shared" si="23"/>
        <v>23.076317951553914</v>
      </c>
      <c r="BA70" s="56">
        <f t="shared" si="23"/>
        <v>23.519027577572924</v>
      </c>
      <c r="BB70" s="56">
        <f t="shared" si="23"/>
        <v>23.960642060043828</v>
      </c>
      <c r="BC70" s="56">
        <f t="shared" si="23"/>
        <v>24.401186843037586</v>
      </c>
      <c r="BD70" s="56">
        <f t="shared" si="23"/>
        <v>24.840686272724628</v>
      </c>
      <c r="BE70" s="56">
        <f t="shared" si="23"/>
        <v>25.27916366574339</v>
      </c>
      <c r="BF70" s="56">
        <f t="shared" si="23"/>
        <v>25.716641372055157</v>
      </c>
      <c r="BG70" s="56">
        <f t="shared" si="23"/>
        <v>26.153140832827269</v>
      </c>
      <c r="BH70" s="56">
        <f t="shared" si="23"/>
        <v>26.58868263382417</v>
      </c>
      <c r="BI70" s="56">
        <f t="shared" si="23"/>
        <v>27.023286554731801</v>
      </c>
      <c r="BJ70" s="56">
        <f t="shared" si="23"/>
        <v>27.456971614793169</v>
      </c>
      <c r="BK70" s="56">
        <f t="shared" si="23"/>
        <v>27.889756115091991</v>
      </c>
      <c r="BL70" s="56">
        <f t="shared" si="23"/>
        <v>28.321657677785186</v>
      </c>
      <c r="BM70" s="56">
        <f t="shared" si="23"/>
        <v>28.752693282552734</v>
      </c>
      <c r="BN70" s="56">
        <f t="shared" si="23"/>
        <v>29.182879300506716</v>
      </c>
      <c r="BO70" s="56">
        <f t="shared" si="23"/>
        <v>29.612231525775421</v>
      </c>
      <c r="BP70" s="56">
        <f t="shared" si="23"/>
        <v>30.040765204957751</v>
      </c>
      <c r="BQ70" s="56">
        <f t="shared" si="23"/>
        <v>30.468495064623486</v>
      </c>
      <c r="BR70" s="56">
        <f t="shared" si="23"/>
        <v>30.895435337017837</v>
      </c>
      <c r="BS70" s="56">
        <f t="shared" si="23"/>
        <v>31.321599784114078</v>
      </c>
      <c r="BT70" s="56">
        <f t="shared" ref="BT70:CH70" si="24">EXP(-1.0587+0.8836*LN(BT69)+0.284)</f>
        <v>31.747001720143917</v>
      </c>
      <c r="BU70" s="56">
        <f t="shared" si="24"/>
        <v>32.171654032723502</v>
      </c>
      <c r="BV70" s="56">
        <f t="shared" si="24"/>
        <v>32.595569202682576</v>
      </c>
      <c r="BW70" s="56">
        <f t="shared" si="24"/>
        <v>33.018759322693931</v>
      </c>
      <c r="BX70" s="56">
        <f t="shared" si="24"/>
        <v>33.441236114792275</v>
      </c>
      <c r="BY70" s="56">
        <f t="shared" si="24"/>
        <v>33.86301094686354</v>
      </c>
      <c r="BZ70" s="56">
        <f t="shared" si="24"/>
        <v>34.284094848178768</v>
      </c>
      <c r="CA70" s="56">
        <f t="shared" si="24"/>
        <v>34.704498524040673</v>
      </c>
      <c r="CB70" s="56">
        <f t="shared" si="24"/>
        <v>35.124232369604542</v>
      </c>
      <c r="CC70" s="56">
        <f t="shared" si="24"/>
        <v>35.543306482930952</v>
      </c>
      <c r="CD70" s="56">
        <f t="shared" si="24"/>
        <v>35.961730677322542</v>
      </c>
      <c r="CE70" s="56">
        <f t="shared" si="24"/>
        <v>36.379514492992989</v>
      </c>
      <c r="CF70" s="56">
        <f t="shared" si="24"/>
        <v>36.796667208112538</v>
      </c>
      <c r="CG70" s="56">
        <f t="shared" si="24"/>
        <v>37.213197849271069</v>
      </c>
      <c r="CH70" s="56">
        <f t="shared" si="24"/>
        <v>37.629115201395898</v>
      </c>
    </row>
    <row r="71" spans="4:86" x14ac:dyDescent="0.25">
      <c r="D71" t="s">
        <v>130</v>
      </c>
      <c r="E71" t="s">
        <v>50</v>
      </c>
      <c r="G71" s="56">
        <f>$F$63*70</f>
        <v>223.85999999999993</v>
      </c>
      <c r="H71" s="56">
        <f t="shared" ref="H71:BS71" si="25">$F$63*70</f>
        <v>223.85999999999993</v>
      </c>
      <c r="I71" s="56">
        <f t="shared" si="25"/>
        <v>223.85999999999993</v>
      </c>
      <c r="J71" s="56">
        <f t="shared" si="25"/>
        <v>223.85999999999993</v>
      </c>
      <c r="K71" s="56">
        <f t="shared" si="25"/>
        <v>223.85999999999993</v>
      </c>
      <c r="L71" s="56">
        <f t="shared" si="25"/>
        <v>223.85999999999993</v>
      </c>
      <c r="M71" s="56">
        <f t="shared" si="25"/>
        <v>223.85999999999993</v>
      </c>
      <c r="N71" s="56">
        <f t="shared" si="25"/>
        <v>223.85999999999993</v>
      </c>
      <c r="O71" s="56">
        <f t="shared" si="25"/>
        <v>223.85999999999993</v>
      </c>
      <c r="P71" s="56">
        <f t="shared" si="25"/>
        <v>223.85999999999993</v>
      </c>
      <c r="Q71" s="56">
        <f t="shared" si="25"/>
        <v>223.85999999999993</v>
      </c>
      <c r="R71" s="56">
        <f t="shared" si="25"/>
        <v>223.85999999999993</v>
      </c>
      <c r="S71" s="56">
        <f t="shared" si="25"/>
        <v>223.85999999999993</v>
      </c>
      <c r="T71" s="56">
        <f t="shared" si="25"/>
        <v>223.85999999999993</v>
      </c>
      <c r="U71" s="56">
        <f t="shared" si="25"/>
        <v>223.85999999999993</v>
      </c>
      <c r="V71" s="56">
        <f t="shared" si="25"/>
        <v>223.85999999999993</v>
      </c>
      <c r="W71" s="56">
        <f t="shared" si="25"/>
        <v>223.85999999999993</v>
      </c>
      <c r="X71" s="56">
        <f t="shared" si="25"/>
        <v>223.85999999999993</v>
      </c>
      <c r="Y71" s="56">
        <f t="shared" si="25"/>
        <v>223.85999999999993</v>
      </c>
      <c r="Z71" s="56">
        <f t="shared" si="25"/>
        <v>223.85999999999993</v>
      </c>
      <c r="AA71" s="56">
        <f t="shared" si="25"/>
        <v>223.85999999999993</v>
      </c>
      <c r="AB71" s="56">
        <f t="shared" si="25"/>
        <v>223.85999999999993</v>
      </c>
      <c r="AC71" s="56">
        <f t="shared" si="25"/>
        <v>223.85999999999993</v>
      </c>
      <c r="AD71" s="56">
        <f t="shared" si="25"/>
        <v>223.85999999999993</v>
      </c>
      <c r="AE71" s="56">
        <f t="shared" si="25"/>
        <v>223.85999999999993</v>
      </c>
      <c r="AF71" s="56">
        <f t="shared" si="25"/>
        <v>223.85999999999993</v>
      </c>
      <c r="AG71" s="56">
        <f t="shared" si="25"/>
        <v>223.85999999999993</v>
      </c>
      <c r="AH71" s="56">
        <f t="shared" si="25"/>
        <v>223.85999999999993</v>
      </c>
      <c r="AI71" s="56">
        <f t="shared" si="25"/>
        <v>223.85999999999993</v>
      </c>
      <c r="AJ71" s="46">
        <f t="shared" si="25"/>
        <v>223.85999999999993</v>
      </c>
      <c r="AK71" s="56">
        <f t="shared" si="25"/>
        <v>223.85999999999993</v>
      </c>
      <c r="AL71" s="56">
        <f t="shared" si="25"/>
        <v>223.85999999999993</v>
      </c>
      <c r="AM71" s="56">
        <f t="shared" si="25"/>
        <v>223.85999999999993</v>
      </c>
      <c r="AN71" s="56">
        <f t="shared" si="25"/>
        <v>223.85999999999993</v>
      </c>
      <c r="AO71" s="56">
        <f t="shared" si="25"/>
        <v>223.85999999999993</v>
      </c>
      <c r="AP71" s="56">
        <f t="shared" si="25"/>
        <v>223.85999999999993</v>
      </c>
      <c r="AQ71" s="56">
        <f t="shared" si="25"/>
        <v>223.85999999999993</v>
      </c>
      <c r="AR71" s="56">
        <f t="shared" si="25"/>
        <v>223.85999999999993</v>
      </c>
      <c r="AS71" s="56">
        <f t="shared" si="25"/>
        <v>223.85999999999993</v>
      </c>
      <c r="AT71" s="56">
        <f t="shared" si="25"/>
        <v>223.85999999999993</v>
      </c>
      <c r="AU71" s="56">
        <f t="shared" si="25"/>
        <v>223.85999999999993</v>
      </c>
      <c r="AV71" s="56">
        <f t="shared" si="25"/>
        <v>223.85999999999993</v>
      </c>
      <c r="AW71" s="56">
        <f t="shared" si="25"/>
        <v>223.85999999999993</v>
      </c>
      <c r="AX71" s="56">
        <f t="shared" si="25"/>
        <v>223.85999999999993</v>
      </c>
      <c r="AY71" s="56">
        <f t="shared" si="25"/>
        <v>223.85999999999993</v>
      </c>
      <c r="AZ71" s="56">
        <f t="shared" si="25"/>
        <v>223.85999999999993</v>
      </c>
      <c r="BA71" s="56">
        <f t="shared" si="25"/>
        <v>223.85999999999993</v>
      </c>
      <c r="BB71" s="56">
        <f t="shared" si="25"/>
        <v>223.85999999999993</v>
      </c>
      <c r="BC71" s="56">
        <f t="shared" si="25"/>
        <v>223.85999999999993</v>
      </c>
      <c r="BD71" s="56">
        <f t="shared" si="25"/>
        <v>223.85999999999993</v>
      </c>
      <c r="BE71" s="56">
        <f t="shared" si="25"/>
        <v>223.85999999999993</v>
      </c>
      <c r="BF71" s="56">
        <f t="shared" si="25"/>
        <v>223.85999999999993</v>
      </c>
      <c r="BG71" s="56">
        <f t="shared" si="25"/>
        <v>223.85999999999993</v>
      </c>
      <c r="BH71" s="56">
        <f t="shared" si="25"/>
        <v>223.85999999999993</v>
      </c>
      <c r="BI71" s="56">
        <f t="shared" si="25"/>
        <v>223.85999999999993</v>
      </c>
      <c r="BJ71" s="56">
        <f t="shared" si="25"/>
        <v>223.85999999999993</v>
      </c>
      <c r="BK71" s="56">
        <f t="shared" si="25"/>
        <v>223.85999999999993</v>
      </c>
      <c r="BL71" s="56">
        <f t="shared" si="25"/>
        <v>223.85999999999993</v>
      </c>
      <c r="BM71" s="56">
        <f t="shared" si="25"/>
        <v>223.85999999999993</v>
      </c>
      <c r="BN71" s="56">
        <f t="shared" si="25"/>
        <v>223.85999999999993</v>
      </c>
      <c r="BO71" s="56">
        <f t="shared" si="25"/>
        <v>223.85999999999993</v>
      </c>
      <c r="BP71" s="56">
        <f t="shared" si="25"/>
        <v>223.85999999999993</v>
      </c>
      <c r="BQ71" s="56">
        <f t="shared" si="25"/>
        <v>223.85999999999993</v>
      </c>
      <c r="BR71" s="56">
        <f t="shared" si="25"/>
        <v>223.85999999999993</v>
      </c>
      <c r="BS71" s="56">
        <f t="shared" si="25"/>
        <v>223.85999999999993</v>
      </c>
      <c r="BT71" s="56">
        <f t="shared" ref="BT71:CH71" si="26">$F$63*70</f>
        <v>223.85999999999993</v>
      </c>
      <c r="BU71" s="56">
        <f t="shared" si="26"/>
        <v>223.85999999999993</v>
      </c>
      <c r="BV71" s="56">
        <f t="shared" si="26"/>
        <v>223.85999999999993</v>
      </c>
      <c r="BW71" s="56">
        <f t="shared" si="26"/>
        <v>223.85999999999993</v>
      </c>
      <c r="BX71" s="56">
        <f t="shared" si="26"/>
        <v>223.85999999999993</v>
      </c>
      <c r="BY71" s="56">
        <f t="shared" si="26"/>
        <v>223.85999999999993</v>
      </c>
      <c r="BZ71" s="56">
        <f t="shared" si="26"/>
        <v>223.85999999999993</v>
      </c>
      <c r="CA71" s="56">
        <f t="shared" si="26"/>
        <v>223.85999999999993</v>
      </c>
      <c r="CB71" s="56">
        <f t="shared" si="26"/>
        <v>223.85999999999993</v>
      </c>
      <c r="CC71" s="56">
        <f t="shared" si="26"/>
        <v>223.85999999999993</v>
      </c>
      <c r="CD71" s="56">
        <f t="shared" si="26"/>
        <v>223.85999999999993</v>
      </c>
      <c r="CE71" s="56">
        <f t="shared" si="26"/>
        <v>223.85999999999993</v>
      </c>
      <c r="CF71" s="56">
        <f t="shared" si="26"/>
        <v>223.85999999999993</v>
      </c>
      <c r="CG71" s="56">
        <f t="shared" si="26"/>
        <v>223.85999999999993</v>
      </c>
      <c r="CH71" s="56">
        <f t="shared" si="26"/>
        <v>223.85999999999993</v>
      </c>
    </row>
    <row r="72" spans="4:86" ht="16.5" x14ac:dyDescent="0.25">
      <c r="D72" s="42" t="s">
        <v>71</v>
      </c>
      <c r="E72" t="s">
        <v>72</v>
      </c>
      <c r="F72" s="58" t="s">
        <v>73</v>
      </c>
      <c r="G72" s="56">
        <f>IF(G62&gt;30,10*$F$63,$F$63*(10/2+10/30*G62/2))</f>
        <v>16.522999999999996</v>
      </c>
      <c r="H72" s="56">
        <f t="shared" ref="H72:BS72" si="27">IF(H62&gt;30,10*$F$63,$F$63*(10/2+10/30*H62/2))</f>
        <v>17.055999999999994</v>
      </c>
      <c r="I72" s="56">
        <f t="shared" si="27"/>
        <v>17.588999999999995</v>
      </c>
      <c r="J72" s="56">
        <f t="shared" si="27"/>
        <v>18.121999999999996</v>
      </c>
      <c r="K72" s="56">
        <f t="shared" si="27"/>
        <v>18.654999999999994</v>
      </c>
      <c r="L72" s="56">
        <f t="shared" si="27"/>
        <v>19.187999999999995</v>
      </c>
      <c r="M72" s="56">
        <f t="shared" si="27"/>
        <v>19.720999999999993</v>
      </c>
      <c r="N72" s="56">
        <f t="shared" si="27"/>
        <v>20.253999999999994</v>
      </c>
      <c r="O72" s="56">
        <f t="shared" si="27"/>
        <v>20.786999999999995</v>
      </c>
      <c r="P72" s="56">
        <f t="shared" si="27"/>
        <v>21.319999999999993</v>
      </c>
      <c r="Q72" s="56">
        <f t="shared" si="27"/>
        <v>21.852999999999994</v>
      </c>
      <c r="R72" s="56">
        <f t="shared" si="27"/>
        <v>22.385999999999992</v>
      </c>
      <c r="S72" s="56">
        <f t="shared" si="27"/>
        <v>22.91899999999999</v>
      </c>
      <c r="T72" s="56">
        <f t="shared" si="27"/>
        <v>23.451999999999991</v>
      </c>
      <c r="U72" s="56">
        <f t="shared" si="27"/>
        <v>23.984999999999992</v>
      </c>
      <c r="V72" s="56">
        <f t="shared" si="27"/>
        <v>24.51799999999999</v>
      </c>
      <c r="W72" s="56">
        <f t="shared" si="27"/>
        <v>25.050999999999991</v>
      </c>
      <c r="X72" s="56">
        <f t="shared" si="27"/>
        <v>25.583999999999993</v>
      </c>
      <c r="Y72" s="56">
        <f t="shared" si="27"/>
        <v>26.11699999999999</v>
      </c>
      <c r="Z72" s="56">
        <f t="shared" si="27"/>
        <v>26.649999999999988</v>
      </c>
      <c r="AA72" s="56">
        <f t="shared" si="27"/>
        <v>27.182999999999993</v>
      </c>
      <c r="AB72" s="56">
        <f t="shared" si="27"/>
        <v>27.71599999999999</v>
      </c>
      <c r="AC72" s="56">
        <f t="shared" si="27"/>
        <v>28.248999999999988</v>
      </c>
      <c r="AD72" s="56">
        <f t="shared" si="27"/>
        <v>28.781999999999993</v>
      </c>
      <c r="AE72" s="56">
        <f t="shared" si="27"/>
        <v>29.314999999999991</v>
      </c>
      <c r="AF72" s="56">
        <f t="shared" si="27"/>
        <v>29.847999999999988</v>
      </c>
      <c r="AG72" s="56">
        <f t="shared" si="27"/>
        <v>30.38099999999999</v>
      </c>
      <c r="AH72" s="56">
        <f t="shared" si="27"/>
        <v>30.913999999999991</v>
      </c>
      <c r="AI72" s="56">
        <f t="shared" si="27"/>
        <v>31.446999999999989</v>
      </c>
      <c r="AJ72" s="46">
        <f t="shared" si="27"/>
        <v>31.97999999999999</v>
      </c>
      <c r="AK72" s="56">
        <f t="shared" si="27"/>
        <v>31.97999999999999</v>
      </c>
      <c r="AL72" s="56">
        <f t="shared" si="27"/>
        <v>31.97999999999999</v>
      </c>
      <c r="AM72" s="56">
        <f t="shared" si="27"/>
        <v>31.97999999999999</v>
      </c>
      <c r="AN72" s="56">
        <f t="shared" si="27"/>
        <v>31.97999999999999</v>
      </c>
      <c r="AO72" s="56">
        <f t="shared" si="27"/>
        <v>31.97999999999999</v>
      </c>
      <c r="AP72" s="56">
        <f t="shared" si="27"/>
        <v>31.97999999999999</v>
      </c>
      <c r="AQ72" s="56">
        <f t="shared" si="27"/>
        <v>31.97999999999999</v>
      </c>
      <c r="AR72" s="56">
        <f t="shared" si="27"/>
        <v>31.97999999999999</v>
      </c>
      <c r="AS72" s="56">
        <f t="shared" si="27"/>
        <v>31.97999999999999</v>
      </c>
      <c r="AT72" s="56">
        <f t="shared" si="27"/>
        <v>31.97999999999999</v>
      </c>
      <c r="AU72" s="56">
        <f t="shared" si="27"/>
        <v>31.97999999999999</v>
      </c>
      <c r="AV72" s="56">
        <f t="shared" si="27"/>
        <v>31.97999999999999</v>
      </c>
      <c r="AW72" s="56">
        <f t="shared" si="27"/>
        <v>31.97999999999999</v>
      </c>
      <c r="AX72" s="56">
        <f t="shared" si="27"/>
        <v>31.97999999999999</v>
      </c>
      <c r="AY72" s="56">
        <f t="shared" si="27"/>
        <v>31.97999999999999</v>
      </c>
      <c r="AZ72" s="56">
        <f t="shared" si="27"/>
        <v>31.97999999999999</v>
      </c>
      <c r="BA72" s="56">
        <f t="shared" si="27"/>
        <v>31.97999999999999</v>
      </c>
      <c r="BB72" s="56">
        <f t="shared" si="27"/>
        <v>31.97999999999999</v>
      </c>
      <c r="BC72" s="56">
        <f t="shared" si="27"/>
        <v>31.97999999999999</v>
      </c>
      <c r="BD72" s="56">
        <f t="shared" si="27"/>
        <v>31.97999999999999</v>
      </c>
      <c r="BE72" s="56">
        <f t="shared" si="27"/>
        <v>31.97999999999999</v>
      </c>
      <c r="BF72" s="56">
        <f t="shared" si="27"/>
        <v>31.97999999999999</v>
      </c>
      <c r="BG72" s="56">
        <f t="shared" si="27"/>
        <v>31.97999999999999</v>
      </c>
      <c r="BH72" s="56">
        <f t="shared" si="27"/>
        <v>31.97999999999999</v>
      </c>
      <c r="BI72" s="56">
        <f t="shared" si="27"/>
        <v>31.97999999999999</v>
      </c>
      <c r="BJ72" s="56">
        <f t="shared" si="27"/>
        <v>31.97999999999999</v>
      </c>
      <c r="BK72" s="56">
        <f t="shared" si="27"/>
        <v>31.97999999999999</v>
      </c>
      <c r="BL72" s="56">
        <f t="shared" si="27"/>
        <v>31.97999999999999</v>
      </c>
      <c r="BM72" s="56">
        <f t="shared" si="27"/>
        <v>31.97999999999999</v>
      </c>
      <c r="BN72" s="56">
        <f t="shared" si="27"/>
        <v>31.97999999999999</v>
      </c>
      <c r="BO72" s="56">
        <f t="shared" si="27"/>
        <v>31.97999999999999</v>
      </c>
      <c r="BP72" s="56">
        <f t="shared" si="27"/>
        <v>31.97999999999999</v>
      </c>
      <c r="BQ72" s="56">
        <f t="shared" si="27"/>
        <v>31.97999999999999</v>
      </c>
      <c r="BR72" s="56">
        <f t="shared" si="27"/>
        <v>31.97999999999999</v>
      </c>
      <c r="BS72" s="56">
        <f t="shared" si="27"/>
        <v>31.97999999999999</v>
      </c>
      <c r="BT72" s="56">
        <f t="shared" ref="BT72:CH72" si="28">IF(BT62&gt;30,10*$F$63,$F$63*(10/2+10/30*BT62/2))</f>
        <v>31.97999999999999</v>
      </c>
      <c r="BU72" s="56">
        <f t="shared" si="28"/>
        <v>31.97999999999999</v>
      </c>
      <c r="BV72" s="56">
        <f t="shared" si="28"/>
        <v>31.97999999999999</v>
      </c>
      <c r="BW72" s="56">
        <f t="shared" si="28"/>
        <v>31.97999999999999</v>
      </c>
      <c r="BX72" s="56">
        <f t="shared" si="28"/>
        <v>31.97999999999999</v>
      </c>
      <c r="BY72" s="56">
        <f t="shared" si="28"/>
        <v>31.97999999999999</v>
      </c>
      <c r="BZ72" s="56">
        <f t="shared" si="28"/>
        <v>31.97999999999999</v>
      </c>
      <c r="CA72" s="56">
        <f t="shared" si="28"/>
        <v>31.97999999999999</v>
      </c>
      <c r="CB72" s="56">
        <f t="shared" si="28"/>
        <v>31.97999999999999</v>
      </c>
      <c r="CC72" s="56">
        <f t="shared" si="28"/>
        <v>31.97999999999999</v>
      </c>
      <c r="CD72" s="56">
        <f t="shared" si="28"/>
        <v>31.97999999999999</v>
      </c>
      <c r="CE72" s="56">
        <f t="shared" si="28"/>
        <v>31.97999999999999</v>
      </c>
      <c r="CF72" s="56">
        <f t="shared" si="28"/>
        <v>31.97999999999999</v>
      </c>
      <c r="CG72" s="56">
        <f t="shared" si="28"/>
        <v>31.97999999999999</v>
      </c>
      <c r="CH72" s="56">
        <f t="shared" si="28"/>
        <v>31.97999999999999</v>
      </c>
    </row>
    <row r="73" spans="4:86" x14ac:dyDescent="0.25">
      <c r="D73" t="s">
        <v>74</v>
      </c>
      <c r="E73" t="s">
        <v>75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0</v>
      </c>
      <c r="W73" s="56">
        <v>0</v>
      </c>
      <c r="X73" s="56">
        <v>0</v>
      </c>
      <c r="Y73" s="56">
        <v>0</v>
      </c>
      <c r="Z73" s="56">
        <v>0</v>
      </c>
      <c r="AA73" s="56">
        <v>0</v>
      </c>
      <c r="AB73" s="56">
        <v>0</v>
      </c>
      <c r="AC73" s="56">
        <v>0</v>
      </c>
      <c r="AD73" s="56">
        <v>0</v>
      </c>
      <c r="AE73" s="56">
        <v>0</v>
      </c>
      <c r="AF73" s="56">
        <v>0</v>
      </c>
      <c r="AG73" s="56">
        <v>0</v>
      </c>
      <c r="AH73" s="56">
        <v>0</v>
      </c>
      <c r="AI73" s="56">
        <v>0</v>
      </c>
      <c r="AJ73" s="46">
        <v>0</v>
      </c>
      <c r="AK73" s="56">
        <v>0</v>
      </c>
      <c r="AL73" s="56">
        <v>0</v>
      </c>
      <c r="AM73" s="56">
        <v>0</v>
      </c>
      <c r="AN73" s="56">
        <v>0</v>
      </c>
      <c r="AO73" s="56">
        <v>0</v>
      </c>
      <c r="AP73" s="56">
        <v>0</v>
      </c>
      <c r="AQ73" s="56">
        <v>0</v>
      </c>
      <c r="AR73" s="56">
        <v>0</v>
      </c>
      <c r="AS73" s="56">
        <v>0</v>
      </c>
      <c r="AT73" s="56">
        <v>0</v>
      </c>
      <c r="AU73" s="56">
        <v>0</v>
      </c>
      <c r="AV73" s="56">
        <v>0</v>
      </c>
      <c r="AW73" s="56">
        <v>0</v>
      </c>
      <c r="AX73" s="56">
        <v>0</v>
      </c>
      <c r="AY73" s="56">
        <v>0</v>
      </c>
      <c r="AZ73" s="56">
        <v>0</v>
      </c>
      <c r="BA73" s="56">
        <v>0</v>
      </c>
      <c r="BB73" s="56">
        <v>0</v>
      </c>
      <c r="BC73" s="56">
        <v>0</v>
      </c>
      <c r="BD73" s="56">
        <v>0</v>
      </c>
      <c r="BE73" s="56">
        <v>0</v>
      </c>
      <c r="BF73" s="56">
        <v>0</v>
      </c>
      <c r="BG73" s="56">
        <v>0</v>
      </c>
      <c r="BH73" s="56">
        <v>0</v>
      </c>
      <c r="BI73" s="56">
        <v>0</v>
      </c>
      <c r="BJ73" s="56">
        <v>0</v>
      </c>
      <c r="BK73" s="56">
        <v>0</v>
      </c>
      <c r="BL73" s="56">
        <v>0</v>
      </c>
      <c r="BM73" s="56">
        <v>0</v>
      </c>
      <c r="BN73" s="56">
        <v>0</v>
      </c>
      <c r="BO73" s="56">
        <v>0</v>
      </c>
      <c r="BP73" s="56">
        <v>0</v>
      </c>
      <c r="BQ73" s="56">
        <v>0</v>
      </c>
      <c r="BR73" s="56">
        <v>0</v>
      </c>
      <c r="BS73" s="56">
        <v>0</v>
      </c>
      <c r="BT73" s="56">
        <v>0</v>
      </c>
      <c r="BU73" s="56">
        <v>0</v>
      </c>
      <c r="BV73" s="56">
        <v>0</v>
      </c>
      <c r="BW73" s="56">
        <v>0</v>
      </c>
      <c r="BX73" s="56">
        <v>0</v>
      </c>
      <c r="BY73" s="56">
        <v>0</v>
      </c>
      <c r="BZ73" s="56">
        <v>0</v>
      </c>
      <c r="CA73" s="56">
        <v>0</v>
      </c>
      <c r="CB73" s="56">
        <v>0</v>
      </c>
      <c r="CC73" s="56">
        <v>0</v>
      </c>
      <c r="CD73" s="56">
        <v>0</v>
      </c>
      <c r="CE73" s="56">
        <v>0</v>
      </c>
      <c r="CF73" s="56">
        <v>0</v>
      </c>
      <c r="CG73" s="56">
        <v>0</v>
      </c>
      <c r="CH73" s="56">
        <v>0</v>
      </c>
    </row>
    <row r="74" spans="4:86" x14ac:dyDescent="0.25">
      <c r="D74" t="s">
        <v>131</v>
      </c>
      <c r="E74" t="s">
        <v>132</v>
      </c>
      <c r="F74" s="56"/>
      <c r="G74" s="56">
        <f>((G69+G70)*0.475+G71+G72+G73)*44/12</f>
        <v>885.94347565088844</v>
      </c>
      <c r="H74" s="56">
        <f t="shared" ref="H74:AU74" si="29">((H69+H70)*0.475+H71+H72+H73)*44/12</f>
        <v>892.22544417048823</v>
      </c>
      <c r="I74" s="56">
        <f t="shared" si="29"/>
        <v>898.4391065036757</v>
      </c>
      <c r="J74" s="56">
        <f t="shared" si="29"/>
        <v>904.61066331424888</v>
      </c>
      <c r="K74" s="56">
        <f t="shared" si="29"/>
        <v>910.75198960195564</v>
      </c>
      <c r="L74" s="56">
        <f t="shared" si="29"/>
        <v>916.86985936244719</v>
      </c>
      <c r="M74" s="56">
        <f t="shared" si="29"/>
        <v>922.96863952879983</v>
      </c>
      <c r="N74" s="56">
        <f t="shared" si="29"/>
        <v>929.05137184230705</v>
      </c>
      <c r="O74" s="56">
        <f t="shared" si="29"/>
        <v>935.12029202151416</v>
      </c>
      <c r="P74" s="56">
        <f t="shared" si="29"/>
        <v>941.17710981224047</v>
      </c>
      <c r="Q74" s="56">
        <f t="shared" si="29"/>
        <v>947.22317322345771</v>
      </c>
      <c r="R74" s="56">
        <f t="shared" si="29"/>
        <v>953.25957111389482</v>
      </c>
      <c r="S74" s="56">
        <f t="shared" si="29"/>
        <v>959.28720051727339</v>
      </c>
      <c r="T74" s="56">
        <f t="shared" si="29"/>
        <v>965.30681262254382</v>
      </c>
      <c r="U74" s="56">
        <f t="shared" si="29"/>
        <v>971.31904522510558</v>
      </c>
      <c r="V74" s="56">
        <f t="shared" si="29"/>
        <v>977.32444626990082</v>
      </c>
      <c r="W74" s="56">
        <f t="shared" si="29"/>
        <v>983.32349133751029</v>
      </c>
      <c r="X74" s="56">
        <f t="shared" si="29"/>
        <v>989.31659689716491</v>
      </c>
      <c r="Y74" s="56">
        <f t="shared" si="29"/>
        <v>995.30413053020948</v>
      </c>
      <c r="Z74" s="56">
        <f t="shared" si="29"/>
        <v>1001.286418939858</v>
      </c>
      <c r="AA74" s="56">
        <f t="shared" si="29"/>
        <v>1007.2637543134732</v>
      </c>
      <c r="AB74" s="56">
        <f t="shared" si="29"/>
        <v>1013.2363994386473</v>
      </c>
      <c r="AC74" s="56">
        <f t="shared" si="29"/>
        <v>1019.20459186279</v>
      </c>
      <c r="AD74" s="56">
        <f t="shared" si="29"/>
        <v>1025.1685473089017</v>
      </c>
      <c r="AE74" s="56">
        <f t="shared" si="29"/>
        <v>1031.1284625060036</v>
      </c>
      <c r="AF74" s="56">
        <f t="shared" si="29"/>
        <v>1037.0845175539575</v>
      </c>
      <c r="AG74" s="56">
        <f t="shared" si="29"/>
        <v>1043.0368779142279</v>
      </c>
      <c r="AH74" s="56">
        <f t="shared" si="29"/>
        <v>1048.9856960974314</v>
      </c>
      <c r="AI74" s="56">
        <f t="shared" si="29"/>
        <v>1054.9311131030274</v>
      </c>
      <c r="AJ74" s="46">
        <f t="shared" si="29"/>
        <v>1060.8732596548564</v>
      </c>
      <c r="AK74" s="56">
        <f t="shared" si="29"/>
        <v>1064.8579239339761</v>
      </c>
      <c r="AL74" s="56">
        <f t="shared" si="29"/>
        <v>1068.8395525033973</v>
      </c>
      <c r="AM74" s="56">
        <f t="shared" si="29"/>
        <v>1072.8182511139794</v>
      </c>
      <c r="AN74" s="56">
        <f t="shared" si="29"/>
        <v>1076.794118743232</v>
      </c>
      <c r="AO74" s="56">
        <f t="shared" si="29"/>
        <v>1080.7672482154533</v>
      </c>
      <c r="AP74" s="56">
        <f t="shared" si="29"/>
        <v>1084.7377267490044</v>
      </c>
      <c r="AQ74" s="56">
        <f t="shared" si="29"/>
        <v>1088.7056364410653</v>
      </c>
      <c r="AR74" s="56">
        <f t="shared" si="29"/>
        <v>1092.6710546985107</v>
      </c>
      <c r="AS74" s="56">
        <f t="shared" si="29"/>
        <v>1096.6340546221566</v>
      </c>
      <c r="AT74" s="56">
        <f t="shared" si="29"/>
        <v>1100.5947053504842</v>
      </c>
      <c r="AU74" s="56">
        <f t="shared" si="29"/>
        <v>1104.5530723680283</v>
      </c>
      <c r="AV74" s="56">
        <f>((AV69+AV70)*0.475+AV71+AV72+AV73)*44/12</f>
        <v>1108.5092177828301</v>
      </c>
      <c r="AW74" s="56">
        <f t="shared" ref="AW74:CG74" si="30">((AW69+AW70)*0.475+AW71+AW72+AW73)*44/12</f>
        <v>1112.4632005767189</v>
      </c>
      <c r="AX74" s="56">
        <f t="shared" si="30"/>
        <v>1116.4150768316601</v>
      </c>
      <c r="AY74" s="56">
        <f t="shared" si="30"/>
        <v>1120.3648999349446</v>
      </c>
      <c r="AZ74" s="56">
        <f t="shared" si="30"/>
        <v>1124.3127207656228</v>
      </c>
      <c r="BA74" s="56">
        <f t="shared" si="30"/>
        <v>1128.2585878642724</v>
      </c>
      <c r="BB74" s="56">
        <f t="shared" si="30"/>
        <v>1132.2025475879093</v>
      </c>
      <c r="BC74" s="56">
        <f t="shared" si="30"/>
        <v>1136.1446442516235</v>
      </c>
      <c r="BD74" s="56">
        <f t="shared" si="30"/>
        <v>1140.0849202583283</v>
      </c>
      <c r="BE74" s="56">
        <f t="shared" si="30"/>
        <v>1144.023416217836</v>
      </c>
      <c r="BF74" s="56">
        <f t="shared" si="30"/>
        <v>1147.960171056329</v>
      </c>
      <c r="BG74" s="56">
        <f t="shared" si="30"/>
        <v>1151.8952221171739</v>
      </c>
      <c r="BH74" s="56">
        <f t="shared" si="30"/>
        <v>1155.8286052539102</v>
      </c>
      <c r="BI74" s="56">
        <f t="shared" si="30"/>
        <v>1159.7603549161574</v>
      </c>
      <c r="BJ74" s="56">
        <f t="shared" si="30"/>
        <v>1163.690504229098</v>
      </c>
      <c r="BK74" s="56">
        <f t="shared" si="30"/>
        <v>1167.619085067118</v>
      </c>
      <c r="BL74" s="56">
        <f t="shared" si="30"/>
        <v>1171.5461281221424</v>
      </c>
      <c r="BM74" s="56">
        <f t="shared" si="30"/>
        <v>1175.4716629671123</v>
      </c>
      <c r="BN74" s="56">
        <f t="shared" si="30"/>
        <v>1179.395718115049</v>
      </c>
      <c r="BO74" s="56">
        <f t="shared" si="30"/>
        <v>1183.3183210740585</v>
      </c>
      <c r="BP74" s="56">
        <f t="shared" si="30"/>
        <v>1187.2394983986344</v>
      </c>
      <c r="BQ74" s="56">
        <f t="shared" si="30"/>
        <v>1191.159275737552</v>
      </c>
      <c r="BR74" s="56">
        <f t="shared" si="30"/>
        <v>1195.0776778786392</v>
      </c>
      <c r="BS74" s="56">
        <f t="shared" si="30"/>
        <v>1198.994728790665</v>
      </c>
      <c r="BT74" s="56">
        <f t="shared" si="30"/>
        <v>1202.9104516625837</v>
      </c>
      <c r="BU74" s="56">
        <f t="shared" si="30"/>
        <v>1206.8248689403265</v>
      </c>
      <c r="BV74" s="56">
        <f t="shared" si="30"/>
        <v>1210.7380023613387</v>
      </c>
      <c r="BW74" s="56">
        <f t="shared" si="30"/>
        <v>1214.6498729870248</v>
      </c>
      <c r="BX74" s="56">
        <f t="shared" si="30"/>
        <v>1218.5605012332628</v>
      </c>
      <c r="BY74" s="56">
        <f t="shared" si="30"/>
        <v>1222.4699068991206</v>
      </c>
      <c r="BZ74" s="56">
        <f t="shared" si="30"/>
        <v>1226.3781091939109</v>
      </c>
      <c r="CA74" s="56">
        <f t="shared" si="30"/>
        <v>1230.2851267627038</v>
      </c>
      <c r="CB74" s="56">
        <f t="shared" si="30"/>
        <v>1234.1909777103942</v>
      </c>
      <c r="CC74" s="56">
        <f t="shared" si="30"/>
        <v>1238.0956796244375</v>
      </c>
      <c r="CD74" s="56">
        <f t="shared" si="30"/>
        <v>1241.9992495963363</v>
      </c>
      <c r="CE74" s="56">
        <f t="shared" si="30"/>
        <v>1245.9017042419623</v>
      </c>
      <c r="CF74" s="56">
        <f t="shared" si="30"/>
        <v>1249.8030597207955</v>
      </c>
      <c r="CG74" s="56">
        <f t="shared" si="30"/>
        <v>1253.7033317541466</v>
      </c>
      <c r="CH74" s="56">
        <f>((CH69+CH70)*0.475+CH71+CH72+CH73)*44/12</f>
        <v>1257.6025356424309</v>
      </c>
    </row>
    <row r="75" spans="4:86" x14ac:dyDescent="0.25">
      <c r="F75" s="56"/>
      <c r="G75" s="56"/>
      <c r="H75" s="60"/>
      <c r="AJ75" s="41"/>
    </row>
    <row r="76" spans="4:86" x14ac:dyDescent="0.25">
      <c r="F76" s="56"/>
      <c r="G76" s="56"/>
      <c r="AJ76" s="41"/>
    </row>
    <row r="77" spans="4:86" x14ac:dyDescent="0.25">
      <c r="AJ77" s="41"/>
    </row>
    <row r="78" spans="4:86" x14ac:dyDescent="0.25">
      <c r="D78" s="51" t="s">
        <v>82</v>
      </c>
      <c r="E78" s="51"/>
      <c r="AJ78" s="41"/>
    </row>
    <row r="79" spans="4:86" x14ac:dyDescent="0.25">
      <c r="D79" t="s">
        <v>133</v>
      </c>
      <c r="E79" s="42" t="s">
        <v>129</v>
      </c>
      <c r="G79" s="61"/>
      <c r="AJ79" s="41"/>
      <c r="CH79">
        <f>CH68</f>
        <v>80</v>
      </c>
    </row>
    <row r="80" spans="4:86" x14ac:dyDescent="0.25">
      <c r="D80" t="s">
        <v>54</v>
      </c>
      <c r="E80" t="s">
        <v>55</v>
      </c>
      <c r="F80" s="61">
        <f>F64</f>
        <v>0.56999999999999995</v>
      </c>
      <c r="G80" s="61"/>
      <c r="AJ80" s="41"/>
    </row>
    <row r="81" spans="4:87" x14ac:dyDescent="0.25">
      <c r="D81" t="s">
        <v>87</v>
      </c>
      <c r="E81" t="s">
        <v>88</v>
      </c>
      <c r="G81" s="61">
        <f>G79*$F$80*$F$63</f>
        <v>0</v>
      </c>
      <c r="H81" s="61">
        <f t="shared" ref="H81:BS81" si="31">H79*$F$80*$F$63</f>
        <v>0</v>
      </c>
      <c r="I81" s="61">
        <f t="shared" si="31"/>
        <v>0</v>
      </c>
      <c r="J81" s="61">
        <f t="shared" si="31"/>
        <v>0</v>
      </c>
      <c r="K81" s="61">
        <f t="shared" si="31"/>
        <v>0</v>
      </c>
      <c r="L81" s="61">
        <f t="shared" si="31"/>
        <v>0</v>
      </c>
      <c r="M81" s="61">
        <f t="shared" si="31"/>
        <v>0</v>
      </c>
      <c r="N81" s="61">
        <f t="shared" si="31"/>
        <v>0</v>
      </c>
      <c r="O81" s="61">
        <f t="shared" si="31"/>
        <v>0</v>
      </c>
      <c r="P81" s="61">
        <f t="shared" si="31"/>
        <v>0</v>
      </c>
      <c r="Q81" s="61">
        <f t="shared" si="31"/>
        <v>0</v>
      </c>
      <c r="R81" s="61">
        <f t="shared" si="31"/>
        <v>0</v>
      </c>
      <c r="S81" s="61">
        <f t="shared" si="31"/>
        <v>0</v>
      </c>
      <c r="T81" s="61">
        <f t="shared" si="31"/>
        <v>0</v>
      </c>
      <c r="U81" s="61">
        <f t="shared" si="31"/>
        <v>0</v>
      </c>
      <c r="V81" s="61">
        <f t="shared" si="31"/>
        <v>0</v>
      </c>
      <c r="W81" s="61">
        <f t="shared" si="31"/>
        <v>0</v>
      </c>
      <c r="X81" s="61">
        <f t="shared" si="31"/>
        <v>0</v>
      </c>
      <c r="Y81" s="61">
        <f t="shared" si="31"/>
        <v>0</v>
      </c>
      <c r="Z81" s="61">
        <f t="shared" si="31"/>
        <v>0</v>
      </c>
      <c r="AA81" s="61">
        <f t="shared" si="31"/>
        <v>0</v>
      </c>
      <c r="AB81" s="61">
        <f t="shared" si="31"/>
        <v>0</v>
      </c>
      <c r="AC81" s="61">
        <f t="shared" si="31"/>
        <v>0</v>
      </c>
      <c r="AD81" s="61">
        <f t="shared" si="31"/>
        <v>0</v>
      </c>
      <c r="AE81" s="61">
        <f t="shared" si="31"/>
        <v>0</v>
      </c>
      <c r="AF81" s="61">
        <f t="shared" si="31"/>
        <v>0</v>
      </c>
      <c r="AG81" s="61">
        <f t="shared" si="31"/>
        <v>0</v>
      </c>
      <c r="AH81" s="61">
        <f t="shared" si="31"/>
        <v>0</v>
      </c>
      <c r="AI81" s="61">
        <f t="shared" si="31"/>
        <v>0</v>
      </c>
      <c r="AJ81" s="62">
        <f t="shared" si="31"/>
        <v>0</v>
      </c>
      <c r="AK81" s="61">
        <f t="shared" si="31"/>
        <v>0</v>
      </c>
      <c r="AL81" s="61">
        <f t="shared" si="31"/>
        <v>0</v>
      </c>
      <c r="AM81" s="61">
        <f t="shared" si="31"/>
        <v>0</v>
      </c>
      <c r="AN81" s="61">
        <f t="shared" si="31"/>
        <v>0</v>
      </c>
      <c r="AO81" s="61">
        <f t="shared" si="31"/>
        <v>0</v>
      </c>
      <c r="AP81" s="61">
        <f t="shared" si="31"/>
        <v>0</v>
      </c>
      <c r="AQ81" s="61">
        <f t="shared" si="31"/>
        <v>0</v>
      </c>
      <c r="AR81" s="61">
        <f t="shared" si="31"/>
        <v>0</v>
      </c>
      <c r="AS81" s="61">
        <f t="shared" si="31"/>
        <v>0</v>
      </c>
      <c r="AT81" s="61">
        <f t="shared" si="31"/>
        <v>0</v>
      </c>
      <c r="AU81" s="61">
        <f t="shared" si="31"/>
        <v>0</v>
      </c>
      <c r="AV81" s="61">
        <f t="shared" si="31"/>
        <v>0</v>
      </c>
      <c r="AW81" s="61">
        <f t="shared" si="31"/>
        <v>0</v>
      </c>
      <c r="AX81" s="61">
        <f t="shared" si="31"/>
        <v>0</v>
      </c>
      <c r="AY81" s="61">
        <f t="shared" si="31"/>
        <v>0</v>
      </c>
      <c r="AZ81" s="61">
        <f t="shared" si="31"/>
        <v>0</v>
      </c>
      <c r="BA81" s="61">
        <f t="shared" si="31"/>
        <v>0</v>
      </c>
      <c r="BB81" s="61">
        <f t="shared" si="31"/>
        <v>0</v>
      </c>
      <c r="BC81" s="61">
        <f t="shared" si="31"/>
        <v>0</v>
      </c>
      <c r="BD81" s="61">
        <f t="shared" si="31"/>
        <v>0</v>
      </c>
      <c r="BE81" s="61">
        <f t="shared" si="31"/>
        <v>0</v>
      </c>
      <c r="BF81" s="61">
        <f t="shared" si="31"/>
        <v>0</v>
      </c>
      <c r="BG81" s="61">
        <f t="shared" si="31"/>
        <v>0</v>
      </c>
      <c r="BH81" s="61">
        <f t="shared" si="31"/>
        <v>0</v>
      </c>
      <c r="BI81" s="61">
        <f t="shared" si="31"/>
        <v>0</v>
      </c>
      <c r="BJ81" s="61">
        <f t="shared" si="31"/>
        <v>0</v>
      </c>
      <c r="BK81" s="61">
        <f t="shared" si="31"/>
        <v>0</v>
      </c>
      <c r="BL81" s="61">
        <f t="shared" si="31"/>
        <v>0</v>
      </c>
      <c r="BM81" s="61">
        <f t="shared" si="31"/>
        <v>0</v>
      </c>
      <c r="BN81" s="61">
        <f t="shared" si="31"/>
        <v>0</v>
      </c>
      <c r="BO81" s="61">
        <f t="shared" si="31"/>
        <v>0</v>
      </c>
      <c r="BP81" s="61">
        <f t="shared" si="31"/>
        <v>0</v>
      </c>
      <c r="BQ81" s="61">
        <f t="shared" si="31"/>
        <v>0</v>
      </c>
      <c r="BR81" s="61">
        <f t="shared" si="31"/>
        <v>0</v>
      </c>
      <c r="BS81" s="61">
        <f t="shared" si="31"/>
        <v>0</v>
      </c>
      <c r="BT81" s="61">
        <f t="shared" ref="BT81:CH81" si="32">BT79*$F$80*$F$63</f>
        <v>0</v>
      </c>
      <c r="BU81" s="61">
        <f t="shared" si="32"/>
        <v>0</v>
      </c>
      <c r="BV81" s="61">
        <f t="shared" si="32"/>
        <v>0</v>
      </c>
      <c r="BW81" s="61">
        <f t="shared" si="32"/>
        <v>0</v>
      </c>
      <c r="BX81" s="61">
        <f t="shared" si="32"/>
        <v>0</v>
      </c>
      <c r="BY81" s="61">
        <f t="shared" si="32"/>
        <v>0</v>
      </c>
      <c r="BZ81" s="61">
        <f t="shared" si="32"/>
        <v>0</v>
      </c>
      <c r="CA81" s="61">
        <f t="shared" si="32"/>
        <v>0</v>
      </c>
      <c r="CB81" s="61">
        <f t="shared" si="32"/>
        <v>0</v>
      </c>
      <c r="CC81" s="61">
        <f t="shared" si="32"/>
        <v>0</v>
      </c>
      <c r="CD81" s="61">
        <f t="shared" si="32"/>
        <v>0</v>
      </c>
      <c r="CE81" s="61">
        <f t="shared" si="32"/>
        <v>0</v>
      </c>
      <c r="CF81" s="61">
        <f t="shared" si="32"/>
        <v>0</v>
      </c>
      <c r="CG81" s="61">
        <f t="shared" si="32"/>
        <v>0</v>
      </c>
      <c r="CH81" s="61">
        <f t="shared" si="32"/>
        <v>145.82879999999994</v>
      </c>
      <c r="CI81" s="61"/>
    </row>
    <row r="82" spans="4:87" x14ac:dyDescent="0.25">
      <c r="D82" t="s">
        <v>89</v>
      </c>
      <c r="E82" t="s">
        <v>134</v>
      </c>
      <c r="G82" s="61">
        <f>G81*0.475</f>
        <v>0</v>
      </c>
      <c r="H82" s="61">
        <f t="shared" ref="H82:BS82" si="33">H81*0.475</f>
        <v>0</v>
      </c>
      <c r="I82" s="61">
        <f t="shared" si="33"/>
        <v>0</v>
      </c>
      <c r="J82" s="61">
        <f t="shared" si="33"/>
        <v>0</v>
      </c>
      <c r="K82" s="61">
        <f t="shared" si="33"/>
        <v>0</v>
      </c>
      <c r="L82" s="61">
        <f t="shared" si="33"/>
        <v>0</v>
      </c>
      <c r="M82" s="61">
        <f t="shared" si="33"/>
        <v>0</v>
      </c>
      <c r="N82" s="61">
        <f t="shared" si="33"/>
        <v>0</v>
      </c>
      <c r="O82" s="61">
        <f t="shared" si="33"/>
        <v>0</v>
      </c>
      <c r="P82" s="61">
        <f t="shared" si="33"/>
        <v>0</v>
      </c>
      <c r="Q82" s="61">
        <f t="shared" si="33"/>
        <v>0</v>
      </c>
      <c r="R82" s="61">
        <f t="shared" si="33"/>
        <v>0</v>
      </c>
      <c r="S82" s="61">
        <f t="shared" si="33"/>
        <v>0</v>
      </c>
      <c r="T82" s="61">
        <f t="shared" si="33"/>
        <v>0</v>
      </c>
      <c r="U82" s="61">
        <f t="shared" si="33"/>
        <v>0</v>
      </c>
      <c r="V82" s="61">
        <f t="shared" si="33"/>
        <v>0</v>
      </c>
      <c r="W82" s="61">
        <f t="shared" si="33"/>
        <v>0</v>
      </c>
      <c r="X82" s="61">
        <f t="shared" si="33"/>
        <v>0</v>
      </c>
      <c r="Y82" s="61">
        <f t="shared" si="33"/>
        <v>0</v>
      </c>
      <c r="Z82" s="61">
        <f t="shared" si="33"/>
        <v>0</v>
      </c>
      <c r="AA82" s="61">
        <f t="shared" si="33"/>
        <v>0</v>
      </c>
      <c r="AB82" s="61">
        <f t="shared" si="33"/>
        <v>0</v>
      </c>
      <c r="AC82" s="61">
        <f t="shared" si="33"/>
        <v>0</v>
      </c>
      <c r="AD82" s="61">
        <f t="shared" si="33"/>
        <v>0</v>
      </c>
      <c r="AE82" s="61">
        <f t="shared" si="33"/>
        <v>0</v>
      </c>
      <c r="AF82" s="61">
        <f t="shared" si="33"/>
        <v>0</v>
      </c>
      <c r="AG82" s="61">
        <f t="shared" si="33"/>
        <v>0</v>
      </c>
      <c r="AH82" s="61">
        <f t="shared" si="33"/>
        <v>0</v>
      </c>
      <c r="AI82" s="61">
        <f t="shared" si="33"/>
        <v>0</v>
      </c>
      <c r="AJ82" s="62">
        <f t="shared" si="33"/>
        <v>0</v>
      </c>
      <c r="AK82" s="61">
        <f t="shared" si="33"/>
        <v>0</v>
      </c>
      <c r="AL82" s="61">
        <f t="shared" si="33"/>
        <v>0</v>
      </c>
      <c r="AM82" s="61">
        <f t="shared" si="33"/>
        <v>0</v>
      </c>
      <c r="AN82" s="61">
        <f t="shared" si="33"/>
        <v>0</v>
      </c>
      <c r="AO82" s="61">
        <f t="shared" si="33"/>
        <v>0</v>
      </c>
      <c r="AP82" s="61">
        <f t="shared" si="33"/>
        <v>0</v>
      </c>
      <c r="AQ82" s="61">
        <f t="shared" si="33"/>
        <v>0</v>
      </c>
      <c r="AR82" s="61">
        <f t="shared" si="33"/>
        <v>0</v>
      </c>
      <c r="AS82" s="61">
        <f t="shared" si="33"/>
        <v>0</v>
      </c>
      <c r="AT82" s="61">
        <f t="shared" si="33"/>
        <v>0</v>
      </c>
      <c r="AU82" s="61">
        <f t="shared" si="33"/>
        <v>0</v>
      </c>
      <c r="AV82" s="61">
        <f t="shared" si="33"/>
        <v>0</v>
      </c>
      <c r="AW82" s="61">
        <f t="shared" si="33"/>
        <v>0</v>
      </c>
      <c r="AX82" s="61">
        <f t="shared" si="33"/>
        <v>0</v>
      </c>
      <c r="AY82" s="61">
        <f t="shared" si="33"/>
        <v>0</v>
      </c>
      <c r="AZ82" s="61">
        <f t="shared" si="33"/>
        <v>0</v>
      </c>
      <c r="BA82" s="61">
        <f t="shared" si="33"/>
        <v>0</v>
      </c>
      <c r="BB82" s="61">
        <f t="shared" si="33"/>
        <v>0</v>
      </c>
      <c r="BC82" s="61">
        <f t="shared" si="33"/>
        <v>0</v>
      </c>
      <c r="BD82" s="61">
        <f t="shared" si="33"/>
        <v>0</v>
      </c>
      <c r="BE82" s="61">
        <f t="shared" si="33"/>
        <v>0</v>
      </c>
      <c r="BF82" s="61">
        <f t="shared" si="33"/>
        <v>0</v>
      </c>
      <c r="BG82" s="61">
        <f t="shared" si="33"/>
        <v>0</v>
      </c>
      <c r="BH82" s="61">
        <f t="shared" si="33"/>
        <v>0</v>
      </c>
      <c r="BI82" s="61">
        <f t="shared" si="33"/>
        <v>0</v>
      </c>
      <c r="BJ82" s="61">
        <f t="shared" si="33"/>
        <v>0</v>
      </c>
      <c r="BK82" s="61">
        <f t="shared" si="33"/>
        <v>0</v>
      </c>
      <c r="BL82" s="61">
        <f t="shared" si="33"/>
        <v>0</v>
      </c>
      <c r="BM82" s="61">
        <f t="shared" si="33"/>
        <v>0</v>
      </c>
      <c r="BN82" s="61">
        <f t="shared" si="33"/>
        <v>0</v>
      </c>
      <c r="BO82" s="61">
        <f t="shared" si="33"/>
        <v>0</v>
      </c>
      <c r="BP82" s="61">
        <f t="shared" si="33"/>
        <v>0</v>
      </c>
      <c r="BQ82" s="61">
        <f t="shared" si="33"/>
        <v>0</v>
      </c>
      <c r="BR82" s="61">
        <f t="shared" si="33"/>
        <v>0</v>
      </c>
      <c r="BS82" s="61">
        <f t="shared" si="33"/>
        <v>0</v>
      </c>
      <c r="BT82" s="61">
        <f t="shared" ref="BT82:CH82" si="34">BT81*0.475</f>
        <v>0</v>
      </c>
      <c r="BU82" s="61">
        <f t="shared" si="34"/>
        <v>0</v>
      </c>
      <c r="BV82" s="61">
        <f t="shared" si="34"/>
        <v>0</v>
      </c>
      <c r="BW82" s="61">
        <f t="shared" si="34"/>
        <v>0</v>
      </c>
      <c r="BX82" s="61">
        <f t="shared" si="34"/>
        <v>0</v>
      </c>
      <c r="BY82" s="61">
        <f t="shared" si="34"/>
        <v>0</v>
      </c>
      <c r="BZ82" s="61">
        <f t="shared" si="34"/>
        <v>0</v>
      </c>
      <c r="CA82" s="61">
        <f t="shared" si="34"/>
        <v>0</v>
      </c>
      <c r="CB82" s="61">
        <f t="shared" si="34"/>
        <v>0</v>
      </c>
      <c r="CC82" s="61">
        <f t="shared" si="34"/>
        <v>0</v>
      </c>
      <c r="CD82" s="61">
        <f t="shared" si="34"/>
        <v>0</v>
      </c>
      <c r="CE82" s="61">
        <f t="shared" si="34"/>
        <v>0</v>
      </c>
      <c r="CF82" s="61">
        <f t="shared" si="34"/>
        <v>0</v>
      </c>
      <c r="CG82" s="61">
        <f t="shared" si="34"/>
        <v>0</v>
      </c>
      <c r="CH82" s="61">
        <f t="shared" si="34"/>
        <v>69.268679999999975</v>
      </c>
      <c r="CI82" s="61"/>
    </row>
    <row r="83" spans="4:87" x14ac:dyDescent="0.25">
      <c r="D83" t="s">
        <v>91</v>
      </c>
      <c r="F83" s="38">
        <f>F27</f>
        <v>0.5</v>
      </c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2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</row>
    <row r="84" spans="4:87" x14ac:dyDescent="0.25">
      <c r="D84" t="s">
        <v>92</v>
      </c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2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</row>
    <row r="85" spans="4:87" x14ac:dyDescent="0.25">
      <c r="D85" t="s">
        <v>93</v>
      </c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2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75">
        <v>0.25</v>
      </c>
      <c r="CI85" s="61"/>
    </row>
    <row r="86" spans="4:87" x14ac:dyDescent="0.25">
      <c r="D86" t="s">
        <v>94</v>
      </c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2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75">
        <v>0.25</v>
      </c>
      <c r="CI86" s="61"/>
    </row>
    <row r="87" spans="4:87" x14ac:dyDescent="0.25">
      <c r="D87" t="s">
        <v>95</v>
      </c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2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75">
        <v>0.5</v>
      </c>
      <c r="CI87" s="61"/>
    </row>
    <row r="88" spans="4:87" x14ac:dyDescent="0.25">
      <c r="D88" t="s">
        <v>96</v>
      </c>
      <c r="G88" s="61">
        <f>IF(G82=0,0,G82*G84)</f>
        <v>0</v>
      </c>
      <c r="H88" s="61">
        <f>IF(H82=0,0,H82*H84)</f>
        <v>0</v>
      </c>
      <c r="I88" s="61">
        <f t="shared" ref="I88:BT88" si="35">IF(I82=0,0,I82*I84)</f>
        <v>0</v>
      </c>
      <c r="J88" s="61">
        <f t="shared" si="35"/>
        <v>0</v>
      </c>
      <c r="K88" s="61">
        <f t="shared" si="35"/>
        <v>0</v>
      </c>
      <c r="L88" s="61">
        <f t="shared" si="35"/>
        <v>0</v>
      </c>
      <c r="M88" s="61">
        <f t="shared" si="35"/>
        <v>0</v>
      </c>
      <c r="N88" s="61">
        <f t="shared" si="35"/>
        <v>0</v>
      </c>
      <c r="O88" s="61">
        <f t="shared" si="35"/>
        <v>0</v>
      </c>
      <c r="P88" s="61">
        <f t="shared" si="35"/>
        <v>0</v>
      </c>
      <c r="Q88" s="61">
        <f t="shared" si="35"/>
        <v>0</v>
      </c>
      <c r="R88" s="61">
        <f t="shared" si="35"/>
        <v>0</v>
      </c>
      <c r="S88" s="61">
        <f t="shared" si="35"/>
        <v>0</v>
      </c>
      <c r="T88" s="61">
        <f t="shared" si="35"/>
        <v>0</v>
      </c>
      <c r="U88" s="61">
        <f t="shared" si="35"/>
        <v>0</v>
      </c>
      <c r="V88" s="61">
        <f t="shared" si="35"/>
        <v>0</v>
      </c>
      <c r="W88" s="61">
        <f t="shared" si="35"/>
        <v>0</v>
      </c>
      <c r="X88" s="61">
        <f t="shared" si="35"/>
        <v>0</v>
      </c>
      <c r="Y88" s="61">
        <f t="shared" si="35"/>
        <v>0</v>
      </c>
      <c r="Z88" s="61">
        <f t="shared" si="35"/>
        <v>0</v>
      </c>
      <c r="AA88" s="61">
        <f t="shared" si="35"/>
        <v>0</v>
      </c>
      <c r="AB88" s="61">
        <f t="shared" si="35"/>
        <v>0</v>
      </c>
      <c r="AC88" s="61">
        <f t="shared" si="35"/>
        <v>0</v>
      </c>
      <c r="AD88" s="61">
        <f t="shared" si="35"/>
        <v>0</v>
      </c>
      <c r="AE88" s="61">
        <f t="shared" si="35"/>
        <v>0</v>
      </c>
      <c r="AF88" s="61">
        <f t="shared" si="35"/>
        <v>0</v>
      </c>
      <c r="AG88" s="61">
        <f t="shared" si="35"/>
        <v>0</v>
      </c>
      <c r="AH88" s="61">
        <f t="shared" si="35"/>
        <v>0</v>
      </c>
      <c r="AI88" s="61">
        <f t="shared" si="35"/>
        <v>0</v>
      </c>
      <c r="AJ88" s="62">
        <f t="shared" si="35"/>
        <v>0</v>
      </c>
      <c r="AK88" s="61">
        <f t="shared" si="35"/>
        <v>0</v>
      </c>
      <c r="AL88" s="61">
        <f t="shared" si="35"/>
        <v>0</v>
      </c>
      <c r="AM88" s="61">
        <f t="shared" si="35"/>
        <v>0</v>
      </c>
      <c r="AN88" s="61">
        <f t="shared" si="35"/>
        <v>0</v>
      </c>
      <c r="AO88" s="61">
        <f t="shared" si="35"/>
        <v>0</v>
      </c>
      <c r="AP88" s="61">
        <f t="shared" si="35"/>
        <v>0</v>
      </c>
      <c r="AQ88" s="61">
        <f t="shared" si="35"/>
        <v>0</v>
      </c>
      <c r="AR88" s="61">
        <f t="shared" si="35"/>
        <v>0</v>
      </c>
      <c r="AS88" s="61">
        <f t="shared" si="35"/>
        <v>0</v>
      </c>
      <c r="AT88" s="61">
        <f t="shared" si="35"/>
        <v>0</v>
      </c>
      <c r="AU88" s="61">
        <f t="shared" si="35"/>
        <v>0</v>
      </c>
      <c r="AV88" s="61">
        <f t="shared" si="35"/>
        <v>0</v>
      </c>
      <c r="AW88" s="61">
        <f t="shared" si="35"/>
        <v>0</v>
      </c>
      <c r="AX88" s="61">
        <f t="shared" si="35"/>
        <v>0</v>
      </c>
      <c r="AY88" s="61">
        <f t="shared" si="35"/>
        <v>0</v>
      </c>
      <c r="AZ88" s="61">
        <f t="shared" si="35"/>
        <v>0</v>
      </c>
      <c r="BA88" s="61">
        <f t="shared" si="35"/>
        <v>0</v>
      </c>
      <c r="BB88" s="61">
        <f t="shared" si="35"/>
        <v>0</v>
      </c>
      <c r="BC88" s="61">
        <f t="shared" si="35"/>
        <v>0</v>
      </c>
      <c r="BD88" s="61">
        <f t="shared" si="35"/>
        <v>0</v>
      </c>
      <c r="BE88" s="61">
        <f t="shared" si="35"/>
        <v>0</v>
      </c>
      <c r="BF88" s="61">
        <f t="shared" si="35"/>
        <v>0</v>
      </c>
      <c r="BG88" s="61">
        <f t="shared" si="35"/>
        <v>0</v>
      </c>
      <c r="BH88" s="61">
        <f t="shared" si="35"/>
        <v>0</v>
      </c>
      <c r="BI88" s="61">
        <f t="shared" si="35"/>
        <v>0</v>
      </c>
      <c r="BJ88" s="61">
        <f t="shared" si="35"/>
        <v>0</v>
      </c>
      <c r="BK88" s="61">
        <f t="shared" si="35"/>
        <v>0</v>
      </c>
      <c r="BL88" s="61">
        <f t="shared" si="35"/>
        <v>0</v>
      </c>
      <c r="BM88" s="61">
        <f t="shared" si="35"/>
        <v>0</v>
      </c>
      <c r="BN88" s="61">
        <f t="shared" si="35"/>
        <v>0</v>
      </c>
      <c r="BO88" s="61">
        <f t="shared" si="35"/>
        <v>0</v>
      </c>
      <c r="BP88" s="61">
        <f t="shared" si="35"/>
        <v>0</v>
      </c>
      <c r="BQ88" s="61">
        <f t="shared" si="35"/>
        <v>0</v>
      </c>
      <c r="BR88" s="61">
        <f t="shared" si="35"/>
        <v>0</v>
      </c>
      <c r="BS88" s="61">
        <f t="shared" si="35"/>
        <v>0</v>
      </c>
      <c r="BT88" s="61">
        <f t="shared" si="35"/>
        <v>0</v>
      </c>
      <c r="BU88" s="61">
        <f t="shared" ref="BU88:CH88" si="36">IF(BU82=0,0,BU82*BU84)</f>
        <v>0</v>
      </c>
      <c r="BV88" s="61">
        <f t="shared" si="36"/>
        <v>0</v>
      </c>
      <c r="BW88" s="61">
        <f t="shared" si="36"/>
        <v>0</v>
      </c>
      <c r="BX88" s="61">
        <f t="shared" si="36"/>
        <v>0</v>
      </c>
      <c r="BY88" s="61">
        <f t="shared" si="36"/>
        <v>0</v>
      </c>
      <c r="BZ88" s="61">
        <f t="shared" si="36"/>
        <v>0</v>
      </c>
      <c r="CA88" s="61">
        <f t="shared" si="36"/>
        <v>0</v>
      </c>
      <c r="CB88" s="61">
        <f t="shared" si="36"/>
        <v>0</v>
      </c>
      <c r="CC88" s="61">
        <f t="shared" si="36"/>
        <v>0</v>
      </c>
      <c r="CD88" s="61">
        <f t="shared" si="36"/>
        <v>0</v>
      </c>
      <c r="CE88" s="61">
        <f t="shared" si="36"/>
        <v>0</v>
      </c>
      <c r="CF88" s="61">
        <f t="shared" si="36"/>
        <v>0</v>
      </c>
      <c r="CG88" s="61">
        <f t="shared" si="36"/>
        <v>0</v>
      </c>
      <c r="CH88" s="61">
        <f t="shared" si="36"/>
        <v>0</v>
      </c>
      <c r="CI88" s="61"/>
    </row>
    <row r="89" spans="4:87" x14ac:dyDescent="0.25">
      <c r="D89" t="s">
        <v>97</v>
      </c>
      <c r="G89" s="61">
        <f>IF(G82=0,0,G82*G85)</f>
        <v>0</v>
      </c>
      <c r="H89" s="61">
        <f>IF(H82=0,0,H82*H85)</f>
        <v>0</v>
      </c>
      <c r="I89" s="61">
        <f t="shared" ref="I89:BT89" si="37">IF(I82=0,0,I82*I85)</f>
        <v>0</v>
      </c>
      <c r="J89" s="61">
        <f t="shared" si="37"/>
        <v>0</v>
      </c>
      <c r="K89" s="61">
        <f t="shared" si="37"/>
        <v>0</v>
      </c>
      <c r="L89" s="61">
        <f t="shared" si="37"/>
        <v>0</v>
      </c>
      <c r="M89" s="61">
        <f t="shared" si="37"/>
        <v>0</v>
      </c>
      <c r="N89" s="61">
        <f t="shared" si="37"/>
        <v>0</v>
      </c>
      <c r="O89" s="61">
        <f t="shared" si="37"/>
        <v>0</v>
      </c>
      <c r="P89" s="61">
        <f t="shared" si="37"/>
        <v>0</v>
      </c>
      <c r="Q89" s="61">
        <f t="shared" si="37"/>
        <v>0</v>
      </c>
      <c r="R89" s="61">
        <f t="shared" si="37"/>
        <v>0</v>
      </c>
      <c r="S89" s="61">
        <f t="shared" si="37"/>
        <v>0</v>
      </c>
      <c r="T89" s="61">
        <f t="shared" si="37"/>
        <v>0</v>
      </c>
      <c r="U89" s="61">
        <f t="shared" si="37"/>
        <v>0</v>
      </c>
      <c r="V89" s="61">
        <f t="shared" si="37"/>
        <v>0</v>
      </c>
      <c r="W89" s="61">
        <f t="shared" si="37"/>
        <v>0</v>
      </c>
      <c r="X89" s="61">
        <f t="shared" si="37"/>
        <v>0</v>
      </c>
      <c r="Y89" s="61">
        <f t="shared" si="37"/>
        <v>0</v>
      </c>
      <c r="Z89" s="61">
        <f t="shared" si="37"/>
        <v>0</v>
      </c>
      <c r="AA89" s="61">
        <f t="shared" si="37"/>
        <v>0</v>
      </c>
      <c r="AB89" s="61">
        <f t="shared" si="37"/>
        <v>0</v>
      </c>
      <c r="AC89" s="61">
        <f t="shared" si="37"/>
        <v>0</v>
      </c>
      <c r="AD89" s="61">
        <f t="shared" si="37"/>
        <v>0</v>
      </c>
      <c r="AE89" s="61">
        <f t="shared" si="37"/>
        <v>0</v>
      </c>
      <c r="AF89" s="61">
        <f t="shared" si="37"/>
        <v>0</v>
      </c>
      <c r="AG89" s="61">
        <f t="shared" si="37"/>
        <v>0</v>
      </c>
      <c r="AH89" s="61">
        <f t="shared" si="37"/>
        <v>0</v>
      </c>
      <c r="AI89" s="61">
        <f t="shared" si="37"/>
        <v>0</v>
      </c>
      <c r="AJ89" s="62">
        <f t="shared" si="37"/>
        <v>0</v>
      </c>
      <c r="AK89" s="61">
        <f t="shared" si="37"/>
        <v>0</v>
      </c>
      <c r="AL89" s="61">
        <f t="shared" si="37"/>
        <v>0</v>
      </c>
      <c r="AM89" s="61">
        <f t="shared" si="37"/>
        <v>0</v>
      </c>
      <c r="AN89" s="61">
        <f t="shared" si="37"/>
        <v>0</v>
      </c>
      <c r="AO89" s="61">
        <f t="shared" si="37"/>
        <v>0</v>
      </c>
      <c r="AP89" s="61">
        <f t="shared" si="37"/>
        <v>0</v>
      </c>
      <c r="AQ89" s="61">
        <f t="shared" si="37"/>
        <v>0</v>
      </c>
      <c r="AR89" s="61">
        <f t="shared" si="37"/>
        <v>0</v>
      </c>
      <c r="AS89" s="61">
        <f t="shared" si="37"/>
        <v>0</v>
      </c>
      <c r="AT89" s="61">
        <f t="shared" si="37"/>
        <v>0</v>
      </c>
      <c r="AU89" s="61">
        <f t="shared" si="37"/>
        <v>0</v>
      </c>
      <c r="AV89" s="61">
        <f t="shared" si="37"/>
        <v>0</v>
      </c>
      <c r="AW89" s="61">
        <f t="shared" si="37"/>
        <v>0</v>
      </c>
      <c r="AX89" s="61">
        <f t="shared" si="37"/>
        <v>0</v>
      </c>
      <c r="AY89" s="61">
        <f t="shared" si="37"/>
        <v>0</v>
      </c>
      <c r="AZ89" s="61">
        <f t="shared" si="37"/>
        <v>0</v>
      </c>
      <c r="BA89" s="61">
        <f t="shared" si="37"/>
        <v>0</v>
      </c>
      <c r="BB89" s="61">
        <f t="shared" si="37"/>
        <v>0</v>
      </c>
      <c r="BC89" s="61">
        <f t="shared" si="37"/>
        <v>0</v>
      </c>
      <c r="BD89" s="61">
        <f t="shared" si="37"/>
        <v>0</v>
      </c>
      <c r="BE89" s="61">
        <f t="shared" si="37"/>
        <v>0</v>
      </c>
      <c r="BF89" s="61">
        <f t="shared" si="37"/>
        <v>0</v>
      </c>
      <c r="BG89" s="61">
        <f t="shared" si="37"/>
        <v>0</v>
      </c>
      <c r="BH89" s="61">
        <f t="shared" si="37"/>
        <v>0</v>
      </c>
      <c r="BI89" s="61">
        <f t="shared" si="37"/>
        <v>0</v>
      </c>
      <c r="BJ89" s="61">
        <f t="shared" si="37"/>
        <v>0</v>
      </c>
      <c r="BK89" s="61">
        <f t="shared" si="37"/>
        <v>0</v>
      </c>
      <c r="BL89" s="61">
        <f t="shared" si="37"/>
        <v>0</v>
      </c>
      <c r="BM89" s="61">
        <f t="shared" si="37"/>
        <v>0</v>
      </c>
      <c r="BN89" s="61">
        <f t="shared" si="37"/>
        <v>0</v>
      </c>
      <c r="BO89" s="61">
        <f t="shared" si="37"/>
        <v>0</v>
      </c>
      <c r="BP89" s="61">
        <f t="shared" si="37"/>
        <v>0</v>
      </c>
      <c r="BQ89" s="61">
        <f t="shared" si="37"/>
        <v>0</v>
      </c>
      <c r="BR89" s="61">
        <f t="shared" si="37"/>
        <v>0</v>
      </c>
      <c r="BS89" s="61">
        <f t="shared" si="37"/>
        <v>0</v>
      </c>
      <c r="BT89" s="61">
        <f t="shared" si="37"/>
        <v>0</v>
      </c>
      <c r="BU89" s="61">
        <f t="shared" ref="BU89:CH89" si="38">IF(BU82=0,0,BU82*BU85)</f>
        <v>0</v>
      </c>
      <c r="BV89" s="61">
        <f t="shared" si="38"/>
        <v>0</v>
      </c>
      <c r="BW89" s="61">
        <f t="shared" si="38"/>
        <v>0</v>
      </c>
      <c r="BX89" s="61">
        <f t="shared" si="38"/>
        <v>0</v>
      </c>
      <c r="BY89" s="61">
        <f t="shared" si="38"/>
        <v>0</v>
      </c>
      <c r="BZ89" s="61">
        <f t="shared" si="38"/>
        <v>0</v>
      </c>
      <c r="CA89" s="61">
        <f t="shared" si="38"/>
        <v>0</v>
      </c>
      <c r="CB89" s="61">
        <f t="shared" si="38"/>
        <v>0</v>
      </c>
      <c r="CC89" s="61">
        <f t="shared" si="38"/>
        <v>0</v>
      </c>
      <c r="CD89" s="61">
        <f t="shared" si="38"/>
        <v>0</v>
      </c>
      <c r="CE89" s="61">
        <f t="shared" si="38"/>
        <v>0</v>
      </c>
      <c r="CF89" s="61">
        <f t="shared" si="38"/>
        <v>0</v>
      </c>
      <c r="CG89" s="61">
        <f t="shared" si="38"/>
        <v>0</v>
      </c>
      <c r="CH89" s="61">
        <f t="shared" si="38"/>
        <v>17.317169999999994</v>
      </c>
      <c r="CI89" s="61"/>
    </row>
    <row r="90" spans="4:87" x14ac:dyDescent="0.25">
      <c r="D90" t="s">
        <v>98</v>
      </c>
      <c r="G90" s="61">
        <f>IF(G82=0,0,G82*G86)</f>
        <v>0</v>
      </c>
      <c r="H90" s="61">
        <f>IF(H82=0,0,H82*H86)</f>
        <v>0</v>
      </c>
      <c r="I90" s="61">
        <f t="shared" ref="I90:BT90" si="39">IF(I82=0,0,I82*I86)</f>
        <v>0</v>
      </c>
      <c r="J90" s="61">
        <f t="shared" si="39"/>
        <v>0</v>
      </c>
      <c r="K90" s="61">
        <f t="shared" si="39"/>
        <v>0</v>
      </c>
      <c r="L90" s="61">
        <f t="shared" si="39"/>
        <v>0</v>
      </c>
      <c r="M90" s="61">
        <f t="shared" si="39"/>
        <v>0</v>
      </c>
      <c r="N90" s="61">
        <f t="shared" si="39"/>
        <v>0</v>
      </c>
      <c r="O90" s="61">
        <f t="shared" si="39"/>
        <v>0</v>
      </c>
      <c r="P90" s="61">
        <f t="shared" si="39"/>
        <v>0</v>
      </c>
      <c r="Q90" s="61">
        <f t="shared" si="39"/>
        <v>0</v>
      </c>
      <c r="R90" s="61">
        <f t="shared" si="39"/>
        <v>0</v>
      </c>
      <c r="S90" s="61">
        <f t="shared" si="39"/>
        <v>0</v>
      </c>
      <c r="T90" s="61">
        <f t="shared" si="39"/>
        <v>0</v>
      </c>
      <c r="U90" s="61">
        <f t="shared" si="39"/>
        <v>0</v>
      </c>
      <c r="V90" s="61">
        <f t="shared" si="39"/>
        <v>0</v>
      </c>
      <c r="W90" s="61">
        <f t="shared" si="39"/>
        <v>0</v>
      </c>
      <c r="X90" s="61">
        <f t="shared" si="39"/>
        <v>0</v>
      </c>
      <c r="Y90" s="61">
        <f t="shared" si="39"/>
        <v>0</v>
      </c>
      <c r="Z90" s="61">
        <f t="shared" si="39"/>
        <v>0</v>
      </c>
      <c r="AA90" s="61">
        <f t="shared" si="39"/>
        <v>0</v>
      </c>
      <c r="AB90" s="61">
        <f t="shared" si="39"/>
        <v>0</v>
      </c>
      <c r="AC90" s="61">
        <f t="shared" si="39"/>
        <v>0</v>
      </c>
      <c r="AD90" s="61">
        <f t="shared" si="39"/>
        <v>0</v>
      </c>
      <c r="AE90" s="61">
        <f t="shared" si="39"/>
        <v>0</v>
      </c>
      <c r="AF90" s="61">
        <f t="shared" si="39"/>
        <v>0</v>
      </c>
      <c r="AG90" s="61">
        <f t="shared" si="39"/>
        <v>0</v>
      </c>
      <c r="AH90" s="61">
        <f t="shared" si="39"/>
        <v>0</v>
      </c>
      <c r="AI90" s="61">
        <f t="shared" si="39"/>
        <v>0</v>
      </c>
      <c r="AJ90" s="62">
        <f t="shared" si="39"/>
        <v>0</v>
      </c>
      <c r="AK90" s="61">
        <f t="shared" si="39"/>
        <v>0</v>
      </c>
      <c r="AL90" s="61">
        <f t="shared" si="39"/>
        <v>0</v>
      </c>
      <c r="AM90" s="61">
        <f t="shared" si="39"/>
        <v>0</v>
      </c>
      <c r="AN90" s="61">
        <f t="shared" si="39"/>
        <v>0</v>
      </c>
      <c r="AO90" s="61">
        <f t="shared" si="39"/>
        <v>0</v>
      </c>
      <c r="AP90" s="61">
        <f t="shared" si="39"/>
        <v>0</v>
      </c>
      <c r="AQ90" s="61">
        <f t="shared" si="39"/>
        <v>0</v>
      </c>
      <c r="AR90" s="61">
        <f t="shared" si="39"/>
        <v>0</v>
      </c>
      <c r="AS90" s="61">
        <f t="shared" si="39"/>
        <v>0</v>
      </c>
      <c r="AT90" s="61">
        <f t="shared" si="39"/>
        <v>0</v>
      </c>
      <c r="AU90" s="61">
        <f t="shared" si="39"/>
        <v>0</v>
      </c>
      <c r="AV90" s="61">
        <f t="shared" si="39"/>
        <v>0</v>
      </c>
      <c r="AW90" s="61">
        <f t="shared" si="39"/>
        <v>0</v>
      </c>
      <c r="AX90" s="61">
        <f t="shared" si="39"/>
        <v>0</v>
      </c>
      <c r="AY90" s="61">
        <f t="shared" si="39"/>
        <v>0</v>
      </c>
      <c r="AZ90" s="61">
        <f t="shared" si="39"/>
        <v>0</v>
      </c>
      <c r="BA90" s="61">
        <f t="shared" si="39"/>
        <v>0</v>
      </c>
      <c r="BB90" s="61">
        <f t="shared" si="39"/>
        <v>0</v>
      </c>
      <c r="BC90" s="61">
        <f t="shared" si="39"/>
        <v>0</v>
      </c>
      <c r="BD90" s="61">
        <f t="shared" si="39"/>
        <v>0</v>
      </c>
      <c r="BE90" s="61">
        <f t="shared" si="39"/>
        <v>0</v>
      </c>
      <c r="BF90" s="61">
        <f t="shared" si="39"/>
        <v>0</v>
      </c>
      <c r="BG90" s="61">
        <f t="shared" si="39"/>
        <v>0</v>
      </c>
      <c r="BH90" s="61">
        <f t="shared" si="39"/>
        <v>0</v>
      </c>
      <c r="BI90" s="61">
        <f t="shared" si="39"/>
        <v>0</v>
      </c>
      <c r="BJ90" s="61">
        <f t="shared" si="39"/>
        <v>0</v>
      </c>
      <c r="BK90" s="61">
        <f t="shared" si="39"/>
        <v>0</v>
      </c>
      <c r="BL90" s="61">
        <f t="shared" si="39"/>
        <v>0</v>
      </c>
      <c r="BM90" s="61">
        <f t="shared" si="39"/>
        <v>0</v>
      </c>
      <c r="BN90" s="61">
        <f t="shared" si="39"/>
        <v>0</v>
      </c>
      <c r="BO90" s="61">
        <f t="shared" si="39"/>
        <v>0</v>
      </c>
      <c r="BP90" s="61">
        <f t="shared" si="39"/>
        <v>0</v>
      </c>
      <c r="BQ90" s="61">
        <f t="shared" si="39"/>
        <v>0</v>
      </c>
      <c r="BR90" s="61">
        <f t="shared" si="39"/>
        <v>0</v>
      </c>
      <c r="BS90" s="61">
        <f t="shared" si="39"/>
        <v>0</v>
      </c>
      <c r="BT90" s="61">
        <f t="shared" si="39"/>
        <v>0</v>
      </c>
      <c r="BU90" s="61">
        <f t="shared" ref="BU90:CH90" si="40">IF(BU82=0,0,BU82*BU86)</f>
        <v>0</v>
      </c>
      <c r="BV90" s="61">
        <f t="shared" si="40"/>
        <v>0</v>
      </c>
      <c r="BW90" s="61">
        <f t="shared" si="40"/>
        <v>0</v>
      </c>
      <c r="BX90" s="61">
        <f t="shared" si="40"/>
        <v>0</v>
      </c>
      <c r="BY90" s="61">
        <f t="shared" si="40"/>
        <v>0</v>
      </c>
      <c r="BZ90" s="61">
        <f t="shared" si="40"/>
        <v>0</v>
      </c>
      <c r="CA90" s="61">
        <f t="shared" si="40"/>
        <v>0</v>
      </c>
      <c r="CB90" s="61">
        <f t="shared" si="40"/>
        <v>0</v>
      </c>
      <c r="CC90" s="61">
        <f t="shared" si="40"/>
        <v>0</v>
      </c>
      <c r="CD90" s="61">
        <f t="shared" si="40"/>
        <v>0</v>
      </c>
      <c r="CE90" s="61">
        <f t="shared" si="40"/>
        <v>0</v>
      </c>
      <c r="CF90" s="61">
        <f t="shared" si="40"/>
        <v>0</v>
      </c>
      <c r="CG90" s="61">
        <f t="shared" si="40"/>
        <v>0</v>
      </c>
      <c r="CH90" s="61">
        <f t="shared" si="40"/>
        <v>17.317169999999994</v>
      </c>
      <c r="CI90" s="61"/>
    </row>
    <row r="91" spans="4:87" x14ac:dyDescent="0.25">
      <c r="D91" t="s">
        <v>99</v>
      </c>
      <c r="G91" s="61">
        <f>IF(G82=0,0,G82*G87)</f>
        <v>0</v>
      </c>
      <c r="H91" s="61">
        <f>IF(H82=0,0,H82*H87)</f>
        <v>0</v>
      </c>
      <c r="I91" s="61">
        <f t="shared" ref="I91:BT91" si="41">IF(I82=0,0,I82*I87)</f>
        <v>0</v>
      </c>
      <c r="J91" s="61">
        <f t="shared" si="41"/>
        <v>0</v>
      </c>
      <c r="K91" s="61">
        <f t="shared" si="41"/>
        <v>0</v>
      </c>
      <c r="L91" s="61">
        <f t="shared" si="41"/>
        <v>0</v>
      </c>
      <c r="M91" s="61">
        <f t="shared" si="41"/>
        <v>0</v>
      </c>
      <c r="N91" s="61">
        <f t="shared" si="41"/>
        <v>0</v>
      </c>
      <c r="O91" s="61">
        <f t="shared" si="41"/>
        <v>0</v>
      </c>
      <c r="P91" s="61">
        <f t="shared" si="41"/>
        <v>0</v>
      </c>
      <c r="Q91" s="61">
        <f t="shared" si="41"/>
        <v>0</v>
      </c>
      <c r="R91" s="61">
        <f t="shared" si="41"/>
        <v>0</v>
      </c>
      <c r="S91" s="61">
        <f t="shared" si="41"/>
        <v>0</v>
      </c>
      <c r="T91" s="61">
        <f t="shared" si="41"/>
        <v>0</v>
      </c>
      <c r="U91" s="61">
        <f t="shared" si="41"/>
        <v>0</v>
      </c>
      <c r="V91" s="61">
        <f t="shared" si="41"/>
        <v>0</v>
      </c>
      <c r="W91" s="61">
        <f t="shared" si="41"/>
        <v>0</v>
      </c>
      <c r="X91" s="61">
        <f t="shared" si="41"/>
        <v>0</v>
      </c>
      <c r="Y91" s="61">
        <f t="shared" si="41"/>
        <v>0</v>
      </c>
      <c r="Z91" s="61">
        <f t="shared" si="41"/>
        <v>0</v>
      </c>
      <c r="AA91" s="61">
        <f t="shared" si="41"/>
        <v>0</v>
      </c>
      <c r="AB91" s="61">
        <f t="shared" si="41"/>
        <v>0</v>
      </c>
      <c r="AC91" s="61">
        <f t="shared" si="41"/>
        <v>0</v>
      </c>
      <c r="AD91" s="61">
        <f t="shared" si="41"/>
        <v>0</v>
      </c>
      <c r="AE91" s="61">
        <f t="shared" si="41"/>
        <v>0</v>
      </c>
      <c r="AF91" s="61">
        <f t="shared" si="41"/>
        <v>0</v>
      </c>
      <c r="AG91" s="61">
        <f t="shared" si="41"/>
        <v>0</v>
      </c>
      <c r="AH91" s="61">
        <f t="shared" si="41"/>
        <v>0</v>
      </c>
      <c r="AI91" s="61">
        <f t="shared" si="41"/>
        <v>0</v>
      </c>
      <c r="AJ91" s="62">
        <f t="shared" si="41"/>
        <v>0</v>
      </c>
      <c r="AK91" s="61">
        <f t="shared" si="41"/>
        <v>0</v>
      </c>
      <c r="AL91" s="61">
        <f t="shared" si="41"/>
        <v>0</v>
      </c>
      <c r="AM91" s="61">
        <f t="shared" si="41"/>
        <v>0</v>
      </c>
      <c r="AN91" s="61">
        <f t="shared" si="41"/>
        <v>0</v>
      </c>
      <c r="AO91" s="61">
        <f t="shared" si="41"/>
        <v>0</v>
      </c>
      <c r="AP91" s="61">
        <f t="shared" si="41"/>
        <v>0</v>
      </c>
      <c r="AQ91" s="61">
        <f t="shared" si="41"/>
        <v>0</v>
      </c>
      <c r="AR91" s="61">
        <f t="shared" si="41"/>
        <v>0</v>
      </c>
      <c r="AS91" s="61">
        <f t="shared" si="41"/>
        <v>0</v>
      </c>
      <c r="AT91" s="61">
        <f t="shared" si="41"/>
        <v>0</v>
      </c>
      <c r="AU91" s="61">
        <f t="shared" si="41"/>
        <v>0</v>
      </c>
      <c r="AV91" s="61">
        <f t="shared" si="41"/>
        <v>0</v>
      </c>
      <c r="AW91" s="61">
        <f t="shared" si="41"/>
        <v>0</v>
      </c>
      <c r="AX91" s="61">
        <f t="shared" si="41"/>
        <v>0</v>
      </c>
      <c r="AY91" s="61">
        <f t="shared" si="41"/>
        <v>0</v>
      </c>
      <c r="AZ91" s="61">
        <f t="shared" si="41"/>
        <v>0</v>
      </c>
      <c r="BA91" s="61">
        <f t="shared" si="41"/>
        <v>0</v>
      </c>
      <c r="BB91" s="61">
        <f t="shared" si="41"/>
        <v>0</v>
      </c>
      <c r="BC91" s="61">
        <f t="shared" si="41"/>
        <v>0</v>
      </c>
      <c r="BD91" s="61">
        <f t="shared" si="41"/>
        <v>0</v>
      </c>
      <c r="BE91" s="61">
        <f t="shared" si="41"/>
        <v>0</v>
      </c>
      <c r="BF91" s="61">
        <f t="shared" si="41"/>
        <v>0</v>
      </c>
      <c r="BG91" s="61">
        <f t="shared" si="41"/>
        <v>0</v>
      </c>
      <c r="BH91" s="61">
        <f t="shared" si="41"/>
        <v>0</v>
      </c>
      <c r="BI91" s="61">
        <f t="shared" si="41"/>
        <v>0</v>
      </c>
      <c r="BJ91" s="61">
        <f t="shared" si="41"/>
        <v>0</v>
      </c>
      <c r="BK91" s="61">
        <f t="shared" si="41"/>
        <v>0</v>
      </c>
      <c r="BL91" s="61">
        <f t="shared" si="41"/>
        <v>0</v>
      </c>
      <c r="BM91" s="61">
        <f t="shared" si="41"/>
        <v>0</v>
      </c>
      <c r="BN91" s="61">
        <f t="shared" si="41"/>
        <v>0</v>
      </c>
      <c r="BO91" s="61">
        <f t="shared" si="41"/>
        <v>0</v>
      </c>
      <c r="BP91" s="61">
        <f t="shared" si="41"/>
        <v>0</v>
      </c>
      <c r="BQ91" s="61">
        <f t="shared" si="41"/>
        <v>0</v>
      </c>
      <c r="BR91" s="61">
        <f t="shared" si="41"/>
        <v>0</v>
      </c>
      <c r="BS91" s="61">
        <f t="shared" si="41"/>
        <v>0</v>
      </c>
      <c r="BT91" s="61">
        <f t="shared" si="41"/>
        <v>0</v>
      </c>
      <c r="BU91" s="61">
        <f t="shared" ref="BU91:CH91" si="42">IF(BU82=0,0,BU82*BU87)</f>
        <v>0</v>
      </c>
      <c r="BV91" s="61">
        <f t="shared" si="42"/>
        <v>0</v>
      </c>
      <c r="BW91" s="61">
        <f t="shared" si="42"/>
        <v>0</v>
      </c>
      <c r="BX91" s="61">
        <f t="shared" si="42"/>
        <v>0</v>
      </c>
      <c r="BY91" s="61">
        <f t="shared" si="42"/>
        <v>0</v>
      </c>
      <c r="BZ91" s="61">
        <f t="shared" si="42"/>
        <v>0</v>
      </c>
      <c r="CA91" s="61">
        <f t="shared" si="42"/>
        <v>0</v>
      </c>
      <c r="CB91" s="61">
        <f t="shared" si="42"/>
        <v>0</v>
      </c>
      <c r="CC91" s="61">
        <f t="shared" si="42"/>
        <v>0</v>
      </c>
      <c r="CD91" s="61">
        <f t="shared" si="42"/>
        <v>0</v>
      </c>
      <c r="CE91" s="61">
        <f t="shared" si="42"/>
        <v>0</v>
      </c>
      <c r="CF91" s="61">
        <f t="shared" si="42"/>
        <v>0</v>
      </c>
      <c r="CG91" s="61">
        <f t="shared" si="42"/>
        <v>0</v>
      </c>
      <c r="CH91" s="61">
        <f t="shared" si="42"/>
        <v>34.634339999999987</v>
      </c>
      <c r="CI91" s="61"/>
    </row>
    <row r="92" spans="4:87" x14ac:dyDescent="0.25">
      <c r="D92" t="s">
        <v>100</v>
      </c>
      <c r="E92" t="s">
        <v>101</v>
      </c>
      <c r="F92">
        <f>(LN(2))/35</f>
        <v>1.980420515885558E-2</v>
      </c>
      <c r="G92" s="61">
        <v>0</v>
      </c>
      <c r="H92" s="61">
        <f>G92*EXP(-$F$92)+G88*(1-EXP(-$F$92))/$F$92</f>
        <v>0</v>
      </c>
      <c r="I92" s="61">
        <f t="shared" ref="I92:BT92" si="43">H92*EXP(-$F$92)+H88*(1-EXP(-$F$92))/$F$92</f>
        <v>0</v>
      </c>
      <c r="J92" s="61">
        <f t="shared" si="43"/>
        <v>0</v>
      </c>
      <c r="K92" s="61">
        <f t="shared" si="43"/>
        <v>0</v>
      </c>
      <c r="L92" s="61">
        <f t="shared" si="43"/>
        <v>0</v>
      </c>
      <c r="M92" s="61">
        <f t="shared" si="43"/>
        <v>0</v>
      </c>
      <c r="N92" s="61">
        <f t="shared" si="43"/>
        <v>0</v>
      </c>
      <c r="O92" s="61">
        <f t="shared" si="43"/>
        <v>0</v>
      </c>
      <c r="P92" s="61">
        <f t="shared" si="43"/>
        <v>0</v>
      </c>
      <c r="Q92" s="61">
        <f t="shared" si="43"/>
        <v>0</v>
      </c>
      <c r="R92" s="61">
        <f t="shared" si="43"/>
        <v>0</v>
      </c>
      <c r="S92" s="61">
        <f t="shared" si="43"/>
        <v>0</v>
      </c>
      <c r="T92" s="61">
        <f t="shared" si="43"/>
        <v>0</v>
      </c>
      <c r="U92" s="61">
        <f t="shared" si="43"/>
        <v>0</v>
      </c>
      <c r="V92" s="61">
        <f t="shared" si="43"/>
        <v>0</v>
      </c>
      <c r="W92" s="61">
        <f t="shared" si="43"/>
        <v>0</v>
      </c>
      <c r="X92" s="61">
        <f t="shared" si="43"/>
        <v>0</v>
      </c>
      <c r="Y92" s="61">
        <f t="shared" si="43"/>
        <v>0</v>
      </c>
      <c r="Z92" s="61">
        <f t="shared" si="43"/>
        <v>0</v>
      </c>
      <c r="AA92" s="61">
        <f t="shared" si="43"/>
        <v>0</v>
      </c>
      <c r="AB92" s="61">
        <f t="shared" si="43"/>
        <v>0</v>
      </c>
      <c r="AC92" s="61">
        <f t="shared" si="43"/>
        <v>0</v>
      </c>
      <c r="AD92" s="61">
        <f t="shared" si="43"/>
        <v>0</v>
      </c>
      <c r="AE92" s="61">
        <f t="shared" si="43"/>
        <v>0</v>
      </c>
      <c r="AF92" s="61">
        <f t="shared" si="43"/>
        <v>0</v>
      </c>
      <c r="AG92" s="61">
        <f t="shared" si="43"/>
        <v>0</v>
      </c>
      <c r="AH92" s="61">
        <f t="shared" si="43"/>
        <v>0</v>
      </c>
      <c r="AI92" s="61">
        <f t="shared" si="43"/>
        <v>0</v>
      </c>
      <c r="AJ92" s="62">
        <f t="shared" si="43"/>
        <v>0</v>
      </c>
      <c r="AK92" s="61">
        <f t="shared" si="43"/>
        <v>0</v>
      </c>
      <c r="AL92" s="61">
        <f t="shared" si="43"/>
        <v>0</v>
      </c>
      <c r="AM92" s="61">
        <f t="shared" si="43"/>
        <v>0</v>
      </c>
      <c r="AN92" s="61">
        <f t="shared" si="43"/>
        <v>0</v>
      </c>
      <c r="AO92" s="61">
        <f t="shared" si="43"/>
        <v>0</v>
      </c>
      <c r="AP92" s="61">
        <f t="shared" si="43"/>
        <v>0</v>
      </c>
      <c r="AQ92" s="61">
        <f t="shared" si="43"/>
        <v>0</v>
      </c>
      <c r="AR92" s="61">
        <f t="shared" si="43"/>
        <v>0</v>
      </c>
      <c r="AS92" s="61">
        <f t="shared" si="43"/>
        <v>0</v>
      </c>
      <c r="AT92" s="61">
        <f t="shared" si="43"/>
        <v>0</v>
      </c>
      <c r="AU92" s="61">
        <f t="shared" si="43"/>
        <v>0</v>
      </c>
      <c r="AV92" s="61">
        <f t="shared" si="43"/>
        <v>0</v>
      </c>
      <c r="AW92" s="61">
        <f t="shared" si="43"/>
        <v>0</v>
      </c>
      <c r="AX92" s="61">
        <f t="shared" si="43"/>
        <v>0</v>
      </c>
      <c r="AY92" s="61">
        <f t="shared" si="43"/>
        <v>0</v>
      </c>
      <c r="AZ92" s="61">
        <f t="shared" si="43"/>
        <v>0</v>
      </c>
      <c r="BA92" s="61">
        <f t="shared" si="43"/>
        <v>0</v>
      </c>
      <c r="BB92" s="61">
        <f t="shared" si="43"/>
        <v>0</v>
      </c>
      <c r="BC92" s="61">
        <f t="shared" si="43"/>
        <v>0</v>
      </c>
      <c r="BD92" s="61">
        <f t="shared" si="43"/>
        <v>0</v>
      </c>
      <c r="BE92" s="61">
        <f t="shared" si="43"/>
        <v>0</v>
      </c>
      <c r="BF92" s="61">
        <f t="shared" si="43"/>
        <v>0</v>
      </c>
      <c r="BG92" s="61">
        <f t="shared" si="43"/>
        <v>0</v>
      </c>
      <c r="BH92" s="61">
        <f t="shared" si="43"/>
        <v>0</v>
      </c>
      <c r="BI92" s="61">
        <f t="shared" si="43"/>
        <v>0</v>
      </c>
      <c r="BJ92" s="61">
        <f t="shared" si="43"/>
        <v>0</v>
      </c>
      <c r="BK92" s="61">
        <f t="shared" si="43"/>
        <v>0</v>
      </c>
      <c r="BL92" s="61">
        <f t="shared" si="43"/>
        <v>0</v>
      </c>
      <c r="BM92" s="61">
        <f t="shared" si="43"/>
        <v>0</v>
      </c>
      <c r="BN92" s="61">
        <f t="shared" si="43"/>
        <v>0</v>
      </c>
      <c r="BO92" s="61">
        <f t="shared" si="43"/>
        <v>0</v>
      </c>
      <c r="BP92" s="61">
        <f t="shared" si="43"/>
        <v>0</v>
      </c>
      <c r="BQ92" s="61">
        <f t="shared" si="43"/>
        <v>0</v>
      </c>
      <c r="BR92" s="61">
        <f t="shared" si="43"/>
        <v>0</v>
      </c>
      <c r="BS92" s="61">
        <f t="shared" si="43"/>
        <v>0</v>
      </c>
      <c r="BT92" s="61">
        <f t="shared" si="43"/>
        <v>0</v>
      </c>
      <c r="BU92" s="61">
        <f t="shared" ref="BU92:CH92" si="44">BT92*EXP(-$F$92)+BT88*(1-EXP(-$F$92))/$F$92</f>
        <v>0</v>
      </c>
      <c r="BV92" s="61">
        <f t="shared" si="44"/>
        <v>0</v>
      </c>
      <c r="BW92" s="61">
        <f t="shared" si="44"/>
        <v>0</v>
      </c>
      <c r="BX92" s="61">
        <f t="shared" si="44"/>
        <v>0</v>
      </c>
      <c r="BY92" s="61">
        <f t="shared" si="44"/>
        <v>0</v>
      </c>
      <c r="BZ92" s="61">
        <f t="shared" si="44"/>
        <v>0</v>
      </c>
      <c r="CA92" s="61">
        <f t="shared" si="44"/>
        <v>0</v>
      </c>
      <c r="CB92" s="61">
        <f t="shared" si="44"/>
        <v>0</v>
      </c>
      <c r="CC92" s="61">
        <f t="shared" si="44"/>
        <v>0</v>
      </c>
      <c r="CD92" s="61">
        <f t="shared" si="44"/>
        <v>0</v>
      </c>
      <c r="CE92" s="61">
        <f t="shared" si="44"/>
        <v>0</v>
      </c>
      <c r="CF92" s="61">
        <f t="shared" si="44"/>
        <v>0</v>
      </c>
      <c r="CG92" s="61">
        <f t="shared" si="44"/>
        <v>0</v>
      </c>
      <c r="CH92" s="61">
        <f t="shared" si="44"/>
        <v>0</v>
      </c>
      <c r="CI92" s="61"/>
    </row>
    <row r="93" spans="4:87" x14ac:dyDescent="0.25">
      <c r="D93" t="s">
        <v>102</v>
      </c>
      <c r="E93" t="s">
        <v>103</v>
      </c>
      <c r="F93">
        <f>LN(2)/25</f>
        <v>2.7725887222397813E-2</v>
      </c>
      <c r="G93" s="61">
        <v>0</v>
      </c>
      <c r="H93" s="61">
        <f>G93*EXP(-$F$93)+G89*(1-EXP(-$F$93))/$F$93</f>
        <v>0</v>
      </c>
      <c r="I93" s="61">
        <f t="shared" ref="I93:BT93" si="45">H93*EXP(-$F$93)+H89*(1-EXP(-$F$93))/$F$93</f>
        <v>0</v>
      </c>
      <c r="J93" s="61">
        <f t="shared" si="45"/>
        <v>0</v>
      </c>
      <c r="K93" s="61">
        <f t="shared" si="45"/>
        <v>0</v>
      </c>
      <c r="L93" s="61">
        <f t="shared" si="45"/>
        <v>0</v>
      </c>
      <c r="M93" s="61">
        <f t="shared" si="45"/>
        <v>0</v>
      </c>
      <c r="N93" s="61">
        <f t="shared" si="45"/>
        <v>0</v>
      </c>
      <c r="O93" s="61">
        <f t="shared" si="45"/>
        <v>0</v>
      </c>
      <c r="P93" s="61">
        <f t="shared" si="45"/>
        <v>0</v>
      </c>
      <c r="Q93" s="61">
        <f t="shared" si="45"/>
        <v>0</v>
      </c>
      <c r="R93" s="61">
        <f t="shared" si="45"/>
        <v>0</v>
      </c>
      <c r="S93" s="61">
        <f t="shared" si="45"/>
        <v>0</v>
      </c>
      <c r="T93" s="61">
        <f t="shared" si="45"/>
        <v>0</v>
      </c>
      <c r="U93" s="61">
        <f t="shared" si="45"/>
        <v>0</v>
      </c>
      <c r="V93" s="61">
        <f t="shared" si="45"/>
        <v>0</v>
      </c>
      <c r="W93" s="61">
        <f t="shared" si="45"/>
        <v>0</v>
      </c>
      <c r="X93" s="61">
        <f t="shared" si="45"/>
        <v>0</v>
      </c>
      <c r="Y93" s="61">
        <f t="shared" si="45"/>
        <v>0</v>
      </c>
      <c r="Z93" s="61">
        <f t="shared" si="45"/>
        <v>0</v>
      </c>
      <c r="AA93" s="61">
        <f t="shared" si="45"/>
        <v>0</v>
      </c>
      <c r="AB93" s="61">
        <f t="shared" si="45"/>
        <v>0</v>
      </c>
      <c r="AC93" s="61">
        <f t="shared" si="45"/>
        <v>0</v>
      </c>
      <c r="AD93" s="61">
        <f t="shared" si="45"/>
        <v>0</v>
      </c>
      <c r="AE93" s="61">
        <f t="shared" si="45"/>
        <v>0</v>
      </c>
      <c r="AF93" s="61">
        <f t="shared" si="45"/>
        <v>0</v>
      </c>
      <c r="AG93" s="61">
        <f t="shared" si="45"/>
        <v>0</v>
      </c>
      <c r="AH93" s="61">
        <f t="shared" si="45"/>
        <v>0</v>
      </c>
      <c r="AI93" s="61">
        <f t="shared" si="45"/>
        <v>0</v>
      </c>
      <c r="AJ93" s="62">
        <f t="shared" si="45"/>
        <v>0</v>
      </c>
      <c r="AK93" s="61">
        <f t="shared" si="45"/>
        <v>0</v>
      </c>
      <c r="AL93" s="61">
        <f t="shared" si="45"/>
        <v>0</v>
      </c>
      <c r="AM93" s="61">
        <f t="shared" si="45"/>
        <v>0</v>
      </c>
      <c r="AN93" s="61">
        <f t="shared" si="45"/>
        <v>0</v>
      </c>
      <c r="AO93" s="61">
        <f t="shared" si="45"/>
        <v>0</v>
      </c>
      <c r="AP93" s="61">
        <f t="shared" si="45"/>
        <v>0</v>
      </c>
      <c r="AQ93" s="61">
        <f t="shared" si="45"/>
        <v>0</v>
      </c>
      <c r="AR93" s="61">
        <f t="shared" si="45"/>
        <v>0</v>
      </c>
      <c r="AS93" s="61">
        <f t="shared" si="45"/>
        <v>0</v>
      </c>
      <c r="AT93" s="61">
        <f t="shared" si="45"/>
        <v>0</v>
      </c>
      <c r="AU93" s="61">
        <f t="shared" si="45"/>
        <v>0</v>
      </c>
      <c r="AV93" s="61">
        <f t="shared" si="45"/>
        <v>0</v>
      </c>
      <c r="AW93" s="61">
        <f t="shared" si="45"/>
        <v>0</v>
      </c>
      <c r="AX93" s="61">
        <f t="shared" si="45"/>
        <v>0</v>
      </c>
      <c r="AY93" s="61">
        <f t="shared" si="45"/>
        <v>0</v>
      </c>
      <c r="AZ93" s="61">
        <f t="shared" si="45"/>
        <v>0</v>
      </c>
      <c r="BA93" s="61">
        <f t="shared" si="45"/>
        <v>0</v>
      </c>
      <c r="BB93" s="61">
        <f t="shared" si="45"/>
        <v>0</v>
      </c>
      <c r="BC93" s="61">
        <f t="shared" si="45"/>
        <v>0</v>
      </c>
      <c r="BD93" s="61">
        <f t="shared" si="45"/>
        <v>0</v>
      </c>
      <c r="BE93" s="61">
        <f t="shared" si="45"/>
        <v>0</v>
      </c>
      <c r="BF93" s="61">
        <f t="shared" si="45"/>
        <v>0</v>
      </c>
      <c r="BG93" s="61">
        <f t="shared" si="45"/>
        <v>0</v>
      </c>
      <c r="BH93" s="61">
        <f t="shared" si="45"/>
        <v>0</v>
      </c>
      <c r="BI93" s="61">
        <f t="shared" si="45"/>
        <v>0</v>
      </c>
      <c r="BJ93" s="61">
        <f t="shared" si="45"/>
        <v>0</v>
      </c>
      <c r="BK93" s="61">
        <f t="shared" si="45"/>
        <v>0</v>
      </c>
      <c r="BL93" s="61">
        <f t="shared" si="45"/>
        <v>0</v>
      </c>
      <c r="BM93" s="61">
        <f t="shared" si="45"/>
        <v>0</v>
      </c>
      <c r="BN93" s="61">
        <f t="shared" si="45"/>
        <v>0</v>
      </c>
      <c r="BO93" s="61">
        <f t="shared" si="45"/>
        <v>0</v>
      </c>
      <c r="BP93" s="61">
        <f t="shared" si="45"/>
        <v>0</v>
      </c>
      <c r="BQ93" s="61">
        <f t="shared" si="45"/>
        <v>0</v>
      </c>
      <c r="BR93" s="61">
        <f t="shared" si="45"/>
        <v>0</v>
      </c>
      <c r="BS93" s="61">
        <f t="shared" si="45"/>
        <v>0</v>
      </c>
      <c r="BT93" s="61">
        <f t="shared" si="45"/>
        <v>0</v>
      </c>
      <c r="BU93" s="61">
        <f t="shared" ref="BU93:CH93" si="46">BT93*EXP(-$F$93)+BT89*(1-EXP(-$F$93))/$F$93</f>
        <v>0</v>
      </c>
      <c r="BV93" s="61">
        <f t="shared" si="46"/>
        <v>0</v>
      </c>
      <c r="BW93" s="61">
        <f t="shared" si="46"/>
        <v>0</v>
      </c>
      <c r="BX93" s="61">
        <f t="shared" si="46"/>
        <v>0</v>
      </c>
      <c r="BY93" s="61">
        <f t="shared" si="46"/>
        <v>0</v>
      </c>
      <c r="BZ93" s="61">
        <f t="shared" si="46"/>
        <v>0</v>
      </c>
      <c r="CA93" s="61">
        <f t="shared" si="46"/>
        <v>0</v>
      </c>
      <c r="CB93" s="61">
        <f t="shared" si="46"/>
        <v>0</v>
      </c>
      <c r="CC93" s="61">
        <f t="shared" si="46"/>
        <v>0</v>
      </c>
      <c r="CD93" s="61">
        <f t="shared" si="46"/>
        <v>0</v>
      </c>
      <c r="CE93" s="61">
        <f t="shared" si="46"/>
        <v>0</v>
      </c>
      <c r="CF93" s="61">
        <f t="shared" si="46"/>
        <v>0</v>
      </c>
      <c r="CG93" s="61">
        <f t="shared" si="46"/>
        <v>0</v>
      </c>
      <c r="CH93" s="61">
        <f t="shared" si="46"/>
        <v>0</v>
      </c>
      <c r="CI93" s="61"/>
    </row>
    <row r="94" spans="4:87" x14ac:dyDescent="0.25">
      <c r="D94" t="s">
        <v>104</v>
      </c>
      <c r="E94" t="s">
        <v>105</v>
      </c>
      <c r="F94">
        <f>LN(2)/2</f>
        <v>0.34657359027997264</v>
      </c>
      <c r="G94" s="61">
        <v>0</v>
      </c>
      <c r="H94" s="61">
        <f>G94*EXP(-$F$94)+G90*(1-EXP(-$F$94))/$F$94</f>
        <v>0</v>
      </c>
      <c r="I94" s="61">
        <f t="shared" ref="I94:BT94" si="47">H94*EXP(-$F$94)+H90*(1-EXP(-$F$94))/$F$94</f>
        <v>0</v>
      </c>
      <c r="J94" s="61">
        <f t="shared" si="47"/>
        <v>0</v>
      </c>
      <c r="K94" s="61">
        <f t="shared" si="47"/>
        <v>0</v>
      </c>
      <c r="L94" s="61">
        <f t="shared" si="47"/>
        <v>0</v>
      </c>
      <c r="M94" s="61">
        <f t="shared" si="47"/>
        <v>0</v>
      </c>
      <c r="N94" s="61">
        <f t="shared" si="47"/>
        <v>0</v>
      </c>
      <c r="O94" s="61">
        <f t="shared" si="47"/>
        <v>0</v>
      </c>
      <c r="P94" s="61">
        <f t="shared" si="47"/>
        <v>0</v>
      </c>
      <c r="Q94" s="61">
        <f t="shared" si="47"/>
        <v>0</v>
      </c>
      <c r="R94" s="61">
        <f t="shared" si="47"/>
        <v>0</v>
      </c>
      <c r="S94" s="61">
        <f t="shared" si="47"/>
        <v>0</v>
      </c>
      <c r="T94" s="61">
        <f t="shared" si="47"/>
        <v>0</v>
      </c>
      <c r="U94" s="61">
        <f t="shared" si="47"/>
        <v>0</v>
      </c>
      <c r="V94" s="61">
        <f t="shared" si="47"/>
        <v>0</v>
      </c>
      <c r="W94" s="61">
        <f t="shared" si="47"/>
        <v>0</v>
      </c>
      <c r="X94" s="61">
        <f t="shared" si="47"/>
        <v>0</v>
      </c>
      <c r="Y94" s="61">
        <f t="shared" si="47"/>
        <v>0</v>
      </c>
      <c r="Z94" s="61">
        <f t="shared" si="47"/>
        <v>0</v>
      </c>
      <c r="AA94" s="61">
        <f t="shared" si="47"/>
        <v>0</v>
      </c>
      <c r="AB94" s="61">
        <f t="shared" si="47"/>
        <v>0</v>
      </c>
      <c r="AC94" s="61">
        <f t="shared" si="47"/>
        <v>0</v>
      </c>
      <c r="AD94" s="61">
        <f t="shared" si="47"/>
        <v>0</v>
      </c>
      <c r="AE94" s="61">
        <f t="shared" si="47"/>
        <v>0</v>
      </c>
      <c r="AF94" s="61">
        <f t="shared" si="47"/>
        <v>0</v>
      </c>
      <c r="AG94" s="61">
        <f t="shared" si="47"/>
        <v>0</v>
      </c>
      <c r="AH94" s="61">
        <f t="shared" si="47"/>
        <v>0</v>
      </c>
      <c r="AI94" s="61">
        <f t="shared" si="47"/>
        <v>0</v>
      </c>
      <c r="AJ94" s="62">
        <f t="shared" si="47"/>
        <v>0</v>
      </c>
      <c r="AK94" s="61">
        <f t="shared" si="47"/>
        <v>0</v>
      </c>
      <c r="AL94" s="61">
        <f t="shared" si="47"/>
        <v>0</v>
      </c>
      <c r="AM94" s="61">
        <f t="shared" si="47"/>
        <v>0</v>
      </c>
      <c r="AN94" s="61">
        <f t="shared" si="47"/>
        <v>0</v>
      </c>
      <c r="AO94" s="61">
        <f t="shared" si="47"/>
        <v>0</v>
      </c>
      <c r="AP94" s="61">
        <f t="shared" si="47"/>
        <v>0</v>
      </c>
      <c r="AQ94" s="61">
        <f t="shared" si="47"/>
        <v>0</v>
      </c>
      <c r="AR94" s="61">
        <f t="shared" si="47"/>
        <v>0</v>
      </c>
      <c r="AS94" s="61">
        <f t="shared" si="47"/>
        <v>0</v>
      </c>
      <c r="AT94" s="61">
        <f t="shared" si="47"/>
        <v>0</v>
      </c>
      <c r="AU94" s="61">
        <f t="shared" si="47"/>
        <v>0</v>
      </c>
      <c r="AV94" s="61">
        <f t="shared" si="47"/>
        <v>0</v>
      </c>
      <c r="AW94" s="61">
        <f t="shared" si="47"/>
        <v>0</v>
      </c>
      <c r="AX94" s="61">
        <f t="shared" si="47"/>
        <v>0</v>
      </c>
      <c r="AY94" s="61">
        <f t="shared" si="47"/>
        <v>0</v>
      </c>
      <c r="AZ94" s="61">
        <f t="shared" si="47"/>
        <v>0</v>
      </c>
      <c r="BA94" s="61">
        <f t="shared" si="47"/>
        <v>0</v>
      </c>
      <c r="BB94" s="61">
        <f t="shared" si="47"/>
        <v>0</v>
      </c>
      <c r="BC94" s="61">
        <f t="shared" si="47"/>
        <v>0</v>
      </c>
      <c r="BD94" s="61">
        <f t="shared" si="47"/>
        <v>0</v>
      </c>
      <c r="BE94" s="61">
        <f t="shared" si="47"/>
        <v>0</v>
      </c>
      <c r="BF94" s="61">
        <f t="shared" si="47"/>
        <v>0</v>
      </c>
      <c r="BG94" s="61">
        <f t="shared" si="47"/>
        <v>0</v>
      </c>
      <c r="BH94" s="61">
        <f t="shared" si="47"/>
        <v>0</v>
      </c>
      <c r="BI94" s="61">
        <f t="shared" si="47"/>
        <v>0</v>
      </c>
      <c r="BJ94" s="61">
        <f t="shared" si="47"/>
        <v>0</v>
      </c>
      <c r="BK94" s="61">
        <f t="shared" si="47"/>
        <v>0</v>
      </c>
      <c r="BL94" s="61">
        <f t="shared" si="47"/>
        <v>0</v>
      </c>
      <c r="BM94" s="61">
        <f t="shared" si="47"/>
        <v>0</v>
      </c>
      <c r="BN94" s="61">
        <f t="shared" si="47"/>
        <v>0</v>
      </c>
      <c r="BO94" s="61">
        <f t="shared" si="47"/>
        <v>0</v>
      </c>
      <c r="BP94" s="61">
        <f t="shared" si="47"/>
        <v>0</v>
      </c>
      <c r="BQ94" s="61">
        <f t="shared" si="47"/>
        <v>0</v>
      </c>
      <c r="BR94" s="61">
        <f t="shared" si="47"/>
        <v>0</v>
      </c>
      <c r="BS94" s="61">
        <f t="shared" si="47"/>
        <v>0</v>
      </c>
      <c r="BT94" s="61">
        <f t="shared" si="47"/>
        <v>0</v>
      </c>
      <c r="BU94" s="61">
        <f t="shared" ref="BU94:CH94" si="48">BT94*EXP(-$F$94)+BT90*(1-EXP(-$F$94))/$F$94</f>
        <v>0</v>
      </c>
      <c r="BV94" s="61">
        <f t="shared" si="48"/>
        <v>0</v>
      </c>
      <c r="BW94" s="61">
        <f t="shared" si="48"/>
        <v>0</v>
      </c>
      <c r="BX94" s="61">
        <f t="shared" si="48"/>
        <v>0</v>
      </c>
      <c r="BY94" s="61">
        <f t="shared" si="48"/>
        <v>0</v>
      </c>
      <c r="BZ94" s="61">
        <f t="shared" si="48"/>
        <v>0</v>
      </c>
      <c r="CA94" s="61">
        <f t="shared" si="48"/>
        <v>0</v>
      </c>
      <c r="CB94" s="61">
        <f t="shared" si="48"/>
        <v>0</v>
      </c>
      <c r="CC94" s="61">
        <f t="shared" si="48"/>
        <v>0</v>
      </c>
      <c r="CD94" s="61">
        <f t="shared" si="48"/>
        <v>0</v>
      </c>
      <c r="CE94" s="61">
        <f t="shared" si="48"/>
        <v>0</v>
      </c>
      <c r="CF94" s="61">
        <f t="shared" si="48"/>
        <v>0</v>
      </c>
      <c r="CG94" s="61">
        <f t="shared" si="48"/>
        <v>0</v>
      </c>
      <c r="CH94" s="61">
        <f t="shared" si="48"/>
        <v>0</v>
      </c>
      <c r="CI94" s="61"/>
    </row>
    <row r="95" spans="4:87" x14ac:dyDescent="0.25">
      <c r="D95" t="s">
        <v>106</v>
      </c>
      <c r="E95" s="76" t="s">
        <v>107</v>
      </c>
      <c r="G95" s="61">
        <v>0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61">
        <v>0</v>
      </c>
      <c r="T95" s="61">
        <v>0</v>
      </c>
      <c r="U95" s="61">
        <v>0</v>
      </c>
      <c r="V95" s="61">
        <v>0</v>
      </c>
      <c r="W95" s="61">
        <v>0</v>
      </c>
      <c r="X95" s="61">
        <v>0</v>
      </c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61">
        <v>0</v>
      </c>
      <c r="AE95" s="61">
        <v>0</v>
      </c>
      <c r="AF95" s="61">
        <v>0</v>
      </c>
      <c r="AG95" s="61">
        <v>0</v>
      </c>
      <c r="AH95" s="61">
        <v>0</v>
      </c>
      <c r="AI95" s="61">
        <v>0</v>
      </c>
      <c r="AJ95" s="62">
        <v>0</v>
      </c>
      <c r="AK95" s="61">
        <v>0</v>
      </c>
      <c r="AL95" s="61">
        <v>0</v>
      </c>
      <c r="AM95" s="61">
        <v>0</v>
      </c>
      <c r="AN95" s="61">
        <v>0</v>
      </c>
      <c r="AO95" s="61">
        <v>0</v>
      </c>
      <c r="AP95" s="61">
        <v>0</v>
      </c>
      <c r="AQ95" s="61">
        <v>0</v>
      </c>
      <c r="AR95" s="61">
        <v>0</v>
      </c>
      <c r="AS95" s="61">
        <v>0</v>
      </c>
      <c r="AT95" s="61">
        <v>0</v>
      </c>
      <c r="AU95" s="61">
        <v>0</v>
      </c>
      <c r="AV95" s="61">
        <v>0</v>
      </c>
      <c r="AW95" s="61">
        <v>0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61">
        <v>0</v>
      </c>
      <c r="BE95" s="61">
        <v>0</v>
      </c>
      <c r="BF95" s="61">
        <v>0</v>
      </c>
      <c r="BG95" s="61">
        <v>0</v>
      </c>
      <c r="BH95" s="61">
        <v>0</v>
      </c>
      <c r="BI95" s="61">
        <v>0</v>
      </c>
      <c r="BJ95" s="61">
        <v>0</v>
      </c>
      <c r="BK95" s="61">
        <v>0</v>
      </c>
      <c r="BL95" s="61">
        <v>0</v>
      </c>
      <c r="BM95" s="61">
        <v>0</v>
      </c>
      <c r="BN95" s="61">
        <v>0</v>
      </c>
      <c r="BO95" s="61">
        <v>0</v>
      </c>
      <c r="BP95" s="61">
        <v>0</v>
      </c>
      <c r="BQ95" s="61">
        <v>0</v>
      </c>
      <c r="BR95" s="61">
        <v>0</v>
      </c>
      <c r="BS95" s="61">
        <v>0</v>
      </c>
      <c r="BT95" s="61">
        <v>0</v>
      </c>
      <c r="BU95" s="61">
        <v>0</v>
      </c>
      <c r="BV95" s="61">
        <v>0</v>
      </c>
      <c r="BW95" s="61">
        <v>0</v>
      </c>
      <c r="BX95" s="61">
        <v>0</v>
      </c>
      <c r="BY95" s="61">
        <v>0</v>
      </c>
      <c r="BZ95" s="61">
        <v>0</v>
      </c>
      <c r="CA95" s="61">
        <v>0</v>
      </c>
      <c r="CB95" s="61">
        <v>0</v>
      </c>
      <c r="CC95" s="61">
        <v>0</v>
      </c>
      <c r="CD95" s="61">
        <v>0</v>
      </c>
      <c r="CE95" s="61">
        <v>0</v>
      </c>
      <c r="CF95" s="61">
        <v>0</v>
      </c>
      <c r="CG95" s="61">
        <v>0</v>
      </c>
      <c r="CH95" s="61">
        <v>0</v>
      </c>
      <c r="CI95" s="61"/>
    </row>
    <row r="96" spans="4:87" x14ac:dyDescent="0.25">
      <c r="D96" t="s">
        <v>108</v>
      </c>
      <c r="G96" s="61">
        <f>SUM(G92:G95)</f>
        <v>0</v>
      </c>
      <c r="H96" s="61">
        <f>SUM(H92:H95)</f>
        <v>0</v>
      </c>
      <c r="I96" s="61">
        <f t="shared" ref="I96:BT96" si="49">SUM(I92:I95)</f>
        <v>0</v>
      </c>
      <c r="J96" s="61">
        <f t="shared" si="49"/>
        <v>0</v>
      </c>
      <c r="K96" s="61">
        <f t="shared" si="49"/>
        <v>0</v>
      </c>
      <c r="L96" s="61">
        <f t="shared" si="49"/>
        <v>0</v>
      </c>
      <c r="M96" s="61">
        <f t="shared" si="49"/>
        <v>0</v>
      </c>
      <c r="N96" s="61">
        <f t="shared" si="49"/>
        <v>0</v>
      </c>
      <c r="O96" s="61">
        <f t="shared" si="49"/>
        <v>0</v>
      </c>
      <c r="P96" s="61">
        <f t="shared" si="49"/>
        <v>0</v>
      </c>
      <c r="Q96" s="61">
        <f t="shared" si="49"/>
        <v>0</v>
      </c>
      <c r="R96" s="61">
        <f t="shared" si="49"/>
        <v>0</v>
      </c>
      <c r="S96" s="61">
        <f t="shared" si="49"/>
        <v>0</v>
      </c>
      <c r="T96" s="61">
        <f t="shared" si="49"/>
        <v>0</v>
      </c>
      <c r="U96" s="61">
        <f t="shared" si="49"/>
        <v>0</v>
      </c>
      <c r="V96" s="61">
        <f t="shared" si="49"/>
        <v>0</v>
      </c>
      <c r="W96" s="61">
        <f t="shared" si="49"/>
        <v>0</v>
      </c>
      <c r="X96" s="61">
        <f t="shared" si="49"/>
        <v>0</v>
      </c>
      <c r="Y96" s="61">
        <f t="shared" si="49"/>
        <v>0</v>
      </c>
      <c r="Z96" s="61">
        <f t="shared" si="49"/>
        <v>0</v>
      </c>
      <c r="AA96" s="61">
        <f t="shared" si="49"/>
        <v>0</v>
      </c>
      <c r="AB96" s="61">
        <f t="shared" si="49"/>
        <v>0</v>
      </c>
      <c r="AC96" s="61">
        <f t="shared" si="49"/>
        <v>0</v>
      </c>
      <c r="AD96" s="61">
        <f t="shared" si="49"/>
        <v>0</v>
      </c>
      <c r="AE96" s="61">
        <f t="shared" si="49"/>
        <v>0</v>
      </c>
      <c r="AF96" s="61">
        <f t="shared" si="49"/>
        <v>0</v>
      </c>
      <c r="AG96" s="61">
        <f t="shared" si="49"/>
        <v>0</v>
      </c>
      <c r="AH96" s="61">
        <f t="shared" si="49"/>
        <v>0</v>
      </c>
      <c r="AI96" s="61">
        <f t="shared" si="49"/>
        <v>0</v>
      </c>
      <c r="AJ96" s="62">
        <f t="shared" si="49"/>
        <v>0</v>
      </c>
      <c r="AK96" s="61">
        <f t="shared" si="49"/>
        <v>0</v>
      </c>
      <c r="AL96" s="61">
        <f t="shared" si="49"/>
        <v>0</v>
      </c>
      <c r="AM96" s="61">
        <f t="shared" si="49"/>
        <v>0</v>
      </c>
      <c r="AN96" s="61">
        <f t="shared" si="49"/>
        <v>0</v>
      </c>
      <c r="AO96" s="61">
        <f t="shared" si="49"/>
        <v>0</v>
      </c>
      <c r="AP96" s="61">
        <f t="shared" si="49"/>
        <v>0</v>
      </c>
      <c r="AQ96" s="61">
        <f t="shared" si="49"/>
        <v>0</v>
      </c>
      <c r="AR96" s="61">
        <f t="shared" si="49"/>
        <v>0</v>
      </c>
      <c r="AS96" s="61">
        <f t="shared" si="49"/>
        <v>0</v>
      </c>
      <c r="AT96" s="61">
        <f t="shared" si="49"/>
        <v>0</v>
      </c>
      <c r="AU96" s="61">
        <f t="shared" si="49"/>
        <v>0</v>
      </c>
      <c r="AV96" s="61">
        <f t="shared" si="49"/>
        <v>0</v>
      </c>
      <c r="AW96" s="61">
        <f t="shared" si="49"/>
        <v>0</v>
      </c>
      <c r="AX96" s="61">
        <f t="shared" si="49"/>
        <v>0</v>
      </c>
      <c r="AY96" s="61">
        <f t="shared" si="49"/>
        <v>0</v>
      </c>
      <c r="AZ96" s="61">
        <f t="shared" si="49"/>
        <v>0</v>
      </c>
      <c r="BA96" s="61">
        <f t="shared" si="49"/>
        <v>0</v>
      </c>
      <c r="BB96" s="61">
        <f t="shared" si="49"/>
        <v>0</v>
      </c>
      <c r="BC96" s="61">
        <f t="shared" si="49"/>
        <v>0</v>
      </c>
      <c r="BD96" s="61">
        <f t="shared" si="49"/>
        <v>0</v>
      </c>
      <c r="BE96" s="61">
        <f t="shared" si="49"/>
        <v>0</v>
      </c>
      <c r="BF96" s="61">
        <f t="shared" si="49"/>
        <v>0</v>
      </c>
      <c r="BG96" s="61">
        <f t="shared" si="49"/>
        <v>0</v>
      </c>
      <c r="BH96" s="61">
        <f t="shared" si="49"/>
        <v>0</v>
      </c>
      <c r="BI96" s="61">
        <f t="shared" si="49"/>
        <v>0</v>
      </c>
      <c r="BJ96" s="61">
        <f t="shared" si="49"/>
        <v>0</v>
      </c>
      <c r="BK96" s="61">
        <f t="shared" si="49"/>
        <v>0</v>
      </c>
      <c r="BL96" s="61">
        <f t="shared" si="49"/>
        <v>0</v>
      </c>
      <c r="BM96" s="61">
        <f t="shared" si="49"/>
        <v>0</v>
      </c>
      <c r="BN96" s="61">
        <f t="shared" si="49"/>
        <v>0</v>
      </c>
      <c r="BO96" s="61">
        <f t="shared" si="49"/>
        <v>0</v>
      </c>
      <c r="BP96" s="61">
        <f t="shared" si="49"/>
        <v>0</v>
      </c>
      <c r="BQ96" s="61">
        <f t="shared" si="49"/>
        <v>0</v>
      </c>
      <c r="BR96" s="61">
        <f t="shared" si="49"/>
        <v>0</v>
      </c>
      <c r="BS96" s="61">
        <f t="shared" si="49"/>
        <v>0</v>
      </c>
      <c r="BT96" s="61">
        <f t="shared" si="49"/>
        <v>0</v>
      </c>
      <c r="BU96" s="61">
        <f t="shared" ref="BU96:CH96" si="50">SUM(BU92:BU95)</f>
        <v>0</v>
      </c>
      <c r="BV96" s="61">
        <f t="shared" si="50"/>
        <v>0</v>
      </c>
      <c r="BW96" s="61">
        <f t="shared" si="50"/>
        <v>0</v>
      </c>
      <c r="BX96" s="61">
        <f t="shared" si="50"/>
        <v>0</v>
      </c>
      <c r="BY96" s="61">
        <f t="shared" si="50"/>
        <v>0</v>
      </c>
      <c r="BZ96" s="61">
        <f t="shared" si="50"/>
        <v>0</v>
      </c>
      <c r="CA96" s="61">
        <f t="shared" si="50"/>
        <v>0</v>
      </c>
      <c r="CB96" s="61">
        <f t="shared" si="50"/>
        <v>0</v>
      </c>
      <c r="CC96" s="61">
        <f t="shared" si="50"/>
        <v>0</v>
      </c>
      <c r="CD96" s="61">
        <f t="shared" si="50"/>
        <v>0</v>
      </c>
      <c r="CE96" s="61">
        <f t="shared" si="50"/>
        <v>0</v>
      </c>
      <c r="CF96" s="61">
        <f t="shared" si="50"/>
        <v>0</v>
      </c>
      <c r="CG96" s="61">
        <f t="shared" si="50"/>
        <v>0</v>
      </c>
      <c r="CH96" s="61">
        <f t="shared" si="50"/>
        <v>0</v>
      </c>
      <c r="CI96" s="61"/>
    </row>
    <row r="97" spans="4:96" x14ac:dyDescent="0.25">
      <c r="D97" s="14" t="s">
        <v>109</v>
      </c>
      <c r="E97" s="14" t="s">
        <v>135</v>
      </c>
      <c r="G97" s="61">
        <f>G96*44/12</f>
        <v>0</v>
      </c>
      <c r="H97" s="61">
        <f>H96*44/12</f>
        <v>0</v>
      </c>
      <c r="I97" s="61">
        <f t="shared" ref="I97:BT97" si="51">I96*44/12</f>
        <v>0</v>
      </c>
      <c r="J97" s="61">
        <f t="shared" si="51"/>
        <v>0</v>
      </c>
      <c r="K97" s="61">
        <f t="shared" si="51"/>
        <v>0</v>
      </c>
      <c r="L97" s="61">
        <f t="shared" si="51"/>
        <v>0</v>
      </c>
      <c r="M97" s="61">
        <f t="shared" si="51"/>
        <v>0</v>
      </c>
      <c r="N97" s="61">
        <f t="shared" si="51"/>
        <v>0</v>
      </c>
      <c r="O97" s="61">
        <f t="shared" si="51"/>
        <v>0</v>
      </c>
      <c r="P97" s="61">
        <f t="shared" si="51"/>
        <v>0</v>
      </c>
      <c r="Q97" s="61">
        <f t="shared" si="51"/>
        <v>0</v>
      </c>
      <c r="R97" s="61">
        <f t="shared" si="51"/>
        <v>0</v>
      </c>
      <c r="S97" s="61">
        <f t="shared" si="51"/>
        <v>0</v>
      </c>
      <c r="T97" s="61">
        <f t="shared" si="51"/>
        <v>0</v>
      </c>
      <c r="U97" s="61">
        <f t="shared" si="51"/>
        <v>0</v>
      </c>
      <c r="V97" s="61">
        <f t="shared" si="51"/>
        <v>0</v>
      </c>
      <c r="W97" s="61">
        <f t="shared" si="51"/>
        <v>0</v>
      </c>
      <c r="X97" s="61">
        <f t="shared" si="51"/>
        <v>0</v>
      </c>
      <c r="Y97" s="61">
        <f t="shared" si="51"/>
        <v>0</v>
      </c>
      <c r="Z97" s="61">
        <f t="shared" si="51"/>
        <v>0</v>
      </c>
      <c r="AA97" s="61">
        <f t="shared" si="51"/>
        <v>0</v>
      </c>
      <c r="AB97" s="61">
        <f t="shared" si="51"/>
        <v>0</v>
      </c>
      <c r="AC97" s="61">
        <f t="shared" si="51"/>
        <v>0</v>
      </c>
      <c r="AD97" s="61">
        <f t="shared" si="51"/>
        <v>0</v>
      </c>
      <c r="AE97" s="61">
        <f t="shared" si="51"/>
        <v>0</v>
      </c>
      <c r="AF97" s="61">
        <f t="shared" si="51"/>
        <v>0</v>
      </c>
      <c r="AG97" s="61">
        <f t="shared" si="51"/>
        <v>0</v>
      </c>
      <c r="AH97" s="61">
        <f t="shared" si="51"/>
        <v>0</v>
      </c>
      <c r="AI97" s="61">
        <f t="shared" si="51"/>
        <v>0</v>
      </c>
      <c r="AJ97" s="62">
        <f t="shared" si="51"/>
        <v>0</v>
      </c>
      <c r="AK97" s="61">
        <f t="shared" si="51"/>
        <v>0</v>
      </c>
      <c r="AL97" s="61">
        <f t="shared" si="51"/>
        <v>0</v>
      </c>
      <c r="AM97" s="61">
        <f t="shared" si="51"/>
        <v>0</v>
      </c>
      <c r="AN97" s="61">
        <f t="shared" si="51"/>
        <v>0</v>
      </c>
      <c r="AO97" s="61">
        <f t="shared" si="51"/>
        <v>0</v>
      </c>
      <c r="AP97" s="61">
        <f t="shared" si="51"/>
        <v>0</v>
      </c>
      <c r="AQ97" s="61">
        <f t="shared" si="51"/>
        <v>0</v>
      </c>
      <c r="AR97" s="61">
        <f t="shared" si="51"/>
        <v>0</v>
      </c>
      <c r="AS97" s="61">
        <f t="shared" si="51"/>
        <v>0</v>
      </c>
      <c r="AT97" s="61">
        <f t="shared" si="51"/>
        <v>0</v>
      </c>
      <c r="AU97" s="61">
        <f t="shared" si="51"/>
        <v>0</v>
      </c>
      <c r="AV97" s="61">
        <f t="shared" si="51"/>
        <v>0</v>
      </c>
      <c r="AW97" s="61">
        <f t="shared" si="51"/>
        <v>0</v>
      </c>
      <c r="AX97" s="61">
        <f t="shared" si="51"/>
        <v>0</v>
      </c>
      <c r="AY97" s="61">
        <f t="shared" si="51"/>
        <v>0</v>
      </c>
      <c r="AZ97" s="61">
        <f t="shared" si="51"/>
        <v>0</v>
      </c>
      <c r="BA97" s="61">
        <f t="shared" si="51"/>
        <v>0</v>
      </c>
      <c r="BB97" s="61">
        <f t="shared" si="51"/>
        <v>0</v>
      </c>
      <c r="BC97" s="61">
        <f t="shared" si="51"/>
        <v>0</v>
      </c>
      <c r="BD97" s="61">
        <f t="shared" si="51"/>
        <v>0</v>
      </c>
      <c r="BE97" s="61">
        <f t="shared" si="51"/>
        <v>0</v>
      </c>
      <c r="BF97" s="61">
        <f t="shared" si="51"/>
        <v>0</v>
      </c>
      <c r="BG97" s="61">
        <f t="shared" si="51"/>
        <v>0</v>
      </c>
      <c r="BH97" s="61">
        <f t="shared" si="51"/>
        <v>0</v>
      </c>
      <c r="BI97" s="61">
        <f t="shared" si="51"/>
        <v>0</v>
      </c>
      <c r="BJ97" s="61">
        <f t="shared" si="51"/>
        <v>0</v>
      </c>
      <c r="BK97" s="61">
        <f t="shared" si="51"/>
        <v>0</v>
      </c>
      <c r="BL97" s="61">
        <f t="shared" si="51"/>
        <v>0</v>
      </c>
      <c r="BM97" s="61">
        <f t="shared" si="51"/>
        <v>0</v>
      </c>
      <c r="BN97" s="61">
        <f t="shared" si="51"/>
        <v>0</v>
      </c>
      <c r="BO97" s="61">
        <f t="shared" si="51"/>
        <v>0</v>
      </c>
      <c r="BP97" s="61">
        <f t="shared" si="51"/>
        <v>0</v>
      </c>
      <c r="BQ97" s="61">
        <f t="shared" si="51"/>
        <v>0</v>
      </c>
      <c r="BR97" s="61">
        <f t="shared" si="51"/>
        <v>0</v>
      </c>
      <c r="BS97" s="61">
        <f t="shared" si="51"/>
        <v>0</v>
      </c>
      <c r="BT97" s="61">
        <f t="shared" si="51"/>
        <v>0</v>
      </c>
      <c r="BU97" s="61">
        <f t="shared" ref="BU97:CH97" si="52">BU96*44/12</f>
        <v>0</v>
      </c>
      <c r="BV97" s="61">
        <f t="shared" si="52"/>
        <v>0</v>
      </c>
      <c r="BW97" s="61">
        <f t="shared" si="52"/>
        <v>0</v>
      </c>
      <c r="BX97" s="61">
        <f t="shared" si="52"/>
        <v>0</v>
      </c>
      <c r="BY97" s="61">
        <f t="shared" si="52"/>
        <v>0</v>
      </c>
      <c r="BZ97" s="61">
        <f t="shared" si="52"/>
        <v>0</v>
      </c>
      <c r="CA97" s="61">
        <f t="shared" si="52"/>
        <v>0</v>
      </c>
      <c r="CB97" s="61">
        <f t="shared" si="52"/>
        <v>0</v>
      </c>
      <c r="CC97" s="61">
        <f t="shared" si="52"/>
        <v>0</v>
      </c>
      <c r="CD97" s="61">
        <f t="shared" si="52"/>
        <v>0</v>
      </c>
      <c r="CE97" s="61">
        <f t="shared" si="52"/>
        <v>0</v>
      </c>
      <c r="CF97" s="61">
        <f t="shared" si="52"/>
        <v>0</v>
      </c>
      <c r="CG97" s="61">
        <f t="shared" si="52"/>
        <v>0</v>
      </c>
      <c r="CH97" s="61">
        <f t="shared" si="52"/>
        <v>0</v>
      </c>
      <c r="CI97" s="61"/>
    </row>
    <row r="98" spans="4:96" x14ac:dyDescent="0.25">
      <c r="AJ98" s="41"/>
    </row>
    <row r="99" spans="4:96" x14ac:dyDescent="0.25">
      <c r="AJ99" s="41"/>
    </row>
    <row r="100" spans="4:96" x14ac:dyDescent="0.25">
      <c r="D100" s="51" t="s">
        <v>115</v>
      </c>
      <c r="E100" s="5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2"/>
    </row>
    <row r="101" spans="4:96" x14ac:dyDescent="0.25">
      <c r="E101" t="s">
        <v>57</v>
      </c>
      <c r="F101" s="42" t="s">
        <v>136</v>
      </c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2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</row>
    <row r="102" spans="4:96" x14ac:dyDescent="0.25">
      <c r="D102" t="s">
        <v>116</v>
      </c>
      <c r="F102">
        <f>VLOOKUP(F101,'Référencement Essences'!$B$3:$C$6,2,0)</f>
        <v>0.25</v>
      </c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2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</row>
    <row r="103" spans="4:96" x14ac:dyDescent="0.25">
      <c r="D103" t="s">
        <v>117</v>
      </c>
      <c r="E103" s="14" t="s">
        <v>137</v>
      </c>
      <c r="G103" s="61">
        <f>$F$102*G79*$F$63</f>
        <v>0</v>
      </c>
      <c r="H103" s="61">
        <f t="shared" ref="H103:AJ103" si="53">$F$102*H79*$F$63</f>
        <v>0</v>
      </c>
      <c r="I103" s="61">
        <f t="shared" si="53"/>
        <v>0</v>
      </c>
      <c r="J103" s="61">
        <f t="shared" si="53"/>
        <v>0</v>
      </c>
      <c r="K103" s="61">
        <f t="shared" si="53"/>
        <v>0</v>
      </c>
      <c r="L103" s="61">
        <f t="shared" si="53"/>
        <v>0</v>
      </c>
      <c r="M103" s="61">
        <f t="shared" si="53"/>
        <v>0</v>
      </c>
      <c r="N103" s="61">
        <f t="shared" si="53"/>
        <v>0</v>
      </c>
      <c r="O103" s="61">
        <f t="shared" si="53"/>
        <v>0</v>
      </c>
      <c r="P103" s="61">
        <f t="shared" si="53"/>
        <v>0</v>
      </c>
      <c r="Q103" s="61">
        <f t="shared" si="53"/>
        <v>0</v>
      </c>
      <c r="R103" s="61">
        <f t="shared" si="53"/>
        <v>0</v>
      </c>
      <c r="S103" s="61">
        <f t="shared" si="53"/>
        <v>0</v>
      </c>
      <c r="T103" s="61">
        <f t="shared" si="53"/>
        <v>0</v>
      </c>
      <c r="U103" s="61">
        <f t="shared" si="53"/>
        <v>0</v>
      </c>
      <c r="V103" s="61">
        <f t="shared" si="53"/>
        <v>0</v>
      </c>
      <c r="W103" s="61">
        <f t="shared" si="53"/>
        <v>0</v>
      </c>
      <c r="X103" s="61">
        <f t="shared" si="53"/>
        <v>0</v>
      </c>
      <c r="Y103" s="61">
        <f t="shared" si="53"/>
        <v>0</v>
      </c>
      <c r="Z103" s="61">
        <f t="shared" si="53"/>
        <v>0</v>
      </c>
      <c r="AA103" s="61">
        <f t="shared" si="53"/>
        <v>0</v>
      </c>
      <c r="AB103" s="61">
        <f t="shared" si="53"/>
        <v>0</v>
      </c>
      <c r="AC103" s="61">
        <f t="shared" si="53"/>
        <v>0</v>
      </c>
      <c r="AD103" s="61">
        <f t="shared" si="53"/>
        <v>0</v>
      </c>
      <c r="AE103" s="61">
        <f t="shared" si="53"/>
        <v>0</v>
      </c>
      <c r="AF103" s="61">
        <f t="shared" si="53"/>
        <v>0</v>
      </c>
      <c r="AG103" s="61">
        <f t="shared" si="53"/>
        <v>0</v>
      </c>
      <c r="AH103" s="61">
        <f t="shared" si="53"/>
        <v>0</v>
      </c>
      <c r="AI103" s="61">
        <f t="shared" si="53"/>
        <v>0</v>
      </c>
      <c r="AJ103" s="62">
        <f t="shared" si="53"/>
        <v>0</v>
      </c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</row>
    <row r="104" spans="4:96" x14ac:dyDescent="0.25">
      <c r="D104" s="14" t="s">
        <v>119</v>
      </c>
      <c r="G104" s="85">
        <f>SUM(G103:AJ103)</f>
        <v>0</v>
      </c>
      <c r="AJ104" s="41"/>
    </row>
  </sheetData>
  <mergeCells count="1">
    <mergeCell ref="A1:C1"/>
  </mergeCells>
  <conditionalFormatting sqref="G79:CH80 G81:AI97 AK81:CH97">
    <cfRule type="cellIs" dxfId="8" priority="9" operator="greaterThan">
      <formula>0</formula>
    </cfRule>
  </conditionalFormatting>
  <conditionalFormatting sqref="G50:GJ51 G52:AI52 AK52:GJ52">
    <cfRule type="cellIs" dxfId="7" priority="8" operator="greaterThan">
      <formula>0</formula>
    </cfRule>
  </conditionalFormatting>
  <conditionalFormatting sqref="G101:AI103 AK101:CH103">
    <cfRule type="cellIs" dxfId="6" priority="7" operator="greaterThan">
      <formula>0</formula>
    </cfRule>
  </conditionalFormatting>
  <conditionalFormatting sqref="A1 A2:C104">
    <cfRule type="containsBlanks" dxfId="5" priority="6">
      <formula>LEN(TRIM(A1))=0</formula>
    </cfRule>
  </conditionalFormatting>
  <conditionalFormatting sqref="G92:H95 I92:AI94 AK92:CH94">
    <cfRule type="cellIs" dxfId="4" priority="5" operator="greaterThan">
      <formula>0</formula>
    </cfRule>
  </conditionalFormatting>
  <conditionalFormatting sqref="G23:AI24 CU22:GG26 G22:CT22 AK23:CT24 G25:CT26 G27:GG27 G39:BN43 DF28:GG43 BO39:DE44 G31:DE38 G28:Q30 BO28:DE30">
    <cfRule type="cellIs" dxfId="3" priority="4" operator="greaterThan">
      <formula>0</formula>
    </cfRule>
  </conditionalFormatting>
  <conditionalFormatting sqref="CI88:CI97">
    <cfRule type="cellIs" dxfId="2" priority="3" operator="greaterThan">
      <formula>0</formula>
    </cfRule>
  </conditionalFormatting>
  <conditionalFormatting sqref="CI92:CI94">
    <cfRule type="cellIs" dxfId="1" priority="2" operator="greaterThan">
      <formula>0</formula>
    </cfRule>
  </conditionalFormatting>
  <conditionalFormatting sqref="R28:BN30">
    <cfRule type="cellIs" dxfId="0" priority="1" operator="greaterThan">
      <formula>0</formula>
    </cfRule>
  </conditionalFormatting>
  <pageMargins left="0.7" right="0.7" top="0.75" bottom="0.75" header="0.3" footer="0.3"/>
  <pageSetup paperSize="8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1"/>
  <sheetViews>
    <sheetView workbookViewId="0">
      <selection activeCell="C12" sqref="C12"/>
    </sheetView>
  </sheetViews>
  <sheetFormatPr baseColWidth="10" defaultRowHeight="15" x14ac:dyDescent="0.25"/>
  <cols>
    <col min="2" max="2" width="32.5703125" customWidth="1"/>
    <col min="3" max="3" width="35.5703125" customWidth="1"/>
  </cols>
  <sheetData>
    <row r="2" spans="2:3" x14ac:dyDescent="0.25">
      <c r="B2" s="22" t="s">
        <v>57</v>
      </c>
      <c r="C2" s="22" t="s">
        <v>148</v>
      </c>
    </row>
    <row r="3" spans="2:3" x14ac:dyDescent="0.25">
      <c r="B3" s="87" t="s">
        <v>136</v>
      </c>
      <c r="C3" s="87">
        <v>0.25</v>
      </c>
    </row>
    <row r="4" spans="2:3" x14ac:dyDescent="0.25">
      <c r="B4" s="87" t="s">
        <v>149</v>
      </c>
      <c r="C4" s="87">
        <v>0.96</v>
      </c>
    </row>
    <row r="5" spans="2:3" x14ac:dyDescent="0.25">
      <c r="B5" s="87" t="s">
        <v>150</v>
      </c>
      <c r="C5" s="87">
        <v>0.56999999999999995</v>
      </c>
    </row>
    <row r="6" spans="2:3" x14ac:dyDescent="0.25">
      <c r="B6" s="87" t="s">
        <v>58</v>
      </c>
      <c r="C6" s="87">
        <v>0.43</v>
      </c>
    </row>
    <row r="9" spans="2:3" x14ac:dyDescent="0.25">
      <c r="B9" s="22" t="s">
        <v>57</v>
      </c>
      <c r="C9" s="22" t="s">
        <v>151</v>
      </c>
    </row>
    <row r="10" spans="2:3" x14ac:dyDescent="0.25">
      <c r="B10" s="87" t="str">
        <f>B3</f>
        <v>Feuillus</v>
      </c>
      <c r="C10" s="87">
        <v>1.56</v>
      </c>
    </row>
    <row r="11" spans="2:3" x14ac:dyDescent="0.25">
      <c r="B11" s="87" t="str">
        <f>B6</f>
        <v>Résineux</v>
      </c>
      <c r="C11" s="87">
        <v>1.3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6"/>
  <sheetViews>
    <sheetView workbookViewId="0">
      <selection activeCell="K22" sqref="K22"/>
    </sheetView>
  </sheetViews>
  <sheetFormatPr baseColWidth="10" defaultRowHeight="15" x14ac:dyDescent="0.25"/>
  <cols>
    <col min="4" max="4" width="19.42578125" customWidth="1"/>
    <col min="5" max="5" width="30.28515625" customWidth="1"/>
    <col min="7" max="7" width="15" customWidth="1"/>
    <col min="8" max="8" width="21" customWidth="1"/>
    <col min="10" max="10" width="16.42578125" bestFit="1" customWidth="1"/>
    <col min="12" max="12" width="12.140625" bestFit="1" customWidth="1"/>
  </cols>
  <sheetData>
    <row r="1" spans="1:12" ht="15.75" thickBot="1" x14ac:dyDescent="0.3">
      <c r="A1" s="88" t="s">
        <v>152</v>
      </c>
      <c r="B1" s="88" t="s">
        <v>153</v>
      </c>
      <c r="C1" s="88" t="s">
        <v>154</v>
      </c>
      <c r="D1" s="89" t="s">
        <v>155</v>
      </c>
      <c r="E1" s="88" t="s">
        <v>156</v>
      </c>
      <c r="F1" s="88" t="s">
        <v>157</v>
      </c>
      <c r="G1" s="90" t="s">
        <v>158</v>
      </c>
      <c r="H1" s="91" t="s">
        <v>159</v>
      </c>
      <c r="J1" s="123" t="s">
        <v>201</v>
      </c>
      <c r="K1" s="123" t="s">
        <v>202</v>
      </c>
      <c r="L1" s="123" t="s">
        <v>203</v>
      </c>
    </row>
    <row r="2" spans="1:12" x14ac:dyDescent="0.25">
      <c r="A2" s="144">
        <v>1</v>
      </c>
      <c r="B2" s="166" t="s">
        <v>160</v>
      </c>
      <c r="C2" s="168" t="s">
        <v>161</v>
      </c>
      <c r="D2" s="168">
        <v>2.1800000000000002</v>
      </c>
      <c r="E2" s="92" t="s">
        <v>162</v>
      </c>
      <c r="F2" s="93">
        <v>0.6</v>
      </c>
      <c r="G2" s="151">
        <v>2000</v>
      </c>
      <c r="H2" s="157">
        <v>1.94</v>
      </c>
      <c r="J2" s="87" t="s">
        <v>163</v>
      </c>
      <c r="K2" s="87">
        <f>F2*H2+F18*H17+F8*H7</f>
        <v>2.488</v>
      </c>
      <c r="L2" s="175">
        <f>K2/K$9*100</f>
        <v>13.067226890756304</v>
      </c>
    </row>
    <row r="3" spans="1:12" x14ac:dyDescent="0.25">
      <c r="A3" s="145"/>
      <c r="B3" s="167"/>
      <c r="C3" s="169"/>
      <c r="D3" s="169"/>
      <c r="E3" s="94" t="s">
        <v>164</v>
      </c>
      <c r="F3" s="95">
        <v>0.2</v>
      </c>
      <c r="G3" s="165"/>
      <c r="H3" s="158"/>
      <c r="J3" s="87" t="s">
        <v>165</v>
      </c>
      <c r="K3" s="87">
        <f>F3*H2+F13*H13+F17*H17+F24*H23+F30*H30+F39*H39+F7*H7</f>
        <v>8.7490000000000006</v>
      </c>
      <c r="L3" s="175">
        <f t="shared" ref="L3:L8" si="0">K3/K$9*100</f>
        <v>45.950630252100844</v>
      </c>
    </row>
    <row r="4" spans="1:12" x14ac:dyDescent="0.25">
      <c r="A4" s="145"/>
      <c r="B4" s="167"/>
      <c r="C4" s="170"/>
      <c r="D4" s="170"/>
      <c r="E4" s="96" t="s">
        <v>166</v>
      </c>
      <c r="F4" s="97">
        <v>0.1</v>
      </c>
      <c r="G4" s="152"/>
      <c r="H4" s="158"/>
      <c r="J4" s="87" t="s">
        <v>167</v>
      </c>
      <c r="K4" s="87">
        <f>F40*H39</f>
        <v>0.55800000000000005</v>
      </c>
      <c r="L4" s="175">
        <f t="shared" si="0"/>
        <v>2.9306722689075633</v>
      </c>
    </row>
    <row r="5" spans="1:12" x14ac:dyDescent="0.25">
      <c r="A5" s="145"/>
      <c r="B5" s="167"/>
      <c r="C5" s="170"/>
      <c r="D5" s="170"/>
      <c r="E5" s="96" t="s">
        <v>168</v>
      </c>
      <c r="F5" s="97">
        <v>0.05</v>
      </c>
      <c r="G5" s="152"/>
      <c r="H5" s="158"/>
      <c r="J5" s="87" t="s">
        <v>169</v>
      </c>
      <c r="K5" s="87">
        <f>F27*H27</f>
        <v>1.071</v>
      </c>
      <c r="L5" s="175">
        <f t="shared" si="0"/>
        <v>5.625</v>
      </c>
    </row>
    <row r="6" spans="1:12" ht="15.75" thickBot="1" x14ac:dyDescent="0.3">
      <c r="A6" s="145"/>
      <c r="B6" s="167"/>
      <c r="C6" s="171"/>
      <c r="D6" s="171"/>
      <c r="E6" s="98" t="s">
        <v>170</v>
      </c>
      <c r="F6" s="99">
        <v>0.05</v>
      </c>
      <c r="G6" s="153"/>
      <c r="H6" s="159"/>
      <c r="J6" s="87" t="s">
        <v>171</v>
      </c>
      <c r="K6" s="87">
        <f>F4*H2+F5*H2+F6*H2+F9*H7+F12*H7+F14*H13+F15*H13+F19*H17+F21*H17+F22*H17+F25*H23+F26*H23+F28*H27+F29*H27+F31*H30+F32*H30+F33*H30+F34*H30+F37*H36+F38*H36+F41*H39+F42*H39+F43*H39+F44*H39+F10*H7+F11*H7+F20*H17</f>
        <v>3.1979999999999991</v>
      </c>
      <c r="L6" s="175">
        <f t="shared" si="0"/>
        <v>16.796218487394952</v>
      </c>
    </row>
    <row r="7" spans="1:12" x14ac:dyDescent="0.25">
      <c r="A7" s="145"/>
      <c r="B7" s="166" t="s">
        <v>172</v>
      </c>
      <c r="C7" s="148" t="s">
        <v>173</v>
      </c>
      <c r="D7" s="148">
        <v>3.22</v>
      </c>
      <c r="E7" s="92" t="s">
        <v>165</v>
      </c>
      <c r="F7" s="93">
        <v>0.6</v>
      </c>
      <c r="G7" s="151">
        <v>2500</v>
      </c>
      <c r="H7" s="157">
        <v>2.9</v>
      </c>
      <c r="J7" s="87" t="s">
        <v>174</v>
      </c>
      <c r="K7" s="87">
        <f>F36*H36</f>
        <v>1.296</v>
      </c>
      <c r="L7" s="175">
        <f t="shared" si="0"/>
        <v>6.8067226890756309</v>
      </c>
    </row>
    <row r="8" spans="1:12" x14ac:dyDescent="0.25">
      <c r="A8" s="145"/>
      <c r="B8" s="167"/>
      <c r="C8" s="149"/>
      <c r="D8" s="149"/>
      <c r="E8" s="96" t="s">
        <v>163</v>
      </c>
      <c r="F8" s="97">
        <v>0.2</v>
      </c>
      <c r="G8" s="152"/>
      <c r="H8" s="158"/>
      <c r="J8" s="87" t="s">
        <v>175</v>
      </c>
      <c r="K8" s="87">
        <f>F23*H23</f>
        <v>1.68</v>
      </c>
      <c r="L8" s="175">
        <f t="shared" si="0"/>
        <v>8.8235294117647065</v>
      </c>
    </row>
    <row r="9" spans="1:12" x14ac:dyDescent="0.25">
      <c r="A9" s="145"/>
      <c r="B9" s="167"/>
      <c r="C9" s="149"/>
      <c r="D9" s="149"/>
      <c r="E9" s="96" t="s">
        <v>180</v>
      </c>
      <c r="F9" s="97">
        <v>0.05</v>
      </c>
      <c r="G9" s="152"/>
      <c r="H9" s="158"/>
      <c r="J9" s="22" t="s">
        <v>204</v>
      </c>
      <c r="K9" s="22">
        <f>SUM(K2:K8)</f>
        <v>19.04</v>
      </c>
      <c r="L9" s="22">
        <v>100</v>
      </c>
    </row>
    <row r="10" spans="1:12" x14ac:dyDescent="0.25">
      <c r="A10" s="145"/>
      <c r="B10" s="167"/>
      <c r="C10" s="150"/>
      <c r="D10" s="150"/>
      <c r="E10" s="98" t="s">
        <v>185</v>
      </c>
      <c r="F10" s="99">
        <v>0.05</v>
      </c>
      <c r="G10" s="153"/>
      <c r="H10" s="158"/>
      <c r="J10" s="124"/>
      <c r="K10" s="124"/>
      <c r="L10" s="124"/>
    </row>
    <row r="11" spans="1:12" x14ac:dyDescent="0.25">
      <c r="A11" s="145"/>
      <c r="B11" s="167"/>
      <c r="C11" s="150"/>
      <c r="D11" s="150"/>
      <c r="E11" s="98" t="s">
        <v>184</v>
      </c>
      <c r="F11" s="99">
        <v>0.05</v>
      </c>
      <c r="G11" s="153"/>
      <c r="H11" s="158"/>
      <c r="J11" s="124"/>
      <c r="K11" s="124"/>
      <c r="L11" s="124"/>
    </row>
    <row r="12" spans="1:12" ht="15.75" thickBot="1" x14ac:dyDescent="0.3">
      <c r="A12" s="145"/>
      <c r="B12" s="167"/>
      <c r="C12" s="155"/>
      <c r="D12" s="155"/>
      <c r="E12" s="100" t="s">
        <v>170</v>
      </c>
      <c r="F12" s="101">
        <v>0.05</v>
      </c>
      <c r="G12" s="156"/>
      <c r="H12" s="159"/>
    </row>
    <row r="13" spans="1:12" x14ac:dyDescent="0.25">
      <c r="A13" s="145"/>
      <c r="B13" s="146" t="s">
        <v>177</v>
      </c>
      <c r="C13" s="148" t="s">
        <v>178</v>
      </c>
      <c r="D13" s="148">
        <v>0.74</v>
      </c>
      <c r="E13" s="92" t="s">
        <v>164</v>
      </c>
      <c r="F13" s="93">
        <v>0.9</v>
      </c>
      <c r="G13" s="151">
        <v>2000</v>
      </c>
      <c r="H13" s="157">
        <v>0.67</v>
      </c>
    </row>
    <row r="14" spans="1:12" x14ac:dyDescent="0.25">
      <c r="A14" s="145"/>
      <c r="B14" s="147"/>
      <c r="C14" s="149"/>
      <c r="D14" s="149"/>
      <c r="E14" s="96" t="s">
        <v>179</v>
      </c>
      <c r="F14" s="97">
        <v>0.05</v>
      </c>
      <c r="G14" s="152"/>
      <c r="H14" s="158"/>
    </row>
    <row r="15" spans="1:12" ht="15.75" thickBot="1" x14ac:dyDescent="0.3">
      <c r="A15" s="145"/>
      <c r="B15" s="154"/>
      <c r="C15" s="155"/>
      <c r="D15" s="155"/>
      <c r="E15" s="100" t="s">
        <v>180</v>
      </c>
      <c r="F15" s="101">
        <v>0.05</v>
      </c>
      <c r="G15" s="156"/>
      <c r="H15" s="159"/>
    </row>
    <row r="16" spans="1:12" ht="16.5" thickBot="1" x14ac:dyDescent="0.3">
      <c r="A16" s="102"/>
      <c r="B16" s="103"/>
      <c r="C16" s="104"/>
      <c r="D16" s="105">
        <f>SUM(D2:D15)</f>
        <v>6.1400000000000006</v>
      </c>
      <c r="E16" s="106"/>
      <c r="F16" s="107"/>
      <c r="G16" s="107"/>
      <c r="H16" s="108"/>
    </row>
    <row r="17" spans="1:8" x14ac:dyDescent="0.25">
      <c r="A17" s="160">
        <v>2</v>
      </c>
      <c r="B17" s="146">
        <v>36</v>
      </c>
      <c r="C17" s="148" t="s">
        <v>182</v>
      </c>
      <c r="D17" s="148">
        <v>4.0999999999999996</v>
      </c>
      <c r="E17" s="92" t="s">
        <v>164</v>
      </c>
      <c r="F17" s="93">
        <v>0.6</v>
      </c>
      <c r="G17" s="151">
        <v>2000</v>
      </c>
      <c r="H17" s="157">
        <v>3.72</v>
      </c>
    </row>
    <row r="18" spans="1:8" x14ac:dyDescent="0.25">
      <c r="A18" s="161"/>
      <c r="B18" s="147"/>
      <c r="C18" s="164"/>
      <c r="D18" s="164"/>
      <c r="E18" s="109" t="s">
        <v>162</v>
      </c>
      <c r="F18" s="95">
        <v>0.2</v>
      </c>
      <c r="G18" s="165"/>
      <c r="H18" s="158"/>
    </row>
    <row r="19" spans="1:8" x14ac:dyDescent="0.25">
      <c r="A19" s="162"/>
      <c r="B19" s="147"/>
      <c r="C19" s="149"/>
      <c r="D19" s="149"/>
      <c r="E19" s="96" t="s">
        <v>183</v>
      </c>
      <c r="F19" s="97">
        <v>0.05</v>
      </c>
      <c r="G19" s="152"/>
      <c r="H19" s="158"/>
    </row>
    <row r="20" spans="1:8" x14ac:dyDescent="0.25">
      <c r="A20" s="162"/>
      <c r="B20" s="147"/>
      <c r="C20" s="149"/>
      <c r="D20" s="149"/>
      <c r="E20" s="96" t="s">
        <v>200</v>
      </c>
      <c r="F20" s="97">
        <v>0.05</v>
      </c>
      <c r="G20" s="152"/>
      <c r="H20" s="158"/>
    </row>
    <row r="21" spans="1:8" x14ac:dyDescent="0.25">
      <c r="A21" s="162"/>
      <c r="B21" s="147"/>
      <c r="C21" s="149"/>
      <c r="D21" s="149"/>
      <c r="E21" s="96" t="s">
        <v>184</v>
      </c>
      <c r="F21" s="97">
        <v>0.05</v>
      </c>
      <c r="G21" s="152"/>
      <c r="H21" s="158"/>
    </row>
    <row r="22" spans="1:8" ht="15.75" thickBot="1" x14ac:dyDescent="0.3">
      <c r="A22" s="162"/>
      <c r="B22" s="147"/>
      <c r="C22" s="149"/>
      <c r="D22" s="149"/>
      <c r="E22" s="96" t="s">
        <v>185</v>
      </c>
      <c r="F22" s="97">
        <v>0.05</v>
      </c>
      <c r="G22" s="152"/>
      <c r="H22" s="158"/>
    </row>
    <row r="23" spans="1:8" x14ac:dyDescent="0.25">
      <c r="A23" s="162"/>
      <c r="B23" s="146">
        <v>34</v>
      </c>
      <c r="C23" s="148" t="s">
        <v>186</v>
      </c>
      <c r="D23" s="148">
        <v>2.8</v>
      </c>
      <c r="E23" s="92" t="s">
        <v>187</v>
      </c>
      <c r="F23" s="93">
        <v>0.6</v>
      </c>
      <c r="G23" s="151">
        <v>2500</v>
      </c>
      <c r="H23" s="157">
        <v>2.8</v>
      </c>
    </row>
    <row r="24" spans="1:8" x14ac:dyDescent="0.25">
      <c r="A24" s="162"/>
      <c r="B24" s="147"/>
      <c r="C24" s="149"/>
      <c r="D24" s="149"/>
      <c r="E24" s="96" t="s">
        <v>164</v>
      </c>
      <c r="F24" s="97">
        <v>0.3</v>
      </c>
      <c r="G24" s="152"/>
      <c r="H24" s="158"/>
    </row>
    <row r="25" spans="1:8" x14ac:dyDescent="0.25">
      <c r="A25" s="162"/>
      <c r="B25" s="147"/>
      <c r="C25" s="149"/>
      <c r="D25" s="149"/>
      <c r="E25" s="96" t="s">
        <v>179</v>
      </c>
      <c r="F25" s="97">
        <v>0.05</v>
      </c>
      <c r="G25" s="152"/>
      <c r="H25" s="158"/>
    </row>
    <row r="26" spans="1:8" ht="15.75" thickBot="1" x14ac:dyDescent="0.3">
      <c r="A26" s="162"/>
      <c r="B26" s="154"/>
      <c r="C26" s="155"/>
      <c r="D26" s="155"/>
      <c r="E26" s="100" t="s">
        <v>181</v>
      </c>
      <c r="F26" s="101">
        <v>0.05</v>
      </c>
      <c r="G26" s="156"/>
      <c r="H26" s="159"/>
    </row>
    <row r="27" spans="1:8" x14ac:dyDescent="0.25">
      <c r="A27" s="162"/>
      <c r="B27" s="146">
        <v>32.1</v>
      </c>
      <c r="C27" s="148" t="s">
        <v>188</v>
      </c>
      <c r="D27" s="148">
        <v>1.39</v>
      </c>
      <c r="E27" s="92" t="s">
        <v>189</v>
      </c>
      <c r="F27" s="93">
        <v>0.9</v>
      </c>
      <c r="G27" s="151">
        <v>2000</v>
      </c>
      <c r="H27" s="157">
        <v>1.19</v>
      </c>
    </row>
    <row r="28" spans="1:8" x14ac:dyDescent="0.25">
      <c r="A28" s="162"/>
      <c r="B28" s="147"/>
      <c r="C28" s="149"/>
      <c r="D28" s="149"/>
      <c r="E28" s="96" t="s">
        <v>190</v>
      </c>
      <c r="F28" s="97">
        <v>0.05</v>
      </c>
      <c r="G28" s="152"/>
      <c r="H28" s="158"/>
    </row>
    <row r="29" spans="1:8" ht="15.75" thickBot="1" x14ac:dyDescent="0.3">
      <c r="A29" s="162"/>
      <c r="B29" s="154"/>
      <c r="C29" s="155"/>
      <c r="D29" s="155"/>
      <c r="E29" s="100" t="s">
        <v>179</v>
      </c>
      <c r="F29" s="101">
        <v>0.05</v>
      </c>
      <c r="G29" s="156"/>
      <c r="H29" s="159"/>
    </row>
    <row r="30" spans="1:8" x14ac:dyDescent="0.25">
      <c r="A30" s="162"/>
      <c r="B30" s="147" t="s">
        <v>191</v>
      </c>
      <c r="C30" s="164" t="s">
        <v>192</v>
      </c>
      <c r="D30" s="164">
        <v>1.84</v>
      </c>
      <c r="E30" s="94" t="s">
        <v>193</v>
      </c>
      <c r="F30" s="95">
        <v>0.8</v>
      </c>
      <c r="G30" s="165">
        <v>2000</v>
      </c>
      <c r="H30" s="157">
        <v>1.59</v>
      </c>
    </row>
    <row r="31" spans="1:8" x14ac:dyDescent="0.25">
      <c r="A31" s="162"/>
      <c r="B31" s="147"/>
      <c r="C31" s="149"/>
      <c r="D31" s="149"/>
      <c r="E31" s="96" t="s">
        <v>166</v>
      </c>
      <c r="F31" s="97">
        <v>0.05</v>
      </c>
      <c r="G31" s="152"/>
      <c r="H31" s="158"/>
    </row>
    <row r="32" spans="1:8" x14ac:dyDescent="0.25">
      <c r="A32" s="162"/>
      <c r="B32" s="147"/>
      <c r="C32" s="149"/>
      <c r="D32" s="149"/>
      <c r="E32" s="96" t="s">
        <v>194</v>
      </c>
      <c r="F32" s="97">
        <v>0.05</v>
      </c>
      <c r="G32" s="152"/>
      <c r="H32" s="158"/>
    </row>
    <row r="33" spans="1:8" x14ac:dyDescent="0.25">
      <c r="A33" s="162"/>
      <c r="B33" s="147"/>
      <c r="C33" s="149"/>
      <c r="D33" s="149"/>
      <c r="E33" s="96" t="s">
        <v>168</v>
      </c>
      <c r="F33" s="97">
        <v>0.05</v>
      </c>
      <c r="G33" s="152"/>
      <c r="H33" s="158"/>
    </row>
    <row r="34" spans="1:8" ht="15.75" thickBot="1" x14ac:dyDescent="0.3">
      <c r="A34" s="163"/>
      <c r="B34" s="154"/>
      <c r="C34" s="155"/>
      <c r="D34" s="155"/>
      <c r="E34" s="100" t="s">
        <v>170</v>
      </c>
      <c r="F34" s="101">
        <v>0.05</v>
      </c>
      <c r="G34" s="156"/>
      <c r="H34" s="159"/>
    </row>
    <row r="35" spans="1:8" ht="16.5" thickBot="1" x14ac:dyDescent="0.3">
      <c r="A35" s="102"/>
      <c r="B35" s="103"/>
      <c r="C35" s="103"/>
      <c r="D35" s="110">
        <f>SUM(D17:D34)</f>
        <v>10.129999999999999</v>
      </c>
      <c r="E35" s="111"/>
      <c r="F35" s="112"/>
      <c r="G35" s="104"/>
      <c r="H35" s="108"/>
    </row>
    <row r="36" spans="1:8" x14ac:dyDescent="0.25">
      <c r="A36" s="144">
        <v>3</v>
      </c>
      <c r="B36" s="146">
        <v>40</v>
      </c>
      <c r="C36" s="148" t="s">
        <v>195</v>
      </c>
      <c r="D36" s="148">
        <v>1.67</v>
      </c>
      <c r="E36" s="94" t="s">
        <v>196</v>
      </c>
      <c r="F36" s="95">
        <v>0.9</v>
      </c>
      <c r="G36" s="151">
        <v>2500</v>
      </c>
      <c r="H36" s="141">
        <v>1.44</v>
      </c>
    </row>
    <row r="37" spans="1:8" x14ac:dyDescent="0.25">
      <c r="A37" s="145"/>
      <c r="B37" s="147"/>
      <c r="C37" s="149"/>
      <c r="D37" s="149"/>
      <c r="E37" s="96" t="s">
        <v>190</v>
      </c>
      <c r="F37" s="97">
        <v>0.05</v>
      </c>
      <c r="G37" s="152"/>
      <c r="H37" s="142"/>
    </row>
    <row r="38" spans="1:8" ht="15.75" thickBot="1" x14ac:dyDescent="0.3">
      <c r="A38" s="145"/>
      <c r="B38" s="147"/>
      <c r="C38" s="150"/>
      <c r="D38" s="150"/>
      <c r="E38" s="98" t="s">
        <v>179</v>
      </c>
      <c r="F38" s="99">
        <v>0.05</v>
      </c>
      <c r="G38" s="153"/>
      <c r="H38" s="143"/>
    </row>
    <row r="39" spans="1:8" x14ac:dyDescent="0.25">
      <c r="A39" s="145"/>
      <c r="B39" s="146">
        <v>46</v>
      </c>
      <c r="C39" s="148" t="s">
        <v>197</v>
      </c>
      <c r="D39" s="148">
        <v>3.27</v>
      </c>
      <c r="E39" s="92" t="s">
        <v>193</v>
      </c>
      <c r="F39" s="93">
        <v>0.6</v>
      </c>
      <c r="G39" s="151">
        <v>2000</v>
      </c>
      <c r="H39" s="141">
        <v>2.79</v>
      </c>
    </row>
    <row r="40" spans="1:8" x14ac:dyDescent="0.25">
      <c r="A40" s="145"/>
      <c r="B40" s="147"/>
      <c r="C40" s="149"/>
      <c r="D40" s="149"/>
      <c r="E40" s="96" t="s">
        <v>198</v>
      </c>
      <c r="F40" s="97">
        <v>0.2</v>
      </c>
      <c r="G40" s="152"/>
      <c r="H40" s="142"/>
    </row>
    <row r="41" spans="1:8" x14ac:dyDescent="0.25">
      <c r="A41" s="145"/>
      <c r="B41" s="147"/>
      <c r="C41" s="150"/>
      <c r="D41" s="150"/>
      <c r="E41" s="96" t="s">
        <v>166</v>
      </c>
      <c r="F41" s="97">
        <v>0.05</v>
      </c>
      <c r="G41" s="153"/>
      <c r="H41" s="142"/>
    </row>
    <row r="42" spans="1:8" x14ac:dyDescent="0.25">
      <c r="A42" s="145"/>
      <c r="B42" s="147"/>
      <c r="C42" s="150"/>
      <c r="D42" s="150"/>
      <c r="E42" s="96" t="s">
        <v>176</v>
      </c>
      <c r="F42" s="97">
        <v>0.05</v>
      </c>
      <c r="G42" s="153"/>
      <c r="H42" s="142"/>
    </row>
    <row r="43" spans="1:8" x14ac:dyDescent="0.25">
      <c r="A43" s="145"/>
      <c r="B43" s="147"/>
      <c r="C43" s="150"/>
      <c r="D43" s="150"/>
      <c r="E43" s="98" t="s">
        <v>170</v>
      </c>
      <c r="F43" s="99">
        <v>0.05</v>
      </c>
      <c r="G43" s="153"/>
      <c r="H43" s="142"/>
    </row>
    <row r="44" spans="1:8" ht="15.75" thickBot="1" x14ac:dyDescent="0.3">
      <c r="A44" s="145"/>
      <c r="B44" s="154"/>
      <c r="C44" s="155"/>
      <c r="D44" s="155"/>
      <c r="E44" s="100" t="s">
        <v>185</v>
      </c>
      <c r="F44" s="101">
        <v>0.05</v>
      </c>
      <c r="G44" s="156"/>
      <c r="H44" s="143"/>
    </row>
    <row r="45" spans="1:8" ht="16.5" thickBot="1" x14ac:dyDescent="0.3">
      <c r="A45" s="113"/>
      <c r="B45" s="114"/>
      <c r="C45" s="115"/>
      <c r="D45" s="116">
        <f>SUM(D36:D44)</f>
        <v>4.9399999999999995</v>
      </c>
      <c r="E45" s="117"/>
      <c r="F45" s="118"/>
      <c r="G45" s="119"/>
      <c r="H45" s="108"/>
    </row>
    <row r="46" spans="1:8" ht="19.5" thickBot="1" x14ac:dyDescent="0.3">
      <c r="A46" s="120" t="s">
        <v>199</v>
      </c>
      <c r="B46" s="120"/>
      <c r="C46" s="120"/>
      <c r="D46" s="121">
        <f>D16+D35+D45</f>
        <v>21.21</v>
      </c>
      <c r="E46" s="120"/>
      <c r="F46" s="120"/>
      <c r="G46" s="120"/>
      <c r="H46" s="120">
        <f>SUM(H2:H43)</f>
        <v>19.04</v>
      </c>
    </row>
  </sheetData>
  <mergeCells count="48">
    <mergeCell ref="H2:H6"/>
    <mergeCell ref="B7:B12"/>
    <mergeCell ref="C7:C12"/>
    <mergeCell ref="D7:D12"/>
    <mergeCell ref="G7:G12"/>
    <mergeCell ref="H7:H12"/>
    <mergeCell ref="A2:A15"/>
    <mergeCell ref="B2:B6"/>
    <mergeCell ref="C2:C6"/>
    <mergeCell ref="D2:D6"/>
    <mergeCell ref="G2:G6"/>
    <mergeCell ref="B13:B15"/>
    <mergeCell ref="C13:C15"/>
    <mergeCell ref="D13:D15"/>
    <mergeCell ref="G13:G15"/>
    <mergeCell ref="H13:H15"/>
    <mergeCell ref="A17:A34"/>
    <mergeCell ref="B17:B22"/>
    <mergeCell ref="C17:C22"/>
    <mergeCell ref="D17:D22"/>
    <mergeCell ref="G17:G22"/>
    <mergeCell ref="H17:H22"/>
    <mergeCell ref="B23:B26"/>
    <mergeCell ref="C23:C26"/>
    <mergeCell ref="D23:D26"/>
    <mergeCell ref="G23:G26"/>
    <mergeCell ref="H23:H26"/>
    <mergeCell ref="B30:B34"/>
    <mergeCell ref="C30:C34"/>
    <mergeCell ref="D30:D34"/>
    <mergeCell ref="G30:G34"/>
    <mergeCell ref="H30:H34"/>
    <mergeCell ref="B27:B29"/>
    <mergeCell ref="C27:C29"/>
    <mergeCell ref="D27:D29"/>
    <mergeCell ref="G27:G29"/>
    <mergeCell ref="H27:H29"/>
    <mergeCell ref="H36:H38"/>
    <mergeCell ref="H39:H44"/>
    <mergeCell ref="A36:A44"/>
    <mergeCell ref="B36:B38"/>
    <mergeCell ref="C36:C38"/>
    <mergeCell ref="D36:D38"/>
    <mergeCell ref="G36:G38"/>
    <mergeCell ref="B39:B44"/>
    <mergeCell ref="C39:C44"/>
    <mergeCell ref="D39:D44"/>
    <mergeCell ref="G39:G44"/>
  </mergeCells>
  <pageMargins left="0.7" right="0.7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104"/>
  <sheetViews>
    <sheetView topLeftCell="A41" workbookViewId="0">
      <selection activeCell="F50" sqref="F50"/>
    </sheetView>
  </sheetViews>
  <sheetFormatPr baseColWidth="10" defaultRowHeight="15" outlineLevelCol="1" x14ac:dyDescent="0.25"/>
  <cols>
    <col min="1" max="1" width="25" customWidth="1" outlineLevel="1"/>
    <col min="2" max="2" width="21.85546875" customWidth="1" outlineLevel="1"/>
    <col min="3" max="3" width="12.28515625" customWidth="1" outlineLevel="1"/>
    <col min="4" max="4" width="44.85546875" customWidth="1"/>
    <col min="5" max="5" width="15.42578125" customWidth="1"/>
    <col min="6" max="6" width="8.28515625" customWidth="1"/>
    <col min="7" max="7" width="8.140625" customWidth="1"/>
    <col min="8" max="11" width="8.7109375" bestFit="1" customWidth="1"/>
    <col min="12" max="26" width="9.7109375" bestFit="1" customWidth="1"/>
    <col min="27" max="114" width="10.7109375" bestFit="1" customWidth="1"/>
    <col min="115" max="121" width="6.85546875" customWidth="1"/>
  </cols>
  <sheetData>
    <row r="1" spans="1:121" ht="16.5" thickBot="1" x14ac:dyDescent="0.3">
      <c r="A1" s="172" t="s">
        <v>44</v>
      </c>
      <c r="B1" s="173"/>
      <c r="C1" s="174"/>
      <c r="D1" s="39" t="s">
        <v>45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AJ1" s="41"/>
    </row>
    <row r="2" spans="1:121" ht="15.75" thickBot="1" x14ac:dyDescent="0.3">
      <c r="D2" s="42" t="s">
        <v>46</v>
      </c>
      <c r="E2" t="s">
        <v>47</v>
      </c>
      <c r="F2" s="42">
        <v>90</v>
      </c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E2">
        <v>25</v>
      </c>
      <c r="AF2">
        <v>26</v>
      </c>
      <c r="AG2">
        <v>27</v>
      </c>
      <c r="AH2">
        <v>28</v>
      </c>
      <c r="AI2">
        <v>29</v>
      </c>
      <c r="AJ2" s="43">
        <v>30</v>
      </c>
      <c r="AK2">
        <v>31</v>
      </c>
      <c r="AL2">
        <v>32</v>
      </c>
      <c r="AM2">
        <v>33</v>
      </c>
      <c r="AN2">
        <v>34</v>
      </c>
      <c r="AO2">
        <v>35</v>
      </c>
      <c r="AP2">
        <v>36</v>
      </c>
      <c r="AQ2">
        <v>37</v>
      </c>
      <c r="AR2">
        <v>38</v>
      </c>
      <c r="AS2">
        <v>39</v>
      </c>
      <c r="AT2">
        <v>40</v>
      </c>
      <c r="AU2">
        <v>41</v>
      </c>
      <c r="AV2">
        <v>42</v>
      </c>
      <c r="AW2">
        <v>43</v>
      </c>
      <c r="AX2">
        <v>44</v>
      </c>
      <c r="AY2">
        <v>45</v>
      </c>
      <c r="AZ2">
        <v>46</v>
      </c>
      <c r="BA2">
        <v>47</v>
      </c>
      <c r="BB2">
        <v>48</v>
      </c>
      <c r="BC2">
        <v>49</v>
      </c>
      <c r="BD2">
        <v>50</v>
      </c>
      <c r="BE2">
        <v>51</v>
      </c>
      <c r="BF2">
        <v>52</v>
      </c>
      <c r="BG2">
        <v>53</v>
      </c>
      <c r="BH2">
        <v>54</v>
      </c>
      <c r="BI2">
        <v>55</v>
      </c>
      <c r="BJ2">
        <v>56</v>
      </c>
      <c r="BK2">
        <v>57</v>
      </c>
      <c r="BL2">
        <v>58</v>
      </c>
      <c r="BM2">
        <v>59</v>
      </c>
      <c r="BN2">
        <v>60</v>
      </c>
      <c r="BO2">
        <v>61</v>
      </c>
      <c r="BP2">
        <v>62</v>
      </c>
      <c r="BQ2">
        <v>63</v>
      </c>
      <c r="BR2">
        <v>64</v>
      </c>
      <c r="BS2">
        <v>65</v>
      </c>
      <c r="BT2">
        <v>66</v>
      </c>
      <c r="BU2">
        <v>67</v>
      </c>
      <c r="BV2">
        <v>68</v>
      </c>
      <c r="BW2">
        <v>69</v>
      </c>
      <c r="BX2">
        <v>70</v>
      </c>
      <c r="BY2">
        <v>71</v>
      </c>
      <c r="BZ2">
        <v>72</v>
      </c>
      <c r="CA2">
        <v>73</v>
      </c>
      <c r="CB2">
        <v>74</v>
      </c>
      <c r="CC2">
        <v>75</v>
      </c>
      <c r="CD2">
        <v>76</v>
      </c>
      <c r="CE2">
        <v>77</v>
      </c>
      <c r="CF2">
        <v>78</v>
      </c>
      <c r="CG2">
        <v>79</v>
      </c>
      <c r="CH2">
        <v>80</v>
      </c>
      <c r="CI2">
        <v>81</v>
      </c>
      <c r="CJ2">
        <v>82</v>
      </c>
      <c r="CK2">
        <v>83</v>
      </c>
      <c r="CL2">
        <v>84</v>
      </c>
      <c r="CM2">
        <v>85</v>
      </c>
      <c r="CN2">
        <v>86</v>
      </c>
      <c r="CO2">
        <v>87</v>
      </c>
      <c r="CP2">
        <v>88</v>
      </c>
      <c r="CQ2">
        <v>89</v>
      </c>
      <c r="CR2">
        <v>90</v>
      </c>
    </row>
    <row r="3" spans="1:121" ht="15.75" thickBot="1" x14ac:dyDescent="0.3">
      <c r="B3" s="44" t="s">
        <v>147</v>
      </c>
      <c r="D3" s="42" t="s">
        <v>49</v>
      </c>
      <c r="E3" t="s">
        <v>50</v>
      </c>
      <c r="F3" s="42">
        <f>'Description plantation'!K8</f>
        <v>1.68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6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</row>
    <row r="4" spans="1:121" ht="15.75" thickBot="1" x14ac:dyDescent="0.3">
      <c r="A4" s="47" t="s">
        <v>51</v>
      </c>
      <c r="B4" s="48">
        <f>ROUND(G18,0)/F3</f>
        <v>182.73809523809524</v>
      </c>
      <c r="D4" t="s">
        <v>52</v>
      </c>
      <c r="E4" t="s">
        <v>53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6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</row>
    <row r="5" spans="1:121" ht="15.75" thickBot="1" x14ac:dyDescent="0.3">
      <c r="A5" s="47" t="s">
        <v>9</v>
      </c>
      <c r="B5" s="48">
        <f>ROUND(G46,0)/F3</f>
        <v>12.5</v>
      </c>
      <c r="D5" t="s">
        <v>54</v>
      </c>
      <c r="E5" t="s">
        <v>55</v>
      </c>
      <c r="F5" s="42">
        <v>0.46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6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</row>
    <row r="6" spans="1:121" ht="15.75" thickBot="1" x14ac:dyDescent="0.3">
      <c r="A6" s="47" t="s">
        <v>56</v>
      </c>
      <c r="B6" s="48">
        <f>ROUND(G54,0)/F3</f>
        <v>45.833333333333336</v>
      </c>
      <c r="E6" t="s">
        <v>57</v>
      </c>
      <c r="F6" s="42" t="s">
        <v>58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6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</row>
    <row r="7" spans="1:121" ht="15.75" thickBot="1" x14ac:dyDescent="0.3">
      <c r="A7" s="49" t="s">
        <v>59</v>
      </c>
      <c r="B7" s="50">
        <f>SUM(B4:B6)</f>
        <v>241.07142857142858</v>
      </c>
      <c r="D7" t="s">
        <v>60</v>
      </c>
      <c r="E7" t="s">
        <v>61</v>
      </c>
      <c r="F7">
        <f>VLOOKUP(F6,'Référencement Essences'!B10:C11,2,0)</f>
        <v>1.3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6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</row>
    <row r="8" spans="1:121" x14ac:dyDescent="0.25">
      <c r="D8" s="51" t="s">
        <v>62</v>
      </c>
      <c r="E8" s="51"/>
      <c r="F8" t="s">
        <v>63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52"/>
      <c r="AI8" s="52"/>
      <c r="AJ8" s="46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53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53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53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53"/>
      <c r="CQ8" s="45"/>
      <c r="CR8" s="45"/>
      <c r="CZ8" s="54"/>
      <c r="DJ8" s="54"/>
    </row>
    <row r="9" spans="1:121" x14ac:dyDescent="0.25">
      <c r="D9" s="42" t="s">
        <v>64</v>
      </c>
      <c r="E9" t="s">
        <v>65</v>
      </c>
      <c r="G9" s="52">
        <v>1.4580590851415942</v>
      </c>
      <c r="H9" s="52">
        <v>3.4387498108035377</v>
      </c>
      <c r="I9" s="52">
        <v>5.9223728064221035</v>
      </c>
      <c r="J9" s="52">
        <v>8.8895020128675455</v>
      </c>
      <c r="K9" s="52">
        <v>12.320984682444099</v>
      </c>
      <c r="L9" s="52">
        <v>16.197941378889976</v>
      </c>
      <c r="M9" s="52">
        <v>20.501765977377374</v>
      </c>
      <c r="N9" s="52">
        <v>25.214125664512473</v>
      </c>
      <c r="O9" s="52">
        <v>30.316960938335427</v>
      </c>
      <c r="P9" s="52">
        <v>35.792485608320369</v>
      </c>
      <c r="Q9" s="52">
        <v>41.623186795375425</v>
      </c>
      <c r="R9" s="52">
        <v>47.79182493184269</v>
      </c>
      <c r="S9" s="52">
        <v>54.281433761498249</v>
      </c>
      <c r="T9" s="52">
        <v>61.07532033955215</v>
      </c>
      <c r="U9" s="52">
        <v>68.157065032648447</v>
      </c>
      <c r="V9" s="52">
        <v>75.510521518865147</v>
      </c>
      <c r="W9" s="52">
        <v>83.119816787714285</v>
      </c>
      <c r="X9" s="52">
        <v>90.969351140141811</v>
      </c>
      <c r="Y9" s="52">
        <v>99.043798188527688</v>
      </c>
      <c r="Z9" s="52">
        <v>107.32810485668588</v>
      </c>
      <c r="AA9" s="52">
        <v>123</v>
      </c>
      <c r="AB9" s="52">
        <v>80.666666666666671</v>
      </c>
      <c r="AC9" s="52">
        <v>97.333333333333343</v>
      </c>
      <c r="AD9" s="52">
        <v>114</v>
      </c>
      <c r="AE9" s="52">
        <v>130.66666666666669</v>
      </c>
      <c r="AF9" s="52">
        <v>147.33333333333334</v>
      </c>
      <c r="AG9" s="52">
        <v>164</v>
      </c>
      <c r="AH9" s="52">
        <v>134.71428571428572</v>
      </c>
      <c r="AI9" s="52">
        <v>152.42857142857144</v>
      </c>
      <c r="AJ9" s="52">
        <v>170.14285714285714</v>
      </c>
      <c r="AK9" s="52">
        <v>187.85714285714286</v>
      </c>
      <c r="AL9" s="52">
        <v>205.57142857142858</v>
      </c>
      <c r="AM9" s="52">
        <v>223.28571428571428</v>
      </c>
      <c r="AN9" s="52">
        <v>241</v>
      </c>
      <c r="AO9" s="52">
        <v>191.75</v>
      </c>
      <c r="AP9" s="52">
        <v>209.5</v>
      </c>
      <c r="AQ9" s="52">
        <v>227.25</v>
      </c>
      <c r="AR9" s="52">
        <v>245</v>
      </c>
      <c r="AS9" s="52">
        <v>262.75</v>
      </c>
      <c r="AT9" s="52">
        <v>280.5</v>
      </c>
      <c r="AU9" s="52">
        <v>298.25</v>
      </c>
      <c r="AV9" s="52">
        <v>316</v>
      </c>
      <c r="AW9" s="52">
        <v>255.9</v>
      </c>
      <c r="AX9" s="55">
        <v>272.8</v>
      </c>
      <c r="AY9" s="52">
        <v>289.7</v>
      </c>
      <c r="AZ9" s="52">
        <v>306.60000000000002</v>
      </c>
      <c r="BA9" s="52">
        <v>323.5</v>
      </c>
      <c r="BB9" s="52">
        <v>340.4</v>
      </c>
      <c r="BC9" s="52">
        <v>357.29999999999995</v>
      </c>
      <c r="BD9" s="52">
        <v>374.2</v>
      </c>
      <c r="BE9" s="52">
        <v>391.1</v>
      </c>
      <c r="BF9" s="52">
        <v>408</v>
      </c>
      <c r="BG9" s="52">
        <v>344.4</v>
      </c>
      <c r="BH9" s="52">
        <v>359.8</v>
      </c>
      <c r="BI9" s="52">
        <v>375.2</v>
      </c>
      <c r="BJ9" s="52">
        <v>390.6</v>
      </c>
      <c r="BK9" s="52">
        <v>406</v>
      </c>
      <c r="BL9" s="52">
        <v>421.4</v>
      </c>
      <c r="BM9" s="55">
        <v>436.8</v>
      </c>
      <c r="BN9" s="52">
        <v>452.2</v>
      </c>
      <c r="BO9" s="52">
        <v>467.6</v>
      </c>
      <c r="BP9" s="52">
        <v>483</v>
      </c>
      <c r="BQ9" s="52">
        <v>429.4</v>
      </c>
      <c r="BR9" s="52">
        <v>442.8</v>
      </c>
      <c r="BS9" s="52">
        <v>456.2</v>
      </c>
      <c r="BT9" s="52">
        <v>469.6</v>
      </c>
      <c r="BU9" s="52">
        <v>483</v>
      </c>
      <c r="BV9" s="52">
        <v>496.4</v>
      </c>
      <c r="BW9" s="52">
        <v>509.8</v>
      </c>
      <c r="BX9" s="52">
        <v>523.20000000000005</v>
      </c>
      <c r="BY9" s="52">
        <v>536.6</v>
      </c>
      <c r="BZ9" s="52">
        <v>550</v>
      </c>
      <c r="CA9" s="52">
        <v>501.375</v>
      </c>
      <c r="CB9" s="55">
        <v>512.75</v>
      </c>
      <c r="CC9" s="52">
        <v>524.125</v>
      </c>
      <c r="CD9" s="52">
        <v>535.5</v>
      </c>
      <c r="CE9" s="52">
        <v>546.875</v>
      </c>
      <c r="CF9" s="52">
        <v>558.25</v>
      </c>
      <c r="CG9" s="52">
        <v>569.625</v>
      </c>
      <c r="CH9" s="52">
        <v>581</v>
      </c>
      <c r="CI9" s="52">
        <v>590.70000000000005</v>
      </c>
      <c r="CJ9" s="52">
        <v>600.40000000000009</v>
      </c>
      <c r="CK9" s="52">
        <v>610.10000000000014</v>
      </c>
      <c r="CL9" s="52">
        <v>619.80000000000018</v>
      </c>
      <c r="CM9" s="52">
        <v>629.50000000000023</v>
      </c>
      <c r="CN9" s="52">
        <v>639.20000000000027</v>
      </c>
      <c r="CO9" s="52">
        <v>648.90000000000032</v>
      </c>
      <c r="CP9" s="52">
        <v>658.60000000000036</v>
      </c>
      <c r="CQ9" s="55">
        <v>668.30000000000041</v>
      </c>
      <c r="CR9" s="52">
        <v>678.00000000000045</v>
      </c>
      <c r="CS9" s="56"/>
      <c r="CT9" s="56"/>
      <c r="CU9" s="56"/>
      <c r="CV9" s="56"/>
      <c r="CW9" s="56"/>
      <c r="CX9" s="56"/>
      <c r="CY9" s="56"/>
      <c r="CZ9" s="56"/>
      <c r="DA9" s="57"/>
      <c r="DB9" s="56"/>
      <c r="DC9" s="56"/>
      <c r="DD9" s="56"/>
      <c r="DE9" s="56"/>
      <c r="DF9" s="56"/>
      <c r="DG9" s="56"/>
      <c r="DH9" s="56"/>
      <c r="DI9" s="56"/>
      <c r="DJ9" s="56"/>
      <c r="DK9" s="57"/>
      <c r="DL9" s="56"/>
      <c r="DM9" s="56"/>
      <c r="DN9" s="56"/>
      <c r="DO9" s="56"/>
      <c r="DP9" s="56"/>
      <c r="DQ9" s="56"/>
    </row>
    <row r="10" spans="1:121" x14ac:dyDescent="0.25">
      <c r="D10" t="s">
        <v>66</v>
      </c>
      <c r="E10" t="s">
        <v>67</v>
      </c>
      <c r="G10" s="56">
        <f t="shared" ref="G10:BR10" si="0">G9*$F$3*$F$5*$F$7</f>
        <v>1.4648244792966514</v>
      </c>
      <c r="H10" s="56">
        <f t="shared" si="0"/>
        <v>3.4547056099256661</v>
      </c>
      <c r="I10" s="56">
        <f t="shared" si="0"/>
        <v>5.949852616243902</v>
      </c>
      <c r="J10" s="56">
        <f t="shared" si="0"/>
        <v>8.9307493022072517</v>
      </c>
      <c r="K10" s="56">
        <f t="shared" si="0"/>
        <v>12.378154051370638</v>
      </c>
      <c r="L10" s="56">
        <f t="shared" si="0"/>
        <v>16.273099826888025</v>
      </c>
      <c r="M10" s="56">
        <f t="shared" si="0"/>
        <v>20.596894171512403</v>
      </c>
      <c r="N10" s="56">
        <f t="shared" si="0"/>
        <v>25.331119207595808</v>
      </c>
      <c r="O10" s="56">
        <f t="shared" si="0"/>
        <v>30.457631637089303</v>
      </c>
      <c r="P10" s="56">
        <f t="shared" si="0"/>
        <v>35.958562741542977</v>
      </c>
      <c r="Q10" s="56">
        <f t="shared" si="0"/>
        <v>41.816318382105969</v>
      </c>
      <c r="R10" s="56">
        <f t="shared" si="0"/>
        <v>48.013578999526445</v>
      </c>
      <c r="S10" s="56">
        <f t="shared" si="0"/>
        <v>54.533299614151609</v>
      </c>
      <c r="T10" s="56">
        <f t="shared" si="0"/>
        <v>61.358709825927676</v>
      </c>
      <c r="U10" s="56">
        <f t="shared" si="0"/>
        <v>68.473313814399944</v>
      </c>
      <c r="V10" s="56">
        <f t="shared" si="0"/>
        <v>75.860890338712679</v>
      </c>
      <c r="W10" s="56">
        <f t="shared" si="0"/>
        <v>83.505492737609288</v>
      </c>
      <c r="X10" s="56">
        <f t="shared" si="0"/>
        <v>91.391448929432087</v>
      </c>
      <c r="Y10" s="56">
        <f t="shared" si="0"/>
        <v>99.503361412122459</v>
      </c>
      <c r="Z10" s="56">
        <f t="shared" si="0"/>
        <v>107.82610726322092</v>
      </c>
      <c r="AA10" s="56">
        <f t="shared" si="0"/>
        <v>123.57072000000001</v>
      </c>
      <c r="AB10" s="56">
        <f t="shared" si="0"/>
        <v>81.040960000000013</v>
      </c>
      <c r="AC10" s="56">
        <f t="shared" si="0"/>
        <v>97.784960000000027</v>
      </c>
      <c r="AD10" s="56">
        <f t="shared" si="0"/>
        <v>114.52896</v>
      </c>
      <c r="AE10" s="56">
        <f t="shared" si="0"/>
        <v>131.27296000000001</v>
      </c>
      <c r="AF10" s="56">
        <f t="shared" si="0"/>
        <v>148.01696000000001</v>
      </c>
      <c r="AG10" s="56">
        <f t="shared" si="0"/>
        <v>164.76096000000001</v>
      </c>
      <c r="AH10" s="56">
        <f t="shared" si="0"/>
        <v>135.33936</v>
      </c>
      <c r="AI10" s="56">
        <f t="shared" si="0"/>
        <v>153.13584000000003</v>
      </c>
      <c r="AJ10" s="46">
        <f t="shared" si="0"/>
        <v>170.93232</v>
      </c>
      <c r="AK10" s="56">
        <f t="shared" si="0"/>
        <v>188.72880000000004</v>
      </c>
      <c r="AL10" s="56">
        <f t="shared" si="0"/>
        <v>206.52528000000001</v>
      </c>
      <c r="AM10" s="56">
        <f t="shared" si="0"/>
        <v>224.32175999999998</v>
      </c>
      <c r="AN10" s="56">
        <f t="shared" si="0"/>
        <v>242.11824000000001</v>
      </c>
      <c r="AO10" s="56">
        <f t="shared" si="0"/>
        <v>192.63972000000001</v>
      </c>
      <c r="AP10" s="56">
        <f t="shared" si="0"/>
        <v>210.47208000000001</v>
      </c>
      <c r="AQ10" s="56">
        <f t="shared" si="0"/>
        <v>228.30444</v>
      </c>
      <c r="AR10" s="56">
        <f t="shared" si="0"/>
        <v>246.13679999999999</v>
      </c>
      <c r="AS10" s="56">
        <f t="shared" si="0"/>
        <v>263.96915999999999</v>
      </c>
      <c r="AT10" s="56">
        <f t="shared" si="0"/>
        <v>281.80152000000004</v>
      </c>
      <c r="AU10" s="56">
        <f t="shared" si="0"/>
        <v>299.63388000000003</v>
      </c>
      <c r="AV10" s="56">
        <f t="shared" si="0"/>
        <v>317.46624000000003</v>
      </c>
      <c r="AW10" s="56">
        <f t="shared" si="0"/>
        <v>257.08737600000001</v>
      </c>
      <c r="AX10" s="56">
        <f t="shared" si="0"/>
        <v>274.06579200000004</v>
      </c>
      <c r="AY10" s="56">
        <f t="shared" si="0"/>
        <v>291.04420799999997</v>
      </c>
      <c r="AZ10" s="56">
        <f t="shared" si="0"/>
        <v>308.02262400000001</v>
      </c>
      <c r="BA10" s="56">
        <f t="shared" si="0"/>
        <v>325.00104000000005</v>
      </c>
      <c r="BB10" s="56">
        <f t="shared" si="0"/>
        <v>341.97945600000003</v>
      </c>
      <c r="BC10" s="56">
        <f t="shared" si="0"/>
        <v>358.95787199999995</v>
      </c>
      <c r="BD10" s="56">
        <f t="shared" si="0"/>
        <v>375.93628799999999</v>
      </c>
      <c r="BE10" s="56">
        <f t="shared" si="0"/>
        <v>392.91470399999997</v>
      </c>
      <c r="BF10" s="56">
        <f t="shared" si="0"/>
        <v>409.89312000000001</v>
      </c>
      <c r="BG10" s="56">
        <f t="shared" si="0"/>
        <v>345.99801600000006</v>
      </c>
      <c r="BH10" s="56">
        <f t="shared" si="0"/>
        <v>361.469472</v>
      </c>
      <c r="BI10" s="56">
        <f t="shared" si="0"/>
        <v>376.94092800000004</v>
      </c>
      <c r="BJ10" s="56">
        <f t="shared" si="0"/>
        <v>392.41238400000003</v>
      </c>
      <c r="BK10" s="56">
        <f t="shared" si="0"/>
        <v>407.88384000000002</v>
      </c>
      <c r="BL10" s="56">
        <f t="shared" si="0"/>
        <v>423.35529599999995</v>
      </c>
      <c r="BM10" s="56">
        <f t="shared" si="0"/>
        <v>438.826752</v>
      </c>
      <c r="BN10" s="56">
        <f t="shared" si="0"/>
        <v>454.29820799999999</v>
      </c>
      <c r="BO10" s="56">
        <f t="shared" si="0"/>
        <v>469.76966400000003</v>
      </c>
      <c r="BP10" s="56">
        <f t="shared" si="0"/>
        <v>485.24112000000002</v>
      </c>
      <c r="BQ10" s="56">
        <f t="shared" si="0"/>
        <v>431.39241599999997</v>
      </c>
      <c r="BR10" s="56">
        <f t="shared" si="0"/>
        <v>444.85459200000008</v>
      </c>
      <c r="BS10" s="56">
        <f t="shared" ref="BS10:CR10" si="1">BS9*$F$3*$F$5*$F$7</f>
        <v>458.31676800000002</v>
      </c>
      <c r="BT10" s="56">
        <f t="shared" si="1"/>
        <v>471.77894400000002</v>
      </c>
      <c r="BU10" s="56">
        <f t="shared" si="1"/>
        <v>485.24112000000002</v>
      </c>
      <c r="BV10" s="56">
        <f t="shared" si="1"/>
        <v>498.70329599999997</v>
      </c>
      <c r="BW10" s="56">
        <f t="shared" si="1"/>
        <v>512.16547200000002</v>
      </c>
      <c r="BX10" s="56">
        <f t="shared" si="1"/>
        <v>525.62764800000002</v>
      </c>
      <c r="BY10" s="56">
        <f t="shared" si="1"/>
        <v>539.08982400000014</v>
      </c>
      <c r="BZ10" s="56">
        <f t="shared" si="1"/>
        <v>552.55200000000002</v>
      </c>
      <c r="CA10" s="56">
        <f t="shared" si="1"/>
        <v>503.70138000000003</v>
      </c>
      <c r="CB10" s="56">
        <f t="shared" si="1"/>
        <v>515.12915999999996</v>
      </c>
      <c r="CC10" s="56">
        <f t="shared" si="1"/>
        <v>526.55694000000005</v>
      </c>
      <c r="CD10" s="56">
        <f t="shared" si="1"/>
        <v>537.98472000000004</v>
      </c>
      <c r="CE10" s="56">
        <f t="shared" si="1"/>
        <v>549.41250000000002</v>
      </c>
      <c r="CF10" s="56">
        <f t="shared" si="1"/>
        <v>560.84028000000012</v>
      </c>
      <c r="CG10" s="56">
        <f t="shared" si="1"/>
        <v>572.26805999999999</v>
      </c>
      <c r="CH10" s="56">
        <f t="shared" si="1"/>
        <v>583.69583999999998</v>
      </c>
      <c r="CI10" s="56">
        <f t="shared" si="1"/>
        <v>593.44084800000007</v>
      </c>
      <c r="CJ10" s="56">
        <f t="shared" si="1"/>
        <v>603.18585600000006</v>
      </c>
      <c r="CK10" s="56">
        <f t="shared" si="1"/>
        <v>612.93086400000027</v>
      </c>
      <c r="CL10" s="56">
        <f t="shared" si="1"/>
        <v>622.67587200000025</v>
      </c>
      <c r="CM10" s="56">
        <f t="shared" si="1"/>
        <v>632.42088000000035</v>
      </c>
      <c r="CN10" s="56">
        <f t="shared" si="1"/>
        <v>642.16588800000034</v>
      </c>
      <c r="CO10" s="56">
        <f t="shared" si="1"/>
        <v>651.91089600000032</v>
      </c>
      <c r="CP10" s="56">
        <f t="shared" si="1"/>
        <v>661.65590400000031</v>
      </c>
      <c r="CQ10" s="56">
        <f t="shared" si="1"/>
        <v>671.4009120000004</v>
      </c>
      <c r="CR10" s="56">
        <f t="shared" si="1"/>
        <v>681.1459200000005</v>
      </c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</row>
    <row r="11" spans="1:121" x14ac:dyDescent="0.25">
      <c r="D11" t="s">
        <v>68</v>
      </c>
      <c r="E11" t="s">
        <v>69</v>
      </c>
      <c r="G11" s="56">
        <f>EXP(-1.0587+0.8836*LN(G10)+0.284)</f>
        <v>0.64571401294496322</v>
      </c>
      <c r="H11" s="56">
        <f t="shared" ref="H11:BS11" si="2">EXP(-1.0587+0.8836*LN(H10)+0.284)</f>
        <v>1.3781359581515096</v>
      </c>
      <c r="I11" s="56">
        <f t="shared" si="2"/>
        <v>2.2279515908936776</v>
      </c>
      <c r="J11" s="56">
        <f t="shared" si="2"/>
        <v>3.1897497482485702</v>
      </c>
      <c r="K11" s="56">
        <f t="shared" si="2"/>
        <v>4.2562076053226683</v>
      </c>
      <c r="L11" s="56">
        <f t="shared" si="2"/>
        <v>5.4200989093764091</v>
      </c>
      <c r="M11" s="56">
        <f t="shared" si="2"/>
        <v>6.6746312919175788</v>
      </c>
      <c r="N11" s="56">
        <f t="shared" si="2"/>
        <v>8.0134784598076525</v>
      </c>
      <c r="O11" s="56">
        <f t="shared" si="2"/>
        <v>9.4307442012576725</v>
      </c>
      <c r="P11" s="56">
        <f t="shared" si="2"/>
        <v>10.920914298159186</v>
      </c>
      <c r="Q11" s="56">
        <f t="shared" si="2"/>
        <v>12.478811032752066</v>
      </c>
      <c r="R11" s="56">
        <f t="shared" si="2"/>
        <v>14.09955370333198</v>
      </c>
      <c r="S11" s="56">
        <f t="shared" si="2"/>
        <v>15.778525288429366</v>
      </c>
      <c r="T11" s="56">
        <f t="shared" si="2"/>
        <v>17.511344508659679</v>
      </c>
      <c r="U11" s="56">
        <f t="shared" si="2"/>
        <v>19.293842391527264</v>
      </c>
      <c r="V11" s="56">
        <f t="shared" si="2"/>
        <v>21.122042525332482</v>
      </c>
      <c r="W11" s="56">
        <f t="shared" si="2"/>
        <v>22.992144321399511</v>
      </c>
      <c r="X11" s="56">
        <f t="shared" si="2"/>
        <v>24.900508733200446</v>
      </c>
      <c r="Y11" s="56">
        <f t="shared" si="2"/>
        <v>26.843645991032524</v>
      </c>
      <c r="Z11" s="56">
        <f t="shared" si="2"/>
        <v>28.818204999935542</v>
      </c>
      <c r="AA11" s="56">
        <f t="shared" si="2"/>
        <v>32.506384557027673</v>
      </c>
      <c r="AB11" s="56">
        <f t="shared" si="2"/>
        <v>22.391512439561456</v>
      </c>
      <c r="AC11" s="56">
        <f t="shared" si="2"/>
        <v>26.433608849091225</v>
      </c>
      <c r="AD11" s="56">
        <f t="shared" si="2"/>
        <v>30.395524298347802</v>
      </c>
      <c r="AE11" s="56">
        <f t="shared" si="2"/>
        <v>34.29033599017724</v>
      </c>
      <c r="AF11" s="56">
        <f t="shared" si="2"/>
        <v>38.127584205908818</v>
      </c>
      <c r="AG11" s="56">
        <f t="shared" si="2"/>
        <v>41.914523809719945</v>
      </c>
      <c r="AH11" s="56">
        <f t="shared" si="2"/>
        <v>35.227223591546824</v>
      </c>
      <c r="AI11" s="56">
        <f t="shared" si="2"/>
        <v>39.290356122967474</v>
      </c>
      <c r="AJ11" s="46">
        <f t="shared" si="2"/>
        <v>43.298765738639716</v>
      </c>
      <c r="AK11" s="56">
        <f t="shared" si="2"/>
        <v>47.258798871116035</v>
      </c>
      <c r="AL11" s="56">
        <f t="shared" si="2"/>
        <v>51.175536198945586</v>
      </c>
      <c r="AM11" s="56">
        <f t="shared" si="2"/>
        <v>55.053132755090829</v>
      </c>
      <c r="AN11" s="56">
        <f t="shared" si="2"/>
        <v>58.895046795947756</v>
      </c>
      <c r="AO11" s="56">
        <f t="shared" si="2"/>
        <v>48.123087990269987</v>
      </c>
      <c r="AP11" s="56">
        <f t="shared" si="2"/>
        <v>52.038733569966482</v>
      </c>
      <c r="AQ11" s="56">
        <f t="shared" si="2"/>
        <v>55.915904085388419</v>
      </c>
      <c r="AR11" s="56">
        <f t="shared" si="2"/>
        <v>59.757946416145501</v>
      </c>
      <c r="AS11" s="56">
        <f t="shared" si="2"/>
        <v>63.567694994659554</v>
      </c>
      <c r="AT11" s="56">
        <f t="shared" si="2"/>
        <v>67.347579623537186</v>
      </c>
      <c r="AU11" s="56">
        <f t="shared" si="2"/>
        <v>71.099705206842842</v>
      </c>
      <c r="AV11" s="56">
        <f t="shared" si="2"/>
        <v>74.825911952487246</v>
      </c>
      <c r="AW11" s="56">
        <f t="shared" si="2"/>
        <v>62.101117739614104</v>
      </c>
      <c r="AX11" s="56">
        <f t="shared" si="2"/>
        <v>65.711380950934284</v>
      </c>
      <c r="AY11" s="56">
        <f t="shared" si="2"/>
        <v>69.295686680991992</v>
      </c>
      <c r="AZ11" s="56">
        <f t="shared" si="2"/>
        <v>72.85572169226181</v>
      </c>
      <c r="BA11" s="56">
        <f t="shared" si="2"/>
        <v>76.392976294022333</v>
      </c>
      <c r="BB11" s="56">
        <f t="shared" si="2"/>
        <v>79.908776290073561</v>
      </c>
      <c r="BC11" s="56">
        <f t="shared" si="2"/>
        <v>83.40430840174578</v>
      </c>
      <c r="BD11" s="56">
        <f t="shared" si="2"/>
        <v>86.880640744725284</v>
      </c>
      <c r="BE11" s="56">
        <f t="shared" si="2"/>
        <v>90.338739502161758</v>
      </c>
      <c r="BF11" s="56">
        <f t="shared" si="2"/>
        <v>93.77948263459902</v>
      </c>
      <c r="BG11" s="56">
        <f t="shared" si="2"/>
        <v>80.737910439292463</v>
      </c>
      <c r="BH11" s="56">
        <f t="shared" si="2"/>
        <v>83.91974440924669</v>
      </c>
      <c r="BI11" s="56">
        <f t="shared" si="2"/>
        <v>87.085760483354875</v>
      </c>
      <c r="BJ11" s="56">
        <f t="shared" si="2"/>
        <v>90.236682160884868</v>
      </c>
      <c r="BK11" s="56">
        <f t="shared" si="2"/>
        <v>93.373172661185748</v>
      </c>
      <c r="BL11" s="56">
        <f t="shared" si="2"/>
        <v>96.495842040595207</v>
      </c>
      <c r="BM11" s="56">
        <f t="shared" si="2"/>
        <v>99.60525323976124</v>
      </c>
      <c r="BN11" s="56">
        <f t="shared" si="2"/>
        <v>102.70192725417236</v>
      </c>
      <c r="BO11" s="56">
        <f t="shared" si="2"/>
        <v>105.78634758055662</v>
      </c>
      <c r="BP11" s="56">
        <f t="shared" si="2"/>
        <v>108.85896406107324</v>
      </c>
      <c r="BQ11" s="56">
        <f t="shared" si="2"/>
        <v>98.112741481629655</v>
      </c>
      <c r="BR11" s="56">
        <f t="shared" si="2"/>
        <v>100.81323673194601</v>
      </c>
      <c r="BS11" s="56">
        <f t="shared" si="2"/>
        <v>103.50423470861617</v>
      </c>
      <c r="BT11" s="56">
        <f t="shared" ref="BT11:CR11" si="3">EXP(-1.0587+0.8836*LN(BT10)+0.284)</f>
        <v>106.18604640613158</v>
      </c>
      <c r="BU11" s="56">
        <f t="shared" si="3"/>
        <v>108.85896406107324</v>
      </c>
      <c r="BV11" s="56">
        <f t="shared" si="3"/>
        <v>111.52326277212917</v>
      </c>
      <c r="BW11" s="56">
        <f t="shared" si="3"/>
        <v>114.17920194026954</v>
      </c>
      <c r="BX11" s="56">
        <f t="shared" si="3"/>
        <v>116.82702655324158</v>
      </c>
      <c r="BY11" s="56">
        <f t="shared" si="3"/>
        <v>119.46696833477053</v>
      </c>
      <c r="BZ11" s="56">
        <f t="shared" si="3"/>
        <v>122.09924677573767</v>
      </c>
      <c r="CA11" s="56">
        <f t="shared" si="3"/>
        <v>112.51029204561702</v>
      </c>
      <c r="CB11" s="56">
        <f t="shared" si="3"/>
        <v>114.76280683186383</v>
      </c>
      <c r="CC11" s="56">
        <f t="shared" si="3"/>
        <v>117.00951205582851</v>
      </c>
      <c r="CD11" s="56">
        <f t="shared" si="3"/>
        <v>119.25054832232641</v>
      </c>
      <c r="CE11" s="56">
        <f t="shared" si="3"/>
        <v>121.48604992149532</v>
      </c>
      <c r="CF11" s="56">
        <f t="shared" si="3"/>
        <v>123.71614523774318</v>
      </c>
      <c r="CG11" s="56">
        <f t="shared" si="3"/>
        <v>125.9409571244226</v>
      </c>
      <c r="CH11" s="56">
        <f t="shared" si="3"/>
        <v>128.16060324773349</v>
      </c>
      <c r="CI11" s="56">
        <f t="shared" si="3"/>
        <v>130.04940448060125</v>
      </c>
      <c r="CJ11" s="56">
        <f t="shared" si="3"/>
        <v>131.93459868439709</v>
      </c>
      <c r="CK11" s="56">
        <f t="shared" si="3"/>
        <v>133.81625086165602</v>
      </c>
      <c r="CL11" s="56">
        <f t="shared" si="3"/>
        <v>135.69442382940875</v>
      </c>
      <c r="CM11" s="56">
        <f t="shared" si="3"/>
        <v>137.56917832569465</v>
      </c>
      <c r="CN11" s="56">
        <f t="shared" si="3"/>
        <v>139.44057310932229</v>
      </c>
      <c r="CO11" s="56">
        <f t="shared" si="3"/>
        <v>141.30866505340296</v>
      </c>
      <c r="CP11" s="56">
        <f t="shared" si="3"/>
        <v>143.17350923313253</v>
      </c>
      <c r="CQ11" s="56">
        <f t="shared" si="3"/>
        <v>145.03515900825613</v>
      </c>
      <c r="CR11" s="56">
        <f t="shared" si="3"/>
        <v>146.89366610060648</v>
      </c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</row>
    <row r="12" spans="1:121" x14ac:dyDescent="0.25">
      <c r="D12" t="s">
        <v>70</v>
      </c>
      <c r="E12" t="s">
        <v>50</v>
      </c>
      <c r="G12" s="56">
        <f>$F$3*70</f>
        <v>117.6</v>
      </c>
      <c r="H12" s="56">
        <f t="shared" ref="H12:BS12" si="4">$F$3*70</f>
        <v>117.6</v>
      </c>
      <c r="I12" s="56">
        <f t="shared" si="4"/>
        <v>117.6</v>
      </c>
      <c r="J12" s="56">
        <f t="shared" si="4"/>
        <v>117.6</v>
      </c>
      <c r="K12" s="56">
        <f t="shared" si="4"/>
        <v>117.6</v>
      </c>
      <c r="L12" s="56">
        <f t="shared" si="4"/>
        <v>117.6</v>
      </c>
      <c r="M12" s="56">
        <f t="shared" si="4"/>
        <v>117.6</v>
      </c>
      <c r="N12" s="56">
        <f t="shared" si="4"/>
        <v>117.6</v>
      </c>
      <c r="O12" s="56">
        <f t="shared" si="4"/>
        <v>117.6</v>
      </c>
      <c r="P12" s="56">
        <f t="shared" si="4"/>
        <v>117.6</v>
      </c>
      <c r="Q12" s="56">
        <f t="shared" si="4"/>
        <v>117.6</v>
      </c>
      <c r="R12" s="56">
        <f t="shared" si="4"/>
        <v>117.6</v>
      </c>
      <c r="S12" s="56">
        <f t="shared" si="4"/>
        <v>117.6</v>
      </c>
      <c r="T12" s="56">
        <f t="shared" si="4"/>
        <v>117.6</v>
      </c>
      <c r="U12" s="56">
        <f t="shared" si="4"/>
        <v>117.6</v>
      </c>
      <c r="V12" s="56">
        <f t="shared" si="4"/>
        <v>117.6</v>
      </c>
      <c r="W12" s="56">
        <f t="shared" si="4"/>
        <v>117.6</v>
      </c>
      <c r="X12" s="56">
        <f t="shared" si="4"/>
        <v>117.6</v>
      </c>
      <c r="Y12" s="56">
        <f t="shared" si="4"/>
        <v>117.6</v>
      </c>
      <c r="Z12" s="56">
        <f t="shared" si="4"/>
        <v>117.6</v>
      </c>
      <c r="AA12" s="56">
        <f t="shared" si="4"/>
        <v>117.6</v>
      </c>
      <c r="AB12" s="56">
        <f t="shared" si="4"/>
        <v>117.6</v>
      </c>
      <c r="AC12" s="56">
        <f t="shared" si="4"/>
        <v>117.6</v>
      </c>
      <c r="AD12" s="56">
        <f t="shared" si="4"/>
        <v>117.6</v>
      </c>
      <c r="AE12" s="56">
        <f t="shared" si="4"/>
        <v>117.6</v>
      </c>
      <c r="AF12" s="56">
        <f t="shared" si="4"/>
        <v>117.6</v>
      </c>
      <c r="AG12" s="56">
        <f t="shared" si="4"/>
        <v>117.6</v>
      </c>
      <c r="AH12" s="56">
        <f t="shared" si="4"/>
        <v>117.6</v>
      </c>
      <c r="AI12" s="56">
        <f t="shared" si="4"/>
        <v>117.6</v>
      </c>
      <c r="AJ12" s="46">
        <f t="shared" si="4"/>
        <v>117.6</v>
      </c>
      <c r="AK12" s="56">
        <f t="shared" si="4"/>
        <v>117.6</v>
      </c>
      <c r="AL12" s="56">
        <f t="shared" si="4"/>
        <v>117.6</v>
      </c>
      <c r="AM12" s="56">
        <f t="shared" si="4"/>
        <v>117.6</v>
      </c>
      <c r="AN12" s="56">
        <f t="shared" si="4"/>
        <v>117.6</v>
      </c>
      <c r="AO12" s="56">
        <f t="shared" si="4"/>
        <v>117.6</v>
      </c>
      <c r="AP12" s="56">
        <f t="shared" si="4"/>
        <v>117.6</v>
      </c>
      <c r="AQ12" s="56">
        <f t="shared" si="4"/>
        <v>117.6</v>
      </c>
      <c r="AR12" s="56">
        <f t="shared" si="4"/>
        <v>117.6</v>
      </c>
      <c r="AS12" s="56">
        <f t="shared" si="4"/>
        <v>117.6</v>
      </c>
      <c r="AT12" s="56">
        <f t="shared" si="4"/>
        <v>117.6</v>
      </c>
      <c r="AU12" s="56">
        <f t="shared" si="4"/>
        <v>117.6</v>
      </c>
      <c r="AV12" s="56">
        <f t="shared" si="4"/>
        <v>117.6</v>
      </c>
      <c r="AW12" s="56">
        <f t="shared" si="4"/>
        <v>117.6</v>
      </c>
      <c r="AX12" s="56">
        <f t="shared" si="4"/>
        <v>117.6</v>
      </c>
      <c r="AY12" s="56">
        <f t="shared" si="4"/>
        <v>117.6</v>
      </c>
      <c r="AZ12" s="56">
        <f t="shared" si="4"/>
        <v>117.6</v>
      </c>
      <c r="BA12" s="56">
        <f t="shared" si="4"/>
        <v>117.6</v>
      </c>
      <c r="BB12" s="56">
        <f t="shared" si="4"/>
        <v>117.6</v>
      </c>
      <c r="BC12" s="56">
        <f t="shared" si="4"/>
        <v>117.6</v>
      </c>
      <c r="BD12" s="56">
        <f t="shared" si="4"/>
        <v>117.6</v>
      </c>
      <c r="BE12" s="56">
        <f t="shared" si="4"/>
        <v>117.6</v>
      </c>
      <c r="BF12" s="56">
        <f t="shared" si="4"/>
        <v>117.6</v>
      </c>
      <c r="BG12" s="56">
        <f t="shared" si="4"/>
        <v>117.6</v>
      </c>
      <c r="BH12" s="56">
        <f t="shared" si="4"/>
        <v>117.6</v>
      </c>
      <c r="BI12" s="56">
        <f t="shared" si="4"/>
        <v>117.6</v>
      </c>
      <c r="BJ12" s="56">
        <f t="shared" si="4"/>
        <v>117.6</v>
      </c>
      <c r="BK12" s="56">
        <f t="shared" si="4"/>
        <v>117.6</v>
      </c>
      <c r="BL12" s="56">
        <f t="shared" si="4"/>
        <v>117.6</v>
      </c>
      <c r="BM12" s="56">
        <f t="shared" si="4"/>
        <v>117.6</v>
      </c>
      <c r="BN12" s="56">
        <f t="shared" si="4"/>
        <v>117.6</v>
      </c>
      <c r="BO12" s="56">
        <f t="shared" si="4"/>
        <v>117.6</v>
      </c>
      <c r="BP12" s="56">
        <f t="shared" si="4"/>
        <v>117.6</v>
      </c>
      <c r="BQ12" s="56">
        <f t="shared" si="4"/>
        <v>117.6</v>
      </c>
      <c r="BR12" s="56">
        <f t="shared" si="4"/>
        <v>117.6</v>
      </c>
      <c r="BS12" s="56">
        <f t="shared" si="4"/>
        <v>117.6</v>
      </c>
      <c r="BT12" s="56">
        <f t="shared" ref="BT12:CR12" si="5">$F$3*70</f>
        <v>117.6</v>
      </c>
      <c r="BU12" s="56">
        <f t="shared" si="5"/>
        <v>117.6</v>
      </c>
      <c r="BV12" s="56">
        <f t="shared" si="5"/>
        <v>117.6</v>
      </c>
      <c r="BW12" s="56">
        <f t="shared" si="5"/>
        <v>117.6</v>
      </c>
      <c r="BX12" s="56">
        <f t="shared" si="5"/>
        <v>117.6</v>
      </c>
      <c r="BY12" s="56">
        <f t="shared" si="5"/>
        <v>117.6</v>
      </c>
      <c r="BZ12" s="56">
        <f t="shared" si="5"/>
        <v>117.6</v>
      </c>
      <c r="CA12" s="56">
        <f t="shared" si="5"/>
        <v>117.6</v>
      </c>
      <c r="CB12" s="56">
        <f t="shared" si="5"/>
        <v>117.6</v>
      </c>
      <c r="CC12" s="56">
        <f t="shared" si="5"/>
        <v>117.6</v>
      </c>
      <c r="CD12" s="56">
        <f t="shared" si="5"/>
        <v>117.6</v>
      </c>
      <c r="CE12" s="56">
        <f t="shared" si="5"/>
        <v>117.6</v>
      </c>
      <c r="CF12" s="56">
        <f t="shared" si="5"/>
        <v>117.6</v>
      </c>
      <c r="CG12" s="56">
        <f t="shared" si="5"/>
        <v>117.6</v>
      </c>
      <c r="CH12" s="56">
        <f t="shared" si="5"/>
        <v>117.6</v>
      </c>
      <c r="CI12" s="56">
        <f t="shared" si="5"/>
        <v>117.6</v>
      </c>
      <c r="CJ12" s="56">
        <f t="shared" si="5"/>
        <v>117.6</v>
      </c>
      <c r="CK12" s="56">
        <f t="shared" si="5"/>
        <v>117.6</v>
      </c>
      <c r="CL12" s="56">
        <f t="shared" si="5"/>
        <v>117.6</v>
      </c>
      <c r="CM12" s="56">
        <f t="shared" si="5"/>
        <v>117.6</v>
      </c>
      <c r="CN12" s="56">
        <f t="shared" si="5"/>
        <v>117.6</v>
      </c>
      <c r="CO12" s="56">
        <f t="shared" si="5"/>
        <v>117.6</v>
      </c>
      <c r="CP12" s="56">
        <f t="shared" si="5"/>
        <v>117.6</v>
      </c>
      <c r="CQ12" s="56">
        <f t="shared" si="5"/>
        <v>117.6</v>
      </c>
      <c r="CR12" s="56">
        <f t="shared" si="5"/>
        <v>117.6</v>
      </c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</row>
    <row r="13" spans="1:121" ht="16.5" x14ac:dyDescent="0.25">
      <c r="D13" s="42" t="s">
        <v>71</v>
      </c>
      <c r="E13" t="s">
        <v>72</v>
      </c>
      <c r="F13" s="58" t="s">
        <v>73</v>
      </c>
      <c r="G13" s="56">
        <f t="shared" ref="G13:BR13" si="6">IF(G2&gt;30,10*$F$3,$F$3*(10/2+10/30*G2/2))</f>
        <v>8.68</v>
      </c>
      <c r="H13" s="56">
        <f t="shared" si="6"/>
        <v>8.9599999999999991</v>
      </c>
      <c r="I13" s="56">
        <f t="shared" si="6"/>
        <v>9.24</v>
      </c>
      <c r="J13" s="56">
        <f t="shared" si="6"/>
        <v>9.52</v>
      </c>
      <c r="K13" s="56">
        <f t="shared" si="6"/>
        <v>9.7999999999999989</v>
      </c>
      <c r="L13" s="56">
        <f t="shared" si="6"/>
        <v>10.08</v>
      </c>
      <c r="M13" s="56">
        <f t="shared" si="6"/>
        <v>10.36</v>
      </c>
      <c r="N13" s="56">
        <f t="shared" si="6"/>
        <v>10.639999999999999</v>
      </c>
      <c r="O13" s="56">
        <f t="shared" si="6"/>
        <v>10.92</v>
      </c>
      <c r="P13" s="56">
        <f t="shared" si="6"/>
        <v>11.2</v>
      </c>
      <c r="Q13" s="56">
        <f t="shared" si="6"/>
        <v>11.479999999999999</v>
      </c>
      <c r="R13" s="56">
        <f t="shared" si="6"/>
        <v>11.76</v>
      </c>
      <c r="S13" s="56">
        <f t="shared" si="6"/>
        <v>12.04</v>
      </c>
      <c r="T13" s="56">
        <f t="shared" si="6"/>
        <v>12.319999999999999</v>
      </c>
      <c r="U13" s="56">
        <f t="shared" si="6"/>
        <v>12.6</v>
      </c>
      <c r="V13" s="56">
        <f t="shared" si="6"/>
        <v>12.879999999999999</v>
      </c>
      <c r="W13" s="56">
        <f t="shared" si="6"/>
        <v>13.159999999999998</v>
      </c>
      <c r="X13" s="56">
        <f t="shared" si="6"/>
        <v>13.44</v>
      </c>
      <c r="Y13" s="56">
        <f t="shared" si="6"/>
        <v>13.719999999999999</v>
      </c>
      <c r="Z13" s="56">
        <f t="shared" si="6"/>
        <v>13.999999999999998</v>
      </c>
      <c r="AA13" s="56">
        <f t="shared" si="6"/>
        <v>14.28</v>
      </c>
      <c r="AB13" s="56">
        <f t="shared" si="6"/>
        <v>14.559999999999999</v>
      </c>
      <c r="AC13" s="56">
        <f t="shared" si="6"/>
        <v>14.839999999999998</v>
      </c>
      <c r="AD13" s="56">
        <f t="shared" si="6"/>
        <v>15.12</v>
      </c>
      <c r="AE13" s="56">
        <f t="shared" si="6"/>
        <v>15.399999999999999</v>
      </c>
      <c r="AF13" s="56">
        <f t="shared" si="6"/>
        <v>15.679999999999998</v>
      </c>
      <c r="AG13" s="56">
        <f t="shared" si="6"/>
        <v>15.959999999999999</v>
      </c>
      <c r="AH13" s="56">
        <f t="shared" si="6"/>
        <v>16.239999999999998</v>
      </c>
      <c r="AI13" s="56">
        <f t="shared" si="6"/>
        <v>16.519999999999996</v>
      </c>
      <c r="AJ13" s="46">
        <f t="shared" si="6"/>
        <v>16.8</v>
      </c>
      <c r="AK13" s="56">
        <f t="shared" si="6"/>
        <v>16.8</v>
      </c>
      <c r="AL13" s="56">
        <f t="shared" si="6"/>
        <v>16.8</v>
      </c>
      <c r="AM13" s="56">
        <f t="shared" si="6"/>
        <v>16.8</v>
      </c>
      <c r="AN13" s="56">
        <f t="shared" si="6"/>
        <v>16.8</v>
      </c>
      <c r="AO13" s="56">
        <f t="shared" si="6"/>
        <v>16.8</v>
      </c>
      <c r="AP13" s="56">
        <f t="shared" si="6"/>
        <v>16.8</v>
      </c>
      <c r="AQ13" s="56">
        <f t="shared" si="6"/>
        <v>16.8</v>
      </c>
      <c r="AR13" s="56">
        <f t="shared" si="6"/>
        <v>16.8</v>
      </c>
      <c r="AS13" s="56">
        <f t="shared" si="6"/>
        <v>16.8</v>
      </c>
      <c r="AT13" s="56">
        <f t="shared" si="6"/>
        <v>16.8</v>
      </c>
      <c r="AU13" s="56">
        <f t="shared" si="6"/>
        <v>16.8</v>
      </c>
      <c r="AV13" s="56">
        <f t="shared" si="6"/>
        <v>16.8</v>
      </c>
      <c r="AW13" s="56">
        <f t="shared" si="6"/>
        <v>16.8</v>
      </c>
      <c r="AX13" s="56">
        <f t="shared" si="6"/>
        <v>16.8</v>
      </c>
      <c r="AY13" s="56">
        <f t="shared" si="6"/>
        <v>16.8</v>
      </c>
      <c r="AZ13" s="56">
        <f t="shared" si="6"/>
        <v>16.8</v>
      </c>
      <c r="BA13" s="56">
        <f t="shared" si="6"/>
        <v>16.8</v>
      </c>
      <c r="BB13" s="56">
        <f t="shared" si="6"/>
        <v>16.8</v>
      </c>
      <c r="BC13" s="56">
        <f t="shared" si="6"/>
        <v>16.8</v>
      </c>
      <c r="BD13" s="56">
        <f t="shared" si="6"/>
        <v>16.8</v>
      </c>
      <c r="BE13" s="56">
        <f t="shared" si="6"/>
        <v>16.8</v>
      </c>
      <c r="BF13" s="56">
        <f t="shared" si="6"/>
        <v>16.8</v>
      </c>
      <c r="BG13" s="56">
        <f t="shared" si="6"/>
        <v>16.8</v>
      </c>
      <c r="BH13" s="56">
        <f t="shared" si="6"/>
        <v>16.8</v>
      </c>
      <c r="BI13" s="56">
        <f t="shared" si="6"/>
        <v>16.8</v>
      </c>
      <c r="BJ13" s="56">
        <f t="shared" si="6"/>
        <v>16.8</v>
      </c>
      <c r="BK13" s="56">
        <f t="shared" si="6"/>
        <v>16.8</v>
      </c>
      <c r="BL13" s="56">
        <f t="shared" si="6"/>
        <v>16.8</v>
      </c>
      <c r="BM13" s="56">
        <f t="shared" si="6"/>
        <v>16.8</v>
      </c>
      <c r="BN13" s="56">
        <f t="shared" si="6"/>
        <v>16.8</v>
      </c>
      <c r="BO13" s="56">
        <f t="shared" si="6"/>
        <v>16.8</v>
      </c>
      <c r="BP13" s="56">
        <f t="shared" si="6"/>
        <v>16.8</v>
      </c>
      <c r="BQ13" s="56">
        <f t="shared" si="6"/>
        <v>16.8</v>
      </c>
      <c r="BR13" s="56">
        <f t="shared" si="6"/>
        <v>16.8</v>
      </c>
      <c r="BS13" s="56">
        <f t="shared" ref="BS13:CR13" si="7">IF(BS2&gt;30,10*$F$3,$F$3*(10/2+10/30*BS2/2))</f>
        <v>16.8</v>
      </c>
      <c r="BT13" s="56">
        <f t="shared" si="7"/>
        <v>16.8</v>
      </c>
      <c r="BU13" s="56">
        <f t="shared" si="7"/>
        <v>16.8</v>
      </c>
      <c r="BV13" s="56">
        <f t="shared" si="7"/>
        <v>16.8</v>
      </c>
      <c r="BW13" s="56">
        <f t="shared" si="7"/>
        <v>16.8</v>
      </c>
      <c r="BX13" s="56">
        <f t="shared" si="7"/>
        <v>16.8</v>
      </c>
      <c r="BY13" s="56">
        <f t="shared" si="7"/>
        <v>16.8</v>
      </c>
      <c r="BZ13" s="56">
        <f t="shared" si="7"/>
        <v>16.8</v>
      </c>
      <c r="CA13" s="56">
        <f t="shared" si="7"/>
        <v>16.8</v>
      </c>
      <c r="CB13" s="56">
        <f t="shared" si="7"/>
        <v>16.8</v>
      </c>
      <c r="CC13" s="56">
        <f t="shared" si="7"/>
        <v>16.8</v>
      </c>
      <c r="CD13" s="56">
        <f t="shared" si="7"/>
        <v>16.8</v>
      </c>
      <c r="CE13" s="56">
        <f t="shared" si="7"/>
        <v>16.8</v>
      </c>
      <c r="CF13" s="56">
        <f t="shared" si="7"/>
        <v>16.8</v>
      </c>
      <c r="CG13" s="56">
        <f t="shared" si="7"/>
        <v>16.8</v>
      </c>
      <c r="CH13" s="56">
        <f t="shared" si="7"/>
        <v>16.8</v>
      </c>
      <c r="CI13" s="56">
        <f t="shared" si="7"/>
        <v>16.8</v>
      </c>
      <c r="CJ13" s="56">
        <f t="shared" si="7"/>
        <v>16.8</v>
      </c>
      <c r="CK13" s="56">
        <f t="shared" si="7"/>
        <v>16.8</v>
      </c>
      <c r="CL13" s="56">
        <f t="shared" si="7"/>
        <v>16.8</v>
      </c>
      <c r="CM13" s="56">
        <f t="shared" si="7"/>
        <v>16.8</v>
      </c>
      <c r="CN13" s="56">
        <f t="shared" si="7"/>
        <v>16.8</v>
      </c>
      <c r="CO13" s="56">
        <f t="shared" si="7"/>
        <v>16.8</v>
      </c>
      <c r="CP13" s="56">
        <f t="shared" si="7"/>
        <v>16.8</v>
      </c>
      <c r="CQ13" s="56">
        <f t="shared" si="7"/>
        <v>16.8</v>
      </c>
      <c r="CR13" s="56">
        <f t="shared" si="7"/>
        <v>16.8</v>
      </c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</row>
    <row r="14" spans="1:121" x14ac:dyDescent="0.25">
      <c r="D14" t="s">
        <v>74</v>
      </c>
      <c r="E14" t="s">
        <v>75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6">
        <v>0</v>
      </c>
      <c r="AI14" s="56">
        <v>0</v>
      </c>
      <c r="AJ14" s="46">
        <v>0</v>
      </c>
      <c r="AK14" s="56">
        <v>0</v>
      </c>
      <c r="AL14" s="56">
        <v>0</v>
      </c>
      <c r="AM14" s="56">
        <v>0</v>
      </c>
      <c r="AN14" s="56">
        <v>0</v>
      </c>
      <c r="AO14" s="56">
        <v>0</v>
      </c>
      <c r="AP14" s="56">
        <v>0</v>
      </c>
      <c r="AQ14" s="56">
        <v>0</v>
      </c>
      <c r="AR14" s="56">
        <v>0</v>
      </c>
      <c r="AS14" s="56">
        <v>0</v>
      </c>
      <c r="AT14" s="56">
        <v>0</v>
      </c>
      <c r="AU14" s="56">
        <v>0</v>
      </c>
      <c r="AV14" s="56">
        <v>0</v>
      </c>
      <c r="AW14" s="56">
        <v>0</v>
      </c>
      <c r="AX14" s="56">
        <v>0</v>
      </c>
      <c r="AY14" s="56">
        <v>0</v>
      </c>
      <c r="AZ14" s="56">
        <v>0</v>
      </c>
      <c r="BA14" s="56">
        <v>0</v>
      </c>
      <c r="BB14" s="56">
        <v>0</v>
      </c>
      <c r="BC14" s="56">
        <v>0</v>
      </c>
      <c r="BD14" s="56">
        <v>0</v>
      </c>
      <c r="BE14" s="56">
        <v>0</v>
      </c>
      <c r="BF14" s="56">
        <v>0</v>
      </c>
      <c r="BG14" s="56">
        <v>0</v>
      </c>
      <c r="BH14" s="56">
        <v>0</v>
      </c>
      <c r="BI14" s="56">
        <v>0</v>
      </c>
      <c r="BJ14" s="56">
        <v>0</v>
      </c>
      <c r="BK14" s="56">
        <v>0</v>
      </c>
      <c r="BL14" s="56">
        <v>0</v>
      </c>
      <c r="BM14" s="56">
        <v>0</v>
      </c>
      <c r="BN14" s="56">
        <v>0</v>
      </c>
      <c r="BO14" s="56">
        <v>0</v>
      </c>
      <c r="BP14" s="56">
        <v>0</v>
      </c>
      <c r="BQ14" s="56">
        <v>0</v>
      </c>
      <c r="BR14" s="56">
        <v>0</v>
      </c>
      <c r="BS14" s="56">
        <v>0</v>
      </c>
      <c r="BT14" s="56">
        <v>0</v>
      </c>
      <c r="BU14" s="56">
        <v>0</v>
      </c>
      <c r="BV14" s="56">
        <v>0</v>
      </c>
      <c r="BW14" s="56">
        <v>0</v>
      </c>
      <c r="BX14" s="56">
        <v>0</v>
      </c>
      <c r="BY14" s="56">
        <v>0</v>
      </c>
      <c r="BZ14" s="56">
        <v>0</v>
      </c>
      <c r="CA14" s="56">
        <v>0</v>
      </c>
      <c r="CB14" s="56">
        <v>0</v>
      </c>
      <c r="CC14" s="56">
        <v>0</v>
      </c>
      <c r="CD14" s="56">
        <v>0</v>
      </c>
      <c r="CE14" s="56">
        <v>0</v>
      </c>
      <c r="CF14" s="56">
        <v>0</v>
      </c>
      <c r="CG14" s="56">
        <v>0</v>
      </c>
      <c r="CH14" s="56">
        <v>0</v>
      </c>
      <c r="CI14" s="56">
        <v>0</v>
      </c>
      <c r="CJ14" s="56">
        <v>0</v>
      </c>
      <c r="CK14" s="56">
        <v>0</v>
      </c>
      <c r="CL14" s="56">
        <v>0</v>
      </c>
      <c r="CM14" s="56">
        <v>0</v>
      </c>
      <c r="CN14" s="56">
        <v>0</v>
      </c>
      <c r="CO14" s="56">
        <v>0</v>
      </c>
      <c r="CP14" s="56">
        <v>0</v>
      </c>
      <c r="CQ14" s="56">
        <v>0</v>
      </c>
      <c r="CR14" s="56">
        <v>0</v>
      </c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</row>
    <row r="15" spans="1:121" x14ac:dyDescent="0.25">
      <c r="D15" t="s">
        <v>76</v>
      </c>
      <c r="E15" t="s">
        <v>77</v>
      </c>
      <c r="F15" s="56"/>
      <c r="G15" s="56">
        <f t="shared" ref="G15:BR15" si="8">((G10+G11)*0.475+G12+G13+G14)*44/12</f>
        <v>466.70252120732084</v>
      </c>
      <c r="H15" s="56">
        <f t="shared" si="8"/>
        <v>472.47053239773442</v>
      </c>
      <c r="I15" s="56">
        <f t="shared" si="8"/>
        <v>479.32300899409785</v>
      </c>
      <c r="J15" s="56">
        <f t="shared" si="8"/>
        <v>487.21653584621055</v>
      </c>
      <c r="K15" s="56">
        <f t="shared" si="8"/>
        <v>496.10484655207415</v>
      </c>
      <c r="L15" s="56">
        <f t="shared" si="8"/>
        <v>505.94232113232721</v>
      </c>
      <c r="M15" s="56">
        <f t="shared" si="8"/>
        <v>516.68457351547374</v>
      </c>
      <c r="N15" s="56">
        <f t="shared" si="8"/>
        <v>528.2885076040609</v>
      </c>
      <c r="O15" s="56">
        <f t="shared" si="8"/>
        <v>540.71225458512095</v>
      </c>
      <c r="P15" s="56">
        <f t="shared" si="8"/>
        <v>553.91508917748115</v>
      </c>
      <c r="Q15" s="56">
        <f t="shared" si="8"/>
        <v>567.85735039754434</v>
      </c>
      <c r="R15" s="56">
        <f t="shared" si="8"/>
        <v>582.50037279081175</v>
      </c>
      <c r="S15" s="56">
        <f t="shared" si="8"/>
        <v>597.80642837199514</v>
      </c>
      <c r="T15" s="56">
        <f t="shared" si="8"/>
        <v>613.73867796607294</v>
      </c>
      <c r="U15" s="56">
        <f t="shared" si="8"/>
        <v>630.26113039198981</v>
      </c>
      <c r="V15" s="56">
        <f t="shared" si="8"/>
        <v>647.3386080715452</v>
      </c>
      <c r="W15" s="56">
        <f t="shared" si="8"/>
        <v>664.93671787777362</v>
      </c>
      <c r="X15" s="56">
        <f t="shared" si="8"/>
        <v>683.02182626241836</v>
      </c>
      <c r="Y15" s="56">
        <f t="shared" si="8"/>
        <v>701.56103789382826</v>
      </c>
      <c r="Z15" s="56">
        <f t="shared" si="8"/>
        <v>720.52217719166413</v>
      </c>
      <c r="AA15" s="56">
        <f t="shared" si="8"/>
        <v>755.39429043682321</v>
      </c>
      <c r="AB15" s="56">
        <f t="shared" si="8"/>
        <v>664.73155616556949</v>
      </c>
      <c r="AC15" s="56">
        <f t="shared" si="8"/>
        <v>701.9606740788339</v>
      </c>
      <c r="AD15" s="56">
        <f t="shared" si="8"/>
        <v>739.05014348628902</v>
      </c>
      <c r="AE15" s="56">
        <f t="shared" si="8"/>
        <v>776.02274051622544</v>
      </c>
      <c r="AF15" s="56">
        <f t="shared" si="8"/>
        <v>812.89508115862452</v>
      </c>
      <c r="AG15" s="56">
        <f t="shared" si="8"/>
        <v>849.67980096859571</v>
      </c>
      <c r="AH15" s="56">
        <f t="shared" si="8"/>
        <v>787.81679975527743</v>
      </c>
      <c r="AI15" s="56">
        <f t="shared" si="8"/>
        <v>826.91562491416835</v>
      </c>
      <c r="AJ15" s="46">
        <f t="shared" si="8"/>
        <v>865.91914099479743</v>
      </c>
      <c r="AK15" s="56">
        <f t="shared" si="8"/>
        <v>903.81173470052727</v>
      </c>
      <c r="AL15" s="56">
        <f t="shared" si="8"/>
        <v>941.62892154649683</v>
      </c>
      <c r="AM15" s="56">
        <f t="shared" si="8"/>
        <v>979.3779382151165</v>
      </c>
      <c r="AN15" s="56">
        <f t="shared" si="8"/>
        <v>1017.0648078362756</v>
      </c>
      <c r="AO15" s="56">
        <f t="shared" si="8"/>
        <v>912.1285572497203</v>
      </c>
      <c r="AP15" s="56">
        <f t="shared" si="8"/>
        <v>950.00633363435827</v>
      </c>
      <c r="AQ15" s="56">
        <f t="shared" si="8"/>
        <v>987.81709928205146</v>
      </c>
      <c r="AR15" s="56">
        <f t="shared" si="8"/>
        <v>1025.5666833414534</v>
      </c>
      <c r="AS15" s="56">
        <f t="shared" si="8"/>
        <v>1063.260022449032</v>
      </c>
      <c r="AT15" s="56">
        <f t="shared" si="8"/>
        <v>1100.901348510994</v>
      </c>
      <c r="AU15" s="56">
        <f t="shared" si="8"/>
        <v>1138.4943275685848</v>
      </c>
      <c r="AV15" s="56">
        <f t="shared" si="8"/>
        <v>1176.0421646505822</v>
      </c>
      <c r="AW15" s="56">
        <f t="shared" si="8"/>
        <v>1048.7199599298281</v>
      </c>
      <c r="AX15" s="56">
        <f t="shared" si="8"/>
        <v>1084.5785762228772</v>
      </c>
      <c r="AY15" s="56">
        <f t="shared" si="8"/>
        <v>1120.3919832360609</v>
      </c>
      <c r="AZ15" s="56">
        <f t="shared" si="8"/>
        <v>1156.1631187473558</v>
      </c>
      <c r="BA15" s="56">
        <f t="shared" si="8"/>
        <v>1191.8945783787556</v>
      </c>
      <c r="BB15" s="56">
        <f t="shared" si="8"/>
        <v>1227.5886712385447</v>
      </c>
      <c r="BC15" s="56">
        <f t="shared" si="8"/>
        <v>1263.2474641997071</v>
      </c>
      <c r="BD15" s="56">
        <f t="shared" si="8"/>
        <v>1298.87281756373</v>
      </c>
      <c r="BE15" s="56">
        <f t="shared" si="8"/>
        <v>1334.4664140995983</v>
      </c>
      <c r="BF15" s="56">
        <f t="shared" si="8"/>
        <v>1370.0297829219269</v>
      </c>
      <c r="BG15" s="56">
        <f t="shared" si="8"/>
        <v>1236.0317385484343</v>
      </c>
      <c r="BH15" s="56">
        <f t="shared" si="8"/>
        <v>1268.5195519127712</v>
      </c>
      <c r="BI15" s="56">
        <f t="shared" si="8"/>
        <v>1300.9798157751763</v>
      </c>
      <c r="BJ15" s="56">
        <f t="shared" si="8"/>
        <v>1333.413790230208</v>
      </c>
      <c r="BK15" s="56">
        <f t="shared" si="8"/>
        <v>1365.8226303848985</v>
      </c>
      <c r="BL15" s="56">
        <f t="shared" si="8"/>
        <v>1398.2073987540364</v>
      </c>
      <c r="BM15" s="56">
        <f t="shared" si="8"/>
        <v>1430.569075792584</v>
      </c>
      <c r="BN15" s="56">
        <f t="shared" si="8"/>
        <v>1462.9085689010169</v>
      </c>
      <c r="BO15" s="56">
        <f t="shared" si="8"/>
        <v>1495.2267201694694</v>
      </c>
      <c r="BP15" s="56">
        <f t="shared" si="8"/>
        <v>1527.524313073036</v>
      </c>
      <c r="BQ15" s="56">
        <f t="shared" si="8"/>
        <v>1415.0214826138381</v>
      </c>
      <c r="BR15" s="56">
        <f t="shared" si="8"/>
        <v>1443.1714683748062</v>
      </c>
      <c r="BS15" s="56">
        <f t="shared" ref="BS15:CQ15" si="9">((BS10+BS11)*0.475+BS12+BS13+BS14)*44/12</f>
        <v>1471.3049130508398</v>
      </c>
      <c r="BT15" s="56">
        <f t="shared" si="9"/>
        <v>1499.4223582906791</v>
      </c>
      <c r="BU15" s="56">
        <f t="shared" si="9"/>
        <v>1527.524313073036</v>
      </c>
      <c r="BV15" s="56">
        <f t="shared" si="9"/>
        <v>1555.6112565281248</v>
      </c>
      <c r="BW15" s="56">
        <f t="shared" si="9"/>
        <v>1583.6836404459693</v>
      </c>
      <c r="BX15" s="56">
        <f t="shared" si="9"/>
        <v>1611.7418915135625</v>
      </c>
      <c r="BY15" s="56">
        <f t="shared" si="9"/>
        <v>1639.7864133163921</v>
      </c>
      <c r="BZ15" s="56">
        <f t="shared" si="9"/>
        <v>1667.8175881344098</v>
      </c>
      <c r="CA15" s="56">
        <f t="shared" si="9"/>
        <v>1566.0353288127833</v>
      </c>
      <c r="CB15" s="56">
        <f t="shared" si="9"/>
        <v>1589.8618422321626</v>
      </c>
      <c r="CC15" s="56">
        <f t="shared" si="9"/>
        <v>1613.678237330568</v>
      </c>
      <c r="CD15" s="56">
        <f t="shared" si="9"/>
        <v>1637.4847589947185</v>
      </c>
      <c r="CE15" s="56">
        <f t="shared" si="9"/>
        <v>1661.281641113271</v>
      </c>
      <c r="CF15" s="56">
        <f t="shared" si="9"/>
        <v>1685.0691072890693</v>
      </c>
      <c r="CG15" s="56">
        <f t="shared" si="9"/>
        <v>1708.8473714917029</v>
      </c>
      <c r="CH15" s="56">
        <f t="shared" si="9"/>
        <v>1732.6166386564691</v>
      </c>
      <c r="CI15" s="56">
        <f t="shared" si="9"/>
        <v>1752.8788564037143</v>
      </c>
      <c r="CJ15" s="56">
        <f t="shared" si="9"/>
        <v>1773.1347919086584</v>
      </c>
      <c r="CK15" s="56">
        <f t="shared" si="9"/>
        <v>1793.3845583840514</v>
      </c>
      <c r="CL15" s="56">
        <f t="shared" si="9"/>
        <v>1813.6282652362206</v>
      </c>
      <c r="CM15" s="56">
        <f t="shared" si="9"/>
        <v>1833.8660182505855</v>
      </c>
      <c r="CN15" s="56">
        <f t="shared" si="9"/>
        <v>1854.0979197654035</v>
      </c>
      <c r="CO15" s="56">
        <f t="shared" si="9"/>
        <v>1874.3240688346775</v>
      </c>
      <c r="CP15" s="56">
        <f t="shared" si="9"/>
        <v>1894.5445613810396</v>
      </c>
      <c r="CQ15" s="56">
        <f t="shared" si="9"/>
        <v>1914.7594903393799</v>
      </c>
      <c r="CR15" s="56">
        <f>((CR10+CR11)*0.475+CR12+CR13+CR14)*44/12</f>
        <v>1934.9689457918903</v>
      </c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</row>
    <row r="16" spans="1:121" x14ac:dyDescent="0.25">
      <c r="E16" s="3" t="s">
        <v>78</v>
      </c>
      <c r="F16" s="59"/>
      <c r="G16" s="59">
        <f>AJ15-AJ74</f>
        <v>307.48629556625554</v>
      </c>
      <c r="H16" s="60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2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</row>
    <row r="17" spans="4:16384" ht="15.75" thickBot="1" x14ac:dyDescent="0.3">
      <c r="E17" s="3" t="s">
        <v>79</v>
      </c>
      <c r="F17" s="59"/>
      <c r="G17" s="59">
        <f>1/$F$2*SUM(G15:GZ15)-1/$F$62*SUM(G74:GZ74)</f>
        <v>585.28297353566006</v>
      </c>
      <c r="H17" s="60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2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</row>
    <row r="18" spans="4:16384" s="63" customFormat="1" ht="15.75" thickBot="1" x14ac:dyDescent="0.3">
      <c r="E18" s="64" t="s">
        <v>51</v>
      </c>
      <c r="F18" s="65"/>
      <c r="G18" s="65">
        <f>MIN(G16:G17)</f>
        <v>307.48629556625554</v>
      </c>
      <c r="H18" s="66" t="s">
        <v>80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8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2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4:16384" s="63" customFormat="1" x14ac:dyDescent="0.25">
      <c r="E19" s="63" t="s">
        <v>81</v>
      </c>
      <c r="F19" s="69"/>
      <c r="G19" s="69">
        <f t="shared" ref="G19:BR19" si="10">G15-G74</f>
        <v>1.2355471329394732</v>
      </c>
      <c r="H19" s="69">
        <f t="shared" si="10"/>
        <v>3.6563403614398453</v>
      </c>
      <c r="I19" s="69">
        <f t="shared" si="10"/>
        <v>7.2002742088364471</v>
      </c>
      <c r="J19" s="69">
        <f t="shared" si="10"/>
        <v>11.809098613115395</v>
      </c>
      <c r="K19" s="69">
        <f t="shared" si="10"/>
        <v>17.429823503923899</v>
      </c>
      <c r="L19" s="69">
        <f t="shared" si="10"/>
        <v>24.012993440750336</v>
      </c>
      <c r="M19" s="69">
        <f t="shared" si="10"/>
        <v>31.511749778595515</v>
      </c>
      <c r="N19" s="69">
        <f t="shared" si="10"/>
        <v>39.88127417494394</v>
      </c>
      <c r="O19" s="69">
        <f t="shared" si="10"/>
        <v>49.078431944798865</v>
      </c>
      <c r="P19" s="69">
        <f t="shared" si="10"/>
        <v>59.061529742641596</v>
      </c>
      <c r="Q19" s="69">
        <f t="shared" si="10"/>
        <v>69.790143337257746</v>
      </c>
      <c r="R19" s="69">
        <f t="shared" si="10"/>
        <v>81.224990758347815</v>
      </c>
      <c r="S19" s="69">
        <f t="shared" si="10"/>
        <v>93.327836116844708</v>
      </c>
      <c r="T19" s="69">
        <f t="shared" si="10"/>
        <v>106.06141491179147</v>
      </c>
      <c r="U19" s="69">
        <f t="shared" si="10"/>
        <v>119.38937484004128</v>
      </c>
      <c r="V19" s="69">
        <f t="shared" si="10"/>
        <v>133.27622807496061</v>
      </c>
      <c r="W19" s="69">
        <f t="shared" si="10"/>
        <v>147.6873122141169</v>
      </c>
      <c r="X19" s="69">
        <f t="shared" si="10"/>
        <v>162.58875790284935</v>
      </c>
      <c r="Y19" s="69">
        <f t="shared" si="10"/>
        <v>177.94746168360325</v>
      </c>
      <c r="Z19" s="69">
        <f t="shared" si="10"/>
        <v>193.73106299548272</v>
      </c>
      <c r="AA19" s="69">
        <f t="shared" si="10"/>
        <v>225.42844268182978</v>
      </c>
      <c r="AB19" s="69">
        <f t="shared" si="10"/>
        <v>131.59363048761156</v>
      </c>
      <c r="AC19" s="69">
        <f t="shared" si="10"/>
        <v>165.65319161354523</v>
      </c>
      <c r="AD19" s="69">
        <f t="shared" si="10"/>
        <v>199.57550322615054</v>
      </c>
      <c r="AE19" s="69">
        <f t="shared" si="10"/>
        <v>233.38323006502549</v>
      </c>
      <c r="AF19" s="69">
        <f t="shared" si="10"/>
        <v>267.09288614695015</v>
      </c>
      <c r="AG19" s="69">
        <f t="shared" si="10"/>
        <v>300.71701334214652</v>
      </c>
      <c r="AH19" s="69">
        <f t="shared" si="10"/>
        <v>235.6954251076836</v>
      </c>
      <c r="AI19" s="69">
        <f t="shared" si="10"/>
        <v>271.63758900464927</v>
      </c>
      <c r="AJ19" s="70">
        <f t="shared" si="10"/>
        <v>307.48629556625554</v>
      </c>
      <c r="AK19" s="69">
        <f t="shared" si="10"/>
        <v>343.25252936063805</v>
      </c>
      <c r="AL19" s="69">
        <f t="shared" si="10"/>
        <v>378.94507512521113</v>
      </c>
      <c r="AM19" s="69">
        <f t="shared" si="10"/>
        <v>414.57110966586129</v>
      </c>
      <c r="AN19" s="69">
        <f t="shared" si="10"/>
        <v>450.13660007104932</v>
      </c>
      <c r="AO19" s="69">
        <f t="shared" si="10"/>
        <v>343.08052062306353</v>
      </c>
      <c r="AP19" s="69">
        <f t="shared" si="10"/>
        <v>378.83996911745623</v>
      </c>
      <c r="AQ19" s="69">
        <f t="shared" si="10"/>
        <v>414.53386136236554</v>
      </c>
      <c r="AR19" s="69">
        <f t="shared" si="10"/>
        <v>450.16798267838851</v>
      </c>
      <c r="AS19" s="69">
        <f t="shared" si="10"/>
        <v>485.74722831204406</v>
      </c>
      <c r="AT19" s="69">
        <f t="shared" si="10"/>
        <v>521.27579102307675</v>
      </c>
      <c r="AU19" s="69">
        <f t="shared" si="10"/>
        <v>556.75729977514891</v>
      </c>
      <c r="AV19" s="69">
        <f t="shared" si="10"/>
        <v>592.19492443123795</v>
      </c>
      <c r="AW19" s="69">
        <f t="shared" si="10"/>
        <v>462.76373176845811</v>
      </c>
      <c r="AX19" s="69">
        <f t="shared" si="10"/>
        <v>496.51455284954943</v>
      </c>
      <c r="AY19" s="69">
        <f t="shared" si="10"/>
        <v>530.22132715276405</v>
      </c>
      <c r="AZ19" s="69">
        <f t="shared" si="10"/>
        <v>563.88696364817361</v>
      </c>
      <c r="BA19" s="69">
        <f t="shared" si="10"/>
        <v>597.51403047391887</v>
      </c>
      <c r="BB19" s="69">
        <f t="shared" si="10"/>
        <v>631.10481049077248</v>
      </c>
      <c r="BC19" s="69">
        <f t="shared" si="10"/>
        <v>664.66134548035166</v>
      </c>
      <c r="BD19" s="69">
        <f t="shared" si="10"/>
        <v>698.18547173545892</v>
      </c>
      <c r="BE19" s="69">
        <f t="shared" si="10"/>
        <v>731.67884903165486</v>
      </c>
      <c r="BF19" s="69">
        <f t="shared" si="10"/>
        <v>765.14298444340704</v>
      </c>
      <c r="BG19" s="69">
        <f t="shared" si="10"/>
        <v>629.04667134448334</v>
      </c>
      <c r="BH19" s="69">
        <f t="shared" si="10"/>
        <v>659.43716036812896</v>
      </c>
      <c r="BI19" s="69">
        <f t="shared" si="10"/>
        <v>689.80102476908166</v>
      </c>
      <c r="BJ19" s="69">
        <f t="shared" si="10"/>
        <v>720.1395058863003</v>
      </c>
      <c r="BK19" s="69">
        <f t="shared" si="10"/>
        <v>750.45374077942279</v>
      </c>
      <c r="BL19" s="69">
        <f t="shared" si="10"/>
        <v>780.74477458535796</v>
      </c>
      <c r="BM19" s="69">
        <f t="shared" si="10"/>
        <v>811.0135710147598</v>
      </c>
      <c r="BN19" s="69">
        <f t="shared" si="10"/>
        <v>841.26102132392737</v>
      </c>
      <c r="BO19" s="69">
        <f t="shared" si="10"/>
        <v>871.48795202780423</v>
      </c>
      <c r="BP19" s="69">
        <f t="shared" si="10"/>
        <v>901.69513156623327</v>
      </c>
      <c r="BQ19" s="69">
        <f t="shared" si="10"/>
        <v>787.10268041890583</v>
      </c>
      <c r="BR19" s="69">
        <f t="shared" si="10"/>
        <v>813.16382413379336</v>
      </c>
      <c r="BS19" s="69">
        <f t="shared" ref="BS19:CR19" si="11">BS15-BS74</f>
        <v>839.20919183459</v>
      </c>
      <c r="BT19" s="69">
        <f t="shared" si="11"/>
        <v>865.23931204036569</v>
      </c>
      <c r="BU19" s="69">
        <f t="shared" si="11"/>
        <v>891.25468102086359</v>
      </c>
      <c r="BV19" s="69">
        <f t="shared" si="11"/>
        <v>917.25576559847707</v>
      </c>
      <c r="BW19" s="69">
        <f t="shared" si="11"/>
        <v>943.24300563818508</v>
      </c>
      <c r="BX19" s="69">
        <f t="shared" si="11"/>
        <v>969.21681626743623</v>
      </c>
      <c r="BY19" s="69">
        <f t="shared" si="11"/>
        <v>995.17758986141348</v>
      </c>
      <c r="BZ19" s="69">
        <f t="shared" si="11"/>
        <v>1021.1256978236845</v>
      </c>
      <c r="CA19" s="69">
        <f t="shared" si="11"/>
        <v>917.26104244251098</v>
      </c>
      <c r="CB19" s="69">
        <f t="shared" si="11"/>
        <v>939.00582034748481</v>
      </c>
      <c r="CC19" s="69">
        <f t="shared" si="11"/>
        <v>960.74113051854431</v>
      </c>
      <c r="CD19" s="69">
        <f t="shared" si="11"/>
        <v>982.46720816513744</v>
      </c>
      <c r="CE19" s="69">
        <f t="shared" si="11"/>
        <v>1004.1842777679536</v>
      </c>
      <c r="CF19" s="69">
        <f t="shared" si="11"/>
        <v>1025.8925537802797</v>
      </c>
      <c r="CG19" s="69">
        <f t="shared" si="11"/>
        <v>1047.5922412702416</v>
      </c>
      <c r="CH19" s="69">
        <f t="shared" si="11"/>
        <v>1069.2835365099859</v>
      </c>
      <c r="CI19" s="69">
        <f t="shared" si="11"/>
        <v>1752.8788564037143</v>
      </c>
      <c r="CJ19" s="69">
        <f t="shared" si="11"/>
        <v>1773.1347919086584</v>
      </c>
      <c r="CK19" s="69">
        <f t="shared" si="11"/>
        <v>1793.3845583840514</v>
      </c>
      <c r="CL19" s="69">
        <f t="shared" si="11"/>
        <v>1813.6282652362206</v>
      </c>
      <c r="CM19" s="69">
        <f t="shared" si="11"/>
        <v>1833.8660182505855</v>
      </c>
      <c r="CN19" s="69">
        <f t="shared" si="11"/>
        <v>1854.0979197654035</v>
      </c>
      <c r="CO19" s="69">
        <f t="shared" si="11"/>
        <v>1874.3240688346775</v>
      </c>
      <c r="CP19" s="69">
        <f t="shared" si="11"/>
        <v>1894.5445613810396</v>
      </c>
      <c r="CQ19" s="69">
        <f t="shared" si="11"/>
        <v>1914.7594903393799</v>
      </c>
      <c r="CR19" s="69">
        <f t="shared" si="11"/>
        <v>1934.9689457918903</v>
      </c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</row>
    <row r="20" spans="4:16384" x14ac:dyDescent="0.25">
      <c r="D20" s="63"/>
      <c r="E20" s="63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70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  <c r="IM20" s="63"/>
      <c r="IN20" s="63"/>
      <c r="IO20" s="63"/>
      <c r="IP20" s="63"/>
      <c r="IQ20" s="63"/>
      <c r="IR20" s="63"/>
      <c r="IS20" s="63"/>
      <c r="IT20" s="63"/>
      <c r="IU20" s="63"/>
      <c r="IV20" s="63"/>
      <c r="IW20" s="63"/>
      <c r="IX20" s="63"/>
      <c r="IY20" s="63"/>
      <c r="IZ20" s="63"/>
      <c r="JA20" s="63"/>
      <c r="JB20" s="63"/>
      <c r="JC20" s="63"/>
      <c r="JD20" s="63"/>
      <c r="JE20" s="63"/>
      <c r="JF20" s="63"/>
      <c r="JG20" s="63"/>
      <c r="JH20" s="63"/>
      <c r="JI20" s="63"/>
      <c r="JJ20" s="63"/>
      <c r="JK20" s="63"/>
      <c r="JL20" s="63"/>
      <c r="JM20" s="63"/>
      <c r="JN20" s="63"/>
      <c r="JO20" s="63"/>
      <c r="JP20" s="63"/>
      <c r="JQ20" s="63"/>
      <c r="JR20" s="63"/>
      <c r="JS20" s="63"/>
      <c r="JT20" s="63"/>
      <c r="JU20" s="63"/>
      <c r="JV20" s="63"/>
      <c r="JW20" s="63"/>
      <c r="JX20" s="63"/>
      <c r="JY20" s="63"/>
      <c r="JZ20" s="63"/>
      <c r="KA20" s="63"/>
      <c r="KB20" s="63"/>
      <c r="KC20" s="63"/>
      <c r="KD20" s="63"/>
      <c r="KE20" s="63"/>
      <c r="KF20" s="63"/>
      <c r="KG20" s="63"/>
      <c r="KH20" s="63"/>
      <c r="KI20" s="63"/>
      <c r="KJ20" s="63"/>
      <c r="KK20" s="63"/>
      <c r="KL20" s="63"/>
      <c r="KM20" s="63"/>
      <c r="KN20" s="63"/>
      <c r="KO20" s="63"/>
      <c r="KP20" s="63"/>
      <c r="KQ20" s="63"/>
      <c r="KR20" s="63"/>
      <c r="KS20" s="63"/>
      <c r="KT20" s="63"/>
      <c r="KU20" s="63"/>
      <c r="KV20" s="63"/>
      <c r="KW20" s="63"/>
      <c r="KX20" s="63"/>
      <c r="KY20" s="63"/>
      <c r="KZ20" s="63"/>
      <c r="LA20" s="63"/>
      <c r="LB20" s="63"/>
      <c r="LC20" s="63"/>
      <c r="LD20" s="63"/>
      <c r="LE20" s="63"/>
      <c r="LF20" s="63"/>
      <c r="LG20" s="63"/>
      <c r="LH20" s="63"/>
      <c r="LI20" s="63"/>
      <c r="LJ20" s="63"/>
      <c r="LK20" s="63"/>
      <c r="LL20" s="63"/>
      <c r="LM20" s="63"/>
      <c r="LN20" s="63"/>
      <c r="LO20" s="63"/>
      <c r="LP20" s="63"/>
      <c r="LQ20" s="63"/>
      <c r="LR20" s="63"/>
      <c r="LS20" s="63"/>
      <c r="LT20" s="63"/>
      <c r="LU20" s="63"/>
      <c r="LV20" s="63"/>
      <c r="LW20" s="63"/>
      <c r="LX20" s="63"/>
      <c r="LY20" s="63"/>
      <c r="LZ20" s="63"/>
      <c r="MA20" s="63"/>
      <c r="MB20" s="63"/>
      <c r="MC20" s="63"/>
      <c r="MD20" s="63"/>
      <c r="ME20" s="63"/>
      <c r="MF20" s="63"/>
      <c r="MG20" s="63"/>
      <c r="MH20" s="63"/>
      <c r="MI20" s="63"/>
      <c r="MJ20" s="63"/>
      <c r="MK20" s="63"/>
      <c r="ML20" s="63"/>
      <c r="MM20" s="63"/>
      <c r="MN20" s="63"/>
      <c r="MO20" s="63"/>
      <c r="MP20" s="63"/>
      <c r="MQ20" s="63"/>
      <c r="MR20" s="63"/>
      <c r="MS20" s="63"/>
      <c r="MT20" s="63"/>
      <c r="MU20" s="63"/>
      <c r="MV20" s="63"/>
      <c r="MW20" s="63"/>
      <c r="MX20" s="63"/>
      <c r="MY20" s="63"/>
      <c r="MZ20" s="63"/>
      <c r="NA20" s="63"/>
      <c r="NB20" s="63"/>
      <c r="NC20" s="63"/>
      <c r="ND20" s="63"/>
      <c r="NE20" s="63"/>
      <c r="NF20" s="63"/>
      <c r="NG20" s="63"/>
      <c r="NH20" s="63"/>
      <c r="NI20" s="63"/>
      <c r="NJ20" s="63"/>
      <c r="NK20" s="63"/>
      <c r="NL20" s="63"/>
      <c r="NM20" s="63"/>
      <c r="NN20" s="63"/>
      <c r="NO20" s="63"/>
      <c r="NP20" s="63"/>
      <c r="NQ20" s="63"/>
      <c r="NR20" s="63"/>
      <c r="NS20" s="63"/>
      <c r="NT20" s="63"/>
      <c r="NU20" s="63"/>
      <c r="NV20" s="63"/>
      <c r="NW20" s="63"/>
      <c r="NX20" s="63"/>
      <c r="NY20" s="63"/>
      <c r="NZ20" s="63"/>
      <c r="OA20" s="63"/>
      <c r="OB20" s="63"/>
      <c r="OC20" s="63"/>
      <c r="OD20" s="63"/>
      <c r="OE20" s="63"/>
      <c r="OF20" s="63"/>
      <c r="OG20" s="63"/>
      <c r="OH20" s="63"/>
      <c r="OI20" s="63"/>
      <c r="OJ20" s="63"/>
      <c r="OK20" s="63"/>
      <c r="OL20" s="63"/>
      <c r="OM20" s="63"/>
      <c r="ON20" s="63"/>
      <c r="OO20" s="63"/>
      <c r="OP20" s="63"/>
      <c r="OQ20" s="63"/>
      <c r="OR20" s="63"/>
      <c r="OS20" s="63"/>
      <c r="OT20" s="63"/>
      <c r="OU20" s="63"/>
      <c r="OV20" s="63"/>
      <c r="OW20" s="63"/>
      <c r="OX20" s="63"/>
      <c r="OY20" s="63"/>
      <c r="OZ20" s="63"/>
      <c r="PA20" s="63"/>
      <c r="PB20" s="63"/>
      <c r="PC20" s="63"/>
      <c r="PD20" s="63"/>
      <c r="PE20" s="63"/>
      <c r="PF20" s="63"/>
      <c r="PG20" s="63"/>
      <c r="PH20" s="63"/>
      <c r="PI20" s="63"/>
      <c r="PJ20" s="63"/>
      <c r="PK20" s="63"/>
      <c r="PL20" s="63"/>
      <c r="PM20" s="63"/>
      <c r="PN20" s="63"/>
      <c r="PO20" s="63"/>
      <c r="PP20" s="63"/>
      <c r="PQ20" s="63"/>
      <c r="PR20" s="63"/>
      <c r="PS20" s="63"/>
      <c r="PT20" s="63"/>
      <c r="PU20" s="63"/>
      <c r="PV20" s="63"/>
      <c r="PW20" s="63"/>
      <c r="PX20" s="63"/>
      <c r="PY20" s="63"/>
      <c r="PZ20" s="63"/>
      <c r="QA20" s="63"/>
      <c r="QB20" s="63"/>
      <c r="QC20" s="63"/>
      <c r="QD20" s="63"/>
      <c r="QE20" s="63"/>
      <c r="QF20" s="63"/>
      <c r="QG20" s="63"/>
      <c r="QH20" s="63"/>
      <c r="QI20" s="63"/>
      <c r="QJ20" s="63"/>
      <c r="QK20" s="63"/>
      <c r="QL20" s="63"/>
      <c r="QM20" s="63"/>
      <c r="QN20" s="63"/>
      <c r="QO20" s="63"/>
      <c r="QP20" s="63"/>
      <c r="QQ20" s="63"/>
      <c r="QR20" s="63"/>
      <c r="QS20" s="63"/>
      <c r="QT20" s="63"/>
      <c r="QU20" s="63"/>
      <c r="QV20" s="63"/>
      <c r="QW20" s="63"/>
      <c r="QX20" s="63"/>
      <c r="QY20" s="63"/>
      <c r="QZ20" s="63"/>
      <c r="RA20" s="63"/>
      <c r="RB20" s="63"/>
      <c r="RC20" s="63"/>
      <c r="RD20" s="63"/>
      <c r="RE20" s="63"/>
      <c r="RF20" s="63"/>
      <c r="RG20" s="63"/>
      <c r="RH20" s="63"/>
      <c r="RI20" s="63"/>
      <c r="RJ20" s="63"/>
      <c r="RK20" s="63"/>
      <c r="RL20" s="63"/>
      <c r="RM20" s="63"/>
      <c r="RN20" s="63"/>
      <c r="RO20" s="63"/>
      <c r="RP20" s="63"/>
      <c r="RQ20" s="63"/>
      <c r="RR20" s="63"/>
      <c r="RS20" s="63"/>
      <c r="RT20" s="63"/>
      <c r="RU20" s="63"/>
      <c r="RV20" s="63"/>
      <c r="RW20" s="63"/>
      <c r="RX20" s="63"/>
      <c r="RY20" s="63"/>
      <c r="RZ20" s="63"/>
      <c r="SA20" s="63"/>
      <c r="SB20" s="63"/>
      <c r="SC20" s="63"/>
      <c r="SD20" s="63"/>
      <c r="SE20" s="63"/>
      <c r="SF20" s="63"/>
      <c r="SG20" s="63"/>
      <c r="SH20" s="63"/>
      <c r="SI20" s="63"/>
      <c r="SJ20" s="63"/>
      <c r="SK20" s="63"/>
      <c r="SL20" s="63"/>
      <c r="SM20" s="63"/>
      <c r="SN20" s="63"/>
      <c r="SO20" s="63"/>
      <c r="SP20" s="63"/>
      <c r="SQ20" s="63"/>
      <c r="SR20" s="63"/>
      <c r="SS20" s="63"/>
      <c r="ST20" s="63"/>
      <c r="SU20" s="63"/>
      <c r="SV20" s="63"/>
      <c r="SW20" s="63"/>
      <c r="SX20" s="63"/>
      <c r="SY20" s="63"/>
      <c r="SZ20" s="63"/>
      <c r="TA20" s="63"/>
      <c r="TB20" s="63"/>
      <c r="TC20" s="63"/>
      <c r="TD20" s="63"/>
      <c r="TE20" s="63"/>
      <c r="TF20" s="63"/>
      <c r="TG20" s="63"/>
      <c r="TH20" s="63"/>
      <c r="TI20" s="63"/>
      <c r="TJ20" s="63"/>
      <c r="TK20" s="63"/>
      <c r="TL20" s="63"/>
      <c r="TM20" s="63"/>
      <c r="TN20" s="63"/>
      <c r="TO20" s="63"/>
      <c r="TP20" s="63"/>
      <c r="TQ20" s="63"/>
      <c r="TR20" s="63"/>
      <c r="TS20" s="63"/>
      <c r="TT20" s="63"/>
      <c r="TU20" s="63"/>
      <c r="TV20" s="63"/>
      <c r="TW20" s="63"/>
      <c r="TX20" s="63"/>
      <c r="TY20" s="63"/>
      <c r="TZ20" s="63"/>
      <c r="UA20" s="63"/>
      <c r="UB20" s="63"/>
      <c r="UC20" s="63"/>
      <c r="UD20" s="63"/>
      <c r="UE20" s="63"/>
      <c r="UF20" s="63"/>
      <c r="UG20" s="63"/>
      <c r="UH20" s="63"/>
      <c r="UI20" s="63"/>
      <c r="UJ20" s="63"/>
      <c r="UK20" s="63"/>
      <c r="UL20" s="63"/>
      <c r="UM20" s="63"/>
      <c r="UN20" s="63"/>
      <c r="UO20" s="63"/>
      <c r="UP20" s="63"/>
      <c r="UQ20" s="63"/>
      <c r="UR20" s="63"/>
      <c r="US20" s="63"/>
      <c r="UT20" s="63"/>
      <c r="UU20" s="63"/>
      <c r="UV20" s="63"/>
      <c r="UW20" s="63"/>
      <c r="UX20" s="63"/>
      <c r="UY20" s="63"/>
      <c r="UZ20" s="63"/>
      <c r="VA20" s="63"/>
      <c r="VB20" s="63"/>
      <c r="VC20" s="63"/>
      <c r="VD20" s="63"/>
      <c r="VE20" s="63"/>
      <c r="VF20" s="63"/>
      <c r="VG20" s="63"/>
      <c r="VH20" s="63"/>
      <c r="VI20" s="63"/>
      <c r="VJ20" s="63"/>
      <c r="VK20" s="63"/>
      <c r="VL20" s="63"/>
      <c r="VM20" s="63"/>
      <c r="VN20" s="63"/>
      <c r="VO20" s="63"/>
      <c r="VP20" s="63"/>
      <c r="VQ20" s="63"/>
      <c r="VR20" s="63"/>
      <c r="VS20" s="63"/>
      <c r="VT20" s="63"/>
      <c r="VU20" s="63"/>
      <c r="VV20" s="63"/>
      <c r="VW20" s="63"/>
      <c r="VX20" s="63"/>
      <c r="VY20" s="63"/>
      <c r="VZ20" s="63"/>
      <c r="WA20" s="63"/>
      <c r="WB20" s="63"/>
      <c r="WC20" s="63"/>
      <c r="WD20" s="63"/>
      <c r="WE20" s="63"/>
      <c r="WF20" s="63"/>
      <c r="WG20" s="63"/>
      <c r="WH20" s="63"/>
      <c r="WI20" s="63"/>
      <c r="WJ20" s="63"/>
      <c r="WK20" s="63"/>
      <c r="WL20" s="63"/>
      <c r="WM20" s="63"/>
      <c r="WN20" s="63"/>
      <c r="WO20" s="63"/>
      <c r="WP20" s="63"/>
      <c r="WQ20" s="63"/>
      <c r="WR20" s="63"/>
      <c r="WS20" s="63"/>
      <c r="WT20" s="63"/>
      <c r="WU20" s="63"/>
      <c r="WV20" s="63"/>
      <c r="WW20" s="63"/>
      <c r="WX20" s="63"/>
      <c r="WY20" s="63"/>
      <c r="WZ20" s="63"/>
      <c r="XA20" s="63"/>
      <c r="XB20" s="63"/>
      <c r="XC20" s="63"/>
      <c r="XD20" s="63"/>
      <c r="XE20" s="63"/>
      <c r="XF20" s="63"/>
      <c r="XG20" s="63"/>
      <c r="XH20" s="63"/>
      <c r="XI20" s="63"/>
      <c r="XJ20" s="63"/>
      <c r="XK20" s="63"/>
      <c r="XL20" s="63"/>
      <c r="XM20" s="63"/>
      <c r="XN20" s="63"/>
      <c r="XO20" s="63"/>
      <c r="XP20" s="63"/>
      <c r="XQ20" s="63"/>
      <c r="XR20" s="63"/>
      <c r="XS20" s="63"/>
      <c r="XT20" s="63"/>
      <c r="XU20" s="63"/>
      <c r="XV20" s="63"/>
      <c r="XW20" s="63"/>
      <c r="XX20" s="63"/>
      <c r="XY20" s="63"/>
      <c r="XZ20" s="63"/>
      <c r="YA20" s="63"/>
      <c r="YB20" s="63"/>
      <c r="YC20" s="63"/>
      <c r="YD20" s="63"/>
      <c r="YE20" s="63"/>
      <c r="YF20" s="63"/>
      <c r="YG20" s="63"/>
      <c r="YH20" s="63"/>
      <c r="YI20" s="63"/>
      <c r="YJ20" s="63"/>
      <c r="YK20" s="63"/>
      <c r="YL20" s="63"/>
      <c r="YM20" s="63"/>
      <c r="YN20" s="63"/>
      <c r="YO20" s="63"/>
      <c r="YP20" s="63"/>
      <c r="YQ20" s="63"/>
      <c r="YR20" s="63"/>
      <c r="YS20" s="63"/>
      <c r="YT20" s="63"/>
      <c r="YU20" s="63"/>
      <c r="YV20" s="63"/>
      <c r="YW20" s="63"/>
      <c r="YX20" s="63"/>
      <c r="YY20" s="63"/>
      <c r="YZ20" s="63"/>
      <c r="ZA20" s="63"/>
      <c r="ZB20" s="63"/>
      <c r="ZC20" s="63"/>
      <c r="ZD20" s="63"/>
      <c r="ZE20" s="63"/>
      <c r="ZF20" s="63"/>
      <c r="ZG20" s="63"/>
      <c r="ZH20" s="63"/>
      <c r="ZI20" s="63"/>
      <c r="ZJ20" s="63"/>
      <c r="ZK20" s="63"/>
      <c r="ZL20" s="63"/>
      <c r="ZM20" s="63"/>
      <c r="ZN20" s="63"/>
      <c r="ZO20" s="63"/>
      <c r="ZP20" s="63"/>
      <c r="ZQ20" s="63"/>
      <c r="ZR20" s="63"/>
      <c r="ZS20" s="63"/>
      <c r="ZT20" s="63"/>
      <c r="ZU20" s="63"/>
      <c r="ZV20" s="63"/>
      <c r="ZW20" s="63"/>
      <c r="ZX20" s="63"/>
      <c r="ZY20" s="63"/>
      <c r="ZZ20" s="63"/>
      <c r="AAA20" s="63"/>
      <c r="AAB20" s="63"/>
      <c r="AAC20" s="63"/>
      <c r="AAD20" s="63"/>
      <c r="AAE20" s="63"/>
      <c r="AAF20" s="63"/>
      <c r="AAG20" s="63"/>
      <c r="AAH20" s="63"/>
      <c r="AAI20" s="63"/>
      <c r="AAJ20" s="63"/>
      <c r="AAK20" s="63"/>
      <c r="AAL20" s="63"/>
      <c r="AAM20" s="63"/>
      <c r="AAN20" s="63"/>
      <c r="AAO20" s="63"/>
      <c r="AAP20" s="63"/>
      <c r="AAQ20" s="63"/>
      <c r="AAR20" s="63"/>
      <c r="AAS20" s="63"/>
      <c r="AAT20" s="63"/>
      <c r="AAU20" s="63"/>
      <c r="AAV20" s="63"/>
      <c r="AAW20" s="63"/>
      <c r="AAX20" s="63"/>
      <c r="AAY20" s="63"/>
      <c r="AAZ20" s="63"/>
      <c r="ABA20" s="63"/>
      <c r="ABB20" s="63"/>
      <c r="ABC20" s="63"/>
      <c r="ABD20" s="63"/>
      <c r="ABE20" s="63"/>
      <c r="ABF20" s="63"/>
      <c r="ABG20" s="63"/>
      <c r="ABH20" s="63"/>
      <c r="ABI20" s="63"/>
      <c r="ABJ20" s="63"/>
      <c r="ABK20" s="63"/>
      <c r="ABL20" s="63"/>
      <c r="ABM20" s="63"/>
      <c r="ABN20" s="63"/>
      <c r="ABO20" s="63"/>
      <c r="ABP20" s="63"/>
      <c r="ABQ20" s="63"/>
      <c r="ABR20" s="63"/>
      <c r="ABS20" s="63"/>
      <c r="ABT20" s="63"/>
      <c r="ABU20" s="63"/>
      <c r="ABV20" s="63"/>
      <c r="ABW20" s="63"/>
      <c r="ABX20" s="63"/>
      <c r="ABY20" s="63"/>
      <c r="ABZ20" s="63"/>
      <c r="ACA20" s="63"/>
      <c r="ACB20" s="63"/>
      <c r="ACC20" s="63"/>
      <c r="ACD20" s="63"/>
      <c r="ACE20" s="63"/>
      <c r="ACF20" s="63"/>
      <c r="ACG20" s="63"/>
      <c r="ACH20" s="63"/>
      <c r="ACI20" s="63"/>
      <c r="ACJ20" s="63"/>
      <c r="ACK20" s="63"/>
      <c r="ACL20" s="63"/>
      <c r="ACM20" s="63"/>
      <c r="ACN20" s="63"/>
      <c r="ACO20" s="63"/>
      <c r="ACP20" s="63"/>
      <c r="ACQ20" s="63"/>
      <c r="ACR20" s="63"/>
      <c r="ACS20" s="63"/>
      <c r="ACT20" s="63"/>
      <c r="ACU20" s="63"/>
      <c r="ACV20" s="63"/>
      <c r="ACW20" s="63"/>
      <c r="ACX20" s="63"/>
      <c r="ACY20" s="63"/>
      <c r="ACZ20" s="63"/>
      <c r="ADA20" s="63"/>
      <c r="ADB20" s="63"/>
      <c r="ADC20" s="63"/>
      <c r="ADD20" s="63"/>
      <c r="ADE20" s="63"/>
      <c r="ADF20" s="63"/>
      <c r="ADG20" s="63"/>
      <c r="ADH20" s="63"/>
      <c r="ADI20" s="63"/>
      <c r="ADJ20" s="63"/>
      <c r="ADK20" s="63"/>
      <c r="ADL20" s="63"/>
      <c r="ADM20" s="63"/>
      <c r="ADN20" s="63"/>
      <c r="ADO20" s="63"/>
      <c r="ADP20" s="63"/>
      <c r="ADQ20" s="63"/>
      <c r="ADR20" s="63"/>
      <c r="ADS20" s="63"/>
      <c r="ADT20" s="63"/>
      <c r="ADU20" s="63"/>
      <c r="ADV20" s="63"/>
      <c r="ADW20" s="63"/>
      <c r="ADX20" s="63"/>
      <c r="ADY20" s="63"/>
      <c r="ADZ20" s="63"/>
      <c r="AEA20" s="63"/>
      <c r="AEB20" s="63"/>
      <c r="AEC20" s="63"/>
      <c r="AED20" s="63"/>
      <c r="AEE20" s="63"/>
      <c r="AEF20" s="63"/>
      <c r="AEG20" s="63"/>
      <c r="AEH20" s="63"/>
      <c r="AEI20" s="63"/>
      <c r="AEJ20" s="63"/>
      <c r="AEK20" s="63"/>
      <c r="AEL20" s="63"/>
      <c r="AEM20" s="63"/>
      <c r="AEN20" s="63"/>
      <c r="AEO20" s="63"/>
      <c r="AEP20" s="63"/>
      <c r="AEQ20" s="63"/>
      <c r="AER20" s="63"/>
      <c r="AES20" s="63"/>
      <c r="AET20" s="63"/>
      <c r="AEU20" s="63"/>
      <c r="AEV20" s="63"/>
      <c r="AEW20" s="63"/>
      <c r="AEX20" s="63"/>
      <c r="AEY20" s="63"/>
      <c r="AEZ20" s="63"/>
      <c r="AFA20" s="63"/>
      <c r="AFB20" s="63"/>
      <c r="AFC20" s="63"/>
      <c r="AFD20" s="63"/>
      <c r="AFE20" s="63"/>
      <c r="AFF20" s="63"/>
      <c r="AFG20" s="63"/>
      <c r="AFH20" s="63"/>
      <c r="AFI20" s="63"/>
      <c r="AFJ20" s="63"/>
      <c r="AFK20" s="63"/>
      <c r="AFL20" s="63"/>
      <c r="AFM20" s="63"/>
      <c r="AFN20" s="63"/>
      <c r="AFO20" s="63"/>
      <c r="AFP20" s="63"/>
      <c r="AFQ20" s="63"/>
      <c r="AFR20" s="63"/>
      <c r="AFS20" s="63"/>
      <c r="AFT20" s="63"/>
      <c r="AFU20" s="63"/>
      <c r="AFV20" s="63"/>
      <c r="AFW20" s="63"/>
      <c r="AFX20" s="63"/>
      <c r="AFY20" s="63"/>
      <c r="AFZ20" s="63"/>
      <c r="AGA20" s="63"/>
      <c r="AGB20" s="63"/>
      <c r="AGC20" s="63"/>
      <c r="AGD20" s="63"/>
      <c r="AGE20" s="63"/>
      <c r="AGF20" s="63"/>
      <c r="AGG20" s="63"/>
      <c r="AGH20" s="63"/>
      <c r="AGI20" s="63"/>
      <c r="AGJ20" s="63"/>
      <c r="AGK20" s="63"/>
      <c r="AGL20" s="63"/>
      <c r="AGM20" s="63"/>
      <c r="AGN20" s="63"/>
      <c r="AGO20" s="63"/>
      <c r="AGP20" s="63"/>
      <c r="AGQ20" s="63"/>
      <c r="AGR20" s="63"/>
      <c r="AGS20" s="63"/>
      <c r="AGT20" s="63"/>
      <c r="AGU20" s="63"/>
      <c r="AGV20" s="63"/>
      <c r="AGW20" s="63"/>
      <c r="AGX20" s="63"/>
      <c r="AGY20" s="63"/>
      <c r="AGZ20" s="63"/>
      <c r="AHA20" s="63"/>
      <c r="AHB20" s="63"/>
      <c r="AHC20" s="63"/>
      <c r="AHD20" s="63"/>
      <c r="AHE20" s="63"/>
      <c r="AHF20" s="63"/>
      <c r="AHG20" s="63"/>
      <c r="AHH20" s="63"/>
      <c r="AHI20" s="63"/>
      <c r="AHJ20" s="63"/>
      <c r="AHK20" s="63"/>
      <c r="AHL20" s="63"/>
      <c r="AHM20" s="63"/>
      <c r="AHN20" s="63"/>
      <c r="AHO20" s="63"/>
      <c r="AHP20" s="63"/>
      <c r="AHQ20" s="63"/>
      <c r="AHR20" s="63"/>
      <c r="AHS20" s="63"/>
      <c r="AHT20" s="63"/>
      <c r="AHU20" s="63"/>
      <c r="AHV20" s="63"/>
      <c r="AHW20" s="63"/>
      <c r="AHX20" s="63"/>
      <c r="AHY20" s="63"/>
      <c r="AHZ20" s="63"/>
      <c r="AIA20" s="63"/>
      <c r="AIB20" s="63"/>
      <c r="AIC20" s="63"/>
      <c r="AID20" s="63"/>
      <c r="AIE20" s="63"/>
      <c r="AIF20" s="63"/>
      <c r="AIG20" s="63"/>
      <c r="AIH20" s="63"/>
      <c r="AII20" s="63"/>
      <c r="AIJ20" s="63"/>
      <c r="AIK20" s="63"/>
      <c r="AIL20" s="63"/>
      <c r="AIM20" s="63"/>
      <c r="AIN20" s="63"/>
      <c r="AIO20" s="63"/>
      <c r="AIP20" s="63"/>
      <c r="AIQ20" s="63"/>
      <c r="AIR20" s="63"/>
      <c r="AIS20" s="63"/>
      <c r="AIT20" s="63"/>
      <c r="AIU20" s="63"/>
      <c r="AIV20" s="63"/>
      <c r="AIW20" s="63"/>
      <c r="AIX20" s="63"/>
      <c r="AIY20" s="63"/>
      <c r="AIZ20" s="63"/>
      <c r="AJA20" s="63"/>
      <c r="AJB20" s="63"/>
      <c r="AJC20" s="63"/>
      <c r="AJD20" s="63"/>
      <c r="AJE20" s="63"/>
      <c r="AJF20" s="63"/>
      <c r="AJG20" s="63"/>
      <c r="AJH20" s="63"/>
      <c r="AJI20" s="63"/>
      <c r="AJJ20" s="63"/>
      <c r="AJK20" s="63"/>
      <c r="AJL20" s="63"/>
      <c r="AJM20" s="63"/>
      <c r="AJN20" s="63"/>
      <c r="AJO20" s="63"/>
      <c r="AJP20" s="63"/>
      <c r="AJQ20" s="63"/>
      <c r="AJR20" s="63"/>
      <c r="AJS20" s="63"/>
      <c r="AJT20" s="63"/>
      <c r="AJU20" s="63"/>
      <c r="AJV20" s="63"/>
      <c r="AJW20" s="63"/>
      <c r="AJX20" s="63"/>
      <c r="AJY20" s="63"/>
      <c r="AJZ20" s="63"/>
      <c r="AKA20" s="63"/>
      <c r="AKB20" s="63"/>
      <c r="AKC20" s="63"/>
      <c r="AKD20" s="63"/>
      <c r="AKE20" s="63"/>
      <c r="AKF20" s="63"/>
      <c r="AKG20" s="63"/>
      <c r="AKH20" s="63"/>
      <c r="AKI20" s="63"/>
      <c r="AKJ20" s="63"/>
      <c r="AKK20" s="63"/>
      <c r="AKL20" s="63"/>
      <c r="AKM20" s="63"/>
      <c r="AKN20" s="63"/>
      <c r="AKO20" s="63"/>
      <c r="AKP20" s="63"/>
      <c r="AKQ20" s="63"/>
      <c r="AKR20" s="63"/>
      <c r="AKS20" s="63"/>
      <c r="AKT20" s="63"/>
      <c r="AKU20" s="63"/>
      <c r="AKV20" s="63"/>
      <c r="AKW20" s="63"/>
      <c r="AKX20" s="63"/>
      <c r="AKY20" s="63"/>
      <c r="AKZ20" s="63"/>
      <c r="ALA20" s="63"/>
      <c r="ALB20" s="63"/>
      <c r="ALC20" s="63"/>
      <c r="ALD20" s="63"/>
      <c r="ALE20" s="63"/>
      <c r="ALF20" s="63"/>
      <c r="ALG20" s="63"/>
      <c r="ALH20" s="63"/>
      <c r="ALI20" s="63"/>
      <c r="ALJ20" s="63"/>
      <c r="ALK20" s="63"/>
      <c r="ALL20" s="63"/>
      <c r="ALM20" s="63"/>
      <c r="ALN20" s="63"/>
      <c r="ALO20" s="63"/>
      <c r="ALP20" s="63"/>
      <c r="ALQ20" s="63"/>
      <c r="ALR20" s="63"/>
      <c r="ALS20" s="63"/>
      <c r="ALT20" s="63"/>
      <c r="ALU20" s="63"/>
      <c r="ALV20" s="63"/>
      <c r="ALW20" s="63"/>
      <c r="ALX20" s="63"/>
      <c r="ALY20" s="63"/>
      <c r="ALZ20" s="63"/>
      <c r="AMA20" s="63"/>
      <c r="AMB20" s="63"/>
      <c r="AMC20" s="63"/>
      <c r="AMD20" s="63"/>
      <c r="AME20" s="63"/>
      <c r="AMF20" s="63"/>
      <c r="AMG20" s="63"/>
      <c r="AMH20" s="63"/>
      <c r="AMI20" s="63"/>
      <c r="AMJ20" s="63"/>
      <c r="AMK20" s="63"/>
      <c r="AML20" s="63"/>
      <c r="AMM20" s="63"/>
      <c r="AMN20" s="63"/>
      <c r="AMO20" s="63"/>
      <c r="AMP20" s="63"/>
      <c r="AMQ20" s="63"/>
      <c r="AMR20" s="63"/>
      <c r="AMS20" s="63"/>
      <c r="AMT20" s="63"/>
      <c r="AMU20" s="63"/>
      <c r="AMV20" s="63"/>
      <c r="AMW20" s="63"/>
      <c r="AMX20" s="63"/>
      <c r="AMY20" s="63"/>
      <c r="AMZ20" s="63"/>
      <c r="ANA20" s="63"/>
      <c r="ANB20" s="63"/>
      <c r="ANC20" s="63"/>
      <c r="AND20" s="63"/>
      <c r="ANE20" s="63"/>
      <c r="ANF20" s="63"/>
      <c r="ANG20" s="63"/>
      <c r="ANH20" s="63"/>
      <c r="ANI20" s="63"/>
      <c r="ANJ20" s="63"/>
      <c r="ANK20" s="63"/>
      <c r="ANL20" s="63"/>
      <c r="ANM20" s="63"/>
      <c r="ANN20" s="63"/>
      <c r="ANO20" s="63"/>
      <c r="ANP20" s="63"/>
      <c r="ANQ20" s="63"/>
      <c r="ANR20" s="63"/>
      <c r="ANS20" s="63"/>
      <c r="ANT20" s="63"/>
      <c r="ANU20" s="63"/>
      <c r="ANV20" s="63"/>
      <c r="ANW20" s="63"/>
      <c r="ANX20" s="63"/>
      <c r="ANY20" s="63"/>
      <c r="ANZ20" s="63"/>
      <c r="AOA20" s="63"/>
      <c r="AOB20" s="63"/>
      <c r="AOC20" s="63"/>
      <c r="AOD20" s="63"/>
      <c r="AOE20" s="63"/>
      <c r="AOF20" s="63"/>
      <c r="AOG20" s="63"/>
      <c r="AOH20" s="63"/>
      <c r="AOI20" s="63"/>
      <c r="AOJ20" s="63"/>
      <c r="AOK20" s="63"/>
      <c r="AOL20" s="63"/>
      <c r="AOM20" s="63"/>
      <c r="AON20" s="63"/>
      <c r="AOO20" s="63"/>
      <c r="AOP20" s="63"/>
      <c r="AOQ20" s="63"/>
      <c r="AOR20" s="63"/>
      <c r="AOS20" s="63"/>
      <c r="AOT20" s="63"/>
      <c r="AOU20" s="63"/>
      <c r="AOV20" s="63"/>
      <c r="AOW20" s="63"/>
      <c r="AOX20" s="63"/>
      <c r="AOY20" s="63"/>
      <c r="AOZ20" s="63"/>
      <c r="APA20" s="63"/>
      <c r="APB20" s="63"/>
      <c r="APC20" s="63"/>
      <c r="APD20" s="63"/>
      <c r="APE20" s="63"/>
      <c r="APF20" s="63"/>
      <c r="APG20" s="63"/>
      <c r="APH20" s="63"/>
      <c r="API20" s="63"/>
      <c r="APJ20" s="63"/>
      <c r="APK20" s="63"/>
      <c r="APL20" s="63"/>
      <c r="APM20" s="63"/>
      <c r="APN20" s="63"/>
      <c r="APO20" s="63"/>
      <c r="APP20" s="63"/>
      <c r="APQ20" s="63"/>
      <c r="APR20" s="63"/>
      <c r="APS20" s="63"/>
      <c r="APT20" s="63"/>
      <c r="APU20" s="63"/>
      <c r="APV20" s="63"/>
      <c r="APW20" s="63"/>
      <c r="APX20" s="63"/>
      <c r="APY20" s="63"/>
      <c r="APZ20" s="63"/>
      <c r="AQA20" s="63"/>
      <c r="AQB20" s="63"/>
      <c r="AQC20" s="63"/>
      <c r="AQD20" s="63"/>
      <c r="AQE20" s="63"/>
      <c r="AQF20" s="63"/>
      <c r="AQG20" s="63"/>
      <c r="AQH20" s="63"/>
      <c r="AQI20" s="63"/>
      <c r="AQJ20" s="63"/>
      <c r="AQK20" s="63"/>
      <c r="AQL20" s="63"/>
      <c r="AQM20" s="63"/>
      <c r="AQN20" s="63"/>
      <c r="AQO20" s="63"/>
      <c r="AQP20" s="63"/>
      <c r="AQQ20" s="63"/>
      <c r="AQR20" s="63"/>
      <c r="AQS20" s="63"/>
      <c r="AQT20" s="63"/>
      <c r="AQU20" s="63"/>
      <c r="AQV20" s="63"/>
      <c r="AQW20" s="63"/>
      <c r="AQX20" s="63"/>
      <c r="AQY20" s="63"/>
      <c r="AQZ20" s="63"/>
      <c r="ARA20" s="63"/>
      <c r="ARB20" s="63"/>
      <c r="ARC20" s="63"/>
      <c r="ARD20" s="63"/>
      <c r="ARE20" s="63"/>
      <c r="ARF20" s="63"/>
      <c r="ARG20" s="63"/>
      <c r="ARH20" s="63"/>
      <c r="ARI20" s="63"/>
      <c r="ARJ20" s="63"/>
      <c r="ARK20" s="63"/>
      <c r="ARL20" s="63"/>
      <c r="ARM20" s="63"/>
      <c r="ARN20" s="63"/>
      <c r="ARO20" s="63"/>
      <c r="ARP20" s="63"/>
      <c r="ARQ20" s="63"/>
      <c r="ARR20" s="63"/>
      <c r="ARS20" s="63"/>
      <c r="ART20" s="63"/>
      <c r="ARU20" s="63"/>
      <c r="ARV20" s="63"/>
      <c r="ARW20" s="63"/>
      <c r="ARX20" s="63"/>
      <c r="ARY20" s="63"/>
      <c r="ARZ20" s="63"/>
      <c r="ASA20" s="63"/>
      <c r="ASB20" s="63"/>
      <c r="ASC20" s="63"/>
      <c r="ASD20" s="63"/>
      <c r="ASE20" s="63"/>
      <c r="ASF20" s="63"/>
      <c r="ASG20" s="63"/>
      <c r="ASH20" s="63"/>
      <c r="ASI20" s="63"/>
      <c r="ASJ20" s="63"/>
      <c r="ASK20" s="63"/>
      <c r="ASL20" s="63"/>
      <c r="ASM20" s="63"/>
      <c r="ASN20" s="63"/>
      <c r="ASO20" s="63"/>
      <c r="ASP20" s="63"/>
      <c r="ASQ20" s="63"/>
      <c r="ASR20" s="63"/>
      <c r="ASS20" s="63"/>
      <c r="AST20" s="63"/>
      <c r="ASU20" s="63"/>
      <c r="ASV20" s="63"/>
      <c r="ASW20" s="63"/>
      <c r="ASX20" s="63"/>
      <c r="ASY20" s="63"/>
      <c r="ASZ20" s="63"/>
      <c r="ATA20" s="63"/>
      <c r="ATB20" s="63"/>
      <c r="ATC20" s="63"/>
      <c r="ATD20" s="63"/>
      <c r="ATE20" s="63"/>
      <c r="ATF20" s="63"/>
      <c r="ATG20" s="63"/>
      <c r="ATH20" s="63"/>
      <c r="ATI20" s="63"/>
      <c r="ATJ20" s="63"/>
      <c r="ATK20" s="63"/>
      <c r="ATL20" s="63"/>
      <c r="ATM20" s="63"/>
      <c r="ATN20" s="63"/>
      <c r="ATO20" s="63"/>
      <c r="ATP20" s="63"/>
      <c r="ATQ20" s="63"/>
      <c r="ATR20" s="63"/>
      <c r="ATS20" s="63"/>
      <c r="ATT20" s="63"/>
      <c r="ATU20" s="63"/>
      <c r="ATV20" s="63"/>
      <c r="ATW20" s="63"/>
      <c r="ATX20" s="63"/>
      <c r="ATY20" s="63"/>
      <c r="ATZ20" s="63"/>
      <c r="AUA20" s="63"/>
      <c r="AUB20" s="63"/>
      <c r="AUC20" s="63"/>
      <c r="AUD20" s="63"/>
      <c r="AUE20" s="63"/>
      <c r="AUF20" s="63"/>
      <c r="AUG20" s="63"/>
      <c r="AUH20" s="63"/>
      <c r="AUI20" s="63"/>
      <c r="AUJ20" s="63"/>
      <c r="AUK20" s="63"/>
      <c r="AUL20" s="63"/>
      <c r="AUM20" s="63"/>
      <c r="AUN20" s="63"/>
      <c r="AUO20" s="63"/>
      <c r="AUP20" s="63"/>
      <c r="AUQ20" s="63"/>
      <c r="AUR20" s="63"/>
      <c r="AUS20" s="63"/>
      <c r="AUT20" s="63"/>
      <c r="AUU20" s="63"/>
      <c r="AUV20" s="63"/>
      <c r="AUW20" s="63"/>
      <c r="AUX20" s="63"/>
      <c r="AUY20" s="63"/>
      <c r="AUZ20" s="63"/>
      <c r="AVA20" s="63"/>
      <c r="AVB20" s="63"/>
      <c r="AVC20" s="63"/>
      <c r="AVD20" s="63"/>
      <c r="AVE20" s="63"/>
      <c r="AVF20" s="63"/>
      <c r="AVG20" s="63"/>
      <c r="AVH20" s="63"/>
      <c r="AVI20" s="63"/>
      <c r="AVJ20" s="63"/>
      <c r="AVK20" s="63"/>
      <c r="AVL20" s="63"/>
      <c r="AVM20" s="63"/>
      <c r="AVN20" s="63"/>
      <c r="AVO20" s="63"/>
      <c r="AVP20" s="63"/>
      <c r="AVQ20" s="63"/>
      <c r="AVR20" s="63"/>
      <c r="AVS20" s="63"/>
      <c r="AVT20" s="63"/>
      <c r="AVU20" s="63"/>
      <c r="AVV20" s="63"/>
      <c r="AVW20" s="63"/>
      <c r="AVX20" s="63"/>
      <c r="AVY20" s="63"/>
      <c r="AVZ20" s="63"/>
      <c r="AWA20" s="63"/>
      <c r="AWB20" s="63"/>
      <c r="AWC20" s="63"/>
      <c r="AWD20" s="63"/>
      <c r="AWE20" s="63"/>
      <c r="AWF20" s="63"/>
      <c r="AWG20" s="63"/>
      <c r="AWH20" s="63"/>
      <c r="AWI20" s="63"/>
      <c r="AWJ20" s="63"/>
      <c r="AWK20" s="63"/>
      <c r="AWL20" s="63"/>
      <c r="AWM20" s="63"/>
      <c r="AWN20" s="63"/>
      <c r="AWO20" s="63"/>
      <c r="AWP20" s="63"/>
      <c r="AWQ20" s="63"/>
      <c r="AWR20" s="63"/>
      <c r="AWS20" s="63"/>
      <c r="AWT20" s="63"/>
      <c r="AWU20" s="63"/>
      <c r="AWV20" s="63"/>
      <c r="AWW20" s="63"/>
      <c r="AWX20" s="63"/>
      <c r="AWY20" s="63"/>
      <c r="AWZ20" s="63"/>
      <c r="AXA20" s="63"/>
      <c r="AXB20" s="63"/>
      <c r="AXC20" s="63"/>
      <c r="AXD20" s="63"/>
      <c r="AXE20" s="63"/>
      <c r="AXF20" s="63"/>
      <c r="AXG20" s="63"/>
      <c r="AXH20" s="63"/>
      <c r="AXI20" s="63"/>
      <c r="AXJ20" s="63"/>
      <c r="AXK20" s="63"/>
      <c r="AXL20" s="63"/>
      <c r="AXM20" s="63"/>
      <c r="AXN20" s="63"/>
      <c r="AXO20" s="63"/>
      <c r="AXP20" s="63"/>
      <c r="AXQ20" s="63"/>
      <c r="AXR20" s="63"/>
      <c r="AXS20" s="63"/>
      <c r="AXT20" s="63"/>
      <c r="AXU20" s="63"/>
      <c r="AXV20" s="63"/>
      <c r="AXW20" s="63"/>
      <c r="AXX20" s="63"/>
      <c r="AXY20" s="63"/>
      <c r="AXZ20" s="63"/>
      <c r="AYA20" s="63"/>
      <c r="AYB20" s="63"/>
      <c r="AYC20" s="63"/>
      <c r="AYD20" s="63"/>
      <c r="AYE20" s="63"/>
      <c r="AYF20" s="63"/>
      <c r="AYG20" s="63"/>
      <c r="AYH20" s="63"/>
      <c r="AYI20" s="63"/>
      <c r="AYJ20" s="63"/>
      <c r="AYK20" s="63"/>
      <c r="AYL20" s="63"/>
      <c r="AYM20" s="63"/>
      <c r="AYN20" s="63"/>
      <c r="AYO20" s="63"/>
      <c r="AYP20" s="63"/>
      <c r="AYQ20" s="63"/>
      <c r="AYR20" s="63"/>
      <c r="AYS20" s="63"/>
      <c r="AYT20" s="63"/>
      <c r="AYU20" s="63"/>
      <c r="AYV20" s="63"/>
      <c r="AYW20" s="63"/>
      <c r="AYX20" s="63"/>
      <c r="AYY20" s="63"/>
      <c r="AYZ20" s="63"/>
      <c r="AZA20" s="63"/>
      <c r="AZB20" s="63"/>
      <c r="AZC20" s="63"/>
      <c r="AZD20" s="63"/>
      <c r="AZE20" s="63"/>
      <c r="AZF20" s="63"/>
      <c r="AZG20" s="63"/>
      <c r="AZH20" s="63"/>
      <c r="AZI20" s="63"/>
      <c r="AZJ20" s="63"/>
      <c r="AZK20" s="63"/>
      <c r="AZL20" s="63"/>
      <c r="AZM20" s="63"/>
      <c r="AZN20" s="63"/>
      <c r="AZO20" s="63"/>
      <c r="AZP20" s="63"/>
      <c r="AZQ20" s="63"/>
      <c r="AZR20" s="63"/>
      <c r="AZS20" s="63"/>
      <c r="AZT20" s="63"/>
      <c r="AZU20" s="63"/>
      <c r="AZV20" s="63"/>
      <c r="AZW20" s="63"/>
      <c r="AZX20" s="63"/>
      <c r="AZY20" s="63"/>
      <c r="AZZ20" s="63"/>
      <c r="BAA20" s="63"/>
      <c r="BAB20" s="63"/>
      <c r="BAC20" s="63"/>
      <c r="BAD20" s="63"/>
      <c r="BAE20" s="63"/>
      <c r="BAF20" s="63"/>
      <c r="BAG20" s="63"/>
      <c r="BAH20" s="63"/>
      <c r="BAI20" s="63"/>
      <c r="BAJ20" s="63"/>
      <c r="BAK20" s="63"/>
      <c r="BAL20" s="63"/>
      <c r="BAM20" s="63"/>
      <c r="BAN20" s="63"/>
      <c r="BAO20" s="63"/>
      <c r="BAP20" s="63"/>
      <c r="BAQ20" s="63"/>
      <c r="BAR20" s="63"/>
      <c r="BAS20" s="63"/>
      <c r="BAT20" s="63"/>
      <c r="BAU20" s="63"/>
      <c r="BAV20" s="63"/>
      <c r="BAW20" s="63"/>
      <c r="BAX20" s="63"/>
      <c r="BAY20" s="63"/>
      <c r="BAZ20" s="63"/>
      <c r="BBA20" s="63"/>
      <c r="BBB20" s="63"/>
      <c r="BBC20" s="63"/>
      <c r="BBD20" s="63"/>
      <c r="BBE20" s="63"/>
      <c r="BBF20" s="63"/>
      <c r="BBG20" s="63"/>
      <c r="BBH20" s="63"/>
      <c r="BBI20" s="63"/>
      <c r="BBJ20" s="63"/>
      <c r="BBK20" s="63"/>
      <c r="BBL20" s="63"/>
      <c r="BBM20" s="63"/>
      <c r="BBN20" s="63"/>
      <c r="BBO20" s="63"/>
      <c r="BBP20" s="63"/>
      <c r="BBQ20" s="63"/>
      <c r="BBR20" s="63"/>
      <c r="BBS20" s="63"/>
      <c r="BBT20" s="63"/>
      <c r="BBU20" s="63"/>
      <c r="BBV20" s="63"/>
      <c r="BBW20" s="63"/>
      <c r="BBX20" s="63"/>
      <c r="BBY20" s="63"/>
      <c r="BBZ20" s="63"/>
      <c r="BCA20" s="63"/>
      <c r="BCB20" s="63"/>
      <c r="BCC20" s="63"/>
      <c r="BCD20" s="63"/>
      <c r="BCE20" s="63"/>
      <c r="BCF20" s="63"/>
      <c r="BCG20" s="63"/>
      <c r="BCH20" s="63"/>
      <c r="BCI20" s="63"/>
      <c r="BCJ20" s="63"/>
      <c r="BCK20" s="63"/>
      <c r="BCL20" s="63"/>
      <c r="BCM20" s="63"/>
      <c r="BCN20" s="63"/>
      <c r="BCO20" s="63"/>
      <c r="BCP20" s="63"/>
      <c r="BCQ20" s="63"/>
      <c r="BCR20" s="63"/>
      <c r="BCS20" s="63"/>
      <c r="BCT20" s="63"/>
      <c r="BCU20" s="63"/>
      <c r="BCV20" s="63"/>
      <c r="BCW20" s="63"/>
      <c r="BCX20" s="63"/>
      <c r="BCY20" s="63"/>
      <c r="BCZ20" s="63"/>
      <c r="BDA20" s="63"/>
      <c r="BDB20" s="63"/>
      <c r="BDC20" s="63"/>
      <c r="BDD20" s="63"/>
      <c r="BDE20" s="63"/>
      <c r="BDF20" s="63"/>
      <c r="BDG20" s="63"/>
      <c r="BDH20" s="63"/>
      <c r="BDI20" s="63"/>
      <c r="BDJ20" s="63"/>
      <c r="BDK20" s="63"/>
      <c r="BDL20" s="63"/>
      <c r="BDM20" s="63"/>
      <c r="BDN20" s="63"/>
      <c r="BDO20" s="63"/>
      <c r="BDP20" s="63"/>
      <c r="BDQ20" s="63"/>
      <c r="BDR20" s="63"/>
      <c r="BDS20" s="63"/>
      <c r="BDT20" s="63"/>
      <c r="BDU20" s="63"/>
      <c r="BDV20" s="63"/>
      <c r="BDW20" s="63"/>
      <c r="BDX20" s="63"/>
      <c r="BDY20" s="63"/>
      <c r="BDZ20" s="63"/>
      <c r="BEA20" s="63"/>
      <c r="BEB20" s="63"/>
      <c r="BEC20" s="63"/>
      <c r="BED20" s="63"/>
      <c r="BEE20" s="63"/>
      <c r="BEF20" s="63"/>
      <c r="BEG20" s="63"/>
      <c r="BEH20" s="63"/>
      <c r="BEI20" s="63"/>
      <c r="BEJ20" s="63"/>
      <c r="BEK20" s="63"/>
      <c r="BEL20" s="63"/>
      <c r="BEM20" s="63"/>
      <c r="BEN20" s="63"/>
      <c r="BEO20" s="63"/>
      <c r="BEP20" s="63"/>
      <c r="BEQ20" s="63"/>
      <c r="BER20" s="63"/>
      <c r="BES20" s="63"/>
      <c r="BET20" s="63"/>
      <c r="BEU20" s="63"/>
      <c r="BEV20" s="63"/>
      <c r="BEW20" s="63"/>
      <c r="BEX20" s="63"/>
      <c r="BEY20" s="63"/>
      <c r="BEZ20" s="63"/>
      <c r="BFA20" s="63"/>
      <c r="BFB20" s="63"/>
      <c r="BFC20" s="63"/>
      <c r="BFD20" s="63"/>
      <c r="BFE20" s="63"/>
      <c r="BFF20" s="63"/>
      <c r="BFG20" s="63"/>
      <c r="BFH20" s="63"/>
      <c r="BFI20" s="63"/>
      <c r="BFJ20" s="63"/>
      <c r="BFK20" s="63"/>
      <c r="BFL20" s="63"/>
      <c r="BFM20" s="63"/>
      <c r="BFN20" s="63"/>
      <c r="BFO20" s="63"/>
      <c r="BFP20" s="63"/>
      <c r="BFQ20" s="63"/>
      <c r="BFR20" s="63"/>
      <c r="BFS20" s="63"/>
      <c r="BFT20" s="63"/>
      <c r="BFU20" s="63"/>
      <c r="BFV20" s="63"/>
      <c r="BFW20" s="63"/>
      <c r="BFX20" s="63"/>
      <c r="BFY20" s="63"/>
      <c r="BFZ20" s="63"/>
      <c r="BGA20" s="63"/>
      <c r="BGB20" s="63"/>
      <c r="BGC20" s="63"/>
      <c r="BGD20" s="63"/>
      <c r="BGE20" s="63"/>
      <c r="BGF20" s="63"/>
      <c r="BGG20" s="63"/>
      <c r="BGH20" s="63"/>
      <c r="BGI20" s="63"/>
      <c r="BGJ20" s="63"/>
      <c r="BGK20" s="63"/>
      <c r="BGL20" s="63"/>
      <c r="BGM20" s="63"/>
      <c r="BGN20" s="63"/>
      <c r="BGO20" s="63"/>
      <c r="BGP20" s="63"/>
      <c r="BGQ20" s="63"/>
      <c r="BGR20" s="63"/>
      <c r="BGS20" s="63"/>
      <c r="BGT20" s="63"/>
      <c r="BGU20" s="63"/>
      <c r="BGV20" s="63"/>
      <c r="BGW20" s="63"/>
      <c r="BGX20" s="63"/>
      <c r="BGY20" s="63"/>
      <c r="BGZ20" s="63"/>
      <c r="BHA20" s="63"/>
      <c r="BHB20" s="63"/>
      <c r="BHC20" s="63"/>
      <c r="BHD20" s="63"/>
      <c r="BHE20" s="63"/>
      <c r="BHF20" s="63"/>
      <c r="BHG20" s="63"/>
      <c r="BHH20" s="63"/>
      <c r="BHI20" s="63"/>
      <c r="BHJ20" s="63"/>
      <c r="BHK20" s="63"/>
      <c r="BHL20" s="63"/>
      <c r="BHM20" s="63"/>
      <c r="BHN20" s="63"/>
      <c r="BHO20" s="63"/>
      <c r="BHP20" s="63"/>
      <c r="BHQ20" s="63"/>
      <c r="BHR20" s="63"/>
      <c r="BHS20" s="63"/>
      <c r="BHT20" s="63"/>
      <c r="BHU20" s="63"/>
      <c r="BHV20" s="63"/>
      <c r="BHW20" s="63"/>
      <c r="BHX20" s="63"/>
      <c r="BHY20" s="63"/>
      <c r="BHZ20" s="63"/>
      <c r="BIA20" s="63"/>
      <c r="BIB20" s="63"/>
      <c r="BIC20" s="63"/>
      <c r="BID20" s="63"/>
      <c r="BIE20" s="63"/>
      <c r="BIF20" s="63"/>
      <c r="BIG20" s="63"/>
      <c r="BIH20" s="63"/>
      <c r="BII20" s="63"/>
      <c r="BIJ20" s="63"/>
      <c r="BIK20" s="63"/>
      <c r="BIL20" s="63"/>
      <c r="BIM20" s="63"/>
      <c r="BIN20" s="63"/>
      <c r="BIO20" s="63"/>
      <c r="BIP20" s="63"/>
      <c r="BIQ20" s="63"/>
      <c r="BIR20" s="63"/>
      <c r="BIS20" s="63"/>
      <c r="BIT20" s="63"/>
      <c r="BIU20" s="63"/>
      <c r="BIV20" s="63"/>
      <c r="BIW20" s="63"/>
      <c r="BIX20" s="63"/>
      <c r="BIY20" s="63"/>
      <c r="BIZ20" s="63"/>
      <c r="BJA20" s="63"/>
      <c r="BJB20" s="63"/>
      <c r="BJC20" s="63"/>
      <c r="BJD20" s="63"/>
      <c r="BJE20" s="63"/>
      <c r="BJF20" s="63"/>
      <c r="BJG20" s="63"/>
      <c r="BJH20" s="63"/>
      <c r="BJI20" s="63"/>
      <c r="BJJ20" s="63"/>
      <c r="BJK20" s="63"/>
      <c r="BJL20" s="63"/>
      <c r="BJM20" s="63"/>
      <c r="BJN20" s="63"/>
      <c r="BJO20" s="63"/>
      <c r="BJP20" s="63"/>
      <c r="BJQ20" s="63"/>
      <c r="BJR20" s="63"/>
      <c r="BJS20" s="63"/>
      <c r="BJT20" s="63"/>
      <c r="BJU20" s="63"/>
      <c r="BJV20" s="63"/>
      <c r="BJW20" s="63"/>
      <c r="BJX20" s="63"/>
      <c r="BJY20" s="63"/>
      <c r="BJZ20" s="63"/>
      <c r="BKA20" s="63"/>
      <c r="BKB20" s="63"/>
      <c r="BKC20" s="63"/>
      <c r="BKD20" s="63"/>
      <c r="BKE20" s="63"/>
      <c r="BKF20" s="63"/>
      <c r="BKG20" s="63"/>
      <c r="BKH20" s="63"/>
      <c r="BKI20" s="63"/>
      <c r="BKJ20" s="63"/>
      <c r="BKK20" s="63"/>
      <c r="BKL20" s="63"/>
      <c r="BKM20" s="63"/>
      <c r="BKN20" s="63"/>
      <c r="BKO20" s="63"/>
      <c r="BKP20" s="63"/>
      <c r="BKQ20" s="63"/>
      <c r="BKR20" s="63"/>
      <c r="BKS20" s="63"/>
      <c r="BKT20" s="63"/>
      <c r="BKU20" s="63"/>
      <c r="BKV20" s="63"/>
      <c r="BKW20" s="63"/>
      <c r="BKX20" s="63"/>
      <c r="BKY20" s="63"/>
      <c r="BKZ20" s="63"/>
      <c r="BLA20" s="63"/>
      <c r="BLB20" s="63"/>
      <c r="BLC20" s="63"/>
      <c r="BLD20" s="63"/>
      <c r="BLE20" s="63"/>
      <c r="BLF20" s="63"/>
      <c r="BLG20" s="63"/>
      <c r="BLH20" s="63"/>
      <c r="BLI20" s="63"/>
      <c r="BLJ20" s="63"/>
      <c r="BLK20" s="63"/>
      <c r="BLL20" s="63"/>
      <c r="BLM20" s="63"/>
      <c r="BLN20" s="63"/>
      <c r="BLO20" s="63"/>
      <c r="BLP20" s="63"/>
      <c r="BLQ20" s="63"/>
      <c r="BLR20" s="63"/>
      <c r="BLS20" s="63"/>
      <c r="BLT20" s="63"/>
      <c r="BLU20" s="63"/>
      <c r="BLV20" s="63"/>
      <c r="BLW20" s="63"/>
      <c r="BLX20" s="63"/>
      <c r="BLY20" s="63"/>
      <c r="BLZ20" s="63"/>
      <c r="BMA20" s="63"/>
      <c r="BMB20" s="63"/>
      <c r="BMC20" s="63"/>
      <c r="BMD20" s="63"/>
      <c r="BME20" s="63"/>
      <c r="BMF20" s="63"/>
      <c r="BMG20" s="63"/>
      <c r="BMH20" s="63"/>
      <c r="BMI20" s="63"/>
      <c r="BMJ20" s="63"/>
      <c r="BMK20" s="63"/>
      <c r="BML20" s="63"/>
      <c r="BMM20" s="63"/>
      <c r="BMN20" s="63"/>
      <c r="BMO20" s="63"/>
      <c r="BMP20" s="63"/>
      <c r="BMQ20" s="63"/>
      <c r="BMR20" s="63"/>
      <c r="BMS20" s="63"/>
      <c r="BMT20" s="63"/>
      <c r="BMU20" s="63"/>
      <c r="BMV20" s="63"/>
      <c r="BMW20" s="63"/>
      <c r="BMX20" s="63"/>
      <c r="BMY20" s="63"/>
      <c r="BMZ20" s="63"/>
      <c r="BNA20" s="63"/>
      <c r="BNB20" s="63"/>
      <c r="BNC20" s="63"/>
      <c r="BND20" s="63"/>
      <c r="BNE20" s="63"/>
      <c r="BNF20" s="63"/>
      <c r="BNG20" s="63"/>
      <c r="BNH20" s="63"/>
      <c r="BNI20" s="63"/>
      <c r="BNJ20" s="63"/>
      <c r="BNK20" s="63"/>
      <c r="BNL20" s="63"/>
      <c r="BNM20" s="63"/>
      <c r="BNN20" s="63"/>
      <c r="BNO20" s="63"/>
      <c r="BNP20" s="63"/>
      <c r="BNQ20" s="63"/>
      <c r="BNR20" s="63"/>
      <c r="BNS20" s="63"/>
      <c r="BNT20" s="63"/>
      <c r="BNU20" s="63"/>
      <c r="BNV20" s="63"/>
      <c r="BNW20" s="63"/>
      <c r="BNX20" s="63"/>
      <c r="BNY20" s="63"/>
      <c r="BNZ20" s="63"/>
      <c r="BOA20" s="63"/>
      <c r="BOB20" s="63"/>
      <c r="BOC20" s="63"/>
      <c r="BOD20" s="63"/>
      <c r="BOE20" s="63"/>
      <c r="BOF20" s="63"/>
      <c r="BOG20" s="63"/>
      <c r="BOH20" s="63"/>
      <c r="BOI20" s="63"/>
      <c r="BOJ20" s="63"/>
      <c r="BOK20" s="63"/>
      <c r="BOL20" s="63"/>
      <c r="BOM20" s="63"/>
      <c r="BON20" s="63"/>
      <c r="BOO20" s="63"/>
      <c r="BOP20" s="63"/>
      <c r="BOQ20" s="63"/>
      <c r="BOR20" s="63"/>
      <c r="BOS20" s="63"/>
      <c r="BOT20" s="63"/>
      <c r="BOU20" s="63"/>
      <c r="BOV20" s="63"/>
      <c r="BOW20" s="63"/>
      <c r="BOX20" s="63"/>
      <c r="BOY20" s="63"/>
      <c r="BOZ20" s="63"/>
      <c r="BPA20" s="63"/>
      <c r="BPB20" s="63"/>
      <c r="BPC20" s="63"/>
      <c r="BPD20" s="63"/>
      <c r="BPE20" s="63"/>
      <c r="BPF20" s="63"/>
      <c r="BPG20" s="63"/>
      <c r="BPH20" s="63"/>
      <c r="BPI20" s="63"/>
      <c r="BPJ20" s="63"/>
      <c r="BPK20" s="63"/>
      <c r="BPL20" s="63"/>
      <c r="BPM20" s="63"/>
      <c r="BPN20" s="63"/>
      <c r="BPO20" s="63"/>
      <c r="BPP20" s="63"/>
      <c r="BPQ20" s="63"/>
      <c r="BPR20" s="63"/>
      <c r="BPS20" s="63"/>
      <c r="BPT20" s="63"/>
      <c r="BPU20" s="63"/>
      <c r="BPV20" s="63"/>
      <c r="BPW20" s="63"/>
      <c r="BPX20" s="63"/>
      <c r="BPY20" s="63"/>
      <c r="BPZ20" s="63"/>
      <c r="BQA20" s="63"/>
      <c r="BQB20" s="63"/>
      <c r="BQC20" s="63"/>
      <c r="BQD20" s="63"/>
      <c r="BQE20" s="63"/>
      <c r="BQF20" s="63"/>
      <c r="BQG20" s="63"/>
      <c r="BQH20" s="63"/>
      <c r="BQI20" s="63"/>
      <c r="BQJ20" s="63"/>
      <c r="BQK20" s="63"/>
      <c r="BQL20" s="63"/>
      <c r="BQM20" s="63"/>
      <c r="BQN20" s="63"/>
      <c r="BQO20" s="63"/>
      <c r="BQP20" s="63"/>
      <c r="BQQ20" s="63"/>
      <c r="BQR20" s="63"/>
      <c r="BQS20" s="63"/>
      <c r="BQT20" s="63"/>
      <c r="BQU20" s="63"/>
      <c r="BQV20" s="63"/>
      <c r="BQW20" s="63"/>
      <c r="BQX20" s="63"/>
      <c r="BQY20" s="63"/>
      <c r="BQZ20" s="63"/>
      <c r="BRA20" s="63"/>
      <c r="BRB20" s="63"/>
      <c r="BRC20" s="63"/>
      <c r="BRD20" s="63"/>
      <c r="BRE20" s="63"/>
      <c r="BRF20" s="63"/>
      <c r="BRG20" s="63"/>
      <c r="BRH20" s="63"/>
      <c r="BRI20" s="63"/>
      <c r="BRJ20" s="63"/>
      <c r="BRK20" s="63"/>
      <c r="BRL20" s="63"/>
      <c r="BRM20" s="63"/>
      <c r="BRN20" s="63"/>
      <c r="BRO20" s="63"/>
      <c r="BRP20" s="63"/>
      <c r="BRQ20" s="63"/>
      <c r="BRR20" s="63"/>
      <c r="BRS20" s="63"/>
      <c r="BRT20" s="63"/>
      <c r="BRU20" s="63"/>
      <c r="BRV20" s="63"/>
      <c r="BRW20" s="63"/>
      <c r="BRX20" s="63"/>
      <c r="BRY20" s="63"/>
      <c r="BRZ20" s="63"/>
      <c r="BSA20" s="63"/>
      <c r="BSB20" s="63"/>
      <c r="BSC20" s="63"/>
      <c r="BSD20" s="63"/>
      <c r="BSE20" s="63"/>
      <c r="BSF20" s="63"/>
      <c r="BSG20" s="63"/>
      <c r="BSH20" s="63"/>
      <c r="BSI20" s="63"/>
      <c r="BSJ20" s="63"/>
      <c r="BSK20" s="63"/>
      <c r="BSL20" s="63"/>
      <c r="BSM20" s="63"/>
      <c r="BSN20" s="63"/>
      <c r="BSO20" s="63"/>
      <c r="BSP20" s="63"/>
      <c r="BSQ20" s="63"/>
      <c r="BSR20" s="63"/>
      <c r="BSS20" s="63"/>
      <c r="BST20" s="63"/>
      <c r="BSU20" s="63"/>
      <c r="BSV20" s="63"/>
      <c r="BSW20" s="63"/>
      <c r="BSX20" s="63"/>
      <c r="BSY20" s="63"/>
      <c r="BSZ20" s="63"/>
      <c r="BTA20" s="63"/>
      <c r="BTB20" s="63"/>
      <c r="BTC20" s="63"/>
      <c r="BTD20" s="63"/>
      <c r="BTE20" s="63"/>
      <c r="BTF20" s="63"/>
      <c r="BTG20" s="63"/>
      <c r="BTH20" s="63"/>
      <c r="BTI20" s="63"/>
      <c r="BTJ20" s="63"/>
      <c r="BTK20" s="63"/>
      <c r="BTL20" s="63"/>
      <c r="BTM20" s="63"/>
      <c r="BTN20" s="63"/>
      <c r="BTO20" s="63"/>
      <c r="BTP20" s="63"/>
      <c r="BTQ20" s="63"/>
      <c r="BTR20" s="63"/>
      <c r="BTS20" s="63"/>
      <c r="BTT20" s="63"/>
      <c r="BTU20" s="63"/>
      <c r="BTV20" s="63"/>
      <c r="BTW20" s="63"/>
      <c r="BTX20" s="63"/>
      <c r="BTY20" s="63"/>
      <c r="BTZ20" s="63"/>
      <c r="BUA20" s="63"/>
      <c r="BUB20" s="63"/>
      <c r="BUC20" s="63"/>
      <c r="BUD20" s="63"/>
      <c r="BUE20" s="63"/>
      <c r="BUF20" s="63"/>
      <c r="BUG20" s="63"/>
      <c r="BUH20" s="63"/>
      <c r="BUI20" s="63"/>
      <c r="BUJ20" s="63"/>
      <c r="BUK20" s="63"/>
      <c r="BUL20" s="63"/>
      <c r="BUM20" s="63"/>
      <c r="BUN20" s="63"/>
      <c r="BUO20" s="63"/>
      <c r="BUP20" s="63"/>
      <c r="BUQ20" s="63"/>
      <c r="BUR20" s="63"/>
      <c r="BUS20" s="63"/>
      <c r="BUT20" s="63"/>
      <c r="BUU20" s="63"/>
      <c r="BUV20" s="63"/>
      <c r="BUW20" s="63"/>
      <c r="BUX20" s="63"/>
      <c r="BUY20" s="63"/>
      <c r="BUZ20" s="63"/>
      <c r="BVA20" s="63"/>
      <c r="BVB20" s="63"/>
      <c r="BVC20" s="63"/>
      <c r="BVD20" s="63"/>
      <c r="BVE20" s="63"/>
      <c r="BVF20" s="63"/>
      <c r="BVG20" s="63"/>
      <c r="BVH20" s="63"/>
      <c r="BVI20" s="63"/>
      <c r="BVJ20" s="63"/>
      <c r="BVK20" s="63"/>
      <c r="BVL20" s="63"/>
      <c r="BVM20" s="63"/>
      <c r="BVN20" s="63"/>
      <c r="BVO20" s="63"/>
      <c r="BVP20" s="63"/>
      <c r="BVQ20" s="63"/>
      <c r="BVR20" s="63"/>
      <c r="BVS20" s="63"/>
      <c r="BVT20" s="63"/>
      <c r="BVU20" s="63"/>
      <c r="BVV20" s="63"/>
      <c r="BVW20" s="63"/>
      <c r="BVX20" s="63"/>
      <c r="BVY20" s="63"/>
      <c r="BVZ20" s="63"/>
      <c r="BWA20" s="63"/>
      <c r="BWB20" s="63"/>
      <c r="BWC20" s="63"/>
      <c r="BWD20" s="63"/>
      <c r="BWE20" s="63"/>
      <c r="BWF20" s="63"/>
      <c r="BWG20" s="63"/>
      <c r="BWH20" s="63"/>
      <c r="BWI20" s="63"/>
      <c r="BWJ20" s="63"/>
      <c r="BWK20" s="63"/>
      <c r="BWL20" s="63"/>
      <c r="BWM20" s="63"/>
      <c r="BWN20" s="63"/>
      <c r="BWO20" s="63"/>
      <c r="BWP20" s="63"/>
      <c r="BWQ20" s="63"/>
      <c r="BWR20" s="63"/>
      <c r="BWS20" s="63"/>
      <c r="BWT20" s="63"/>
      <c r="BWU20" s="63"/>
      <c r="BWV20" s="63"/>
      <c r="BWW20" s="63"/>
      <c r="BWX20" s="63"/>
      <c r="BWY20" s="63"/>
      <c r="BWZ20" s="63"/>
      <c r="BXA20" s="63"/>
      <c r="BXB20" s="63"/>
      <c r="BXC20" s="63"/>
      <c r="BXD20" s="63"/>
      <c r="BXE20" s="63"/>
      <c r="BXF20" s="63"/>
      <c r="BXG20" s="63"/>
      <c r="BXH20" s="63"/>
      <c r="BXI20" s="63"/>
      <c r="BXJ20" s="63"/>
      <c r="BXK20" s="63"/>
      <c r="BXL20" s="63"/>
      <c r="BXM20" s="63"/>
      <c r="BXN20" s="63"/>
      <c r="BXO20" s="63"/>
      <c r="BXP20" s="63"/>
      <c r="BXQ20" s="63"/>
      <c r="BXR20" s="63"/>
      <c r="BXS20" s="63"/>
      <c r="BXT20" s="63"/>
      <c r="BXU20" s="63"/>
      <c r="BXV20" s="63"/>
      <c r="BXW20" s="63"/>
      <c r="BXX20" s="63"/>
      <c r="BXY20" s="63"/>
      <c r="BXZ20" s="63"/>
      <c r="BYA20" s="63"/>
      <c r="BYB20" s="63"/>
      <c r="BYC20" s="63"/>
      <c r="BYD20" s="63"/>
      <c r="BYE20" s="63"/>
      <c r="BYF20" s="63"/>
      <c r="BYG20" s="63"/>
      <c r="BYH20" s="63"/>
      <c r="BYI20" s="63"/>
      <c r="BYJ20" s="63"/>
      <c r="BYK20" s="63"/>
      <c r="BYL20" s="63"/>
      <c r="BYM20" s="63"/>
      <c r="BYN20" s="63"/>
      <c r="BYO20" s="63"/>
      <c r="BYP20" s="63"/>
      <c r="BYQ20" s="63"/>
      <c r="BYR20" s="63"/>
      <c r="BYS20" s="63"/>
      <c r="BYT20" s="63"/>
      <c r="BYU20" s="63"/>
      <c r="BYV20" s="63"/>
      <c r="BYW20" s="63"/>
      <c r="BYX20" s="63"/>
      <c r="BYY20" s="63"/>
      <c r="BYZ20" s="63"/>
      <c r="BZA20" s="63"/>
      <c r="BZB20" s="63"/>
      <c r="BZC20" s="63"/>
      <c r="BZD20" s="63"/>
      <c r="BZE20" s="63"/>
      <c r="BZF20" s="63"/>
      <c r="BZG20" s="63"/>
      <c r="BZH20" s="63"/>
      <c r="BZI20" s="63"/>
      <c r="BZJ20" s="63"/>
      <c r="BZK20" s="63"/>
      <c r="BZL20" s="63"/>
      <c r="BZM20" s="63"/>
      <c r="BZN20" s="63"/>
      <c r="BZO20" s="63"/>
      <c r="BZP20" s="63"/>
      <c r="BZQ20" s="63"/>
      <c r="BZR20" s="63"/>
      <c r="BZS20" s="63"/>
      <c r="BZT20" s="63"/>
      <c r="BZU20" s="63"/>
      <c r="BZV20" s="63"/>
      <c r="BZW20" s="63"/>
      <c r="BZX20" s="63"/>
      <c r="BZY20" s="63"/>
      <c r="BZZ20" s="63"/>
      <c r="CAA20" s="63"/>
      <c r="CAB20" s="63"/>
      <c r="CAC20" s="63"/>
      <c r="CAD20" s="63"/>
      <c r="CAE20" s="63"/>
      <c r="CAF20" s="63"/>
      <c r="CAG20" s="63"/>
      <c r="CAH20" s="63"/>
      <c r="CAI20" s="63"/>
      <c r="CAJ20" s="63"/>
      <c r="CAK20" s="63"/>
      <c r="CAL20" s="63"/>
      <c r="CAM20" s="63"/>
      <c r="CAN20" s="63"/>
      <c r="CAO20" s="63"/>
      <c r="CAP20" s="63"/>
      <c r="CAQ20" s="63"/>
      <c r="CAR20" s="63"/>
      <c r="CAS20" s="63"/>
      <c r="CAT20" s="63"/>
      <c r="CAU20" s="63"/>
      <c r="CAV20" s="63"/>
      <c r="CAW20" s="63"/>
      <c r="CAX20" s="63"/>
      <c r="CAY20" s="63"/>
      <c r="CAZ20" s="63"/>
      <c r="CBA20" s="63"/>
      <c r="CBB20" s="63"/>
      <c r="CBC20" s="63"/>
      <c r="CBD20" s="63"/>
      <c r="CBE20" s="63"/>
      <c r="CBF20" s="63"/>
      <c r="CBG20" s="63"/>
      <c r="CBH20" s="63"/>
      <c r="CBI20" s="63"/>
      <c r="CBJ20" s="63"/>
      <c r="CBK20" s="63"/>
      <c r="CBL20" s="63"/>
      <c r="CBM20" s="63"/>
      <c r="CBN20" s="63"/>
      <c r="CBO20" s="63"/>
      <c r="CBP20" s="63"/>
      <c r="CBQ20" s="63"/>
      <c r="CBR20" s="63"/>
      <c r="CBS20" s="63"/>
      <c r="CBT20" s="63"/>
      <c r="CBU20" s="63"/>
      <c r="CBV20" s="63"/>
      <c r="CBW20" s="63"/>
      <c r="CBX20" s="63"/>
      <c r="CBY20" s="63"/>
      <c r="CBZ20" s="63"/>
      <c r="CCA20" s="63"/>
      <c r="CCB20" s="63"/>
      <c r="CCC20" s="63"/>
      <c r="CCD20" s="63"/>
      <c r="CCE20" s="63"/>
      <c r="CCF20" s="63"/>
      <c r="CCG20" s="63"/>
      <c r="CCH20" s="63"/>
      <c r="CCI20" s="63"/>
      <c r="CCJ20" s="63"/>
      <c r="CCK20" s="63"/>
      <c r="CCL20" s="63"/>
      <c r="CCM20" s="63"/>
      <c r="CCN20" s="63"/>
      <c r="CCO20" s="63"/>
      <c r="CCP20" s="63"/>
      <c r="CCQ20" s="63"/>
      <c r="CCR20" s="63"/>
      <c r="CCS20" s="63"/>
      <c r="CCT20" s="63"/>
      <c r="CCU20" s="63"/>
      <c r="CCV20" s="63"/>
      <c r="CCW20" s="63"/>
      <c r="CCX20" s="63"/>
      <c r="CCY20" s="63"/>
      <c r="CCZ20" s="63"/>
      <c r="CDA20" s="63"/>
      <c r="CDB20" s="63"/>
      <c r="CDC20" s="63"/>
      <c r="CDD20" s="63"/>
      <c r="CDE20" s="63"/>
      <c r="CDF20" s="63"/>
      <c r="CDG20" s="63"/>
      <c r="CDH20" s="63"/>
      <c r="CDI20" s="63"/>
      <c r="CDJ20" s="63"/>
      <c r="CDK20" s="63"/>
      <c r="CDL20" s="63"/>
      <c r="CDM20" s="63"/>
      <c r="CDN20" s="63"/>
      <c r="CDO20" s="63"/>
      <c r="CDP20" s="63"/>
      <c r="CDQ20" s="63"/>
      <c r="CDR20" s="63"/>
      <c r="CDS20" s="63"/>
      <c r="CDT20" s="63"/>
      <c r="CDU20" s="63"/>
      <c r="CDV20" s="63"/>
      <c r="CDW20" s="63"/>
      <c r="CDX20" s="63"/>
      <c r="CDY20" s="63"/>
      <c r="CDZ20" s="63"/>
      <c r="CEA20" s="63"/>
      <c r="CEB20" s="63"/>
      <c r="CEC20" s="63"/>
      <c r="CED20" s="63"/>
      <c r="CEE20" s="63"/>
      <c r="CEF20" s="63"/>
      <c r="CEG20" s="63"/>
      <c r="CEH20" s="63"/>
      <c r="CEI20" s="63"/>
      <c r="CEJ20" s="63"/>
      <c r="CEK20" s="63"/>
      <c r="CEL20" s="63"/>
      <c r="CEM20" s="63"/>
      <c r="CEN20" s="63"/>
      <c r="CEO20" s="63"/>
      <c r="CEP20" s="63"/>
      <c r="CEQ20" s="63"/>
      <c r="CER20" s="63"/>
      <c r="CES20" s="63"/>
      <c r="CET20" s="63"/>
      <c r="CEU20" s="63"/>
      <c r="CEV20" s="63"/>
      <c r="CEW20" s="63"/>
      <c r="CEX20" s="63"/>
      <c r="CEY20" s="63"/>
      <c r="CEZ20" s="63"/>
      <c r="CFA20" s="63"/>
      <c r="CFB20" s="63"/>
      <c r="CFC20" s="63"/>
      <c r="CFD20" s="63"/>
      <c r="CFE20" s="63"/>
      <c r="CFF20" s="63"/>
      <c r="CFG20" s="63"/>
      <c r="CFH20" s="63"/>
      <c r="CFI20" s="63"/>
      <c r="CFJ20" s="63"/>
      <c r="CFK20" s="63"/>
      <c r="CFL20" s="63"/>
      <c r="CFM20" s="63"/>
      <c r="CFN20" s="63"/>
      <c r="CFO20" s="63"/>
      <c r="CFP20" s="63"/>
      <c r="CFQ20" s="63"/>
      <c r="CFR20" s="63"/>
      <c r="CFS20" s="63"/>
      <c r="CFT20" s="63"/>
      <c r="CFU20" s="63"/>
      <c r="CFV20" s="63"/>
      <c r="CFW20" s="63"/>
      <c r="CFX20" s="63"/>
      <c r="CFY20" s="63"/>
      <c r="CFZ20" s="63"/>
      <c r="CGA20" s="63"/>
      <c r="CGB20" s="63"/>
      <c r="CGC20" s="63"/>
      <c r="CGD20" s="63"/>
      <c r="CGE20" s="63"/>
      <c r="CGF20" s="63"/>
      <c r="CGG20" s="63"/>
      <c r="CGH20" s="63"/>
      <c r="CGI20" s="63"/>
      <c r="CGJ20" s="63"/>
      <c r="CGK20" s="63"/>
      <c r="CGL20" s="63"/>
      <c r="CGM20" s="63"/>
      <c r="CGN20" s="63"/>
      <c r="CGO20" s="63"/>
      <c r="CGP20" s="63"/>
      <c r="CGQ20" s="63"/>
      <c r="CGR20" s="63"/>
      <c r="CGS20" s="63"/>
      <c r="CGT20" s="63"/>
      <c r="CGU20" s="63"/>
      <c r="CGV20" s="63"/>
      <c r="CGW20" s="63"/>
      <c r="CGX20" s="63"/>
      <c r="CGY20" s="63"/>
      <c r="CGZ20" s="63"/>
      <c r="CHA20" s="63"/>
      <c r="CHB20" s="63"/>
      <c r="CHC20" s="63"/>
      <c r="CHD20" s="63"/>
      <c r="CHE20" s="63"/>
      <c r="CHF20" s="63"/>
      <c r="CHG20" s="63"/>
      <c r="CHH20" s="63"/>
      <c r="CHI20" s="63"/>
      <c r="CHJ20" s="63"/>
      <c r="CHK20" s="63"/>
      <c r="CHL20" s="63"/>
      <c r="CHM20" s="63"/>
      <c r="CHN20" s="63"/>
      <c r="CHO20" s="63"/>
      <c r="CHP20" s="63"/>
      <c r="CHQ20" s="63"/>
      <c r="CHR20" s="63"/>
      <c r="CHS20" s="63"/>
      <c r="CHT20" s="63"/>
      <c r="CHU20" s="63"/>
      <c r="CHV20" s="63"/>
      <c r="CHW20" s="63"/>
      <c r="CHX20" s="63"/>
      <c r="CHY20" s="63"/>
      <c r="CHZ20" s="63"/>
      <c r="CIA20" s="63"/>
      <c r="CIB20" s="63"/>
      <c r="CIC20" s="63"/>
      <c r="CID20" s="63"/>
      <c r="CIE20" s="63"/>
      <c r="CIF20" s="63"/>
      <c r="CIG20" s="63"/>
      <c r="CIH20" s="63"/>
      <c r="CII20" s="63"/>
      <c r="CIJ20" s="63"/>
      <c r="CIK20" s="63"/>
      <c r="CIL20" s="63"/>
      <c r="CIM20" s="63"/>
      <c r="CIN20" s="63"/>
      <c r="CIO20" s="63"/>
      <c r="CIP20" s="63"/>
      <c r="CIQ20" s="63"/>
      <c r="CIR20" s="63"/>
      <c r="CIS20" s="63"/>
      <c r="CIT20" s="63"/>
      <c r="CIU20" s="63"/>
      <c r="CIV20" s="63"/>
      <c r="CIW20" s="63"/>
      <c r="CIX20" s="63"/>
      <c r="CIY20" s="63"/>
      <c r="CIZ20" s="63"/>
      <c r="CJA20" s="63"/>
      <c r="CJB20" s="63"/>
      <c r="CJC20" s="63"/>
      <c r="CJD20" s="63"/>
      <c r="CJE20" s="63"/>
      <c r="CJF20" s="63"/>
      <c r="CJG20" s="63"/>
      <c r="CJH20" s="63"/>
      <c r="CJI20" s="63"/>
      <c r="CJJ20" s="63"/>
      <c r="CJK20" s="63"/>
      <c r="CJL20" s="63"/>
      <c r="CJM20" s="63"/>
      <c r="CJN20" s="63"/>
      <c r="CJO20" s="63"/>
      <c r="CJP20" s="63"/>
      <c r="CJQ20" s="63"/>
      <c r="CJR20" s="63"/>
      <c r="CJS20" s="63"/>
      <c r="CJT20" s="63"/>
      <c r="CJU20" s="63"/>
      <c r="CJV20" s="63"/>
      <c r="CJW20" s="63"/>
      <c r="CJX20" s="63"/>
      <c r="CJY20" s="63"/>
      <c r="CJZ20" s="63"/>
      <c r="CKA20" s="63"/>
      <c r="CKB20" s="63"/>
      <c r="CKC20" s="63"/>
      <c r="CKD20" s="63"/>
      <c r="CKE20" s="63"/>
      <c r="CKF20" s="63"/>
      <c r="CKG20" s="63"/>
      <c r="CKH20" s="63"/>
      <c r="CKI20" s="63"/>
      <c r="CKJ20" s="63"/>
      <c r="CKK20" s="63"/>
      <c r="CKL20" s="63"/>
      <c r="CKM20" s="63"/>
      <c r="CKN20" s="63"/>
      <c r="CKO20" s="63"/>
      <c r="CKP20" s="63"/>
      <c r="CKQ20" s="63"/>
      <c r="CKR20" s="63"/>
      <c r="CKS20" s="63"/>
      <c r="CKT20" s="63"/>
      <c r="CKU20" s="63"/>
      <c r="CKV20" s="63"/>
      <c r="CKW20" s="63"/>
      <c r="CKX20" s="63"/>
      <c r="CKY20" s="63"/>
      <c r="CKZ20" s="63"/>
      <c r="CLA20" s="63"/>
      <c r="CLB20" s="63"/>
      <c r="CLC20" s="63"/>
      <c r="CLD20" s="63"/>
      <c r="CLE20" s="63"/>
      <c r="CLF20" s="63"/>
      <c r="CLG20" s="63"/>
      <c r="CLH20" s="63"/>
      <c r="CLI20" s="63"/>
      <c r="CLJ20" s="63"/>
      <c r="CLK20" s="63"/>
      <c r="CLL20" s="63"/>
      <c r="CLM20" s="63"/>
      <c r="CLN20" s="63"/>
      <c r="CLO20" s="63"/>
      <c r="CLP20" s="63"/>
      <c r="CLQ20" s="63"/>
      <c r="CLR20" s="63"/>
      <c r="CLS20" s="63"/>
      <c r="CLT20" s="63"/>
      <c r="CLU20" s="63"/>
      <c r="CLV20" s="63"/>
      <c r="CLW20" s="63"/>
      <c r="CLX20" s="63"/>
      <c r="CLY20" s="63"/>
      <c r="CLZ20" s="63"/>
      <c r="CMA20" s="63"/>
      <c r="CMB20" s="63"/>
      <c r="CMC20" s="63"/>
      <c r="CMD20" s="63"/>
      <c r="CME20" s="63"/>
      <c r="CMF20" s="63"/>
      <c r="CMG20" s="63"/>
      <c r="CMH20" s="63"/>
      <c r="CMI20" s="63"/>
      <c r="CMJ20" s="63"/>
      <c r="CMK20" s="63"/>
      <c r="CML20" s="63"/>
      <c r="CMM20" s="63"/>
      <c r="CMN20" s="63"/>
      <c r="CMO20" s="63"/>
      <c r="CMP20" s="63"/>
      <c r="CMQ20" s="63"/>
      <c r="CMR20" s="63"/>
      <c r="CMS20" s="63"/>
      <c r="CMT20" s="63"/>
      <c r="CMU20" s="63"/>
      <c r="CMV20" s="63"/>
      <c r="CMW20" s="63"/>
      <c r="CMX20" s="63"/>
      <c r="CMY20" s="63"/>
      <c r="CMZ20" s="63"/>
      <c r="CNA20" s="63"/>
      <c r="CNB20" s="63"/>
      <c r="CNC20" s="63"/>
      <c r="CND20" s="63"/>
      <c r="CNE20" s="63"/>
      <c r="CNF20" s="63"/>
      <c r="CNG20" s="63"/>
      <c r="CNH20" s="63"/>
      <c r="CNI20" s="63"/>
      <c r="CNJ20" s="63"/>
      <c r="CNK20" s="63"/>
      <c r="CNL20" s="63"/>
      <c r="CNM20" s="63"/>
      <c r="CNN20" s="63"/>
      <c r="CNO20" s="63"/>
      <c r="CNP20" s="63"/>
      <c r="CNQ20" s="63"/>
      <c r="CNR20" s="63"/>
      <c r="CNS20" s="63"/>
      <c r="CNT20" s="63"/>
      <c r="CNU20" s="63"/>
      <c r="CNV20" s="63"/>
      <c r="CNW20" s="63"/>
      <c r="CNX20" s="63"/>
      <c r="CNY20" s="63"/>
      <c r="CNZ20" s="63"/>
      <c r="COA20" s="63"/>
      <c r="COB20" s="63"/>
      <c r="COC20" s="63"/>
      <c r="COD20" s="63"/>
      <c r="COE20" s="63"/>
      <c r="COF20" s="63"/>
      <c r="COG20" s="63"/>
      <c r="COH20" s="63"/>
      <c r="COI20" s="63"/>
      <c r="COJ20" s="63"/>
      <c r="COK20" s="63"/>
      <c r="COL20" s="63"/>
      <c r="COM20" s="63"/>
      <c r="CON20" s="63"/>
      <c r="COO20" s="63"/>
      <c r="COP20" s="63"/>
      <c r="COQ20" s="63"/>
      <c r="COR20" s="63"/>
      <c r="COS20" s="63"/>
      <c r="COT20" s="63"/>
      <c r="COU20" s="63"/>
      <c r="COV20" s="63"/>
      <c r="COW20" s="63"/>
      <c r="COX20" s="63"/>
      <c r="COY20" s="63"/>
      <c r="COZ20" s="63"/>
      <c r="CPA20" s="63"/>
      <c r="CPB20" s="63"/>
      <c r="CPC20" s="63"/>
      <c r="CPD20" s="63"/>
      <c r="CPE20" s="63"/>
      <c r="CPF20" s="63"/>
      <c r="CPG20" s="63"/>
      <c r="CPH20" s="63"/>
      <c r="CPI20" s="63"/>
      <c r="CPJ20" s="63"/>
      <c r="CPK20" s="63"/>
      <c r="CPL20" s="63"/>
      <c r="CPM20" s="63"/>
      <c r="CPN20" s="63"/>
      <c r="CPO20" s="63"/>
      <c r="CPP20" s="63"/>
      <c r="CPQ20" s="63"/>
      <c r="CPR20" s="63"/>
      <c r="CPS20" s="63"/>
      <c r="CPT20" s="63"/>
      <c r="CPU20" s="63"/>
      <c r="CPV20" s="63"/>
      <c r="CPW20" s="63"/>
      <c r="CPX20" s="63"/>
      <c r="CPY20" s="63"/>
      <c r="CPZ20" s="63"/>
      <c r="CQA20" s="63"/>
      <c r="CQB20" s="63"/>
      <c r="CQC20" s="63"/>
      <c r="CQD20" s="63"/>
      <c r="CQE20" s="63"/>
      <c r="CQF20" s="63"/>
      <c r="CQG20" s="63"/>
      <c r="CQH20" s="63"/>
      <c r="CQI20" s="63"/>
      <c r="CQJ20" s="63"/>
      <c r="CQK20" s="63"/>
      <c r="CQL20" s="63"/>
      <c r="CQM20" s="63"/>
      <c r="CQN20" s="63"/>
      <c r="CQO20" s="63"/>
      <c r="CQP20" s="63"/>
      <c r="CQQ20" s="63"/>
      <c r="CQR20" s="63"/>
      <c r="CQS20" s="63"/>
      <c r="CQT20" s="63"/>
      <c r="CQU20" s="63"/>
      <c r="CQV20" s="63"/>
      <c r="CQW20" s="63"/>
      <c r="CQX20" s="63"/>
      <c r="CQY20" s="63"/>
      <c r="CQZ20" s="63"/>
      <c r="CRA20" s="63"/>
      <c r="CRB20" s="63"/>
      <c r="CRC20" s="63"/>
      <c r="CRD20" s="63"/>
      <c r="CRE20" s="63"/>
      <c r="CRF20" s="63"/>
      <c r="CRG20" s="63"/>
      <c r="CRH20" s="63"/>
      <c r="CRI20" s="63"/>
      <c r="CRJ20" s="63"/>
      <c r="CRK20" s="63"/>
      <c r="CRL20" s="63"/>
      <c r="CRM20" s="63"/>
      <c r="CRN20" s="63"/>
      <c r="CRO20" s="63"/>
      <c r="CRP20" s="63"/>
      <c r="CRQ20" s="63"/>
      <c r="CRR20" s="63"/>
      <c r="CRS20" s="63"/>
      <c r="CRT20" s="63"/>
      <c r="CRU20" s="63"/>
      <c r="CRV20" s="63"/>
      <c r="CRW20" s="63"/>
      <c r="CRX20" s="63"/>
      <c r="CRY20" s="63"/>
      <c r="CRZ20" s="63"/>
      <c r="CSA20" s="63"/>
      <c r="CSB20" s="63"/>
      <c r="CSC20" s="63"/>
      <c r="CSD20" s="63"/>
      <c r="CSE20" s="63"/>
      <c r="CSF20" s="63"/>
      <c r="CSG20" s="63"/>
      <c r="CSH20" s="63"/>
      <c r="CSI20" s="63"/>
      <c r="CSJ20" s="63"/>
      <c r="CSK20" s="63"/>
      <c r="CSL20" s="63"/>
      <c r="CSM20" s="63"/>
      <c r="CSN20" s="63"/>
      <c r="CSO20" s="63"/>
      <c r="CSP20" s="63"/>
      <c r="CSQ20" s="63"/>
      <c r="CSR20" s="63"/>
      <c r="CSS20" s="63"/>
      <c r="CST20" s="63"/>
      <c r="CSU20" s="63"/>
      <c r="CSV20" s="63"/>
      <c r="CSW20" s="63"/>
      <c r="CSX20" s="63"/>
      <c r="CSY20" s="63"/>
      <c r="CSZ20" s="63"/>
      <c r="CTA20" s="63"/>
      <c r="CTB20" s="63"/>
      <c r="CTC20" s="63"/>
      <c r="CTD20" s="63"/>
      <c r="CTE20" s="63"/>
      <c r="CTF20" s="63"/>
      <c r="CTG20" s="63"/>
      <c r="CTH20" s="63"/>
      <c r="CTI20" s="63"/>
      <c r="CTJ20" s="63"/>
      <c r="CTK20" s="63"/>
      <c r="CTL20" s="63"/>
      <c r="CTM20" s="63"/>
      <c r="CTN20" s="63"/>
      <c r="CTO20" s="63"/>
      <c r="CTP20" s="63"/>
      <c r="CTQ20" s="63"/>
      <c r="CTR20" s="63"/>
      <c r="CTS20" s="63"/>
      <c r="CTT20" s="63"/>
      <c r="CTU20" s="63"/>
      <c r="CTV20" s="63"/>
      <c r="CTW20" s="63"/>
      <c r="CTX20" s="63"/>
      <c r="CTY20" s="63"/>
      <c r="CTZ20" s="63"/>
      <c r="CUA20" s="63"/>
      <c r="CUB20" s="63"/>
      <c r="CUC20" s="63"/>
      <c r="CUD20" s="63"/>
      <c r="CUE20" s="63"/>
      <c r="CUF20" s="63"/>
      <c r="CUG20" s="63"/>
      <c r="CUH20" s="63"/>
      <c r="CUI20" s="63"/>
      <c r="CUJ20" s="63"/>
      <c r="CUK20" s="63"/>
      <c r="CUL20" s="63"/>
      <c r="CUM20" s="63"/>
      <c r="CUN20" s="63"/>
      <c r="CUO20" s="63"/>
      <c r="CUP20" s="63"/>
      <c r="CUQ20" s="63"/>
      <c r="CUR20" s="63"/>
      <c r="CUS20" s="63"/>
      <c r="CUT20" s="63"/>
      <c r="CUU20" s="63"/>
      <c r="CUV20" s="63"/>
      <c r="CUW20" s="63"/>
      <c r="CUX20" s="63"/>
      <c r="CUY20" s="63"/>
      <c r="CUZ20" s="63"/>
      <c r="CVA20" s="63"/>
      <c r="CVB20" s="63"/>
      <c r="CVC20" s="63"/>
      <c r="CVD20" s="63"/>
      <c r="CVE20" s="63"/>
      <c r="CVF20" s="63"/>
      <c r="CVG20" s="63"/>
      <c r="CVH20" s="63"/>
      <c r="CVI20" s="63"/>
      <c r="CVJ20" s="63"/>
      <c r="CVK20" s="63"/>
      <c r="CVL20" s="63"/>
      <c r="CVM20" s="63"/>
      <c r="CVN20" s="63"/>
      <c r="CVO20" s="63"/>
      <c r="CVP20" s="63"/>
      <c r="CVQ20" s="63"/>
      <c r="CVR20" s="63"/>
      <c r="CVS20" s="63"/>
      <c r="CVT20" s="63"/>
      <c r="CVU20" s="63"/>
      <c r="CVV20" s="63"/>
      <c r="CVW20" s="63"/>
      <c r="CVX20" s="63"/>
      <c r="CVY20" s="63"/>
      <c r="CVZ20" s="63"/>
      <c r="CWA20" s="63"/>
      <c r="CWB20" s="63"/>
      <c r="CWC20" s="63"/>
      <c r="CWD20" s="63"/>
      <c r="CWE20" s="63"/>
      <c r="CWF20" s="63"/>
      <c r="CWG20" s="63"/>
      <c r="CWH20" s="63"/>
      <c r="CWI20" s="63"/>
      <c r="CWJ20" s="63"/>
      <c r="CWK20" s="63"/>
      <c r="CWL20" s="63"/>
      <c r="CWM20" s="63"/>
      <c r="CWN20" s="63"/>
      <c r="CWO20" s="63"/>
      <c r="CWP20" s="63"/>
      <c r="CWQ20" s="63"/>
      <c r="CWR20" s="63"/>
      <c r="CWS20" s="63"/>
      <c r="CWT20" s="63"/>
      <c r="CWU20" s="63"/>
      <c r="CWV20" s="63"/>
      <c r="CWW20" s="63"/>
      <c r="CWX20" s="63"/>
      <c r="CWY20" s="63"/>
      <c r="CWZ20" s="63"/>
      <c r="CXA20" s="63"/>
      <c r="CXB20" s="63"/>
      <c r="CXC20" s="63"/>
      <c r="CXD20" s="63"/>
      <c r="CXE20" s="63"/>
      <c r="CXF20" s="63"/>
      <c r="CXG20" s="63"/>
      <c r="CXH20" s="63"/>
      <c r="CXI20" s="63"/>
      <c r="CXJ20" s="63"/>
      <c r="CXK20" s="63"/>
      <c r="CXL20" s="63"/>
      <c r="CXM20" s="63"/>
      <c r="CXN20" s="63"/>
      <c r="CXO20" s="63"/>
      <c r="CXP20" s="63"/>
      <c r="CXQ20" s="63"/>
      <c r="CXR20" s="63"/>
      <c r="CXS20" s="63"/>
      <c r="CXT20" s="63"/>
      <c r="CXU20" s="63"/>
      <c r="CXV20" s="63"/>
      <c r="CXW20" s="63"/>
      <c r="CXX20" s="63"/>
      <c r="CXY20" s="63"/>
      <c r="CXZ20" s="63"/>
      <c r="CYA20" s="63"/>
      <c r="CYB20" s="63"/>
      <c r="CYC20" s="63"/>
      <c r="CYD20" s="63"/>
      <c r="CYE20" s="63"/>
      <c r="CYF20" s="63"/>
      <c r="CYG20" s="63"/>
      <c r="CYH20" s="63"/>
      <c r="CYI20" s="63"/>
      <c r="CYJ20" s="63"/>
      <c r="CYK20" s="63"/>
      <c r="CYL20" s="63"/>
      <c r="CYM20" s="63"/>
      <c r="CYN20" s="63"/>
      <c r="CYO20" s="63"/>
      <c r="CYP20" s="63"/>
      <c r="CYQ20" s="63"/>
      <c r="CYR20" s="63"/>
      <c r="CYS20" s="63"/>
      <c r="CYT20" s="63"/>
      <c r="CYU20" s="63"/>
      <c r="CYV20" s="63"/>
      <c r="CYW20" s="63"/>
      <c r="CYX20" s="63"/>
      <c r="CYY20" s="63"/>
      <c r="CYZ20" s="63"/>
      <c r="CZA20" s="63"/>
      <c r="CZB20" s="63"/>
      <c r="CZC20" s="63"/>
      <c r="CZD20" s="63"/>
      <c r="CZE20" s="63"/>
      <c r="CZF20" s="63"/>
      <c r="CZG20" s="63"/>
      <c r="CZH20" s="63"/>
      <c r="CZI20" s="63"/>
      <c r="CZJ20" s="63"/>
      <c r="CZK20" s="63"/>
      <c r="CZL20" s="63"/>
      <c r="CZM20" s="63"/>
      <c r="CZN20" s="63"/>
      <c r="CZO20" s="63"/>
      <c r="CZP20" s="63"/>
      <c r="CZQ20" s="63"/>
      <c r="CZR20" s="63"/>
      <c r="CZS20" s="63"/>
      <c r="CZT20" s="63"/>
      <c r="CZU20" s="63"/>
      <c r="CZV20" s="63"/>
      <c r="CZW20" s="63"/>
      <c r="CZX20" s="63"/>
      <c r="CZY20" s="63"/>
      <c r="CZZ20" s="63"/>
      <c r="DAA20" s="63"/>
      <c r="DAB20" s="63"/>
      <c r="DAC20" s="63"/>
      <c r="DAD20" s="63"/>
      <c r="DAE20" s="63"/>
      <c r="DAF20" s="63"/>
      <c r="DAG20" s="63"/>
      <c r="DAH20" s="63"/>
      <c r="DAI20" s="63"/>
      <c r="DAJ20" s="63"/>
      <c r="DAK20" s="63"/>
      <c r="DAL20" s="63"/>
      <c r="DAM20" s="63"/>
      <c r="DAN20" s="63"/>
      <c r="DAO20" s="63"/>
      <c r="DAP20" s="63"/>
      <c r="DAQ20" s="63"/>
      <c r="DAR20" s="63"/>
      <c r="DAS20" s="63"/>
      <c r="DAT20" s="63"/>
      <c r="DAU20" s="63"/>
      <c r="DAV20" s="63"/>
      <c r="DAW20" s="63"/>
      <c r="DAX20" s="63"/>
      <c r="DAY20" s="63"/>
      <c r="DAZ20" s="63"/>
      <c r="DBA20" s="63"/>
      <c r="DBB20" s="63"/>
      <c r="DBC20" s="63"/>
      <c r="DBD20" s="63"/>
      <c r="DBE20" s="63"/>
      <c r="DBF20" s="63"/>
      <c r="DBG20" s="63"/>
      <c r="DBH20" s="63"/>
      <c r="DBI20" s="63"/>
      <c r="DBJ20" s="63"/>
      <c r="DBK20" s="63"/>
      <c r="DBL20" s="63"/>
      <c r="DBM20" s="63"/>
      <c r="DBN20" s="63"/>
      <c r="DBO20" s="63"/>
      <c r="DBP20" s="63"/>
      <c r="DBQ20" s="63"/>
      <c r="DBR20" s="63"/>
      <c r="DBS20" s="63"/>
      <c r="DBT20" s="63"/>
      <c r="DBU20" s="63"/>
      <c r="DBV20" s="63"/>
      <c r="DBW20" s="63"/>
      <c r="DBX20" s="63"/>
      <c r="DBY20" s="63"/>
      <c r="DBZ20" s="63"/>
      <c r="DCA20" s="63"/>
      <c r="DCB20" s="63"/>
      <c r="DCC20" s="63"/>
      <c r="DCD20" s="63"/>
      <c r="DCE20" s="63"/>
      <c r="DCF20" s="63"/>
      <c r="DCG20" s="63"/>
      <c r="DCH20" s="63"/>
      <c r="DCI20" s="63"/>
      <c r="DCJ20" s="63"/>
      <c r="DCK20" s="63"/>
      <c r="DCL20" s="63"/>
      <c r="DCM20" s="63"/>
      <c r="DCN20" s="63"/>
      <c r="DCO20" s="63"/>
      <c r="DCP20" s="63"/>
      <c r="DCQ20" s="63"/>
      <c r="DCR20" s="63"/>
      <c r="DCS20" s="63"/>
      <c r="DCT20" s="63"/>
      <c r="DCU20" s="63"/>
      <c r="DCV20" s="63"/>
      <c r="DCW20" s="63"/>
      <c r="DCX20" s="63"/>
      <c r="DCY20" s="63"/>
      <c r="DCZ20" s="63"/>
      <c r="DDA20" s="63"/>
      <c r="DDB20" s="63"/>
      <c r="DDC20" s="63"/>
      <c r="DDD20" s="63"/>
      <c r="DDE20" s="63"/>
      <c r="DDF20" s="63"/>
      <c r="DDG20" s="63"/>
      <c r="DDH20" s="63"/>
      <c r="DDI20" s="63"/>
      <c r="DDJ20" s="63"/>
      <c r="DDK20" s="63"/>
      <c r="DDL20" s="63"/>
      <c r="DDM20" s="63"/>
      <c r="DDN20" s="63"/>
      <c r="DDO20" s="63"/>
      <c r="DDP20" s="63"/>
      <c r="DDQ20" s="63"/>
      <c r="DDR20" s="63"/>
      <c r="DDS20" s="63"/>
      <c r="DDT20" s="63"/>
      <c r="DDU20" s="63"/>
      <c r="DDV20" s="63"/>
      <c r="DDW20" s="63"/>
      <c r="DDX20" s="63"/>
      <c r="DDY20" s="63"/>
      <c r="DDZ20" s="63"/>
      <c r="DEA20" s="63"/>
      <c r="DEB20" s="63"/>
      <c r="DEC20" s="63"/>
      <c r="DED20" s="63"/>
      <c r="DEE20" s="63"/>
      <c r="DEF20" s="63"/>
      <c r="DEG20" s="63"/>
      <c r="DEH20" s="63"/>
      <c r="DEI20" s="63"/>
      <c r="DEJ20" s="63"/>
      <c r="DEK20" s="63"/>
      <c r="DEL20" s="63"/>
      <c r="DEM20" s="63"/>
      <c r="DEN20" s="63"/>
      <c r="DEO20" s="63"/>
      <c r="DEP20" s="63"/>
      <c r="DEQ20" s="63"/>
      <c r="DER20" s="63"/>
      <c r="DES20" s="63"/>
      <c r="DET20" s="63"/>
      <c r="DEU20" s="63"/>
      <c r="DEV20" s="63"/>
      <c r="DEW20" s="63"/>
      <c r="DEX20" s="63"/>
      <c r="DEY20" s="63"/>
      <c r="DEZ20" s="63"/>
      <c r="DFA20" s="63"/>
      <c r="DFB20" s="63"/>
      <c r="DFC20" s="63"/>
      <c r="DFD20" s="63"/>
      <c r="DFE20" s="63"/>
      <c r="DFF20" s="63"/>
      <c r="DFG20" s="63"/>
      <c r="DFH20" s="63"/>
      <c r="DFI20" s="63"/>
      <c r="DFJ20" s="63"/>
      <c r="DFK20" s="63"/>
      <c r="DFL20" s="63"/>
      <c r="DFM20" s="63"/>
      <c r="DFN20" s="63"/>
      <c r="DFO20" s="63"/>
      <c r="DFP20" s="63"/>
      <c r="DFQ20" s="63"/>
      <c r="DFR20" s="63"/>
      <c r="DFS20" s="63"/>
      <c r="DFT20" s="63"/>
      <c r="DFU20" s="63"/>
      <c r="DFV20" s="63"/>
      <c r="DFW20" s="63"/>
      <c r="DFX20" s="63"/>
      <c r="DFY20" s="63"/>
      <c r="DFZ20" s="63"/>
      <c r="DGA20" s="63"/>
      <c r="DGB20" s="63"/>
      <c r="DGC20" s="63"/>
      <c r="DGD20" s="63"/>
      <c r="DGE20" s="63"/>
      <c r="DGF20" s="63"/>
      <c r="DGG20" s="63"/>
      <c r="DGH20" s="63"/>
      <c r="DGI20" s="63"/>
      <c r="DGJ20" s="63"/>
      <c r="DGK20" s="63"/>
      <c r="DGL20" s="63"/>
      <c r="DGM20" s="63"/>
      <c r="DGN20" s="63"/>
      <c r="DGO20" s="63"/>
      <c r="DGP20" s="63"/>
      <c r="DGQ20" s="63"/>
      <c r="DGR20" s="63"/>
      <c r="DGS20" s="63"/>
      <c r="DGT20" s="63"/>
      <c r="DGU20" s="63"/>
      <c r="DGV20" s="63"/>
      <c r="DGW20" s="63"/>
      <c r="DGX20" s="63"/>
      <c r="DGY20" s="63"/>
      <c r="DGZ20" s="63"/>
      <c r="DHA20" s="63"/>
      <c r="DHB20" s="63"/>
      <c r="DHC20" s="63"/>
      <c r="DHD20" s="63"/>
      <c r="DHE20" s="63"/>
      <c r="DHF20" s="63"/>
      <c r="DHG20" s="63"/>
      <c r="DHH20" s="63"/>
      <c r="DHI20" s="63"/>
      <c r="DHJ20" s="63"/>
      <c r="DHK20" s="63"/>
      <c r="DHL20" s="63"/>
      <c r="DHM20" s="63"/>
      <c r="DHN20" s="63"/>
      <c r="DHO20" s="63"/>
      <c r="DHP20" s="63"/>
      <c r="DHQ20" s="63"/>
      <c r="DHR20" s="63"/>
      <c r="DHS20" s="63"/>
      <c r="DHT20" s="63"/>
      <c r="DHU20" s="63"/>
      <c r="DHV20" s="63"/>
      <c r="DHW20" s="63"/>
      <c r="DHX20" s="63"/>
      <c r="DHY20" s="63"/>
      <c r="DHZ20" s="63"/>
      <c r="DIA20" s="63"/>
      <c r="DIB20" s="63"/>
      <c r="DIC20" s="63"/>
      <c r="DID20" s="63"/>
      <c r="DIE20" s="63"/>
      <c r="DIF20" s="63"/>
      <c r="DIG20" s="63"/>
      <c r="DIH20" s="63"/>
      <c r="DII20" s="63"/>
      <c r="DIJ20" s="63"/>
      <c r="DIK20" s="63"/>
      <c r="DIL20" s="63"/>
      <c r="DIM20" s="63"/>
      <c r="DIN20" s="63"/>
      <c r="DIO20" s="63"/>
      <c r="DIP20" s="63"/>
      <c r="DIQ20" s="63"/>
      <c r="DIR20" s="63"/>
      <c r="DIS20" s="63"/>
      <c r="DIT20" s="63"/>
      <c r="DIU20" s="63"/>
      <c r="DIV20" s="63"/>
      <c r="DIW20" s="63"/>
      <c r="DIX20" s="63"/>
      <c r="DIY20" s="63"/>
      <c r="DIZ20" s="63"/>
      <c r="DJA20" s="63"/>
      <c r="DJB20" s="63"/>
      <c r="DJC20" s="63"/>
      <c r="DJD20" s="63"/>
      <c r="DJE20" s="63"/>
      <c r="DJF20" s="63"/>
      <c r="DJG20" s="63"/>
      <c r="DJH20" s="63"/>
      <c r="DJI20" s="63"/>
      <c r="DJJ20" s="63"/>
      <c r="DJK20" s="63"/>
      <c r="DJL20" s="63"/>
      <c r="DJM20" s="63"/>
      <c r="DJN20" s="63"/>
      <c r="DJO20" s="63"/>
      <c r="DJP20" s="63"/>
      <c r="DJQ20" s="63"/>
      <c r="DJR20" s="63"/>
      <c r="DJS20" s="63"/>
      <c r="DJT20" s="63"/>
      <c r="DJU20" s="63"/>
      <c r="DJV20" s="63"/>
      <c r="DJW20" s="63"/>
      <c r="DJX20" s="63"/>
      <c r="DJY20" s="63"/>
      <c r="DJZ20" s="63"/>
      <c r="DKA20" s="63"/>
      <c r="DKB20" s="63"/>
      <c r="DKC20" s="63"/>
      <c r="DKD20" s="63"/>
      <c r="DKE20" s="63"/>
      <c r="DKF20" s="63"/>
      <c r="DKG20" s="63"/>
      <c r="DKH20" s="63"/>
      <c r="DKI20" s="63"/>
      <c r="DKJ20" s="63"/>
      <c r="DKK20" s="63"/>
      <c r="DKL20" s="63"/>
      <c r="DKM20" s="63"/>
      <c r="DKN20" s="63"/>
      <c r="DKO20" s="63"/>
      <c r="DKP20" s="63"/>
      <c r="DKQ20" s="63"/>
      <c r="DKR20" s="63"/>
      <c r="DKS20" s="63"/>
      <c r="DKT20" s="63"/>
      <c r="DKU20" s="63"/>
      <c r="DKV20" s="63"/>
      <c r="DKW20" s="63"/>
      <c r="DKX20" s="63"/>
      <c r="DKY20" s="63"/>
      <c r="DKZ20" s="63"/>
      <c r="DLA20" s="63"/>
      <c r="DLB20" s="63"/>
      <c r="DLC20" s="63"/>
      <c r="DLD20" s="63"/>
      <c r="DLE20" s="63"/>
      <c r="DLF20" s="63"/>
      <c r="DLG20" s="63"/>
      <c r="DLH20" s="63"/>
      <c r="DLI20" s="63"/>
      <c r="DLJ20" s="63"/>
      <c r="DLK20" s="63"/>
      <c r="DLL20" s="63"/>
      <c r="DLM20" s="63"/>
      <c r="DLN20" s="63"/>
      <c r="DLO20" s="63"/>
      <c r="DLP20" s="63"/>
      <c r="DLQ20" s="63"/>
      <c r="DLR20" s="63"/>
      <c r="DLS20" s="63"/>
      <c r="DLT20" s="63"/>
      <c r="DLU20" s="63"/>
      <c r="DLV20" s="63"/>
      <c r="DLW20" s="63"/>
      <c r="DLX20" s="63"/>
      <c r="DLY20" s="63"/>
      <c r="DLZ20" s="63"/>
      <c r="DMA20" s="63"/>
      <c r="DMB20" s="63"/>
      <c r="DMC20" s="63"/>
      <c r="DMD20" s="63"/>
      <c r="DME20" s="63"/>
      <c r="DMF20" s="63"/>
      <c r="DMG20" s="63"/>
      <c r="DMH20" s="63"/>
      <c r="DMI20" s="63"/>
      <c r="DMJ20" s="63"/>
      <c r="DMK20" s="63"/>
      <c r="DML20" s="63"/>
      <c r="DMM20" s="63"/>
      <c r="DMN20" s="63"/>
      <c r="DMO20" s="63"/>
      <c r="DMP20" s="63"/>
      <c r="DMQ20" s="63"/>
      <c r="DMR20" s="63"/>
      <c r="DMS20" s="63"/>
      <c r="DMT20" s="63"/>
      <c r="DMU20" s="63"/>
      <c r="DMV20" s="63"/>
      <c r="DMW20" s="63"/>
      <c r="DMX20" s="63"/>
      <c r="DMY20" s="63"/>
      <c r="DMZ20" s="63"/>
      <c r="DNA20" s="63"/>
      <c r="DNB20" s="63"/>
      <c r="DNC20" s="63"/>
      <c r="DND20" s="63"/>
      <c r="DNE20" s="63"/>
      <c r="DNF20" s="63"/>
      <c r="DNG20" s="63"/>
      <c r="DNH20" s="63"/>
      <c r="DNI20" s="63"/>
      <c r="DNJ20" s="63"/>
      <c r="DNK20" s="63"/>
      <c r="DNL20" s="63"/>
      <c r="DNM20" s="63"/>
      <c r="DNN20" s="63"/>
      <c r="DNO20" s="63"/>
      <c r="DNP20" s="63"/>
      <c r="DNQ20" s="63"/>
      <c r="DNR20" s="63"/>
      <c r="DNS20" s="63"/>
      <c r="DNT20" s="63"/>
      <c r="DNU20" s="63"/>
      <c r="DNV20" s="63"/>
      <c r="DNW20" s="63"/>
      <c r="DNX20" s="63"/>
      <c r="DNY20" s="63"/>
      <c r="DNZ20" s="63"/>
      <c r="DOA20" s="63"/>
      <c r="DOB20" s="63"/>
      <c r="DOC20" s="63"/>
      <c r="DOD20" s="63"/>
      <c r="DOE20" s="63"/>
      <c r="DOF20" s="63"/>
      <c r="DOG20" s="63"/>
      <c r="DOH20" s="63"/>
      <c r="DOI20" s="63"/>
      <c r="DOJ20" s="63"/>
      <c r="DOK20" s="63"/>
      <c r="DOL20" s="63"/>
      <c r="DOM20" s="63"/>
      <c r="DON20" s="63"/>
      <c r="DOO20" s="63"/>
      <c r="DOP20" s="63"/>
      <c r="DOQ20" s="63"/>
      <c r="DOR20" s="63"/>
      <c r="DOS20" s="63"/>
      <c r="DOT20" s="63"/>
      <c r="DOU20" s="63"/>
      <c r="DOV20" s="63"/>
      <c r="DOW20" s="63"/>
      <c r="DOX20" s="63"/>
      <c r="DOY20" s="63"/>
      <c r="DOZ20" s="63"/>
      <c r="DPA20" s="63"/>
      <c r="DPB20" s="63"/>
      <c r="DPC20" s="63"/>
      <c r="DPD20" s="63"/>
      <c r="DPE20" s="63"/>
      <c r="DPF20" s="63"/>
      <c r="DPG20" s="63"/>
      <c r="DPH20" s="63"/>
      <c r="DPI20" s="63"/>
      <c r="DPJ20" s="63"/>
      <c r="DPK20" s="63"/>
      <c r="DPL20" s="63"/>
      <c r="DPM20" s="63"/>
      <c r="DPN20" s="63"/>
      <c r="DPO20" s="63"/>
      <c r="DPP20" s="63"/>
      <c r="DPQ20" s="63"/>
      <c r="DPR20" s="63"/>
      <c r="DPS20" s="63"/>
      <c r="DPT20" s="63"/>
      <c r="DPU20" s="63"/>
      <c r="DPV20" s="63"/>
      <c r="DPW20" s="63"/>
      <c r="DPX20" s="63"/>
      <c r="DPY20" s="63"/>
      <c r="DPZ20" s="63"/>
      <c r="DQA20" s="63"/>
      <c r="DQB20" s="63"/>
      <c r="DQC20" s="63"/>
      <c r="DQD20" s="63"/>
      <c r="DQE20" s="63"/>
      <c r="DQF20" s="63"/>
      <c r="DQG20" s="63"/>
      <c r="DQH20" s="63"/>
      <c r="DQI20" s="63"/>
      <c r="DQJ20" s="63"/>
      <c r="DQK20" s="63"/>
      <c r="DQL20" s="63"/>
      <c r="DQM20" s="63"/>
      <c r="DQN20" s="63"/>
      <c r="DQO20" s="63"/>
      <c r="DQP20" s="63"/>
      <c r="DQQ20" s="63"/>
      <c r="DQR20" s="63"/>
      <c r="DQS20" s="63"/>
      <c r="DQT20" s="63"/>
      <c r="DQU20" s="63"/>
      <c r="DQV20" s="63"/>
      <c r="DQW20" s="63"/>
      <c r="DQX20" s="63"/>
      <c r="DQY20" s="63"/>
      <c r="DQZ20" s="63"/>
      <c r="DRA20" s="63"/>
      <c r="DRB20" s="63"/>
      <c r="DRC20" s="63"/>
      <c r="DRD20" s="63"/>
      <c r="DRE20" s="63"/>
      <c r="DRF20" s="63"/>
      <c r="DRG20" s="63"/>
      <c r="DRH20" s="63"/>
      <c r="DRI20" s="63"/>
      <c r="DRJ20" s="63"/>
      <c r="DRK20" s="63"/>
      <c r="DRL20" s="63"/>
      <c r="DRM20" s="63"/>
      <c r="DRN20" s="63"/>
      <c r="DRO20" s="63"/>
      <c r="DRP20" s="63"/>
      <c r="DRQ20" s="63"/>
      <c r="DRR20" s="63"/>
      <c r="DRS20" s="63"/>
      <c r="DRT20" s="63"/>
      <c r="DRU20" s="63"/>
      <c r="DRV20" s="63"/>
      <c r="DRW20" s="63"/>
      <c r="DRX20" s="63"/>
      <c r="DRY20" s="63"/>
      <c r="DRZ20" s="63"/>
      <c r="DSA20" s="63"/>
      <c r="DSB20" s="63"/>
      <c r="DSC20" s="63"/>
      <c r="DSD20" s="63"/>
      <c r="DSE20" s="63"/>
      <c r="DSF20" s="63"/>
      <c r="DSG20" s="63"/>
      <c r="DSH20" s="63"/>
      <c r="DSI20" s="63"/>
      <c r="DSJ20" s="63"/>
      <c r="DSK20" s="63"/>
      <c r="DSL20" s="63"/>
      <c r="DSM20" s="63"/>
      <c r="DSN20" s="63"/>
      <c r="DSO20" s="63"/>
      <c r="DSP20" s="63"/>
      <c r="DSQ20" s="63"/>
      <c r="DSR20" s="63"/>
      <c r="DSS20" s="63"/>
      <c r="DST20" s="63"/>
      <c r="DSU20" s="63"/>
      <c r="DSV20" s="63"/>
      <c r="DSW20" s="63"/>
      <c r="DSX20" s="63"/>
      <c r="DSY20" s="63"/>
      <c r="DSZ20" s="63"/>
      <c r="DTA20" s="63"/>
      <c r="DTB20" s="63"/>
      <c r="DTC20" s="63"/>
      <c r="DTD20" s="63"/>
      <c r="DTE20" s="63"/>
      <c r="DTF20" s="63"/>
      <c r="DTG20" s="63"/>
      <c r="DTH20" s="63"/>
      <c r="DTI20" s="63"/>
      <c r="DTJ20" s="63"/>
      <c r="DTK20" s="63"/>
      <c r="DTL20" s="63"/>
      <c r="DTM20" s="63"/>
      <c r="DTN20" s="63"/>
      <c r="DTO20" s="63"/>
      <c r="DTP20" s="63"/>
      <c r="DTQ20" s="63"/>
      <c r="DTR20" s="63"/>
      <c r="DTS20" s="63"/>
      <c r="DTT20" s="63"/>
      <c r="DTU20" s="63"/>
      <c r="DTV20" s="63"/>
      <c r="DTW20" s="63"/>
      <c r="DTX20" s="63"/>
      <c r="DTY20" s="63"/>
      <c r="DTZ20" s="63"/>
      <c r="DUA20" s="63"/>
      <c r="DUB20" s="63"/>
      <c r="DUC20" s="63"/>
      <c r="DUD20" s="63"/>
      <c r="DUE20" s="63"/>
      <c r="DUF20" s="63"/>
      <c r="DUG20" s="63"/>
      <c r="DUH20" s="63"/>
      <c r="DUI20" s="63"/>
      <c r="DUJ20" s="63"/>
      <c r="DUK20" s="63"/>
      <c r="DUL20" s="63"/>
      <c r="DUM20" s="63"/>
      <c r="DUN20" s="63"/>
      <c r="DUO20" s="63"/>
      <c r="DUP20" s="63"/>
      <c r="DUQ20" s="63"/>
      <c r="DUR20" s="63"/>
      <c r="DUS20" s="63"/>
      <c r="DUT20" s="63"/>
      <c r="DUU20" s="63"/>
      <c r="DUV20" s="63"/>
      <c r="DUW20" s="63"/>
      <c r="DUX20" s="63"/>
      <c r="DUY20" s="63"/>
      <c r="DUZ20" s="63"/>
      <c r="DVA20" s="63"/>
      <c r="DVB20" s="63"/>
      <c r="DVC20" s="63"/>
      <c r="DVD20" s="63"/>
      <c r="DVE20" s="63"/>
      <c r="DVF20" s="63"/>
      <c r="DVG20" s="63"/>
      <c r="DVH20" s="63"/>
      <c r="DVI20" s="63"/>
      <c r="DVJ20" s="63"/>
      <c r="DVK20" s="63"/>
      <c r="DVL20" s="63"/>
      <c r="DVM20" s="63"/>
      <c r="DVN20" s="63"/>
      <c r="DVO20" s="63"/>
      <c r="DVP20" s="63"/>
      <c r="DVQ20" s="63"/>
      <c r="DVR20" s="63"/>
      <c r="DVS20" s="63"/>
      <c r="DVT20" s="63"/>
      <c r="DVU20" s="63"/>
      <c r="DVV20" s="63"/>
      <c r="DVW20" s="63"/>
      <c r="DVX20" s="63"/>
      <c r="DVY20" s="63"/>
      <c r="DVZ20" s="63"/>
      <c r="DWA20" s="63"/>
      <c r="DWB20" s="63"/>
      <c r="DWC20" s="63"/>
      <c r="DWD20" s="63"/>
      <c r="DWE20" s="63"/>
      <c r="DWF20" s="63"/>
      <c r="DWG20" s="63"/>
      <c r="DWH20" s="63"/>
      <c r="DWI20" s="63"/>
      <c r="DWJ20" s="63"/>
      <c r="DWK20" s="63"/>
      <c r="DWL20" s="63"/>
      <c r="DWM20" s="63"/>
      <c r="DWN20" s="63"/>
      <c r="DWO20" s="63"/>
      <c r="DWP20" s="63"/>
      <c r="DWQ20" s="63"/>
      <c r="DWR20" s="63"/>
      <c r="DWS20" s="63"/>
      <c r="DWT20" s="63"/>
      <c r="DWU20" s="63"/>
      <c r="DWV20" s="63"/>
      <c r="DWW20" s="63"/>
      <c r="DWX20" s="63"/>
      <c r="DWY20" s="63"/>
      <c r="DWZ20" s="63"/>
      <c r="DXA20" s="63"/>
      <c r="DXB20" s="63"/>
      <c r="DXC20" s="63"/>
      <c r="DXD20" s="63"/>
      <c r="DXE20" s="63"/>
      <c r="DXF20" s="63"/>
      <c r="DXG20" s="63"/>
      <c r="DXH20" s="63"/>
      <c r="DXI20" s="63"/>
      <c r="DXJ20" s="63"/>
      <c r="DXK20" s="63"/>
      <c r="DXL20" s="63"/>
      <c r="DXM20" s="63"/>
      <c r="DXN20" s="63"/>
      <c r="DXO20" s="63"/>
      <c r="DXP20" s="63"/>
      <c r="DXQ20" s="63"/>
      <c r="DXR20" s="63"/>
      <c r="DXS20" s="63"/>
      <c r="DXT20" s="63"/>
      <c r="DXU20" s="63"/>
      <c r="DXV20" s="63"/>
      <c r="DXW20" s="63"/>
      <c r="DXX20" s="63"/>
      <c r="DXY20" s="63"/>
      <c r="DXZ20" s="63"/>
      <c r="DYA20" s="63"/>
      <c r="DYB20" s="63"/>
      <c r="DYC20" s="63"/>
      <c r="DYD20" s="63"/>
      <c r="DYE20" s="63"/>
      <c r="DYF20" s="63"/>
      <c r="DYG20" s="63"/>
      <c r="DYH20" s="63"/>
      <c r="DYI20" s="63"/>
      <c r="DYJ20" s="63"/>
      <c r="DYK20" s="63"/>
      <c r="DYL20" s="63"/>
      <c r="DYM20" s="63"/>
      <c r="DYN20" s="63"/>
      <c r="DYO20" s="63"/>
      <c r="DYP20" s="63"/>
      <c r="DYQ20" s="63"/>
      <c r="DYR20" s="63"/>
      <c r="DYS20" s="63"/>
      <c r="DYT20" s="63"/>
      <c r="DYU20" s="63"/>
      <c r="DYV20" s="63"/>
      <c r="DYW20" s="63"/>
      <c r="DYX20" s="63"/>
      <c r="DYY20" s="63"/>
      <c r="DYZ20" s="63"/>
      <c r="DZA20" s="63"/>
      <c r="DZB20" s="63"/>
      <c r="DZC20" s="63"/>
      <c r="DZD20" s="63"/>
      <c r="DZE20" s="63"/>
      <c r="DZF20" s="63"/>
      <c r="DZG20" s="63"/>
      <c r="DZH20" s="63"/>
      <c r="DZI20" s="63"/>
      <c r="DZJ20" s="63"/>
      <c r="DZK20" s="63"/>
      <c r="DZL20" s="63"/>
      <c r="DZM20" s="63"/>
      <c r="DZN20" s="63"/>
      <c r="DZO20" s="63"/>
      <c r="DZP20" s="63"/>
      <c r="DZQ20" s="63"/>
      <c r="DZR20" s="63"/>
      <c r="DZS20" s="63"/>
      <c r="DZT20" s="63"/>
      <c r="DZU20" s="63"/>
      <c r="DZV20" s="63"/>
      <c r="DZW20" s="63"/>
      <c r="DZX20" s="63"/>
      <c r="DZY20" s="63"/>
      <c r="DZZ20" s="63"/>
      <c r="EAA20" s="63"/>
      <c r="EAB20" s="63"/>
      <c r="EAC20" s="63"/>
      <c r="EAD20" s="63"/>
      <c r="EAE20" s="63"/>
      <c r="EAF20" s="63"/>
      <c r="EAG20" s="63"/>
      <c r="EAH20" s="63"/>
      <c r="EAI20" s="63"/>
      <c r="EAJ20" s="63"/>
      <c r="EAK20" s="63"/>
      <c r="EAL20" s="63"/>
      <c r="EAM20" s="63"/>
      <c r="EAN20" s="63"/>
      <c r="EAO20" s="63"/>
      <c r="EAP20" s="63"/>
      <c r="EAQ20" s="63"/>
      <c r="EAR20" s="63"/>
      <c r="EAS20" s="63"/>
      <c r="EAT20" s="63"/>
      <c r="EAU20" s="63"/>
      <c r="EAV20" s="63"/>
      <c r="EAW20" s="63"/>
      <c r="EAX20" s="63"/>
      <c r="EAY20" s="63"/>
      <c r="EAZ20" s="63"/>
      <c r="EBA20" s="63"/>
      <c r="EBB20" s="63"/>
      <c r="EBC20" s="63"/>
      <c r="EBD20" s="63"/>
      <c r="EBE20" s="63"/>
      <c r="EBF20" s="63"/>
      <c r="EBG20" s="63"/>
      <c r="EBH20" s="63"/>
      <c r="EBI20" s="63"/>
      <c r="EBJ20" s="63"/>
      <c r="EBK20" s="63"/>
      <c r="EBL20" s="63"/>
      <c r="EBM20" s="63"/>
      <c r="EBN20" s="63"/>
      <c r="EBO20" s="63"/>
      <c r="EBP20" s="63"/>
      <c r="EBQ20" s="63"/>
      <c r="EBR20" s="63"/>
      <c r="EBS20" s="63"/>
      <c r="EBT20" s="63"/>
      <c r="EBU20" s="63"/>
      <c r="EBV20" s="63"/>
      <c r="EBW20" s="63"/>
      <c r="EBX20" s="63"/>
      <c r="EBY20" s="63"/>
      <c r="EBZ20" s="63"/>
      <c r="ECA20" s="63"/>
      <c r="ECB20" s="63"/>
      <c r="ECC20" s="63"/>
      <c r="ECD20" s="63"/>
      <c r="ECE20" s="63"/>
      <c r="ECF20" s="63"/>
      <c r="ECG20" s="63"/>
      <c r="ECH20" s="63"/>
      <c r="ECI20" s="63"/>
      <c r="ECJ20" s="63"/>
      <c r="ECK20" s="63"/>
      <c r="ECL20" s="63"/>
      <c r="ECM20" s="63"/>
      <c r="ECN20" s="63"/>
      <c r="ECO20" s="63"/>
      <c r="ECP20" s="63"/>
      <c r="ECQ20" s="63"/>
      <c r="ECR20" s="63"/>
      <c r="ECS20" s="63"/>
      <c r="ECT20" s="63"/>
      <c r="ECU20" s="63"/>
      <c r="ECV20" s="63"/>
      <c r="ECW20" s="63"/>
      <c r="ECX20" s="63"/>
      <c r="ECY20" s="63"/>
      <c r="ECZ20" s="63"/>
      <c r="EDA20" s="63"/>
      <c r="EDB20" s="63"/>
      <c r="EDC20" s="63"/>
      <c r="EDD20" s="63"/>
      <c r="EDE20" s="63"/>
      <c r="EDF20" s="63"/>
      <c r="EDG20" s="63"/>
      <c r="EDH20" s="63"/>
      <c r="EDI20" s="63"/>
      <c r="EDJ20" s="63"/>
      <c r="EDK20" s="63"/>
      <c r="EDL20" s="63"/>
      <c r="EDM20" s="63"/>
      <c r="EDN20" s="63"/>
      <c r="EDO20" s="63"/>
      <c r="EDP20" s="63"/>
      <c r="EDQ20" s="63"/>
      <c r="EDR20" s="63"/>
      <c r="EDS20" s="63"/>
      <c r="EDT20" s="63"/>
      <c r="EDU20" s="63"/>
      <c r="EDV20" s="63"/>
      <c r="EDW20" s="63"/>
      <c r="EDX20" s="63"/>
      <c r="EDY20" s="63"/>
      <c r="EDZ20" s="63"/>
      <c r="EEA20" s="63"/>
      <c r="EEB20" s="63"/>
      <c r="EEC20" s="63"/>
      <c r="EED20" s="63"/>
      <c r="EEE20" s="63"/>
      <c r="EEF20" s="63"/>
      <c r="EEG20" s="63"/>
      <c r="EEH20" s="63"/>
      <c r="EEI20" s="63"/>
      <c r="EEJ20" s="63"/>
      <c r="EEK20" s="63"/>
      <c r="EEL20" s="63"/>
      <c r="EEM20" s="63"/>
      <c r="EEN20" s="63"/>
      <c r="EEO20" s="63"/>
      <c r="EEP20" s="63"/>
      <c r="EEQ20" s="63"/>
      <c r="EER20" s="63"/>
      <c r="EES20" s="63"/>
      <c r="EET20" s="63"/>
      <c r="EEU20" s="63"/>
      <c r="EEV20" s="63"/>
      <c r="EEW20" s="63"/>
      <c r="EEX20" s="63"/>
      <c r="EEY20" s="63"/>
      <c r="EEZ20" s="63"/>
      <c r="EFA20" s="63"/>
      <c r="EFB20" s="63"/>
      <c r="EFC20" s="63"/>
      <c r="EFD20" s="63"/>
      <c r="EFE20" s="63"/>
      <c r="EFF20" s="63"/>
      <c r="EFG20" s="63"/>
      <c r="EFH20" s="63"/>
      <c r="EFI20" s="63"/>
      <c r="EFJ20" s="63"/>
      <c r="EFK20" s="63"/>
      <c r="EFL20" s="63"/>
      <c r="EFM20" s="63"/>
      <c r="EFN20" s="63"/>
      <c r="EFO20" s="63"/>
      <c r="EFP20" s="63"/>
      <c r="EFQ20" s="63"/>
      <c r="EFR20" s="63"/>
      <c r="EFS20" s="63"/>
      <c r="EFT20" s="63"/>
      <c r="EFU20" s="63"/>
      <c r="EFV20" s="63"/>
      <c r="EFW20" s="63"/>
      <c r="EFX20" s="63"/>
      <c r="EFY20" s="63"/>
      <c r="EFZ20" s="63"/>
      <c r="EGA20" s="63"/>
      <c r="EGB20" s="63"/>
      <c r="EGC20" s="63"/>
      <c r="EGD20" s="63"/>
      <c r="EGE20" s="63"/>
      <c r="EGF20" s="63"/>
      <c r="EGG20" s="63"/>
      <c r="EGH20" s="63"/>
      <c r="EGI20" s="63"/>
      <c r="EGJ20" s="63"/>
      <c r="EGK20" s="63"/>
      <c r="EGL20" s="63"/>
      <c r="EGM20" s="63"/>
      <c r="EGN20" s="63"/>
      <c r="EGO20" s="63"/>
      <c r="EGP20" s="63"/>
      <c r="EGQ20" s="63"/>
      <c r="EGR20" s="63"/>
      <c r="EGS20" s="63"/>
      <c r="EGT20" s="63"/>
      <c r="EGU20" s="63"/>
      <c r="EGV20" s="63"/>
      <c r="EGW20" s="63"/>
      <c r="EGX20" s="63"/>
      <c r="EGY20" s="63"/>
      <c r="EGZ20" s="63"/>
      <c r="EHA20" s="63"/>
      <c r="EHB20" s="63"/>
      <c r="EHC20" s="63"/>
      <c r="EHD20" s="63"/>
      <c r="EHE20" s="63"/>
      <c r="EHF20" s="63"/>
      <c r="EHG20" s="63"/>
      <c r="EHH20" s="63"/>
      <c r="EHI20" s="63"/>
      <c r="EHJ20" s="63"/>
      <c r="EHK20" s="63"/>
      <c r="EHL20" s="63"/>
      <c r="EHM20" s="63"/>
      <c r="EHN20" s="63"/>
      <c r="EHO20" s="63"/>
      <c r="EHP20" s="63"/>
      <c r="EHQ20" s="63"/>
      <c r="EHR20" s="63"/>
      <c r="EHS20" s="63"/>
      <c r="EHT20" s="63"/>
      <c r="EHU20" s="63"/>
      <c r="EHV20" s="63"/>
      <c r="EHW20" s="63"/>
      <c r="EHX20" s="63"/>
      <c r="EHY20" s="63"/>
      <c r="EHZ20" s="63"/>
      <c r="EIA20" s="63"/>
      <c r="EIB20" s="63"/>
      <c r="EIC20" s="63"/>
      <c r="EID20" s="63"/>
      <c r="EIE20" s="63"/>
      <c r="EIF20" s="63"/>
      <c r="EIG20" s="63"/>
      <c r="EIH20" s="63"/>
      <c r="EII20" s="63"/>
      <c r="EIJ20" s="63"/>
      <c r="EIK20" s="63"/>
      <c r="EIL20" s="63"/>
      <c r="EIM20" s="63"/>
      <c r="EIN20" s="63"/>
      <c r="EIO20" s="63"/>
      <c r="EIP20" s="63"/>
      <c r="EIQ20" s="63"/>
      <c r="EIR20" s="63"/>
      <c r="EIS20" s="63"/>
      <c r="EIT20" s="63"/>
      <c r="EIU20" s="63"/>
      <c r="EIV20" s="63"/>
      <c r="EIW20" s="63"/>
      <c r="EIX20" s="63"/>
      <c r="EIY20" s="63"/>
      <c r="EIZ20" s="63"/>
      <c r="EJA20" s="63"/>
      <c r="EJB20" s="63"/>
      <c r="EJC20" s="63"/>
      <c r="EJD20" s="63"/>
      <c r="EJE20" s="63"/>
      <c r="EJF20" s="63"/>
      <c r="EJG20" s="63"/>
      <c r="EJH20" s="63"/>
      <c r="EJI20" s="63"/>
      <c r="EJJ20" s="63"/>
      <c r="EJK20" s="63"/>
      <c r="EJL20" s="63"/>
      <c r="EJM20" s="63"/>
      <c r="EJN20" s="63"/>
      <c r="EJO20" s="63"/>
      <c r="EJP20" s="63"/>
      <c r="EJQ20" s="63"/>
      <c r="EJR20" s="63"/>
      <c r="EJS20" s="63"/>
      <c r="EJT20" s="63"/>
      <c r="EJU20" s="63"/>
      <c r="EJV20" s="63"/>
      <c r="EJW20" s="63"/>
      <c r="EJX20" s="63"/>
      <c r="EJY20" s="63"/>
      <c r="EJZ20" s="63"/>
      <c r="EKA20" s="63"/>
      <c r="EKB20" s="63"/>
      <c r="EKC20" s="63"/>
      <c r="EKD20" s="63"/>
      <c r="EKE20" s="63"/>
      <c r="EKF20" s="63"/>
      <c r="EKG20" s="63"/>
      <c r="EKH20" s="63"/>
      <c r="EKI20" s="63"/>
      <c r="EKJ20" s="63"/>
      <c r="EKK20" s="63"/>
      <c r="EKL20" s="63"/>
      <c r="EKM20" s="63"/>
      <c r="EKN20" s="63"/>
      <c r="EKO20" s="63"/>
      <c r="EKP20" s="63"/>
      <c r="EKQ20" s="63"/>
      <c r="EKR20" s="63"/>
      <c r="EKS20" s="63"/>
      <c r="EKT20" s="63"/>
      <c r="EKU20" s="63"/>
      <c r="EKV20" s="63"/>
      <c r="EKW20" s="63"/>
      <c r="EKX20" s="63"/>
      <c r="EKY20" s="63"/>
      <c r="EKZ20" s="63"/>
      <c r="ELA20" s="63"/>
      <c r="ELB20" s="63"/>
      <c r="ELC20" s="63"/>
      <c r="ELD20" s="63"/>
      <c r="ELE20" s="63"/>
      <c r="ELF20" s="63"/>
      <c r="ELG20" s="63"/>
      <c r="ELH20" s="63"/>
      <c r="ELI20" s="63"/>
      <c r="ELJ20" s="63"/>
      <c r="ELK20" s="63"/>
      <c r="ELL20" s="63"/>
      <c r="ELM20" s="63"/>
      <c r="ELN20" s="63"/>
      <c r="ELO20" s="63"/>
      <c r="ELP20" s="63"/>
      <c r="ELQ20" s="63"/>
      <c r="ELR20" s="63"/>
      <c r="ELS20" s="63"/>
      <c r="ELT20" s="63"/>
      <c r="ELU20" s="63"/>
      <c r="ELV20" s="63"/>
      <c r="ELW20" s="63"/>
      <c r="ELX20" s="63"/>
      <c r="ELY20" s="63"/>
      <c r="ELZ20" s="63"/>
      <c r="EMA20" s="63"/>
      <c r="EMB20" s="63"/>
      <c r="EMC20" s="63"/>
      <c r="EMD20" s="63"/>
      <c r="EME20" s="63"/>
      <c r="EMF20" s="63"/>
      <c r="EMG20" s="63"/>
      <c r="EMH20" s="63"/>
      <c r="EMI20" s="63"/>
      <c r="EMJ20" s="63"/>
      <c r="EMK20" s="63"/>
      <c r="EML20" s="63"/>
      <c r="EMM20" s="63"/>
      <c r="EMN20" s="63"/>
      <c r="EMO20" s="63"/>
      <c r="EMP20" s="63"/>
      <c r="EMQ20" s="63"/>
      <c r="EMR20" s="63"/>
      <c r="EMS20" s="63"/>
      <c r="EMT20" s="63"/>
      <c r="EMU20" s="63"/>
      <c r="EMV20" s="63"/>
      <c r="EMW20" s="63"/>
      <c r="EMX20" s="63"/>
      <c r="EMY20" s="63"/>
      <c r="EMZ20" s="63"/>
      <c r="ENA20" s="63"/>
      <c r="ENB20" s="63"/>
      <c r="ENC20" s="63"/>
      <c r="END20" s="63"/>
      <c r="ENE20" s="63"/>
      <c r="ENF20" s="63"/>
      <c r="ENG20" s="63"/>
      <c r="ENH20" s="63"/>
      <c r="ENI20" s="63"/>
      <c r="ENJ20" s="63"/>
      <c r="ENK20" s="63"/>
      <c r="ENL20" s="63"/>
      <c r="ENM20" s="63"/>
      <c r="ENN20" s="63"/>
      <c r="ENO20" s="63"/>
      <c r="ENP20" s="63"/>
      <c r="ENQ20" s="63"/>
      <c r="ENR20" s="63"/>
      <c r="ENS20" s="63"/>
      <c r="ENT20" s="63"/>
      <c r="ENU20" s="63"/>
      <c r="ENV20" s="63"/>
      <c r="ENW20" s="63"/>
      <c r="ENX20" s="63"/>
      <c r="ENY20" s="63"/>
      <c r="ENZ20" s="63"/>
      <c r="EOA20" s="63"/>
      <c r="EOB20" s="63"/>
      <c r="EOC20" s="63"/>
      <c r="EOD20" s="63"/>
      <c r="EOE20" s="63"/>
      <c r="EOF20" s="63"/>
      <c r="EOG20" s="63"/>
      <c r="EOH20" s="63"/>
      <c r="EOI20" s="63"/>
      <c r="EOJ20" s="63"/>
      <c r="EOK20" s="63"/>
      <c r="EOL20" s="63"/>
      <c r="EOM20" s="63"/>
      <c r="EON20" s="63"/>
      <c r="EOO20" s="63"/>
      <c r="EOP20" s="63"/>
      <c r="EOQ20" s="63"/>
      <c r="EOR20" s="63"/>
      <c r="EOS20" s="63"/>
      <c r="EOT20" s="63"/>
      <c r="EOU20" s="63"/>
      <c r="EOV20" s="63"/>
      <c r="EOW20" s="63"/>
      <c r="EOX20" s="63"/>
      <c r="EOY20" s="63"/>
      <c r="EOZ20" s="63"/>
      <c r="EPA20" s="63"/>
      <c r="EPB20" s="63"/>
      <c r="EPC20" s="63"/>
      <c r="EPD20" s="63"/>
      <c r="EPE20" s="63"/>
      <c r="EPF20" s="63"/>
      <c r="EPG20" s="63"/>
      <c r="EPH20" s="63"/>
      <c r="EPI20" s="63"/>
      <c r="EPJ20" s="63"/>
      <c r="EPK20" s="63"/>
      <c r="EPL20" s="63"/>
      <c r="EPM20" s="63"/>
      <c r="EPN20" s="63"/>
      <c r="EPO20" s="63"/>
      <c r="EPP20" s="63"/>
      <c r="EPQ20" s="63"/>
      <c r="EPR20" s="63"/>
      <c r="EPS20" s="63"/>
      <c r="EPT20" s="63"/>
      <c r="EPU20" s="63"/>
      <c r="EPV20" s="63"/>
      <c r="EPW20" s="63"/>
      <c r="EPX20" s="63"/>
      <c r="EPY20" s="63"/>
      <c r="EPZ20" s="63"/>
      <c r="EQA20" s="63"/>
      <c r="EQB20" s="63"/>
      <c r="EQC20" s="63"/>
      <c r="EQD20" s="63"/>
      <c r="EQE20" s="63"/>
      <c r="EQF20" s="63"/>
      <c r="EQG20" s="63"/>
      <c r="EQH20" s="63"/>
      <c r="EQI20" s="63"/>
      <c r="EQJ20" s="63"/>
      <c r="EQK20" s="63"/>
      <c r="EQL20" s="63"/>
      <c r="EQM20" s="63"/>
      <c r="EQN20" s="63"/>
      <c r="EQO20" s="63"/>
      <c r="EQP20" s="63"/>
      <c r="EQQ20" s="63"/>
      <c r="EQR20" s="63"/>
      <c r="EQS20" s="63"/>
      <c r="EQT20" s="63"/>
      <c r="EQU20" s="63"/>
      <c r="EQV20" s="63"/>
      <c r="EQW20" s="63"/>
      <c r="EQX20" s="63"/>
      <c r="EQY20" s="63"/>
      <c r="EQZ20" s="63"/>
      <c r="ERA20" s="63"/>
      <c r="ERB20" s="63"/>
      <c r="ERC20" s="63"/>
      <c r="ERD20" s="63"/>
      <c r="ERE20" s="63"/>
      <c r="ERF20" s="63"/>
      <c r="ERG20" s="63"/>
      <c r="ERH20" s="63"/>
      <c r="ERI20" s="63"/>
      <c r="ERJ20" s="63"/>
      <c r="ERK20" s="63"/>
      <c r="ERL20" s="63"/>
      <c r="ERM20" s="63"/>
      <c r="ERN20" s="63"/>
      <c r="ERO20" s="63"/>
      <c r="ERP20" s="63"/>
      <c r="ERQ20" s="63"/>
      <c r="ERR20" s="63"/>
      <c r="ERS20" s="63"/>
      <c r="ERT20" s="63"/>
      <c r="ERU20" s="63"/>
      <c r="ERV20" s="63"/>
      <c r="ERW20" s="63"/>
      <c r="ERX20" s="63"/>
      <c r="ERY20" s="63"/>
      <c r="ERZ20" s="63"/>
      <c r="ESA20" s="63"/>
      <c r="ESB20" s="63"/>
      <c r="ESC20" s="63"/>
      <c r="ESD20" s="63"/>
      <c r="ESE20" s="63"/>
      <c r="ESF20" s="63"/>
      <c r="ESG20" s="63"/>
      <c r="ESH20" s="63"/>
      <c r="ESI20" s="63"/>
      <c r="ESJ20" s="63"/>
      <c r="ESK20" s="63"/>
      <c r="ESL20" s="63"/>
      <c r="ESM20" s="63"/>
      <c r="ESN20" s="63"/>
      <c r="ESO20" s="63"/>
      <c r="ESP20" s="63"/>
      <c r="ESQ20" s="63"/>
      <c r="ESR20" s="63"/>
      <c r="ESS20" s="63"/>
      <c r="EST20" s="63"/>
      <c r="ESU20" s="63"/>
      <c r="ESV20" s="63"/>
      <c r="ESW20" s="63"/>
      <c r="ESX20" s="63"/>
      <c r="ESY20" s="63"/>
      <c r="ESZ20" s="63"/>
      <c r="ETA20" s="63"/>
      <c r="ETB20" s="63"/>
      <c r="ETC20" s="63"/>
      <c r="ETD20" s="63"/>
      <c r="ETE20" s="63"/>
      <c r="ETF20" s="63"/>
      <c r="ETG20" s="63"/>
      <c r="ETH20" s="63"/>
      <c r="ETI20" s="63"/>
      <c r="ETJ20" s="63"/>
      <c r="ETK20" s="63"/>
      <c r="ETL20" s="63"/>
      <c r="ETM20" s="63"/>
      <c r="ETN20" s="63"/>
      <c r="ETO20" s="63"/>
      <c r="ETP20" s="63"/>
      <c r="ETQ20" s="63"/>
      <c r="ETR20" s="63"/>
      <c r="ETS20" s="63"/>
      <c r="ETT20" s="63"/>
      <c r="ETU20" s="63"/>
      <c r="ETV20" s="63"/>
      <c r="ETW20" s="63"/>
      <c r="ETX20" s="63"/>
      <c r="ETY20" s="63"/>
      <c r="ETZ20" s="63"/>
      <c r="EUA20" s="63"/>
      <c r="EUB20" s="63"/>
      <c r="EUC20" s="63"/>
      <c r="EUD20" s="63"/>
      <c r="EUE20" s="63"/>
      <c r="EUF20" s="63"/>
      <c r="EUG20" s="63"/>
      <c r="EUH20" s="63"/>
      <c r="EUI20" s="63"/>
      <c r="EUJ20" s="63"/>
      <c r="EUK20" s="63"/>
      <c r="EUL20" s="63"/>
      <c r="EUM20" s="63"/>
      <c r="EUN20" s="63"/>
      <c r="EUO20" s="63"/>
      <c r="EUP20" s="63"/>
      <c r="EUQ20" s="63"/>
      <c r="EUR20" s="63"/>
      <c r="EUS20" s="63"/>
      <c r="EUT20" s="63"/>
      <c r="EUU20" s="63"/>
      <c r="EUV20" s="63"/>
      <c r="EUW20" s="63"/>
      <c r="EUX20" s="63"/>
      <c r="EUY20" s="63"/>
      <c r="EUZ20" s="63"/>
      <c r="EVA20" s="63"/>
      <c r="EVB20" s="63"/>
      <c r="EVC20" s="63"/>
      <c r="EVD20" s="63"/>
      <c r="EVE20" s="63"/>
      <c r="EVF20" s="63"/>
      <c r="EVG20" s="63"/>
      <c r="EVH20" s="63"/>
      <c r="EVI20" s="63"/>
      <c r="EVJ20" s="63"/>
      <c r="EVK20" s="63"/>
      <c r="EVL20" s="63"/>
      <c r="EVM20" s="63"/>
      <c r="EVN20" s="63"/>
      <c r="EVO20" s="63"/>
      <c r="EVP20" s="63"/>
      <c r="EVQ20" s="63"/>
      <c r="EVR20" s="63"/>
      <c r="EVS20" s="63"/>
      <c r="EVT20" s="63"/>
      <c r="EVU20" s="63"/>
      <c r="EVV20" s="63"/>
      <c r="EVW20" s="63"/>
      <c r="EVX20" s="63"/>
      <c r="EVY20" s="63"/>
      <c r="EVZ20" s="63"/>
      <c r="EWA20" s="63"/>
      <c r="EWB20" s="63"/>
      <c r="EWC20" s="63"/>
      <c r="EWD20" s="63"/>
      <c r="EWE20" s="63"/>
      <c r="EWF20" s="63"/>
      <c r="EWG20" s="63"/>
      <c r="EWH20" s="63"/>
      <c r="EWI20" s="63"/>
      <c r="EWJ20" s="63"/>
      <c r="EWK20" s="63"/>
      <c r="EWL20" s="63"/>
      <c r="EWM20" s="63"/>
      <c r="EWN20" s="63"/>
      <c r="EWO20" s="63"/>
      <c r="EWP20" s="63"/>
      <c r="EWQ20" s="63"/>
      <c r="EWR20" s="63"/>
      <c r="EWS20" s="63"/>
      <c r="EWT20" s="63"/>
      <c r="EWU20" s="63"/>
      <c r="EWV20" s="63"/>
      <c r="EWW20" s="63"/>
      <c r="EWX20" s="63"/>
      <c r="EWY20" s="63"/>
      <c r="EWZ20" s="63"/>
      <c r="EXA20" s="63"/>
      <c r="EXB20" s="63"/>
      <c r="EXC20" s="63"/>
      <c r="EXD20" s="63"/>
      <c r="EXE20" s="63"/>
      <c r="EXF20" s="63"/>
      <c r="EXG20" s="63"/>
      <c r="EXH20" s="63"/>
      <c r="EXI20" s="63"/>
      <c r="EXJ20" s="63"/>
      <c r="EXK20" s="63"/>
      <c r="EXL20" s="63"/>
      <c r="EXM20" s="63"/>
      <c r="EXN20" s="63"/>
      <c r="EXO20" s="63"/>
      <c r="EXP20" s="63"/>
      <c r="EXQ20" s="63"/>
      <c r="EXR20" s="63"/>
      <c r="EXS20" s="63"/>
      <c r="EXT20" s="63"/>
      <c r="EXU20" s="63"/>
      <c r="EXV20" s="63"/>
      <c r="EXW20" s="63"/>
      <c r="EXX20" s="63"/>
      <c r="EXY20" s="63"/>
      <c r="EXZ20" s="63"/>
      <c r="EYA20" s="63"/>
      <c r="EYB20" s="63"/>
      <c r="EYC20" s="63"/>
      <c r="EYD20" s="63"/>
      <c r="EYE20" s="63"/>
      <c r="EYF20" s="63"/>
      <c r="EYG20" s="63"/>
      <c r="EYH20" s="63"/>
      <c r="EYI20" s="63"/>
      <c r="EYJ20" s="63"/>
      <c r="EYK20" s="63"/>
      <c r="EYL20" s="63"/>
      <c r="EYM20" s="63"/>
      <c r="EYN20" s="63"/>
      <c r="EYO20" s="63"/>
      <c r="EYP20" s="63"/>
      <c r="EYQ20" s="63"/>
      <c r="EYR20" s="63"/>
      <c r="EYS20" s="63"/>
      <c r="EYT20" s="63"/>
      <c r="EYU20" s="63"/>
      <c r="EYV20" s="63"/>
      <c r="EYW20" s="63"/>
      <c r="EYX20" s="63"/>
      <c r="EYY20" s="63"/>
      <c r="EYZ20" s="63"/>
      <c r="EZA20" s="63"/>
      <c r="EZB20" s="63"/>
      <c r="EZC20" s="63"/>
      <c r="EZD20" s="63"/>
      <c r="EZE20" s="63"/>
      <c r="EZF20" s="63"/>
      <c r="EZG20" s="63"/>
      <c r="EZH20" s="63"/>
      <c r="EZI20" s="63"/>
      <c r="EZJ20" s="63"/>
      <c r="EZK20" s="63"/>
      <c r="EZL20" s="63"/>
      <c r="EZM20" s="63"/>
      <c r="EZN20" s="63"/>
      <c r="EZO20" s="63"/>
      <c r="EZP20" s="63"/>
      <c r="EZQ20" s="63"/>
      <c r="EZR20" s="63"/>
      <c r="EZS20" s="63"/>
      <c r="EZT20" s="63"/>
      <c r="EZU20" s="63"/>
      <c r="EZV20" s="63"/>
      <c r="EZW20" s="63"/>
      <c r="EZX20" s="63"/>
      <c r="EZY20" s="63"/>
      <c r="EZZ20" s="63"/>
      <c r="FAA20" s="63"/>
      <c r="FAB20" s="63"/>
      <c r="FAC20" s="63"/>
      <c r="FAD20" s="63"/>
      <c r="FAE20" s="63"/>
      <c r="FAF20" s="63"/>
      <c r="FAG20" s="63"/>
      <c r="FAH20" s="63"/>
      <c r="FAI20" s="63"/>
      <c r="FAJ20" s="63"/>
      <c r="FAK20" s="63"/>
      <c r="FAL20" s="63"/>
      <c r="FAM20" s="63"/>
      <c r="FAN20" s="63"/>
      <c r="FAO20" s="63"/>
      <c r="FAP20" s="63"/>
      <c r="FAQ20" s="63"/>
      <c r="FAR20" s="63"/>
      <c r="FAS20" s="63"/>
      <c r="FAT20" s="63"/>
      <c r="FAU20" s="63"/>
      <c r="FAV20" s="63"/>
      <c r="FAW20" s="63"/>
      <c r="FAX20" s="63"/>
      <c r="FAY20" s="63"/>
      <c r="FAZ20" s="63"/>
      <c r="FBA20" s="63"/>
      <c r="FBB20" s="63"/>
      <c r="FBC20" s="63"/>
      <c r="FBD20" s="63"/>
      <c r="FBE20" s="63"/>
      <c r="FBF20" s="63"/>
      <c r="FBG20" s="63"/>
      <c r="FBH20" s="63"/>
      <c r="FBI20" s="63"/>
      <c r="FBJ20" s="63"/>
      <c r="FBK20" s="63"/>
      <c r="FBL20" s="63"/>
      <c r="FBM20" s="63"/>
      <c r="FBN20" s="63"/>
      <c r="FBO20" s="63"/>
      <c r="FBP20" s="63"/>
      <c r="FBQ20" s="63"/>
      <c r="FBR20" s="63"/>
      <c r="FBS20" s="63"/>
      <c r="FBT20" s="63"/>
      <c r="FBU20" s="63"/>
      <c r="FBV20" s="63"/>
      <c r="FBW20" s="63"/>
      <c r="FBX20" s="63"/>
      <c r="FBY20" s="63"/>
      <c r="FBZ20" s="63"/>
      <c r="FCA20" s="63"/>
      <c r="FCB20" s="63"/>
      <c r="FCC20" s="63"/>
      <c r="FCD20" s="63"/>
      <c r="FCE20" s="63"/>
      <c r="FCF20" s="63"/>
      <c r="FCG20" s="63"/>
      <c r="FCH20" s="63"/>
      <c r="FCI20" s="63"/>
      <c r="FCJ20" s="63"/>
      <c r="FCK20" s="63"/>
      <c r="FCL20" s="63"/>
      <c r="FCM20" s="63"/>
      <c r="FCN20" s="63"/>
      <c r="FCO20" s="63"/>
      <c r="FCP20" s="63"/>
      <c r="FCQ20" s="63"/>
      <c r="FCR20" s="63"/>
      <c r="FCS20" s="63"/>
      <c r="FCT20" s="63"/>
      <c r="FCU20" s="63"/>
      <c r="FCV20" s="63"/>
      <c r="FCW20" s="63"/>
      <c r="FCX20" s="63"/>
      <c r="FCY20" s="63"/>
      <c r="FCZ20" s="63"/>
      <c r="FDA20" s="63"/>
      <c r="FDB20" s="63"/>
      <c r="FDC20" s="63"/>
      <c r="FDD20" s="63"/>
      <c r="FDE20" s="63"/>
      <c r="FDF20" s="63"/>
      <c r="FDG20" s="63"/>
      <c r="FDH20" s="63"/>
      <c r="FDI20" s="63"/>
      <c r="FDJ20" s="63"/>
      <c r="FDK20" s="63"/>
      <c r="FDL20" s="63"/>
      <c r="FDM20" s="63"/>
      <c r="FDN20" s="63"/>
      <c r="FDO20" s="63"/>
      <c r="FDP20" s="63"/>
      <c r="FDQ20" s="63"/>
      <c r="FDR20" s="63"/>
      <c r="FDS20" s="63"/>
      <c r="FDT20" s="63"/>
      <c r="FDU20" s="63"/>
      <c r="FDV20" s="63"/>
      <c r="FDW20" s="63"/>
      <c r="FDX20" s="63"/>
      <c r="FDY20" s="63"/>
      <c r="FDZ20" s="63"/>
      <c r="FEA20" s="63"/>
      <c r="FEB20" s="63"/>
      <c r="FEC20" s="63"/>
      <c r="FED20" s="63"/>
      <c r="FEE20" s="63"/>
      <c r="FEF20" s="63"/>
      <c r="FEG20" s="63"/>
      <c r="FEH20" s="63"/>
      <c r="FEI20" s="63"/>
      <c r="FEJ20" s="63"/>
      <c r="FEK20" s="63"/>
      <c r="FEL20" s="63"/>
      <c r="FEM20" s="63"/>
      <c r="FEN20" s="63"/>
      <c r="FEO20" s="63"/>
      <c r="FEP20" s="63"/>
      <c r="FEQ20" s="63"/>
      <c r="FER20" s="63"/>
      <c r="FES20" s="63"/>
      <c r="FET20" s="63"/>
      <c r="FEU20" s="63"/>
      <c r="FEV20" s="63"/>
      <c r="FEW20" s="63"/>
      <c r="FEX20" s="63"/>
      <c r="FEY20" s="63"/>
      <c r="FEZ20" s="63"/>
      <c r="FFA20" s="63"/>
      <c r="FFB20" s="63"/>
      <c r="FFC20" s="63"/>
      <c r="FFD20" s="63"/>
      <c r="FFE20" s="63"/>
      <c r="FFF20" s="63"/>
      <c r="FFG20" s="63"/>
      <c r="FFH20" s="63"/>
      <c r="FFI20" s="63"/>
      <c r="FFJ20" s="63"/>
      <c r="FFK20" s="63"/>
      <c r="FFL20" s="63"/>
      <c r="FFM20" s="63"/>
      <c r="FFN20" s="63"/>
      <c r="FFO20" s="63"/>
      <c r="FFP20" s="63"/>
      <c r="FFQ20" s="63"/>
      <c r="FFR20" s="63"/>
      <c r="FFS20" s="63"/>
      <c r="FFT20" s="63"/>
      <c r="FFU20" s="63"/>
      <c r="FFV20" s="63"/>
      <c r="FFW20" s="63"/>
      <c r="FFX20" s="63"/>
      <c r="FFY20" s="63"/>
      <c r="FFZ20" s="63"/>
      <c r="FGA20" s="63"/>
      <c r="FGB20" s="63"/>
      <c r="FGC20" s="63"/>
      <c r="FGD20" s="63"/>
      <c r="FGE20" s="63"/>
      <c r="FGF20" s="63"/>
      <c r="FGG20" s="63"/>
      <c r="FGH20" s="63"/>
      <c r="FGI20" s="63"/>
      <c r="FGJ20" s="63"/>
      <c r="FGK20" s="63"/>
      <c r="FGL20" s="63"/>
      <c r="FGM20" s="63"/>
      <c r="FGN20" s="63"/>
      <c r="FGO20" s="63"/>
      <c r="FGP20" s="63"/>
      <c r="FGQ20" s="63"/>
      <c r="FGR20" s="63"/>
      <c r="FGS20" s="63"/>
      <c r="FGT20" s="63"/>
      <c r="FGU20" s="63"/>
      <c r="FGV20" s="63"/>
      <c r="FGW20" s="63"/>
      <c r="FGX20" s="63"/>
      <c r="FGY20" s="63"/>
      <c r="FGZ20" s="63"/>
      <c r="FHA20" s="63"/>
      <c r="FHB20" s="63"/>
      <c r="FHC20" s="63"/>
      <c r="FHD20" s="63"/>
      <c r="FHE20" s="63"/>
      <c r="FHF20" s="63"/>
      <c r="FHG20" s="63"/>
      <c r="FHH20" s="63"/>
      <c r="FHI20" s="63"/>
      <c r="FHJ20" s="63"/>
      <c r="FHK20" s="63"/>
      <c r="FHL20" s="63"/>
      <c r="FHM20" s="63"/>
      <c r="FHN20" s="63"/>
      <c r="FHO20" s="63"/>
      <c r="FHP20" s="63"/>
      <c r="FHQ20" s="63"/>
      <c r="FHR20" s="63"/>
      <c r="FHS20" s="63"/>
      <c r="FHT20" s="63"/>
      <c r="FHU20" s="63"/>
      <c r="FHV20" s="63"/>
      <c r="FHW20" s="63"/>
      <c r="FHX20" s="63"/>
      <c r="FHY20" s="63"/>
      <c r="FHZ20" s="63"/>
      <c r="FIA20" s="63"/>
      <c r="FIB20" s="63"/>
      <c r="FIC20" s="63"/>
      <c r="FID20" s="63"/>
      <c r="FIE20" s="63"/>
      <c r="FIF20" s="63"/>
      <c r="FIG20" s="63"/>
      <c r="FIH20" s="63"/>
      <c r="FII20" s="63"/>
      <c r="FIJ20" s="63"/>
      <c r="FIK20" s="63"/>
      <c r="FIL20" s="63"/>
      <c r="FIM20" s="63"/>
      <c r="FIN20" s="63"/>
      <c r="FIO20" s="63"/>
      <c r="FIP20" s="63"/>
      <c r="FIQ20" s="63"/>
      <c r="FIR20" s="63"/>
      <c r="FIS20" s="63"/>
      <c r="FIT20" s="63"/>
      <c r="FIU20" s="63"/>
      <c r="FIV20" s="63"/>
      <c r="FIW20" s="63"/>
      <c r="FIX20" s="63"/>
      <c r="FIY20" s="63"/>
      <c r="FIZ20" s="63"/>
      <c r="FJA20" s="63"/>
      <c r="FJB20" s="63"/>
      <c r="FJC20" s="63"/>
      <c r="FJD20" s="63"/>
      <c r="FJE20" s="63"/>
      <c r="FJF20" s="63"/>
      <c r="FJG20" s="63"/>
      <c r="FJH20" s="63"/>
      <c r="FJI20" s="63"/>
      <c r="FJJ20" s="63"/>
      <c r="FJK20" s="63"/>
      <c r="FJL20" s="63"/>
      <c r="FJM20" s="63"/>
      <c r="FJN20" s="63"/>
      <c r="FJO20" s="63"/>
      <c r="FJP20" s="63"/>
      <c r="FJQ20" s="63"/>
      <c r="FJR20" s="63"/>
      <c r="FJS20" s="63"/>
      <c r="FJT20" s="63"/>
      <c r="FJU20" s="63"/>
      <c r="FJV20" s="63"/>
      <c r="FJW20" s="63"/>
      <c r="FJX20" s="63"/>
      <c r="FJY20" s="63"/>
      <c r="FJZ20" s="63"/>
      <c r="FKA20" s="63"/>
      <c r="FKB20" s="63"/>
      <c r="FKC20" s="63"/>
      <c r="FKD20" s="63"/>
      <c r="FKE20" s="63"/>
      <c r="FKF20" s="63"/>
      <c r="FKG20" s="63"/>
      <c r="FKH20" s="63"/>
      <c r="FKI20" s="63"/>
      <c r="FKJ20" s="63"/>
      <c r="FKK20" s="63"/>
      <c r="FKL20" s="63"/>
      <c r="FKM20" s="63"/>
      <c r="FKN20" s="63"/>
      <c r="FKO20" s="63"/>
      <c r="FKP20" s="63"/>
      <c r="FKQ20" s="63"/>
      <c r="FKR20" s="63"/>
      <c r="FKS20" s="63"/>
      <c r="FKT20" s="63"/>
      <c r="FKU20" s="63"/>
      <c r="FKV20" s="63"/>
      <c r="FKW20" s="63"/>
      <c r="FKX20" s="63"/>
      <c r="FKY20" s="63"/>
      <c r="FKZ20" s="63"/>
      <c r="FLA20" s="63"/>
      <c r="FLB20" s="63"/>
      <c r="FLC20" s="63"/>
      <c r="FLD20" s="63"/>
      <c r="FLE20" s="63"/>
      <c r="FLF20" s="63"/>
      <c r="FLG20" s="63"/>
      <c r="FLH20" s="63"/>
      <c r="FLI20" s="63"/>
      <c r="FLJ20" s="63"/>
      <c r="FLK20" s="63"/>
      <c r="FLL20" s="63"/>
      <c r="FLM20" s="63"/>
      <c r="FLN20" s="63"/>
      <c r="FLO20" s="63"/>
      <c r="FLP20" s="63"/>
      <c r="FLQ20" s="63"/>
      <c r="FLR20" s="63"/>
      <c r="FLS20" s="63"/>
      <c r="FLT20" s="63"/>
      <c r="FLU20" s="63"/>
      <c r="FLV20" s="63"/>
      <c r="FLW20" s="63"/>
      <c r="FLX20" s="63"/>
      <c r="FLY20" s="63"/>
      <c r="FLZ20" s="63"/>
      <c r="FMA20" s="63"/>
      <c r="FMB20" s="63"/>
      <c r="FMC20" s="63"/>
      <c r="FMD20" s="63"/>
      <c r="FME20" s="63"/>
      <c r="FMF20" s="63"/>
      <c r="FMG20" s="63"/>
      <c r="FMH20" s="63"/>
      <c r="FMI20" s="63"/>
      <c r="FMJ20" s="63"/>
      <c r="FMK20" s="63"/>
      <c r="FML20" s="63"/>
      <c r="FMM20" s="63"/>
      <c r="FMN20" s="63"/>
      <c r="FMO20" s="63"/>
      <c r="FMP20" s="63"/>
      <c r="FMQ20" s="63"/>
      <c r="FMR20" s="63"/>
      <c r="FMS20" s="63"/>
      <c r="FMT20" s="63"/>
      <c r="FMU20" s="63"/>
      <c r="FMV20" s="63"/>
      <c r="FMW20" s="63"/>
      <c r="FMX20" s="63"/>
      <c r="FMY20" s="63"/>
      <c r="FMZ20" s="63"/>
      <c r="FNA20" s="63"/>
      <c r="FNB20" s="63"/>
      <c r="FNC20" s="63"/>
      <c r="FND20" s="63"/>
      <c r="FNE20" s="63"/>
      <c r="FNF20" s="63"/>
      <c r="FNG20" s="63"/>
      <c r="FNH20" s="63"/>
      <c r="FNI20" s="63"/>
      <c r="FNJ20" s="63"/>
      <c r="FNK20" s="63"/>
      <c r="FNL20" s="63"/>
      <c r="FNM20" s="63"/>
      <c r="FNN20" s="63"/>
      <c r="FNO20" s="63"/>
      <c r="FNP20" s="63"/>
      <c r="FNQ20" s="63"/>
      <c r="FNR20" s="63"/>
      <c r="FNS20" s="63"/>
      <c r="FNT20" s="63"/>
      <c r="FNU20" s="63"/>
      <c r="FNV20" s="63"/>
      <c r="FNW20" s="63"/>
      <c r="FNX20" s="63"/>
      <c r="FNY20" s="63"/>
      <c r="FNZ20" s="63"/>
      <c r="FOA20" s="63"/>
      <c r="FOB20" s="63"/>
      <c r="FOC20" s="63"/>
      <c r="FOD20" s="63"/>
      <c r="FOE20" s="63"/>
      <c r="FOF20" s="63"/>
      <c r="FOG20" s="63"/>
      <c r="FOH20" s="63"/>
      <c r="FOI20" s="63"/>
      <c r="FOJ20" s="63"/>
      <c r="FOK20" s="63"/>
      <c r="FOL20" s="63"/>
      <c r="FOM20" s="63"/>
      <c r="FON20" s="63"/>
      <c r="FOO20" s="63"/>
      <c r="FOP20" s="63"/>
      <c r="FOQ20" s="63"/>
      <c r="FOR20" s="63"/>
      <c r="FOS20" s="63"/>
      <c r="FOT20" s="63"/>
      <c r="FOU20" s="63"/>
      <c r="FOV20" s="63"/>
      <c r="FOW20" s="63"/>
      <c r="FOX20" s="63"/>
      <c r="FOY20" s="63"/>
      <c r="FOZ20" s="63"/>
      <c r="FPA20" s="63"/>
      <c r="FPB20" s="63"/>
      <c r="FPC20" s="63"/>
      <c r="FPD20" s="63"/>
      <c r="FPE20" s="63"/>
      <c r="FPF20" s="63"/>
      <c r="FPG20" s="63"/>
      <c r="FPH20" s="63"/>
      <c r="FPI20" s="63"/>
      <c r="FPJ20" s="63"/>
      <c r="FPK20" s="63"/>
      <c r="FPL20" s="63"/>
      <c r="FPM20" s="63"/>
      <c r="FPN20" s="63"/>
      <c r="FPO20" s="63"/>
      <c r="FPP20" s="63"/>
      <c r="FPQ20" s="63"/>
      <c r="FPR20" s="63"/>
      <c r="FPS20" s="63"/>
      <c r="FPT20" s="63"/>
      <c r="FPU20" s="63"/>
      <c r="FPV20" s="63"/>
      <c r="FPW20" s="63"/>
      <c r="FPX20" s="63"/>
      <c r="FPY20" s="63"/>
      <c r="FPZ20" s="63"/>
      <c r="FQA20" s="63"/>
      <c r="FQB20" s="63"/>
      <c r="FQC20" s="63"/>
      <c r="FQD20" s="63"/>
      <c r="FQE20" s="63"/>
      <c r="FQF20" s="63"/>
      <c r="FQG20" s="63"/>
      <c r="FQH20" s="63"/>
      <c r="FQI20" s="63"/>
      <c r="FQJ20" s="63"/>
      <c r="FQK20" s="63"/>
      <c r="FQL20" s="63"/>
      <c r="FQM20" s="63"/>
      <c r="FQN20" s="63"/>
      <c r="FQO20" s="63"/>
      <c r="FQP20" s="63"/>
      <c r="FQQ20" s="63"/>
      <c r="FQR20" s="63"/>
      <c r="FQS20" s="63"/>
      <c r="FQT20" s="63"/>
      <c r="FQU20" s="63"/>
      <c r="FQV20" s="63"/>
      <c r="FQW20" s="63"/>
      <c r="FQX20" s="63"/>
      <c r="FQY20" s="63"/>
      <c r="FQZ20" s="63"/>
      <c r="FRA20" s="63"/>
      <c r="FRB20" s="63"/>
      <c r="FRC20" s="63"/>
      <c r="FRD20" s="63"/>
      <c r="FRE20" s="63"/>
      <c r="FRF20" s="63"/>
      <c r="FRG20" s="63"/>
      <c r="FRH20" s="63"/>
      <c r="FRI20" s="63"/>
      <c r="FRJ20" s="63"/>
      <c r="FRK20" s="63"/>
      <c r="FRL20" s="63"/>
      <c r="FRM20" s="63"/>
      <c r="FRN20" s="63"/>
      <c r="FRO20" s="63"/>
      <c r="FRP20" s="63"/>
      <c r="FRQ20" s="63"/>
      <c r="FRR20" s="63"/>
      <c r="FRS20" s="63"/>
      <c r="FRT20" s="63"/>
      <c r="FRU20" s="63"/>
      <c r="FRV20" s="63"/>
      <c r="FRW20" s="63"/>
      <c r="FRX20" s="63"/>
      <c r="FRY20" s="63"/>
      <c r="FRZ20" s="63"/>
      <c r="FSA20" s="63"/>
      <c r="FSB20" s="63"/>
      <c r="FSC20" s="63"/>
      <c r="FSD20" s="63"/>
      <c r="FSE20" s="63"/>
      <c r="FSF20" s="63"/>
      <c r="FSG20" s="63"/>
      <c r="FSH20" s="63"/>
      <c r="FSI20" s="63"/>
      <c r="FSJ20" s="63"/>
      <c r="FSK20" s="63"/>
      <c r="FSL20" s="63"/>
      <c r="FSM20" s="63"/>
      <c r="FSN20" s="63"/>
      <c r="FSO20" s="63"/>
      <c r="FSP20" s="63"/>
      <c r="FSQ20" s="63"/>
      <c r="FSR20" s="63"/>
      <c r="FSS20" s="63"/>
      <c r="FST20" s="63"/>
      <c r="FSU20" s="63"/>
      <c r="FSV20" s="63"/>
      <c r="FSW20" s="63"/>
      <c r="FSX20" s="63"/>
      <c r="FSY20" s="63"/>
      <c r="FSZ20" s="63"/>
      <c r="FTA20" s="63"/>
      <c r="FTB20" s="63"/>
      <c r="FTC20" s="63"/>
      <c r="FTD20" s="63"/>
      <c r="FTE20" s="63"/>
      <c r="FTF20" s="63"/>
      <c r="FTG20" s="63"/>
      <c r="FTH20" s="63"/>
      <c r="FTI20" s="63"/>
      <c r="FTJ20" s="63"/>
      <c r="FTK20" s="63"/>
      <c r="FTL20" s="63"/>
      <c r="FTM20" s="63"/>
      <c r="FTN20" s="63"/>
      <c r="FTO20" s="63"/>
      <c r="FTP20" s="63"/>
      <c r="FTQ20" s="63"/>
      <c r="FTR20" s="63"/>
      <c r="FTS20" s="63"/>
      <c r="FTT20" s="63"/>
      <c r="FTU20" s="63"/>
      <c r="FTV20" s="63"/>
      <c r="FTW20" s="63"/>
      <c r="FTX20" s="63"/>
      <c r="FTY20" s="63"/>
      <c r="FTZ20" s="63"/>
      <c r="FUA20" s="63"/>
      <c r="FUB20" s="63"/>
      <c r="FUC20" s="63"/>
      <c r="FUD20" s="63"/>
      <c r="FUE20" s="63"/>
      <c r="FUF20" s="63"/>
      <c r="FUG20" s="63"/>
      <c r="FUH20" s="63"/>
      <c r="FUI20" s="63"/>
      <c r="FUJ20" s="63"/>
      <c r="FUK20" s="63"/>
      <c r="FUL20" s="63"/>
      <c r="FUM20" s="63"/>
      <c r="FUN20" s="63"/>
      <c r="FUO20" s="63"/>
      <c r="FUP20" s="63"/>
      <c r="FUQ20" s="63"/>
      <c r="FUR20" s="63"/>
      <c r="FUS20" s="63"/>
      <c r="FUT20" s="63"/>
      <c r="FUU20" s="63"/>
      <c r="FUV20" s="63"/>
      <c r="FUW20" s="63"/>
      <c r="FUX20" s="63"/>
      <c r="FUY20" s="63"/>
      <c r="FUZ20" s="63"/>
      <c r="FVA20" s="63"/>
      <c r="FVB20" s="63"/>
      <c r="FVC20" s="63"/>
      <c r="FVD20" s="63"/>
      <c r="FVE20" s="63"/>
      <c r="FVF20" s="63"/>
      <c r="FVG20" s="63"/>
      <c r="FVH20" s="63"/>
      <c r="FVI20" s="63"/>
      <c r="FVJ20" s="63"/>
      <c r="FVK20" s="63"/>
      <c r="FVL20" s="63"/>
      <c r="FVM20" s="63"/>
      <c r="FVN20" s="63"/>
      <c r="FVO20" s="63"/>
      <c r="FVP20" s="63"/>
      <c r="FVQ20" s="63"/>
      <c r="FVR20" s="63"/>
      <c r="FVS20" s="63"/>
      <c r="FVT20" s="63"/>
      <c r="FVU20" s="63"/>
      <c r="FVV20" s="63"/>
      <c r="FVW20" s="63"/>
      <c r="FVX20" s="63"/>
      <c r="FVY20" s="63"/>
      <c r="FVZ20" s="63"/>
      <c r="FWA20" s="63"/>
      <c r="FWB20" s="63"/>
      <c r="FWC20" s="63"/>
      <c r="FWD20" s="63"/>
      <c r="FWE20" s="63"/>
      <c r="FWF20" s="63"/>
      <c r="FWG20" s="63"/>
      <c r="FWH20" s="63"/>
      <c r="FWI20" s="63"/>
      <c r="FWJ20" s="63"/>
      <c r="FWK20" s="63"/>
      <c r="FWL20" s="63"/>
      <c r="FWM20" s="63"/>
      <c r="FWN20" s="63"/>
      <c r="FWO20" s="63"/>
      <c r="FWP20" s="63"/>
      <c r="FWQ20" s="63"/>
      <c r="FWR20" s="63"/>
      <c r="FWS20" s="63"/>
      <c r="FWT20" s="63"/>
      <c r="FWU20" s="63"/>
      <c r="FWV20" s="63"/>
      <c r="FWW20" s="63"/>
      <c r="FWX20" s="63"/>
      <c r="FWY20" s="63"/>
      <c r="FWZ20" s="63"/>
      <c r="FXA20" s="63"/>
      <c r="FXB20" s="63"/>
      <c r="FXC20" s="63"/>
      <c r="FXD20" s="63"/>
      <c r="FXE20" s="63"/>
      <c r="FXF20" s="63"/>
      <c r="FXG20" s="63"/>
      <c r="FXH20" s="63"/>
      <c r="FXI20" s="63"/>
      <c r="FXJ20" s="63"/>
      <c r="FXK20" s="63"/>
      <c r="FXL20" s="63"/>
      <c r="FXM20" s="63"/>
      <c r="FXN20" s="63"/>
      <c r="FXO20" s="63"/>
      <c r="FXP20" s="63"/>
      <c r="FXQ20" s="63"/>
      <c r="FXR20" s="63"/>
      <c r="FXS20" s="63"/>
      <c r="FXT20" s="63"/>
      <c r="FXU20" s="63"/>
      <c r="FXV20" s="63"/>
      <c r="FXW20" s="63"/>
      <c r="FXX20" s="63"/>
      <c r="FXY20" s="63"/>
      <c r="FXZ20" s="63"/>
      <c r="FYA20" s="63"/>
      <c r="FYB20" s="63"/>
      <c r="FYC20" s="63"/>
      <c r="FYD20" s="63"/>
      <c r="FYE20" s="63"/>
      <c r="FYF20" s="63"/>
      <c r="FYG20" s="63"/>
      <c r="FYH20" s="63"/>
      <c r="FYI20" s="63"/>
      <c r="FYJ20" s="63"/>
      <c r="FYK20" s="63"/>
      <c r="FYL20" s="63"/>
      <c r="FYM20" s="63"/>
      <c r="FYN20" s="63"/>
      <c r="FYO20" s="63"/>
      <c r="FYP20" s="63"/>
      <c r="FYQ20" s="63"/>
      <c r="FYR20" s="63"/>
      <c r="FYS20" s="63"/>
      <c r="FYT20" s="63"/>
      <c r="FYU20" s="63"/>
      <c r="FYV20" s="63"/>
      <c r="FYW20" s="63"/>
      <c r="FYX20" s="63"/>
      <c r="FYY20" s="63"/>
      <c r="FYZ20" s="63"/>
      <c r="FZA20" s="63"/>
      <c r="FZB20" s="63"/>
      <c r="FZC20" s="63"/>
      <c r="FZD20" s="63"/>
      <c r="FZE20" s="63"/>
      <c r="FZF20" s="63"/>
      <c r="FZG20" s="63"/>
      <c r="FZH20" s="63"/>
      <c r="FZI20" s="63"/>
      <c r="FZJ20" s="63"/>
      <c r="FZK20" s="63"/>
      <c r="FZL20" s="63"/>
      <c r="FZM20" s="63"/>
      <c r="FZN20" s="63"/>
      <c r="FZO20" s="63"/>
      <c r="FZP20" s="63"/>
      <c r="FZQ20" s="63"/>
      <c r="FZR20" s="63"/>
      <c r="FZS20" s="63"/>
      <c r="FZT20" s="63"/>
      <c r="FZU20" s="63"/>
      <c r="FZV20" s="63"/>
      <c r="FZW20" s="63"/>
      <c r="FZX20" s="63"/>
      <c r="FZY20" s="63"/>
      <c r="FZZ20" s="63"/>
      <c r="GAA20" s="63"/>
      <c r="GAB20" s="63"/>
      <c r="GAC20" s="63"/>
      <c r="GAD20" s="63"/>
      <c r="GAE20" s="63"/>
      <c r="GAF20" s="63"/>
      <c r="GAG20" s="63"/>
      <c r="GAH20" s="63"/>
      <c r="GAI20" s="63"/>
      <c r="GAJ20" s="63"/>
      <c r="GAK20" s="63"/>
      <c r="GAL20" s="63"/>
      <c r="GAM20" s="63"/>
      <c r="GAN20" s="63"/>
      <c r="GAO20" s="63"/>
      <c r="GAP20" s="63"/>
      <c r="GAQ20" s="63"/>
      <c r="GAR20" s="63"/>
      <c r="GAS20" s="63"/>
      <c r="GAT20" s="63"/>
      <c r="GAU20" s="63"/>
      <c r="GAV20" s="63"/>
      <c r="GAW20" s="63"/>
      <c r="GAX20" s="63"/>
      <c r="GAY20" s="63"/>
      <c r="GAZ20" s="63"/>
      <c r="GBA20" s="63"/>
      <c r="GBB20" s="63"/>
      <c r="GBC20" s="63"/>
      <c r="GBD20" s="63"/>
      <c r="GBE20" s="63"/>
      <c r="GBF20" s="63"/>
      <c r="GBG20" s="63"/>
      <c r="GBH20" s="63"/>
      <c r="GBI20" s="63"/>
      <c r="GBJ20" s="63"/>
      <c r="GBK20" s="63"/>
      <c r="GBL20" s="63"/>
      <c r="GBM20" s="63"/>
      <c r="GBN20" s="63"/>
      <c r="GBO20" s="63"/>
      <c r="GBP20" s="63"/>
      <c r="GBQ20" s="63"/>
      <c r="GBR20" s="63"/>
      <c r="GBS20" s="63"/>
      <c r="GBT20" s="63"/>
      <c r="GBU20" s="63"/>
      <c r="GBV20" s="63"/>
      <c r="GBW20" s="63"/>
      <c r="GBX20" s="63"/>
      <c r="GBY20" s="63"/>
      <c r="GBZ20" s="63"/>
      <c r="GCA20" s="63"/>
      <c r="GCB20" s="63"/>
      <c r="GCC20" s="63"/>
      <c r="GCD20" s="63"/>
      <c r="GCE20" s="63"/>
      <c r="GCF20" s="63"/>
      <c r="GCG20" s="63"/>
      <c r="GCH20" s="63"/>
      <c r="GCI20" s="63"/>
      <c r="GCJ20" s="63"/>
      <c r="GCK20" s="63"/>
      <c r="GCL20" s="63"/>
      <c r="GCM20" s="63"/>
      <c r="GCN20" s="63"/>
      <c r="GCO20" s="63"/>
      <c r="GCP20" s="63"/>
      <c r="GCQ20" s="63"/>
      <c r="GCR20" s="63"/>
      <c r="GCS20" s="63"/>
      <c r="GCT20" s="63"/>
      <c r="GCU20" s="63"/>
      <c r="GCV20" s="63"/>
      <c r="GCW20" s="63"/>
      <c r="GCX20" s="63"/>
      <c r="GCY20" s="63"/>
      <c r="GCZ20" s="63"/>
      <c r="GDA20" s="63"/>
      <c r="GDB20" s="63"/>
      <c r="GDC20" s="63"/>
      <c r="GDD20" s="63"/>
      <c r="GDE20" s="63"/>
      <c r="GDF20" s="63"/>
      <c r="GDG20" s="63"/>
      <c r="GDH20" s="63"/>
      <c r="GDI20" s="63"/>
      <c r="GDJ20" s="63"/>
      <c r="GDK20" s="63"/>
      <c r="GDL20" s="63"/>
      <c r="GDM20" s="63"/>
      <c r="GDN20" s="63"/>
      <c r="GDO20" s="63"/>
      <c r="GDP20" s="63"/>
      <c r="GDQ20" s="63"/>
      <c r="GDR20" s="63"/>
      <c r="GDS20" s="63"/>
      <c r="GDT20" s="63"/>
      <c r="GDU20" s="63"/>
      <c r="GDV20" s="63"/>
      <c r="GDW20" s="63"/>
      <c r="GDX20" s="63"/>
      <c r="GDY20" s="63"/>
      <c r="GDZ20" s="63"/>
      <c r="GEA20" s="63"/>
      <c r="GEB20" s="63"/>
      <c r="GEC20" s="63"/>
      <c r="GED20" s="63"/>
      <c r="GEE20" s="63"/>
      <c r="GEF20" s="63"/>
      <c r="GEG20" s="63"/>
      <c r="GEH20" s="63"/>
      <c r="GEI20" s="63"/>
      <c r="GEJ20" s="63"/>
      <c r="GEK20" s="63"/>
      <c r="GEL20" s="63"/>
      <c r="GEM20" s="63"/>
      <c r="GEN20" s="63"/>
      <c r="GEO20" s="63"/>
      <c r="GEP20" s="63"/>
      <c r="GEQ20" s="63"/>
      <c r="GER20" s="63"/>
      <c r="GES20" s="63"/>
      <c r="GET20" s="63"/>
      <c r="GEU20" s="63"/>
      <c r="GEV20" s="63"/>
      <c r="GEW20" s="63"/>
      <c r="GEX20" s="63"/>
      <c r="GEY20" s="63"/>
      <c r="GEZ20" s="63"/>
      <c r="GFA20" s="63"/>
      <c r="GFB20" s="63"/>
      <c r="GFC20" s="63"/>
      <c r="GFD20" s="63"/>
      <c r="GFE20" s="63"/>
      <c r="GFF20" s="63"/>
      <c r="GFG20" s="63"/>
      <c r="GFH20" s="63"/>
      <c r="GFI20" s="63"/>
      <c r="GFJ20" s="63"/>
      <c r="GFK20" s="63"/>
      <c r="GFL20" s="63"/>
      <c r="GFM20" s="63"/>
      <c r="GFN20" s="63"/>
      <c r="GFO20" s="63"/>
      <c r="GFP20" s="63"/>
      <c r="GFQ20" s="63"/>
      <c r="GFR20" s="63"/>
      <c r="GFS20" s="63"/>
      <c r="GFT20" s="63"/>
      <c r="GFU20" s="63"/>
      <c r="GFV20" s="63"/>
      <c r="GFW20" s="63"/>
      <c r="GFX20" s="63"/>
      <c r="GFY20" s="63"/>
      <c r="GFZ20" s="63"/>
      <c r="GGA20" s="63"/>
      <c r="GGB20" s="63"/>
      <c r="GGC20" s="63"/>
      <c r="GGD20" s="63"/>
      <c r="GGE20" s="63"/>
      <c r="GGF20" s="63"/>
      <c r="GGG20" s="63"/>
      <c r="GGH20" s="63"/>
      <c r="GGI20" s="63"/>
      <c r="GGJ20" s="63"/>
      <c r="GGK20" s="63"/>
      <c r="GGL20" s="63"/>
      <c r="GGM20" s="63"/>
      <c r="GGN20" s="63"/>
      <c r="GGO20" s="63"/>
      <c r="GGP20" s="63"/>
      <c r="GGQ20" s="63"/>
      <c r="GGR20" s="63"/>
      <c r="GGS20" s="63"/>
      <c r="GGT20" s="63"/>
      <c r="GGU20" s="63"/>
      <c r="GGV20" s="63"/>
      <c r="GGW20" s="63"/>
      <c r="GGX20" s="63"/>
      <c r="GGY20" s="63"/>
      <c r="GGZ20" s="63"/>
      <c r="GHA20" s="63"/>
      <c r="GHB20" s="63"/>
      <c r="GHC20" s="63"/>
      <c r="GHD20" s="63"/>
      <c r="GHE20" s="63"/>
      <c r="GHF20" s="63"/>
      <c r="GHG20" s="63"/>
      <c r="GHH20" s="63"/>
      <c r="GHI20" s="63"/>
      <c r="GHJ20" s="63"/>
      <c r="GHK20" s="63"/>
      <c r="GHL20" s="63"/>
      <c r="GHM20" s="63"/>
      <c r="GHN20" s="63"/>
      <c r="GHO20" s="63"/>
      <c r="GHP20" s="63"/>
      <c r="GHQ20" s="63"/>
      <c r="GHR20" s="63"/>
      <c r="GHS20" s="63"/>
      <c r="GHT20" s="63"/>
      <c r="GHU20" s="63"/>
      <c r="GHV20" s="63"/>
      <c r="GHW20" s="63"/>
      <c r="GHX20" s="63"/>
      <c r="GHY20" s="63"/>
      <c r="GHZ20" s="63"/>
      <c r="GIA20" s="63"/>
      <c r="GIB20" s="63"/>
      <c r="GIC20" s="63"/>
      <c r="GID20" s="63"/>
      <c r="GIE20" s="63"/>
      <c r="GIF20" s="63"/>
      <c r="GIG20" s="63"/>
      <c r="GIH20" s="63"/>
      <c r="GII20" s="63"/>
      <c r="GIJ20" s="63"/>
      <c r="GIK20" s="63"/>
      <c r="GIL20" s="63"/>
      <c r="GIM20" s="63"/>
      <c r="GIN20" s="63"/>
      <c r="GIO20" s="63"/>
      <c r="GIP20" s="63"/>
      <c r="GIQ20" s="63"/>
      <c r="GIR20" s="63"/>
      <c r="GIS20" s="63"/>
      <c r="GIT20" s="63"/>
      <c r="GIU20" s="63"/>
      <c r="GIV20" s="63"/>
      <c r="GIW20" s="63"/>
      <c r="GIX20" s="63"/>
      <c r="GIY20" s="63"/>
      <c r="GIZ20" s="63"/>
      <c r="GJA20" s="63"/>
      <c r="GJB20" s="63"/>
      <c r="GJC20" s="63"/>
      <c r="GJD20" s="63"/>
      <c r="GJE20" s="63"/>
      <c r="GJF20" s="63"/>
      <c r="GJG20" s="63"/>
      <c r="GJH20" s="63"/>
      <c r="GJI20" s="63"/>
      <c r="GJJ20" s="63"/>
      <c r="GJK20" s="63"/>
      <c r="GJL20" s="63"/>
      <c r="GJM20" s="63"/>
      <c r="GJN20" s="63"/>
      <c r="GJO20" s="63"/>
      <c r="GJP20" s="63"/>
      <c r="GJQ20" s="63"/>
      <c r="GJR20" s="63"/>
      <c r="GJS20" s="63"/>
      <c r="GJT20" s="63"/>
      <c r="GJU20" s="63"/>
      <c r="GJV20" s="63"/>
      <c r="GJW20" s="63"/>
      <c r="GJX20" s="63"/>
      <c r="GJY20" s="63"/>
      <c r="GJZ20" s="63"/>
      <c r="GKA20" s="63"/>
      <c r="GKB20" s="63"/>
      <c r="GKC20" s="63"/>
      <c r="GKD20" s="63"/>
      <c r="GKE20" s="63"/>
      <c r="GKF20" s="63"/>
      <c r="GKG20" s="63"/>
      <c r="GKH20" s="63"/>
      <c r="GKI20" s="63"/>
      <c r="GKJ20" s="63"/>
      <c r="GKK20" s="63"/>
      <c r="GKL20" s="63"/>
      <c r="GKM20" s="63"/>
      <c r="GKN20" s="63"/>
      <c r="GKO20" s="63"/>
      <c r="GKP20" s="63"/>
      <c r="GKQ20" s="63"/>
      <c r="GKR20" s="63"/>
      <c r="GKS20" s="63"/>
      <c r="GKT20" s="63"/>
      <c r="GKU20" s="63"/>
      <c r="GKV20" s="63"/>
      <c r="GKW20" s="63"/>
      <c r="GKX20" s="63"/>
      <c r="GKY20" s="63"/>
      <c r="GKZ20" s="63"/>
      <c r="GLA20" s="63"/>
      <c r="GLB20" s="63"/>
      <c r="GLC20" s="63"/>
      <c r="GLD20" s="63"/>
      <c r="GLE20" s="63"/>
      <c r="GLF20" s="63"/>
      <c r="GLG20" s="63"/>
      <c r="GLH20" s="63"/>
      <c r="GLI20" s="63"/>
      <c r="GLJ20" s="63"/>
      <c r="GLK20" s="63"/>
      <c r="GLL20" s="63"/>
      <c r="GLM20" s="63"/>
      <c r="GLN20" s="63"/>
      <c r="GLO20" s="63"/>
      <c r="GLP20" s="63"/>
      <c r="GLQ20" s="63"/>
      <c r="GLR20" s="63"/>
      <c r="GLS20" s="63"/>
      <c r="GLT20" s="63"/>
      <c r="GLU20" s="63"/>
      <c r="GLV20" s="63"/>
      <c r="GLW20" s="63"/>
      <c r="GLX20" s="63"/>
      <c r="GLY20" s="63"/>
      <c r="GLZ20" s="63"/>
      <c r="GMA20" s="63"/>
      <c r="GMB20" s="63"/>
      <c r="GMC20" s="63"/>
      <c r="GMD20" s="63"/>
      <c r="GME20" s="63"/>
      <c r="GMF20" s="63"/>
      <c r="GMG20" s="63"/>
      <c r="GMH20" s="63"/>
      <c r="GMI20" s="63"/>
      <c r="GMJ20" s="63"/>
      <c r="GMK20" s="63"/>
      <c r="GML20" s="63"/>
      <c r="GMM20" s="63"/>
      <c r="GMN20" s="63"/>
      <c r="GMO20" s="63"/>
      <c r="GMP20" s="63"/>
      <c r="GMQ20" s="63"/>
      <c r="GMR20" s="63"/>
      <c r="GMS20" s="63"/>
      <c r="GMT20" s="63"/>
      <c r="GMU20" s="63"/>
      <c r="GMV20" s="63"/>
      <c r="GMW20" s="63"/>
      <c r="GMX20" s="63"/>
      <c r="GMY20" s="63"/>
      <c r="GMZ20" s="63"/>
      <c r="GNA20" s="63"/>
      <c r="GNB20" s="63"/>
      <c r="GNC20" s="63"/>
      <c r="GND20" s="63"/>
      <c r="GNE20" s="63"/>
      <c r="GNF20" s="63"/>
      <c r="GNG20" s="63"/>
      <c r="GNH20" s="63"/>
      <c r="GNI20" s="63"/>
      <c r="GNJ20" s="63"/>
      <c r="GNK20" s="63"/>
      <c r="GNL20" s="63"/>
      <c r="GNM20" s="63"/>
      <c r="GNN20" s="63"/>
      <c r="GNO20" s="63"/>
      <c r="GNP20" s="63"/>
      <c r="GNQ20" s="63"/>
      <c r="GNR20" s="63"/>
      <c r="GNS20" s="63"/>
      <c r="GNT20" s="63"/>
      <c r="GNU20" s="63"/>
      <c r="GNV20" s="63"/>
      <c r="GNW20" s="63"/>
      <c r="GNX20" s="63"/>
      <c r="GNY20" s="63"/>
      <c r="GNZ20" s="63"/>
      <c r="GOA20" s="63"/>
      <c r="GOB20" s="63"/>
      <c r="GOC20" s="63"/>
      <c r="GOD20" s="63"/>
      <c r="GOE20" s="63"/>
      <c r="GOF20" s="63"/>
      <c r="GOG20" s="63"/>
      <c r="GOH20" s="63"/>
      <c r="GOI20" s="63"/>
      <c r="GOJ20" s="63"/>
      <c r="GOK20" s="63"/>
      <c r="GOL20" s="63"/>
      <c r="GOM20" s="63"/>
      <c r="GON20" s="63"/>
      <c r="GOO20" s="63"/>
      <c r="GOP20" s="63"/>
      <c r="GOQ20" s="63"/>
      <c r="GOR20" s="63"/>
      <c r="GOS20" s="63"/>
      <c r="GOT20" s="63"/>
      <c r="GOU20" s="63"/>
      <c r="GOV20" s="63"/>
      <c r="GOW20" s="63"/>
      <c r="GOX20" s="63"/>
      <c r="GOY20" s="63"/>
      <c r="GOZ20" s="63"/>
      <c r="GPA20" s="63"/>
      <c r="GPB20" s="63"/>
      <c r="GPC20" s="63"/>
      <c r="GPD20" s="63"/>
      <c r="GPE20" s="63"/>
      <c r="GPF20" s="63"/>
      <c r="GPG20" s="63"/>
      <c r="GPH20" s="63"/>
      <c r="GPI20" s="63"/>
      <c r="GPJ20" s="63"/>
      <c r="GPK20" s="63"/>
      <c r="GPL20" s="63"/>
      <c r="GPM20" s="63"/>
      <c r="GPN20" s="63"/>
      <c r="GPO20" s="63"/>
      <c r="GPP20" s="63"/>
      <c r="GPQ20" s="63"/>
      <c r="GPR20" s="63"/>
      <c r="GPS20" s="63"/>
      <c r="GPT20" s="63"/>
      <c r="GPU20" s="63"/>
      <c r="GPV20" s="63"/>
      <c r="GPW20" s="63"/>
      <c r="GPX20" s="63"/>
      <c r="GPY20" s="63"/>
      <c r="GPZ20" s="63"/>
      <c r="GQA20" s="63"/>
      <c r="GQB20" s="63"/>
      <c r="GQC20" s="63"/>
      <c r="GQD20" s="63"/>
      <c r="GQE20" s="63"/>
      <c r="GQF20" s="63"/>
      <c r="GQG20" s="63"/>
      <c r="GQH20" s="63"/>
      <c r="GQI20" s="63"/>
      <c r="GQJ20" s="63"/>
      <c r="GQK20" s="63"/>
      <c r="GQL20" s="63"/>
      <c r="GQM20" s="63"/>
      <c r="GQN20" s="63"/>
      <c r="GQO20" s="63"/>
      <c r="GQP20" s="63"/>
      <c r="GQQ20" s="63"/>
      <c r="GQR20" s="63"/>
      <c r="GQS20" s="63"/>
      <c r="GQT20" s="63"/>
      <c r="GQU20" s="63"/>
      <c r="GQV20" s="63"/>
      <c r="GQW20" s="63"/>
      <c r="GQX20" s="63"/>
      <c r="GQY20" s="63"/>
      <c r="GQZ20" s="63"/>
      <c r="GRA20" s="63"/>
      <c r="GRB20" s="63"/>
      <c r="GRC20" s="63"/>
      <c r="GRD20" s="63"/>
      <c r="GRE20" s="63"/>
      <c r="GRF20" s="63"/>
      <c r="GRG20" s="63"/>
      <c r="GRH20" s="63"/>
      <c r="GRI20" s="63"/>
      <c r="GRJ20" s="63"/>
      <c r="GRK20" s="63"/>
      <c r="GRL20" s="63"/>
      <c r="GRM20" s="63"/>
      <c r="GRN20" s="63"/>
      <c r="GRO20" s="63"/>
      <c r="GRP20" s="63"/>
      <c r="GRQ20" s="63"/>
      <c r="GRR20" s="63"/>
      <c r="GRS20" s="63"/>
      <c r="GRT20" s="63"/>
      <c r="GRU20" s="63"/>
      <c r="GRV20" s="63"/>
      <c r="GRW20" s="63"/>
      <c r="GRX20" s="63"/>
      <c r="GRY20" s="63"/>
      <c r="GRZ20" s="63"/>
      <c r="GSA20" s="63"/>
      <c r="GSB20" s="63"/>
      <c r="GSC20" s="63"/>
      <c r="GSD20" s="63"/>
      <c r="GSE20" s="63"/>
      <c r="GSF20" s="63"/>
      <c r="GSG20" s="63"/>
      <c r="GSH20" s="63"/>
      <c r="GSI20" s="63"/>
      <c r="GSJ20" s="63"/>
      <c r="GSK20" s="63"/>
      <c r="GSL20" s="63"/>
      <c r="GSM20" s="63"/>
      <c r="GSN20" s="63"/>
      <c r="GSO20" s="63"/>
      <c r="GSP20" s="63"/>
      <c r="GSQ20" s="63"/>
      <c r="GSR20" s="63"/>
      <c r="GSS20" s="63"/>
      <c r="GST20" s="63"/>
      <c r="GSU20" s="63"/>
      <c r="GSV20" s="63"/>
      <c r="GSW20" s="63"/>
      <c r="GSX20" s="63"/>
      <c r="GSY20" s="63"/>
      <c r="GSZ20" s="63"/>
      <c r="GTA20" s="63"/>
      <c r="GTB20" s="63"/>
      <c r="GTC20" s="63"/>
      <c r="GTD20" s="63"/>
      <c r="GTE20" s="63"/>
      <c r="GTF20" s="63"/>
      <c r="GTG20" s="63"/>
      <c r="GTH20" s="63"/>
      <c r="GTI20" s="63"/>
      <c r="GTJ20" s="63"/>
      <c r="GTK20" s="63"/>
      <c r="GTL20" s="63"/>
      <c r="GTM20" s="63"/>
      <c r="GTN20" s="63"/>
      <c r="GTO20" s="63"/>
      <c r="GTP20" s="63"/>
      <c r="GTQ20" s="63"/>
      <c r="GTR20" s="63"/>
      <c r="GTS20" s="63"/>
      <c r="GTT20" s="63"/>
      <c r="GTU20" s="63"/>
      <c r="GTV20" s="63"/>
      <c r="GTW20" s="63"/>
      <c r="GTX20" s="63"/>
      <c r="GTY20" s="63"/>
      <c r="GTZ20" s="63"/>
      <c r="GUA20" s="63"/>
      <c r="GUB20" s="63"/>
      <c r="GUC20" s="63"/>
      <c r="GUD20" s="63"/>
      <c r="GUE20" s="63"/>
      <c r="GUF20" s="63"/>
      <c r="GUG20" s="63"/>
      <c r="GUH20" s="63"/>
      <c r="GUI20" s="63"/>
      <c r="GUJ20" s="63"/>
      <c r="GUK20" s="63"/>
      <c r="GUL20" s="63"/>
      <c r="GUM20" s="63"/>
      <c r="GUN20" s="63"/>
      <c r="GUO20" s="63"/>
      <c r="GUP20" s="63"/>
      <c r="GUQ20" s="63"/>
      <c r="GUR20" s="63"/>
      <c r="GUS20" s="63"/>
      <c r="GUT20" s="63"/>
      <c r="GUU20" s="63"/>
      <c r="GUV20" s="63"/>
      <c r="GUW20" s="63"/>
      <c r="GUX20" s="63"/>
      <c r="GUY20" s="63"/>
      <c r="GUZ20" s="63"/>
      <c r="GVA20" s="63"/>
      <c r="GVB20" s="63"/>
      <c r="GVC20" s="63"/>
      <c r="GVD20" s="63"/>
      <c r="GVE20" s="63"/>
      <c r="GVF20" s="63"/>
      <c r="GVG20" s="63"/>
      <c r="GVH20" s="63"/>
      <c r="GVI20" s="63"/>
      <c r="GVJ20" s="63"/>
      <c r="GVK20" s="63"/>
      <c r="GVL20" s="63"/>
      <c r="GVM20" s="63"/>
      <c r="GVN20" s="63"/>
      <c r="GVO20" s="63"/>
      <c r="GVP20" s="63"/>
      <c r="GVQ20" s="63"/>
      <c r="GVR20" s="63"/>
      <c r="GVS20" s="63"/>
      <c r="GVT20" s="63"/>
      <c r="GVU20" s="63"/>
      <c r="GVV20" s="63"/>
      <c r="GVW20" s="63"/>
      <c r="GVX20" s="63"/>
      <c r="GVY20" s="63"/>
      <c r="GVZ20" s="63"/>
      <c r="GWA20" s="63"/>
      <c r="GWB20" s="63"/>
      <c r="GWC20" s="63"/>
      <c r="GWD20" s="63"/>
      <c r="GWE20" s="63"/>
      <c r="GWF20" s="63"/>
      <c r="GWG20" s="63"/>
      <c r="GWH20" s="63"/>
      <c r="GWI20" s="63"/>
      <c r="GWJ20" s="63"/>
      <c r="GWK20" s="63"/>
      <c r="GWL20" s="63"/>
      <c r="GWM20" s="63"/>
      <c r="GWN20" s="63"/>
      <c r="GWO20" s="63"/>
      <c r="GWP20" s="63"/>
      <c r="GWQ20" s="63"/>
      <c r="GWR20" s="63"/>
      <c r="GWS20" s="63"/>
      <c r="GWT20" s="63"/>
      <c r="GWU20" s="63"/>
      <c r="GWV20" s="63"/>
      <c r="GWW20" s="63"/>
      <c r="GWX20" s="63"/>
      <c r="GWY20" s="63"/>
      <c r="GWZ20" s="63"/>
      <c r="GXA20" s="63"/>
      <c r="GXB20" s="63"/>
      <c r="GXC20" s="63"/>
      <c r="GXD20" s="63"/>
      <c r="GXE20" s="63"/>
      <c r="GXF20" s="63"/>
      <c r="GXG20" s="63"/>
      <c r="GXH20" s="63"/>
      <c r="GXI20" s="63"/>
      <c r="GXJ20" s="63"/>
      <c r="GXK20" s="63"/>
      <c r="GXL20" s="63"/>
      <c r="GXM20" s="63"/>
      <c r="GXN20" s="63"/>
      <c r="GXO20" s="63"/>
      <c r="GXP20" s="63"/>
      <c r="GXQ20" s="63"/>
      <c r="GXR20" s="63"/>
      <c r="GXS20" s="63"/>
      <c r="GXT20" s="63"/>
      <c r="GXU20" s="63"/>
      <c r="GXV20" s="63"/>
      <c r="GXW20" s="63"/>
      <c r="GXX20" s="63"/>
      <c r="GXY20" s="63"/>
      <c r="GXZ20" s="63"/>
      <c r="GYA20" s="63"/>
      <c r="GYB20" s="63"/>
      <c r="GYC20" s="63"/>
      <c r="GYD20" s="63"/>
      <c r="GYE20" s="63"/>
      <c r="GYF20" s="63"/>
      <c r="GYG20" s="63"/>
      <c r="GYH20" s="63"/>
      <c r="GYI20" s="63"/>
      <c r="GYJ20" s="63"/>
      <c r="GYK20" s="63"/>
      <c r="GYL20" s="63"/>
      <c r="GYM20" s="63"/>
      <c r="GYN20" s="63"/>
      <c r="GYO20" s="63"/>
      <c r="GYP20" s="63"/>
      <c r="GYQ20" s="63"/>
      <c r="GYR20" s="63"/>
      <c r="GYS20" s="63"/>
      <c r="GYT20" s="63"/>
      <c r="GYU20" s="63"/>
      <c r="GYV20" s="63"/>
      <c r="GYW20" s="63"/>
      <c r="GYX20" s="63"/>
      <c r="GYY20" s="63"/>
      <c r="GYZ20" s="63"/>
      <c r="GZA20" s="63"/>
      <c r="GZB20" s="63"/>
      <c r="GZC20" s="63"/>
      <c r="GZD20" s="63"/>
      <c r="GZE20" s="63"/>
      <c r="GZF20" s="63"/>
      <c r="GZG20" s="63"/>
      <c r="GZH20" s="63"/>
      <c r="GZI20" s="63"/>
      <c r="GZJ20" s="63"/>
      <c r="GZK20" s="63"/>
      <c r="GZL20" s="63"/>
      <c r="GZM20" s="63"/>
      <c r="GZN20" s="63"/>
      <c r="GZO20" s="63"/>
      <c r="GZP20" s="63"/>
      <c r="GZQ20" s="63"/>
      <c r="GZR20" s="63"/>
      <c r="GZS20" s="63"/>
      <c r="GZT20" s="63"/>
      <c r="GZU20" s="63"/>
      <c r="GZV20" s="63"/>
      <c r="GZW20" s="63"/>
      <c r="GZX20" s="63"/>
      <c r="GZY20" s="63"/>
      <c r="GZZ20" s="63"/>
      <c r="HAA20" s="63"/>
      <c r="HAB20" s="63"/>
      <c r="HAC20" s="63"/>
      <c r="HAD20" s="63"/>
      <c r="HAE20" s="63"/>
      <c r="HAF20" s="63"/>
      <c r="HAG20" s="63"/>
      <c r="HAH20" s="63"/>
      <c r="HAI20" s="63"/>
      <c r="HAJ20" s="63"/>
      <c r="HAK20" s="63"/>
      <c r="HAL20" s="63"/>
      <c r="HAM20" s="63"/>
      <c r="HAN20" s="63"/>
      <c r="HAO20" s="63"/>
      <c r="HAP20" s="63"/>
      <c r="HAQ20" s="63"/>
      <c r="HAR20" s="63"/>
      <c r="HAS20" s="63"/>
      <c r="HAT20" s="63"/>
      <c r="HAU20" s="63"/>
      <c r="HAV20" s="63"/>
      <c r="HAW20" s="63"/>
      <c r="HAX20" s="63"/>
      <c r="HAY20" s="63"/>
      <c r="HAZ20" s="63"/>
      <c r="HBA20" s="63"/>
      <c r="HBB20" s="63"/>
      <c r="HBC20" s="63"/>
      <c r="HBD20" s="63"/>
      <c r="HBE20" s="63"/>
      <c r="HBF20" s="63"/>
      <c r="HBG20" s="63"/>
      <c r="HBH20" s="63"/>
      <c r="HBI20" s="63"/>
      <c r="HBJ20" s="63"/>
      <c r="HBK20" s="63"/>
      <c r="HBL20" s="63"/>
      <c r="HBM20" s="63"/>
      <c r="HBN20" s="63"/>
      <c r="HBO20" s="63"/>
      <c r="HBP20" s="63"/>
      <c r="HBQ20" s="63"/>
      <c r="HBR20" s="63"/>
      <c r="HBS20" s="63"/>
      <c r="HBT20" s="63"/>
      <c r="HBU20" s="63"/>
      <c r="HBV20" s="63"/>
      <c r="HBW20" s="63"/>
      <c r="HBX20" s="63"/>
      <c r="HBY20" s="63"/>
      <c r="HBZ20" s="63"/>
      <c r="HCA20" s="63"/>
      <c r="HCB20" s="63"/>
      <c r="HCC20" s="63"/>
      <c r="HCD20" s="63"/>
      <c r="HCE20" s="63"/>
      <c r="HCF20" s="63"/>
      <c r="HCG20" s="63"/>
      <c r="HCH20" s="63"/>
      <c r="HCI20" s="63"/>
      <c r="HCJ20" s="63"/>
      <c r="HCK20" s="63"/>
      <c r="HCL20" s="63"/>
      <c r="HCM20" s="63"/>
      <c r="HCN20" s="63"/>
      <c r="HCO20" s="63"/>
      <c r="HCP20" s="63"/>
      <c r="HCQ20" s="63"/>
      <c r="HCR20" s="63"/>
      <c r="HCS20" s="63"/>
      <c r="HCT20" s="63"/>
      <c r="HCU20" s="63"/>
      <c r="HCV20" s="63"/>
      <c r="HCW20" s="63"/>
      <c r="HCX20" s="63"/>
      <c r="HCY20" s="63"/>
      <c r="HCZ20" s="63"/>
      <c r="HDA20" s="63"/>
      <c r="HDB20" s="63"/>
      <c r="HDC20" s="63"/>
      <c r="HDD20" s="63"/>
      <c r="HDE20" s="63"/>
      <c r="HDF20" s="63"/>
      <c r="HDG20" s="63"/>
      <c r="HDH20" s="63"/>
      <c r="HDI20" s="63"/>
      <c r="HDJ20" s="63"/>
      <c r="HDK20" s="63"/>
      <c r="HDL20" s="63"/>
      <c r="HDM20" s="63"/>
      <c r="HDN20" s="63"/>
      <c r="HDO20" s="63"/>
      <c r="HDP20" s="63"/>
      <c r="HDQ20" s="63"/>
      <c r="HDR20" s="63"/>
      <c r="HDS20" s="63"/>
      <c r="HDT20" s="63"/>
      <c r="HDU20" s="63"/>
      <c r="HDV20" s="63"/>
      <c r="HDW20" s="63"/>
      <c r="HDX20" s="63"/>
      <c r="HDY20" s="63"/>
      <c r="HDZ20" s="63"/>
      <c r="HEA20" s="63"/>
      <c r="HEB20" s="63"/>
      <c r="HEC20" s="63"/>
      <c r="HED20" s="63"/>
      <c r="HEE20" s="63"/>
      <c r="HEF20" s="63"/>
      <c r="HEG20" s="63"/>
      <c r="HEH20" s="63"/>
      <c r="HEI20" s="63"/>
      <c r="HEJ20" s="63"/>
      <c r="HEK20" s="63"/>
      <c r="HEL20" s="63"/>
      <c r="HEM20" s="63"/>
      <c r="HEN20" s="63"/>
      <c r="HEO20" s="63"/>
      <c r="HEP20" s="63"/>
      <c r="HEQ20" s="63"/>
      <c r="HER20" s="63"/>
      <c r="HES20" s="63"/>
      <c r="HET20" s="63"/>
      <c r="HEU20" s="63"/>
      <c r="HEV20" s="63"/>
      <c r="HEW20" s="63"/>
      <c r="HEX20" s="63"/>
      <c r="HEY20" s="63"/>
      <c r="HEZ20" s="63"/>
      <c r="HFA20" s="63"/>
      <c r="HFB20" s="63"/>
      <c r="HFC20" s="63"/>
      <c r="HFD20" s="63"/>
      <c r="HFE20" s="63"/>
      <c r="HFF20" s="63"/>
      <c r="HFG20" s="63"/>
      <c r="HFH20" s="63"/>
      <c r="HFI20" s="63"/>
      <c r="HFJ20" s="63"/>
      <c r="HFK20" s="63"/>
      <c r="HFL20" s="63"/>
      <c r="HFM20" s="63"/>
      <c r="HFN20" s="63"/>
      <c r="HFO20" s="63"/>
      <c r="HFP20" s="63"/>
      <c r="HFQ20" s="63"/>
      <c r="HFR20" s="63"/>
      <c r="HFS20" s="63"/>
      <c r="HFT20" s="63"/>
      <c r="HFU20" s="63"/>
      <c r="HFV20" s="63"/>
      <c r="HFW20" s="63"/>
      <c r="HFX20" s="63"/>
      <c r="HFY20" s="63"/>
      <c r="HFZ20" s="63"/>
      <c r="HGA20" s="63"/>
      <c r="HGB20" s="63"/>
      <c r="HGC20" s="63"/>
      <c r="HGD20" s="63"/>
      <c r="HGE20" s="63"/>
      <c r="HGF20" s="63"/>
      <c r="HGG20" s="63"/>
      <c r="HGH20" s="63"/>
      <c r="HGI20" s="63"/>
      <c r="HGJ20" s="63"/>
      <c r="HGK20" s="63"/>
      <c r="HGL20" s="63"/>
      <c r="HGM20" s="63"/>
      <c r="HGN20" s="63"/>
      <c r="HGO20" s="63"/>
      <c r="HGP20" s="63"/>
      <c r="HGQ20" s="63"/>
      <c r="HGR20" s="63"/>
      <c r="HGS20" s="63"/>
      <c r="HGT20" s="63"/>
      <c r="HGU20" s="63"/>
      <c r="HGV20" s="63"/>
      <c r="HGW20" s="63"/>
      <c r="HGX20" s="63"/>
      <c r="HGY20" s="63"/>
      <c r="HGZ20" s="63"/>
      <c r="HHA20" s="63"/>
      <c r="HHB20" s="63"/>
      <c r="HHC20" s="63"/>
      <c r="HHD20" s="63"/>
      <c r="HHE20" s="63"/>
      <c r="HHF20" s="63"/>
      <c r="HHG20" s="63"/>
      <c r="HHH20" s="63"/>
      <c r="HHI20" s="63"/>
      <c r="HHJ20" s="63"/>
      <c r="HHK20" s="63"/>
      <c r="HHL20" s="63"/>
      <c r="HHM20" s="63"/>
      <c r="HHN20" s="63"/>
      <c r="HHO20" s="63"/>
      <c r="HHP20" s="63"/>
      <c r="HHQ20" s="63"/>
      <c r="HHR20" s="63"/>
      <c r="HHS20" s="63"/>
      <c r="HHT20" s="63"/>
      <c r="HHU20" s="63"/>
      <c r="HHV20" s="63"/>
      <c r="HHW20" s="63"/>
      <c r="HHX20" s="63"/>
      <c r="HHY20" s="63"/>
      <c r="HHZ20" s="63"/>
      <c r="HIA20" s="63"/>
      <c r="HIB20" s="63"/>
      <c r="HIC20" s="63"/>
      <c r="HID20" s="63"/>
      <c r="HIE20" s="63"/>
      <c r="HIF20" s="63"/>
      <c r="HIG20" s="63"/>
      <c r="HIH20" s="63"/>
      <c r="HII20" s="63"/>
      <c r="HIJ20" s="63"/>
      <c r="HIK20" s="63"/>
      <c r="HIL20" s="63"/>
      <c r="HIM20" s="63"/>
      <c r="HIN20" s="63"/>
      <c r="HIO20" s="63"/>
      <c r="HIP20" s="63"/>
      <c r="HIQ20" s="63"/>
      <c r="HIR20" s="63"/>
      <c r="HIS20" s="63"/>
      <c r="HIT20" s="63"/>
      <c r="HIU20" s="63"/>
      <c r="HIV20" s="63"/>
      <c r="HIW20" s="63"/>
      <c r="HIX20" s="63"/>
      <c r="HIY20" s="63"/>
      <c r="HIZ20" s="63"/>
      <c r="HJA20" s="63"/>
      <c r="HJB20" s="63"/>
      <c r="HJC20" s="63"/>
      <c r="HJD20" s="63"/>
      <c r="HJE20" s="63"/>
      <c r="HJF20" s="63"/>
      <c r="HJG20" s="63"/>
      <c r="HJH20" s="63"/>
      <c r="HJI20" s="63"/>
      <c r="HJJ20" s="63"/>
      <c r="HJK20" s="63"/>
      <c r="HJL20" s="63"/>
      <c r="HJM20" s="63"/>
      <c r="HJN20" s="63"/>
      <c r="HJO20" s="63"/>
      <c r="HJP20" s="63"/>
      <c r="HJQ20" s="63"/>
      <c r="HJR20" s="63"/>
      <c r="HJS20" s="63"/>
      <c r="HJT20" s="63"/>
      <c r="HJU20" s="63"/>
      <c r="HJV20" s="63"/>
      <c r="HJW20" s="63"/>
      <c r="HJX20" s="63"/>
      <c r="HJY20" s="63"/>
      <c r="HJZ20" s="63"/>
      <c r="HKA20" s="63"/>
      <c r="HKB20" s="63"/>
      <c r="HKC20" s="63"/>
      <c r="HKD20" s="63"/>
      <c r="HKE20" s="63"/>
      <c r="HKF20" s="63"/>
      <c r="HKG20" s="63"/>
      <c r="HKH20" s="63"/>
      <c r="HKI20" s="63"/>
      <c r="HKJ20" s="63"/>
      <c r="HKK20" s="63"/>
      <c r="HKL20" s="63"/>
      <c r="HKM20" s="63"/>
      <c r="HKN20" s="63"/>
      <c r="HKO20" s="63"/>
      <c r="HKP20" s="63"/>
      <c r="HKQ20" s="63"/>
      <c r="HKR20" s="63"/>
      <c r="HKS20" s="63"/>
      <c r="HKT20" s="63"/>
      <c r="HKU20" s="63"/>
      <c r="HKV20" s="63"/>
      <c r="HKW20" s="63"/>
      <c r="HKX20" s="63"/>
      <c r="HKY20" s="63"/>
      <c r="HKZ20" s="63"/>
      <c r="HLA20" s="63"/>
      <c r="HLB20" s="63"/>
      <c r="HLC20" s="63"/>
      <c r="HLD20" s="63"/>
      <c r="HLE20" s="63"/>
      <c r="HLF20" s="63"/>
      <c r="HLG20" s="63"/>
      <c r="HLH20" s="63"/>
      <c r="HLI20" s="63"/>
      <c r="HLJ20" s="63"/>
      <c r="HLK20" s="63"/>
      <c r="HLL20" s="63"/>
      <c r="HLM20" s="63"/>
      <c r="HLN20" s="63"/>
      <c r="HLO20" s="63"/>
      <c r="HLP20" s="63"/>
      <c r="HLQ20" s="63"/>
      <c r="HLR20" s="63"/>
      <c r="HLS20" s="63"/>
      <c r="HLT20" s="63"/>
      <c r="HLU20" s="63"/>
      <c r="HLV20" s="63"/>
      <c r="HLW20" s="63"/>
      <c r="HLX20" s="63"/>
      <c r="HLY20" s="63"/>
      <c r="HLZ20" s="63"/>
      <c r="HMA20" s="63"/>
      <c r="HMB20" s="63"/>
      <c r="HMC20" s="63"/>
      <c r="HMD20" s="63"/>
      <c r="HME20" s="63"/>
      <c r="HMF20" s="63"/>
      <c r="HMG20" s="63"/>
      <c r="HMH20" s="63"/>
      <c r="HMI20" s="63"/>
      <c r="HMJ20" s="63"/>
      <c r="HMK20" s="63"/>
      <c r="HML20" s="63"/>
      <c r="HMM20" s="63"/>
      <c r="HMN20" s="63"/>
      <c r="HMO20" s="63"/>
      <c r="HMP20" s="63"/>
      <c r="HMQ20" s="63"/>
      <c r="HMR20" s="63"/>
      <c r="HMS20" s="63"/>
      <c r="HMT20" s="63"/>
      <c r="HMU20" s="63"/>
      <c r="HMV20" s="63"/>
      <c r="HMW20" s="63"/>
      <c r="HMX20" s="63"/>
      <c r="HMY20" s="63"/>
      <c r="HMZ20" s="63"/>
      <c r="HNA20" s="63"/>
      <c r="HNB20" s="63"/>
      <c r="HNC20" s="63"/>
      <c r="HND20" s="63"/>
      <c r="HNE20" s="63"/>
      <c r="HNF20" s="63"/>
      <c r="HNG20" s="63"/>
      <c r="HNH20" s="63"/>
      <c r="HNI20" s="63"/>
      <c r="HNJ20" s="63"/>
      <c r="HNK20" s="63"/>
      <c r="HNL20" s="63"/>
      <c r="HNM20" s="63"/>
      <c r="HNN20" s="63"/>
      <c r="HNO20" s="63"/>
      <c r="HNP20" s="63"/>
      <c r="HNQ20" s="63"/>
      <c r="HNR20" s="63"/>
      <c r="HNS20" s="63"/>
      <c r="HNT20" s="63"/>
      <c r="HNU20" s="63"/>
      <c r="HNV20" s="63"/>
      <c r="HNW20" s="63"/>
      <c r="HNX20" s="63"/>
      <c r="HNY20" s="63"/>
      <c r="HNZ20" s="63"/>
      <c r="HOA20" s="63"/>
      <c r="HOB20" s="63"/>
      <c r="HOC20" s="63"/>
      <c r="HOD20" s="63"/>
      <c r="HOE20" s="63"/>
      <c r="HOF20" s="63"/>
      <c r="HOG20" s="63"/>
      <c r="HOH20" s="63"/>
      <c r="HOI20" s="63"/>
      <c r="HOJ20" s="63"/>
      <c r="HOK20" s="63"/>
      <c r="HOL20" s="63"/>
      <c r="HOM20" s="63"/>
      <c r="HON20" s="63"/>
      <c r="HOO20" s="63"/>
      <c r="HOP20" s="63"/>
      <c r="HOQ20" s="63"/>
      <c r="HOR20" s="63"/>
      <c r="HOS20" s="63"/>
      <c r="HOT20" s="63"/>
      <c r="HOU20" s="63"/>
      <c r="HOV20" s="63"/>
      <c r="HOW20" s="63"/>
      <c r="HOX20" s="63"/>
      <c r="HOY20" s="63"/>
      <c r="HOZ20" s="63"/>
      <c r="HPA20" s="63"/>
      <c r="HPB20" s="63"/>
      <c r="HPC20" s="63"/>
      <c r="HPD20" s="63"/>
      <c r="HPE20" s="63"/>
      <c r="HPF20" s="63"/>
      <c r="HPG20" s="63"/>
      <c r="HPH20" s="63"/>
      <c r="HPI20" s="63"/>
      <c r="HPJ20" s="63"/>
      <c r="HPK20" s="63"/>
      <c r="HPL20" s="63"/>
      <c r="HPM20" s="63"/>
      <c r="HPN20" s="63"/>
      <c r="HPO20" s="63"/>
      <c r="HPP20" s="63"/>
      <c r="HPQ20" s="63"/>
      <c r="HPR20" s="63"/>
      <c r="HPS20" s="63"/>
      <c r="HPT20" s="63"/>
      <c r="HPU20" s="63"/>
      <c r="HPV20" s="63"/>
      <c r="HPW20" s="63"/>
      <c r="HPX20" s="63"/>
      <c r="HPY20" s="63"/>
      <c r="HPZ20" s="63"/>
      <c r="HQA20" s="63"/>
      <c r="HQB20" s="63"/>
      <c r="HQC20" s="63"/>
      <c r="HQD20" s="63"/>
      <c r="HQE20" s="63"/>
      <c r="HQF20" s="63"/>
      <c r="HQG20" s="63"/>
      <c r="HQH20" s="63"/>
      <c r="HQI20" s="63"/>
      <c r="HQJ20" s="63"/>
      <c r="HQK20" s="63"/>
      <c r="HQL20" s="63"/>
      <c r="HQM20" s="63"/>
      <c r="HQN20" s="63"/>
      <c r="HQO20" s="63"/>
      <c r="HQP20" s="63"/>
      <c r="HQQ20" s="63"/>
      <c r="HQR20" s="63"/>
      <c r="HQS20" s="63"/>
      <c r="HQT20" s="63"/>
      <c r="HQU20" s="63"/>
      <c r="HQV20" s="63"/>
      <c r="HQW20" s="63"/>
      <c r="HQX20" s="63"/>
      <c r="HQY20" s="63"/>
      <c r="HQZ20" s="63"/>
      <c r="HRA20" s="63"/>
      <c r="HRB20" s="63"/>
      <c r="HRC20" s="63"/>
      <c r="HRD20" s="63"/>
      <c r="HRE20" s="63"/>
      <c r="HRF20" s="63"/>
      <c r="HRG20" s="63"/>
      <c r="HRH20" s="63"/>
      <c r="HRI20" s="63"/>
      <c r="HRJ20" s="63"/>
      <c r="HRK20" s="63"/>
      <c r="HRL20" s="63"/>
      <c r="HRM20" s="63"/>
      <c r="HRN20" s="63"/>
      <c r="HRO20" s="63"/>
      <c r="HRP20" s="63"/>
      <c r="HRQ20" s="63"/>
      <c r="HRR20" s="63"/>
      <c r="HRS20" s="63"/>
      <c r="HRT20" s="63"/>
      <c r="HRU20" s="63"/>
      <c r="HRV20" s="63"/>
      <c r="HRW20" s="63"/>
      <c r="HRX20" s="63"/>
      <c r="HRY20" s="63"/>
      <c r="HRZ20" s="63"/>
      <c r="HSA20" s="63"/>
      <c r="HSB20" s="63"/>
      <c r="HSC20" s="63"/>
      <c r="HSD20" s="63"/>
      <c r="HSE20" s="63"/>
      <c r="HSF20" s="63"/>
      <c r="HSG20" s="63"/>
      <c r="HSH20" s="63"/>
      <c r="HSI20" s="63"/>
      <c r="HSJ20" s="63"/>
      <c r="HSK20" s="63"/>
      <c r="HSL20" s="63"/>
      <c r="HSM20" s="63"/>
      <c r="HSN20" s="63"/>
      <c r="HSO20" s="63"/>
      <c r="HSP20" s="63"/>
      <c r="HSQ20" s="63"/>
      <c r="HSR20" s="63"/>
      <c r="HSS20" s="63"/>
      <c r="HST20" s="63"/>
      <c r="HSU20" s="63"/>
      <c r="HSV20" s="63"/>
      <c r="HSW20" s="63"/>
      <c r="HSX20" s="63"/>
      <c r="HSY20" s="63"/>
      <c r="HSZ20" s="63"/>
      <c r="HTA20" s="63"/>
      <c r="HTB20" s="63"/>
      <c r="HTC20" s="63"/>
      <c r="HTD20" s="63"/>
      <c r="HTE20" s="63"/>
      <c r="HTF20" s="63"/>
      <c r="HTG20" s="63"/>
      <c r="HTH20" s="63"/>
      <c r="HTI20" s="63"/>
      <c r="HTJ20" s="63"/>
      <c r="HTK20" s="63"/>
      <c r="HTL20" s="63"/>
      <c r="HTM20" s="63"/>
      <c r="HTN20" s="63"/>
      <c r="HTO20" s="63"/>
      <c r="HTP20" s="63"/>
      <c r="HTQ20" s="63"/>
      <c r="HTR20" s="63"/>
      <c r="HTS20" s="63"/>
      <c r="HTT20" s="63"/>
      <c r="HTU20" s="63"/>
      <c r="HTV20" s="63"/>
      <c r="HTW20" s="63"/>
      <c r="HTX20" s="63"/>
      <c r="HTY20" s="63"/>
      <c r="HTZ20" s="63"/>
      <c r="HUA20" s="63"/>
      <c r="HUB20" s="63"/>
      <c r="HUC20" s="63"/>
      <c r="HUD20" s="63"/>
      <c r="HUE20" s="63"/>
      <c r="HUF20" s="63"/>
      <c r="HUG20" s="63"/>
      <c r="HUH20" s="63"/>
      <c r="HUI20" s="63"/>
      <c r="HUJ20" s="63"/>
      <c r="HUK20" s="63"/>
      <c r="HUL20" s="63"/>
      <c r="HUM20" s="63"/>
      <c r="HUN20" s="63"/>
      <c r="HUO20" s="63"/>
      <c r="HUP20" s="63"/>
      <c r="HUQ20" s="63"/>
      <c r="HUR20" s="63"/>
      <c r="HUS20" s="63"/>
      <c r="HUT20" s="63"/>
      <c r="HUU20" s="63"/>
      <c r="HUV20" s="63"/>
      <c r="HUW20" s="63"/>
      <c r="HUX20" s="63"/>
      <c r="HUY20" s="63"/>
      <c r="HUZ20" s="63"/>
      <c r="HVA20" s="63"/>
      <c r="HVB20" s="63"/>
      <c r="HVC20" s="63"/>
      <c r="HVD20" s="63"/>
      <c r="HVE20" s="63"/>
      <c r="HVF20" s="63"/>
      <c r="HVG20" s="63"/>
      <c r="HVH20" s="63"/>
      <c r="HVI20" s="63"/>
      <c r="HVJ20" s="63"/>
      <c r="HVK20" s="63"/>
      <c r="HVL20" s="63"/>
      <c r="HVM20" s="63"/>
      <c r="HVN20" s="63"/>
      <c r="HVO20" s="63"/>
      <c r="HVP20" s="63"/>
      <c r="HVQ20" s="63"/>
      <c r="HVR20" s="63"/>
      <c r="HVS20" s="63"/>
      <c r="HVT20" s="63"/>
      <c r="HVU20" s="63"/>
      <c r="HVV20" s="63"/>
      <c r="HVW20" s="63"/>
      <c r="HVX20" s="63"/>
      <c r="HVY20" s="63"/>
      <c r="HVZ20" s="63"/>
      <c r="HWA20" s="63"/>
      <c r="HWB20" s="63"/>
      <c r="HWC20" s="63"/>
      <c r="HWD20" s="63"/>
      <c r="HWE20" s="63"/>
      <c r="HWF20" s="63"/>
      <c r="HWG20" s="63"/>
      <c r="HWH20" s="63"/>
      <c r="HWI20" s="63"/>
      <c r="HWJ20" s="63"/>
      <c r="HWK20" s="63"/>
      <c r="HWL20" s="63"/>
      <c r="HWM20" s="63"/>
      <c r="HWN20" s="63"/>
      <c r="HWO20" s="63"/>
      <c r="HWP20" s="63"/>
      <c r="HWQ20" s="63"/>
      <c r="HWR20" s="63"/>
      <c r="HWS20" s="63"/>
      <c r="HWT20" s="63"/>
      <c r="HWU20" s="63"/>
      <c r="HWV20" s="63"/>
      <c r="HWW20" s="63"/>
      <c r="HWX20" s="63"/>
      <c r="HWY20" s="63"/>
      <c r="HWZ20" s="63"/>
      <c r="HXA20" s="63"/>
      <c r="HXB20" s="63"/>
      <c r="HXC20" s="63"/>
      <c r="HXD20" s="63"/>
      <c r="HXE20" s="63"/>
      <c r="HXF20" s="63"/>
      <c r="HXG20" s="63"/>
      <c r="HXH20" s="63"/>
      <c r="HXI20" s="63"/>
      <c r="HXJ20" s="63"/>
      <c r="HXK20" s="63"/>
      <c r="HXL20" s="63"/>
      <c r="HXM20" s="63"/>
      <c r="HXN20" s="63"/>
      <c r="HXO20" s="63"/>
      <c r="HXP20" s="63"/>
      <c r="HXQ20" s="63"/>
      <c r="HXR20" s="63"/>
      <c r="HXS20" s="63"/>
      <c r="HXT20" s="63"/>
      <c r="HXU20" s="63"/>
      <c r="HXV20" s="63"/>
      <c r="HXW20" s="63"/>
      <c r="HXX20" s="63"/>
      <c r="HXY20" s="63"/>
      <c r="HXZ20" s="63"/>
      <c r="HYA20" s="63"/>
      <c r="HYB20" s="63"/>
      <c r="HYC20" s="63"/>
      <c r="HYD20" s="63"/>
      <c r="HYE20" s="63"/>
      <c r="HYF20" s="63"/>
      <c r="HYG20" s="63"/>
      <c r="HYH20" s="63"/>
      <c r="HYI20" s="63"/>
      <c r="HYJ20" s="63"/>
      <c r="HYK20" s="63"/>
      <c r="HYL20" s="63"/>
      <c r="HYM20" s="63"/>
      <c r="HYN20" s="63"/>
      <c r="HYO20" s="63"/>
      <c r="HYP20" s="63"/>
      <c r="HYQ20" s="63"/>
      <c r="HYR20" s="63"/>
      <c r="HYS20" s="63"/>
      <c r="HYT20" s="63"/>
      <c r="HYU20" s="63"/>
      <c r="HYV20" s="63"/>
      <c r="HYW20" s="63"/>
      <c r="HYX20" s="63"/>
      <c r="HYY20" s="63"/>
      <c r="HYZ20" s="63"/>
      <c r="HZA20" s="63"/>
      <c r="HZB20" s="63"/>
      <c r="HZC20" s="63"/>
      <c r="HZD20" s="63"/>
      <c r="HZE20" s="63"/>
      <c r="HZF20" s="63"/>
      <c r="HZG20" s="63"/>
      <c r="HZH20" s="63"/>
      <c r="HZI20" s="63"/>
      <c r="HZJ20" s="63"/>
      <c r="HZK20" s="63"/>
      <c r="HZL20" s="63"/>
      <c r="HZM20" s="63"/>
      <c r="HZN20" s="63"/>
      <c r="HZO20" s="63"/>
      <c r="HZP20" s="63"/>
      <c r="HZQ20" s="63"/>
      <c r="HZR20" s="63"/>
      <c r="HZS20" s="63"/>
      <c r="HZT20" s="63"/>
      <c r="HZU20" s="63"/>
      <c r="HZV20" s="63"/>
      <c r="HZW20" s="63"/>
      <c r="HZX20" s="63"/>
      <c r="HZY20" s="63"/>
      <c r="HZZ20" s="63"/>
      <c r="IAA20" s="63"/>
      <c r="IAB20" s="63"/>
      <c r="IAC20" s="63"/>
      <c r="IAD20" s="63"/>
      <c r="IAE20" s="63"/>
      <c r="IAF20" s="63"/>
      <c r="IAG20" s="63"/>
      <c r="IAH20" s="63"/>
      <c r="IAI20" s="63"/>
      <c r="IAJ20" s="63"/>
      <c r="IAK20" s="63"/>
      <c r="IAL20" s="63"/>
      <c r="IAM20" s="63"/>
      <c r="IAN20" s="63"/>
      <c r="IAO20" s="63"/>
      <c r="IAP20" s="63"/>
      <c r="IAQ20" s="63"/>
      <c r="IAR20" s="63"/>
      <c r="IAS20" s="63"/>
      <c r="IAT20" s="63"/>
      <c r="IAU20" s="63"/>
      <c r="IAV20" s="63"/>
      <c r="IAW20" s="63"/>
      <c r="IAX20" s="63"/>
      <c r="IAY20" s="63"/>
      <c r="IAZ20" s="63"/>
      <c r="IBA20" s="63"/>
      <c r="IBB20" s="63"/>
      <c r="IBC20" s="63"/>
      <c r="IBD20" s="63"/>
      <c r="IBE20" s="63"/>
      <c r="IBF20" s="63"/>
      <c r="IBG20" s="63"/>
      <c r="IBH20" s="63"/>
      <c r="IBI20" s="63"/>
      <c r="IBJ20" s="63"/>
      <c r="IBK20" s="63"/>
      <c r="IBL20" s="63"/>
      <c r="IBM20" s="63"/>
      <c r="IBN20" s="63"/>
      <c r="IBO20" s="63"/>
      <c r="IBP20" s="63"/>
      <c r="IBQ20" s="63"/>
      <c r="IBR20" s="63"/>
      <c r="IBS20" s="63"/>
      <c r="IBT20" s="63"/>
      <c r="IBU20" s="63"/>
      <c r="IBV20" s="63"/>
      <c r="IBW20" s="63"/>
      <c r="IBX20" s="63"/>
      <c r="IBY20" s="63"/>
      <c r="IBZ20" s="63"/>
      <c r="ICA20" s="63"/>
      <c r="ICB20" s="63"/>
      <c r="ICC20" s="63"/>
      <c r="ICD20" s="63"/>
      <c r="ICE20" s="63"/>
      <c r="ICF20" s="63"/>
      <c r="ICG20" s="63"/>
      <c r="ICH20" s="63"/>
      <c r="ICI20" s="63"/>
      <c r="ICJ20" s="63"/>
      <c r="ICK20" s="63"/>
      <c r="ICL20" s="63"/>
      <c r="ICM20" s="63"/>
      <c r="ICN20" s="63"/>
      <c r="ICO20" s="63"/>
      <c r="ICP20" s="63"/>
      <c r="ICQ20" s="63"/>
      <c r="ICR20" s="63"/>
      <c r="ICS20" s="63"/>
      <c r="ICT20" s="63"/>
      <c r="ICU20" s="63"/>
      <c r="ICV20" s="63"/>
      <c r="ICW20" s="63"/>
      <c r="ICX20" s="63"/>
      <c r="ICY20" s="63"/>
      <c r="ICZ20" s="63"/>
      <c r="IDA20" s="63"/>
      <c r="IDB20" s="63"/>
      <c r="IDC20" s="63"/>
      <c r="IDD20" s="63"/>
      <c r="IDE20" s="63"/>
      <c r="IDF20" s="63"/>
      <c r="IDG20" s="63"/>
      <c r="IDH20" s="63"/>
      <c r="IDI20" s="63"/>
      <c r="IDJ20" s="63"/>
      <c r="IDK20" s="63"/>
      <c r="IDL20" s="63"/>
      <c r="IDM20" s="63"/>
      <c r="IDN20" s="63"/>
      <c r="IDO20" s="63"/>
      <c r="IDP20" s="63"/>
      <c r="IDQ20" s="63"/>
      <c r="IDR20" s="63"/>
      <c r="IDS20" s="63"/>
      <c r="IDT20" s="63"/>
      <c r="IDU20" s="63"/>
      <c r="IDV20" s="63"/>
      <c r="IDW20" s="63"/>
      <c r="IDX20" s="63"/>
      <c r="IDY20" s="63"/>
      <c r="IDZ20" s="63"/>
      <c r="IEA20" s="63"/>
      <c r="IEB20" s="63"/>
      <c r="IEC20" s="63"/>
      <c r="IED20" s="63"/>
      <c r="IEE20" s="63"/>
      <c r="IEF20" s="63"/>
      <c r="IEG20" s="63"/>
      <c r="IEH20" s="63"/>
      <c r="IEI20" s="63"/>
      <c r="IEJ20" s="63"/>
      <c r="IEK20" s="63"/>
      <c r="IEL20" s="63"/>
      <c r="IEM20" s="63"/>
      <c r="IEN20" s="63"/>
      <c r="IEO20" s="63"/>
      <c r="IEP20" s="63"/>
      <c r="IEQ20" s="63"/>
      <c r="IER20" s="63"/>
      <c r="IES20" s="63"/>
      <c r="IET20" s="63"/>
      <c r="IEU20" s="63"/>
      <c r="IEV20" s="63"/>
      <c r="IEW20" s="63"/>
      <c r="IEX20" s="63"/>
      <c r="IEY20" s="63"/>
      <c r="IEZ20" s="63"/>
      <c r="IFA20" s="63"/>
      <c r="IFB20" s="63"/>
      <c r="IFC20" s="63"/>
      <c r="IFD20" s="63"/>
      <c r="IFE20" s="63"/>
      <c r="IFF20" s="63"/>
      <c r="IFG20" s="63"/>
      <c r="IFH20" s="63"/>
      <c r="IFI20" s="63"/>
      <c r="IFJ20" s="63"/>
      <c r="IFK20" s="63"/>
      <c r="IFL20" s="63"/>
      <c r="IFM20" s="63"/>
      <c r="IFN20" s="63"/>
      <c r="IFO20" s="63"/>
      <c r="IFP20" s="63"/>
      <c r="IFQ20" s="63"/>
      <c r="IFR20" s="63"/>
      <c r="IFS20" s="63"/>
      <c r="IFT20" s="63"/>
      <c r="IFU20" s="63"/>
      <c r="IFV20" s="63"/>
      <c r="IFW20" s="63"/>
      <c r="IFX20" s="63"/>
      <c r="IFY20" s="63"/>
      <c r="IFZ20" s="63"/>
      <c r="IGA20" s="63"/>
      <c r="IGB20" s="63"/>
      <c r="IGC20" s="63"/>
      <c r="IGD20" s="63"/>
      <c r="IGE20" s="63"/>
      <c r="IGF20" s="63"/>
      <c r="IGG20" s="63"/>
      <c r="IGH20" s="63"/>
      <c r="IGI20" s="63"/>
      <c r="IGJ20" s="63"/>
      <c r="IGK20" s="63"/>
      <c r="IGL20" s="63"/>
      <c r="IGM20" s="63"/>
      <c r="IGN20" s="63"/>
      <c r="IGO20" s="63"/>
      <c r="IGP20" s="63"/>
      <c r="IGQ20" s="63"/>
      <c r="IGR20" s="63"/>
      <c r="IGS20" s="63"/>
      <c r="IGT20" s="63"/>
      <c r="IGU20" s="63"/>
      <c r="IGV20" s="63"/>
      <c r="IGW20" s="63"/>
      <c r="IGX20" s="63"/>
      <c r="IGY20" s="63"/>
      <c r="IGZ20" s="63"/>
      <c r="IHA20" s="63"/>
      <c r="IHB20" s="63"/>
      <c r="IHC20" s="63"/>
      <c r="IHD20" s="63"/>
      <c r="IHE20" s="63"/>
      <c r="IHF20" s="63"/>
      <c r="IHG20" s="63"/>
      <c r="IHH20" s="63"/>
      <c r="IHI20" s="63"/>
      <c r="IHJ20" s="63"/>
      <c r="IHK20" s="63"/>
      <c r="IHL20" s="63"/>
      <c r="IHM20" s="63"/>
      <c r="IHN20" s="63"/>
      <c r="IHO20" s="63"/>
      <c r="IHP20" s="63"/>
      <c r="IHQ20" s="63"/>
      <c r="IHR20" s="63"/>
      <c r="IHS20" s="63"/>
      <c r="IHT20" s="63"/>
      <c r="IHU20" s="63"/>
      <c r="IHV20" s="63"/>
      <c r="IHW20" s="63"/>
      <c r="IHX20" s="63"/>
      <c r="IHY20" s="63"/>
      <c r="IHZ20" s="63"/>
      <c r="IIA20" s="63"/>
      <c r="IIB20" s="63"/>
      <c r="IIC20" s="63"/>
      <c r="IID20" s="63"/>
      <c r="IIE20" s="63"/>
      <c r="IIF20" s="63"/>
      <c r="IIG20" s="63"/>
      <c r="IIH20" s="63"/>
      <c r="III20" s="63"/>
      <c r="IIJ20" s="63"/>
      <c r="IIK20" s="63"/>
      <c r="IIL20" s="63"/>
      <c r="IIM20" s="63"/>
      <c r="IIN20" s="63"/>
      <c r="IIO20" s="63"/>
      <c r="IIP20" s="63"/>
      <c r="IIQ20" s="63"/>
      <c r="IIR20" s="63"/>
      <c r="IIS20" s="63"/>
      <c r="IIT20" s="63"/>
      <c r="IIU20" s="63"/>
      <c r="IIV20" s="63"/>
      <c r="IIW20" s="63"/>
      <c r="IIX20" s="63"/>
      <c r="IIY20" s="63"/>
      <c r="IIZ20" s="63"/>
      <c r="IJA20" s="63"/>
      <c r="IJB20" s="63"/>
      <c r="IJC20" s="63"/>
      <c r="IJD20" s="63"/>
      <c r="IJE20" s="63"/>
      <c r="IJF20" s="63"/>
      <c r="IJG20" s="63"/>
      <c r="IJH20" s="63"/>
      <c r="IJI20" s="63"/>
      <c r="IJJ20" s="63"/>
      <c r="IJK20" s="63"/>
      <c r="IJL20" s="63"/>
      <c r="IJM20" s="63"/>
      <c r="IJN20" s="63"/>
      <c r="IJO20" s="63"/>
      <c r="IJP20" s="63"/>
      <c r="IJQ20" s="63"/>
      <c r="IJR20" s="63"/>
      <c r="IJS20" s="63"/>
      <c r="IJT20" s="63"/>
      <c r="IJU20" s="63"/>
      <c r="IJV20" s="63"/>
      <c r="IJW20" s="63"/>
      <c r="IJX20" s="63"/>
      <c r="IJY20" s="63"/>
      <c r="IJZ20" s="63"/>
      <c r="IKA20" s="63"/>
      <c r="IKB20" s="63"/>
      <c r="IKC20" s="63"/>
      <c r="IKD20" s="63"/>
      <c r="IKE20" s="63"/>
      <c r="IKF20" s="63"/>
      <c r="IKG20" s="63"/>
      <c r="IKH20" s="63"/>
      <c r="IKI20" s="63"/>
      <c r="IKJ20" s="63"/>
      <c r="IKK20" s="63"/>
      <c r="IKL20" s="63"/>
      <c r="IKM20" s="63"/>
      <c r="IKN20" s="63"/>
      <c r="IKO20" s="63"/>
      <c r="IKP20" s="63"/>
      <c r="IKQ20" s="63"/>
      <c r="IKR20" s="63"/>
      <c r="IKS20" s="63"/>
      <c r="IKT20" s="63"/>
      <c r="IKU20" s="63"/>
      <c r="IKV20" s="63"/>
      <c r="IKW20" s="63"/>
      <c r="IKX20" s="63"/>
      <c r="IKY20" s="63"/>
      <c r="IKZ20" s="63"/>
      <c r="ILA20" s="63"/>
      <c r="ILB20" s="63"/>
      <c r="ILC20" s="63"/>
      <c r="ILD20" s="63"/>
      <c r="ILE20" s="63"/>
      <c r="ILF20" s="63"/>
      <c r="ILG20" s="63"/>
      <c r="ILH20" s="63"/>
      <c r="ILI20" s="63"/>
      <c r="ILJ20" s="63"/>
      <c r="ILK20" s="63"/>
      <c r="ILL20" s="63"/>
      <c r="ILM20" s="63"/>
      <c r="ILN20" s="63"/>
      <c r="ILO20" s="63"/>
      <c r="ILP20" s="63"/>
      <c r="ILQ20" s="63"/>
      <c r="ILR20" s="63"/>
      <c r="ILS20" s="63"/>
      <c r="ILT20" s="63"/>
      <c r="ILU20" s="63"/>
      <c r="ILV20" s="63"/>
      <c r="ILW20" s="63"/>
      <c r="ILX20" s="63"/>
      <c r="ILY20" s="63"/>
      <c r="ILZ20" s="63"/>
      <c r="IMA20" s="63"/>
      <c r="IMB20" s="63"/>
      <c r="IMC20" s="63"/>
      <c r="IMD20" s="63"/>
      <c r="IME20" s="63"/>
      <c r="IMF20" s="63"/>
      <c r="IMG20" s="63"/>
      <c r="IMH20" s="63"/>
      <c r="IMI20" s="63"/>
      <c r="IMJ20" s="63"/>
      <c r="IMK20" s="63"/>
      <c r="IML20" s="63"/>
      <c r="IMM20" s="63"/>
      <c r="IMN20" s="63"/>
      <c r="IMO20" s="63"/>
      <c r="IMP20" s="63"/>
      <c r="IMQ20" s="63"/>
      <c r="IMR20" s="63"/>
      <c r="IMS20" s="63"/>
      <c r="IMT20" s="63"/>
      <c r="IMU20" s="63"/>
      <c r="IMV20" s="63"/>
      <c r="IMW20" s="63"/>
      <c r="IMX20" s="63"/>
      <c r="IMY20" s="63"/>
      <c r="IMZ20" s="63"/>
      <c r="INA20" s="63"/>
      <c r="INB20" s="63"/>
      <c r="INC20" s="63"/>
      <c r="IND20" s="63"/>
      <c r="INE20" s="63"/>
      <c r="INF20" s="63"/>
      <c r="ING20" s="63"/>
      <c r="INH20" s="63"/>
      <c r="INI20" s="63"/>
      <c r="INJ20" s="63"/>
      <c r="INK20" s="63"/>
      <c r="INL20" s="63"/>
      <c r="INM20" s="63"/>
      <c r="INN20" s="63"/>
      <c r="INO20" s="63"/>
      <c r="INP20" s="63"/>
      <c r="INQ20" s="63"/>
      <c r="INR20" s="63"/>
      <c r="INS20" s="63"/>
      <c r="INT20" s="63"/>
      <c r="INU20" s="63"/>
      <c r="INV20" s="63"/>
      <c r="INW20" s="63"/>
      <c r="INX20" s="63"/>
      <c r="INY20" s="63"/>
      <c r="INZ20" s="63"/>
      <c r="IOA20" s="63"/>
      <c r="IOB20" s="63"/>
      <c r="IOC20" s="63"/>
      <c r="IOD20" s="63"/>
      <c r="IOE20" s="63"/>
      <c r="IOF20" s="63"/>
      <c r="IOG20" s="63"/>
      <c r="IOH20" s="63"/>
      <c r="IOI20" s="63"/>
      <c r="IOJ20" s="63"/>
      <c r="IOK20" s="63"/>
      <c r="IOL20" s="63"/>
      <c r="IOM20" s="63"/>
      <c r="ION20" s="63"/>
      <c r="IOO20" s="63"/>
      <c r="IOP20" s="63"/>
      <c r="IOQ20" s="63"/>
      <c r="IOR20" s="63"/>
      <c r="IOS20" s="63"/>
      <c r="IOT20" s="63"/>
      <c r="IOU20" s="63"/>
      <c r="IOV20" s="63"/>
      <c r="IOW20" s="63"/>
      <c r="IOX20" s="63"/>
      <c r="IOY20" s="63"/>
      <c r="IOZ20" s="63"/>
      <c r="IPA20" s="63"/>
      <c r="IPB20" s="63"/>
      <c r="IPC20" s="63"/>
      <c r="IPD20" s="63"/>
      <c r="IPE20" s="63"/>
      <c r="IPF20" s="63"/>
      <c r="IPG20" s="63"/>
      <c r="IPH20" s="63"/>
      <c r="IPI20" s="63"/>
      <c r="IPJ20" s="63"/>
      <c r="IPK20" s="63"/>
      <c r="IPL20" s="63"/>
      <c r="IPM20" s="63"/>
      <c r="IPN20" s="63"/>
      <c r="IPO20" s="63"/>
      <c r="IPP20" s="63"/>
      <c r="IPQ20" s="63"/>
      <c r="IPR20" s="63"/>
      <c r="IPS20" s="63"/>
      <c r="IPT20" s="63"/>
      <c r="IPU20" s="63"/>
      <c r="IPV20" s="63"/>
      <c r="IPW20" s="63"/>
      <c r="IPX20" s="63"/>
      <c r="IPY20" s="63"/>
      <c r="IPZ20" s="63"/>
      <c r="IQA20" s="63"/>
      <c r="IQB20" s="63"/>
      <c r="IQC20" s="63"/>
      <c r="IQD20" s="63"/>
      <c r="IQE20" s="63"/>
      <c r="IQF20" s="63"/>
      <c r="IQG20" s="63"/>
      <c r="IQH20" s="63"/>
      <c r="IQI20" s="63"/>
      <c r="IQJ20" s="63"/>
      <c r="IQK20" s="63"/>
      <c r="IQL20" s="63"/>
      <c r="IQM20" s="63"/>
      <c r="IQN20" s="63"/>
      <c r="IQO20" s="63"/>
      <c r="IQP20" s="63"/>
      <c r="IQQ20" s="63"/>
      <c r="IQR20" s="63"/>
      <c r="IQS20" s="63"/>
      <c r="IQT20" s="63"/>
      <c r="IQU20" s="63"/>
      <c r="IQV20" s="63"/>
      <c r="IQW20" s="63"/>
      <c r="IQX20" s="63"/>
      <c r="IQY20" s="63"/>
      <c r="IQZ20" s="63"/>
      <c r="IRA20" s="63"/>
      <c r="IRB20" s="63"/>
      <c r="IRC20" s="63"/>
      <c r="IRD20" s="63"/>
      <c r="IRE20" s="63"/>
      <c r="IRF20" s="63"/>
      <c r="IRG20" s="63"/>
      <c r="IRH20" s="63"/>
      <c r="IRI20" s="63"/>
      <c r="IRJ20" s="63"/>
      <c r="IRK20" s="63"/>
      <c r="IRL20" s="63"/>
      <c r="IRM20" s="63"/>
      <c r="IRN20" s="63"/>
      <c r="IRO20" s="63"/>
      <c r="IRP20" s="63"/>
      <c r="IRQ20" s="63"/>
      <c r="IRR20" s="63"/>
      <c r="IRS20" s="63"/>
      <c r="IRT20" s="63"/>
      <c r="IRU20" s="63"/>
      <c r="IRV20" s="63"/>
      <c r="IRW20" s="63"/>
      <c r="IRX20" s="63"/>
      <c r="IRY20" s="63"/>
      <c r="IRZ20" s="63"/>
      <c r="ISA20" s="63"/>
      <c r="ISB20" s="63"/>
      <c r="ISC20" s="63"/>
      <c r="ISD20" s="63"/>
      <c r="ISE20" s="63"/>
      <c r="ISF20" s="63"/>
      <c r="ISG20" s="63"/>
      <c r="ISH20" s="63"/>
      <c r="ISI20" s="63"/>
      <c r="ISJ20" s="63"/>
      <c r="ISK20" s="63"/>
      <c r="ISL20" s="63"/>
      <c r="ISM20" s="63"/>
      <c r="ISN20" s="63"/>
      <c r="ISO20" s="63"/>
      <c r="ISP20" s="63"/>
      <c r="ISQ20" s="63"/>
      <c r="ISR20" s="63"/>
      <c r="ISS20" s="63"/>
      <c r="IST20" s="63"/>
      <c r="ISU20" s="63"/>
      <c r="ISV20" s="63"/>
      <c r="ISW20" s="63"/>
      <c r="ISX20" s="63"/>
      <c r="ISY20" s="63"/>
      <c r="ISZ20" s="63"/>
      <c r="ITA20" s="63"/>
      <c r="ITB20" s="63"/>
      <c r="ITC20" s="63"/>
      <c r="ITD20" s="63"/>
      <c r="ITE20" s="63"/>
      <c r="ITF20" s="63"/>
      <c r="ITG20" s="63"/>
      <c r="ITH20" s="63"/>
      <c r="ITI20" s="63"/>
      <c r="ITJ20" s="63"/>
      <c r="ITK20" s="63"/>
      <c r="ITL20" s="63"/>
      <c r="ITM20" s="63"/>
      <c r="ITN20" s="63"/>
      <c r="ITO20" s="63"/>
      <c r="ITP20" s="63"/>
      <c r="ITQ20" s="63"/>
      <c r="ITR20" s="63"/>
      <c r="ITS20" s="63"/>
      <c r="ITT20" s="63"/>
      <c r="ITU20" s="63"/>
      <c r="ITV20" s="63"/>
      <c r="ITW20" s="63"/>
      <c r="ITX20" s="63"/>
      <c r="ITY20" s="63"/>
      <c r="ITZ20" s="63"/>
      <c r="IUA20" s="63"/>
      <c r="IUB20" s="63"/>
      <c r="IUC20" s="63"/>
      <c r="IUD20" s="63"/>
      <c r="IUE20" s="63"/>
      <c r="IUF20" s="63"/>
      <c r="IUG20" s="63"/>
      <c r="IUH20" s="63"/>
      <c r="IUI20" s="63"/>
      <c r="IUJ20" s="63"/>
      <c r="IUK20" s="63"/>
      <c r="IUL20" s="63"/>
      <c r="IUM20" s="63"/>
      <c r="IUN20" s="63"/>
      <c r="IUO20" s="63"/>
      <c r="IUP20" s="63"/>
      <c r="IUQ20" s="63"/>
      <c r="IUR20" s="63"/>
      <c r="IUS20" s="63"/>
      <c r="IUT20" s="63"/>
      <c r="IUU20" s="63"/>
      <c r="IUV20" s="63"/>
      <c r="IUW20" s="63"/>
      <c r="IUX20" s="63"/>
      <c r="IUY20" s="63"/>
      <c r="IUZ20" s="63"/>
      <c r="IVA20" s="63"/>
      <c r="IVB20" s="63"/>
      <c r="IVC20" s="63"/>
      <c r="IVD20" s="63"/>
      <c r="IVE20" s="63"/>
      <c r="IVF20" s="63"/>
      <c r="IVG20" s="63"/>
      <c r="IVH20" s="63"/>
      <c r="IVI20" s="63"/>
      <c r="IVJ20" s="63"/>
      <c r="IVK20" s="63"/>
      <c r="IVL20" s="63"/>
      <c r="IVM20" s="63"/>
      <c r="IVN20" s="63"/>
      <c r="IVO20" s="63"/>
      <c r="IVP20" s="63"/>
      <c r="IVQ20" s="63"/>
      <c r="IVR20" s="63"/>
      <c r="IVS20" s="63"/>
      <c r="IVT20" s="63"/>
      <c r="IVU20" s="63"/>
      <c r="IVV20" s="63"/>
      <c r="IVW20" s="63"/>
      <c r="IVX20" s="63"/>
      <c r="IVY20" s="63"/>
      <c r="IVZ20" s="63"/>
      <c r="IWA20" s="63"/>
      <c r="IWB20" s="63"/>
      <c r="IWC20" s="63"/>
      <c r="IWD20" s="63"/>
      <c r="IWE20" s="63"/>
      <c r="IWF20" s="63"/>
      <c r="IWG20" s="63"/>
      <c r="IWH20" s="63"/>
      <c r="IWI20" s="63"/>
      <c r="IWJ20" s="63"/>
      <c r="IWK20" s="63"/>
      <c r="IWL20" s="63"/>
      <c r="IWM20" s="63"/>
      <c r="IWN20" s="63"/>
      <c r="IWO20" s="63"/>
      <c r="IWP20" s="63"/>
      <c r="IWQ20" s="63"/>
      <c r="IWR20" s="63"/>
      <c r="IWS20" s="63"/>
      <c r="IWT20" s="63"/>
      <c r="IWU20" s="63"/>
      <c r="IWV20" s="63"/>
      <c r="IWW20" s="63"/>
      <c r="IWX20" s="63"/>
      <c r="IWY20" s="63"/>
      <c r="IWZ20" s="63"/>
      <c r="IXA20" s="63"/>
      <c r="IXB20" s="63"/>
      <c r="IXC20" s="63"/>
      <c r="IXD20" s="63"/>
      <c r="IXE20" s="63"/>
      <c r="IXF20" s="63"/>
      <c r="IXG20" s="63"/>
      <c r="IXH20" s="63"/>
      <c r="IXI20" s="63"/>
      <c r="IXJ20" s="63"/>
      <c r="IXK20" s="63"/>
      <c r="IXL20" s="63"/>
      <c r="IXM20" s="63"/>
      <c r="IXN20" s="63"/>
      <c r="IXO20" s="63"/>
      <c r="IXP20" s="63"/>
      <c r="IXQ20" s="63"/>
      <c r="IXR20" s="63"/>
      <c r="IXS20" s="63"/>
      <c r="IXT20" s="63"/>
      <c r="IXU20" s="63"/>
      <c r="IXV20" s="63"/>
      <c r="IXW20" s="63"/>
      <c r="IXX20" s="63"/>
      <c r="IXY20" s="63"/>
      <c r="IXZ20" s="63"/>
      <c r="IYA20" s="63"/>
      <c r="IYB20" s="63"/>
      <c r="IYC20" s="63"/>
      <c r="IYD20" s="63"/>
      <c r="IYE20" s="63"/>
      <c r="IYF20" s="63"/>
      <c r="IYG20" s="63"/>
      <c r="IYH20" s="63"/>
      <c r="IYI20" s="63"/>
      <c r="IYJ20" s="63"/>
      <c r="IYK20" s="63"/>
      <c r="IYL20" s="63"/>
      <c r="IYM20" s="63"/>
      <c r="IYN20" s="63"/>
      <c r="IYO20" s="63"/>
      <c r="IYP20" s="63"/>
      <c r="IYQ20" s="63"/>
      <c r="IYR20" s="63"/>
      <c r="IYS20" s="63"/>
      <c r="IYT20" s="63"/>
      <c r="IYU20" s="63"/>
      <c r="IYV20" s="63"/>
      <c r="IYW20" s="63"/>
      <c r="IYX20" s="63"/>
      <c r="IYY20" s="63"/>
      <c r="IYZ20" s="63"/>
      <c r="IZA20" s="63"/>
      <c r="IZB20" s="63"/>
      <c r="IZC20" s="63"/>
      <c r="IZD20" s="63"/>
      <c r="IZE20" s="63"/>
      <c r="IZF20" s="63"/>
      <c r="IZG20" s="63"/>
      <c r="IZH20" s="63"/>
      <c r="IZI20" s="63"/>
      <c r="IZJ20" s="63"/>
      <c r="IZK20" s="63"/>
      <c r="IZL20" s="63"/>
      <c r="IZM20" s="63"/>
      <c r="IZN20" s="63"/>
      <c r="IZO20" s="63"/>
      <c r="IZP20" s="63"/>
      <c r="IZQ20" s="63"/>
      <c r="IZR20" s="63"/>
      <c r="IZS20" s="63"/>
      <c r="IZT20" s="63"/>
      <c r="IZU20" s="63"/>
      <c r="IZV20" s="63"/>
      <c r="IZW20" s="63"/>
      <c r="IZX20" s="63"/>
      <c r="IZY20" s="63"/>
      <c r="IZZ20" s="63"/>
      <c r="JAA20" s="63"/>
      <c r="JAB20" s="63"/>
      <c r="JAC20" s="63"/>
      <c r="JAD20" s="63"/>
      <c r="JAE20" s="63"/>
      <c r="JAF20" s="63"/>
      <c r="JAG20" s="63"/>
      <c r="JAH20" s="63"/>
      <c r="JAI20" s="63"/>
      <c r="JAJ20" s="63"/>
      <c r="JAK20" s="63"/>
      <c r="JAL20" s="63"/>
      <c r="JAM20" s="63"/>
      <c r="JAN20" s="63"/>
      <c r="JAO20" s="63"/>
      <c r="JAP20" s="63"/>
      <c r="JAQ20" s="63"/>
      <c r="JAR20" s="63"/>
      <c r="JAS20" s="63"/>
      <c r="JAT20" s="63"/>
      <c r="JAU20" s="63"/>
      <c r="JAV20" s="63"/>
      <c r="JAW20" s="63"/>
      <c r="JAX20" s="63"/>
      <c r="JAY20" s="63"/>
      <c r="JAZ20" s="63"/>
      <c r="JBA20" s="63"/>
      <c r="JBB20" s="63"/>
      <c r="JBC20" s="63"/>
      <c r="JBD20" s="63"/>
      <c r="JBE20" s="63"/>
      <c r="JBF20" s="63"/>
      <c r="JBG20" s="63"/>
      <c r="JBH20" s="63"/>
      <c r="JBI20" s="63"/>
      <c r="JBJ20" s="63"/>
      <c r="JBK20" s="63"/>
      <c r="JBL20" s="63"/>
      <c r="JBM20" s="63"/>
      <c r="JBN20" s="63"/>
      <c r="JBO20" s="63"/>
      <c r="JBP20" s="63"/>
      <c r="JBQ20" s="63"/>
      <c r="JBR20" s="63"/>
      <c r="JBS20" s="63"/>
      <c r="JBT20" s="63"/>
      <c r="JBU20" s="63"/>
      <c r="JBV20" s="63"/>
      <c r="JBW20" s="63"/>
      <c r="JBX20" s="63"/>
      <c r="JBY20" s="63"/>
      <c r="JBZ20" s="63"/>
      <c r="JCA20" s="63"/>
      <c r="JCB20" s="63"/>
      <c r="JCC20" s="63"/>
      <c r="JCD20" s="63"/>
      <c r="JCE20" s="63"/>
      <c r="JCF20" s="63"/>
      <c r="JCG20" s="63"/>
      <c r="JCH20" s="63"/>
      <c r="JCI20" s="63"/>
      <c r="JCJ20" s="63"/>
      <c r="JCK20" s="63"/>
      <c r="JCL20" s="63"/>
      <c r="JCM20" s="63"/>
      <c r="JCN20" s="63"/>
      <c r="JCO20" s="63"/>
      <c r="JCP20" s="63"/>
      <c r="JCQ20" s="63"/>
      <c r="JCR20" s="63"/>
      <c r="JCS20" s="63"/>
      <c r="JCT20" s="63"/>
      <c r="JCU20" s="63"/>
      <c r="JCV20" s="63"/>
      <c r="JCW20" s="63"/>
      <c r="JCX20" s="63"/>
      <c r="JCY20" s="63"/>
      <c r="JCZ20" s="63"/>
      <c r="JDA20" s="63"/>
      <c r="JDB20" s="63"/>
      <c r="JDC20" s="63"/>
      <c r="JDD20" s="63"/>
      <c r="JDE20" s="63"/>
      <c r="JDF20" s="63"/>
      <c r="JDG20" s="63"/>
      <c r="JDH20" s="63"/>
      <c r="JDI20" s="63"/>
      <c r="JDJ20" s="63"/>
      <c r="JDK20" s="63"/>
      <c r="JDL20" s="63"/>
      <c r="JDM20" s="63"/>
      <c r="JDN20" s="63"/>
      <c r="JDO20" s="63"/>
      <c r="JDP20" s="63"/>
      <c r="JDQ20" s="63"/>
      <c r="JDR20" s="63"/>
      <c r="JDS20" s="63"/>
      <c r="JDT20" s="63"/>
      <c r="JDU20" s="63"/>
      <c r="JDV20" s="63"/>
      <c r="JDW20" s="63"/>
      <c r="JDX20" s="63"/>
      <c r="JDY20" s="63"/>
      <c r="JDZ20" s="63"/>
      <c r="JEA20" s="63"/>
      <c r="JEB20" s="63"/>
      <c r="JEC20" s="63"/>
      <c r="JED20" s="63"/>
      <c r="JEE20" s="63"/>
      <c r="JEF20" s="63"/>
      <c r="JEG20" s="63"/>
      <c r="JEH20" s="63"/>
      <c r="JEI20" s="63"/>
      <c r="JEJ20" s="63"/>
      <c r="JEK20" s="63"/>
      <c r="JEL20" s="63"/>
      <c r="JEM20" s="63"/>
      <c r="JEN20" s="63"/>
      <c r="JEO20" s="63"/>
      <c r="JEP20" s="63"/>
      <c r="JEQ20" s="63"/>
      <c r="JER20" s="63"/>
      <c r="JES20" s="63"/>
      <c r="JET20" s="63"/>
      <c r="JEU20" s="63"/>
      <c r="JEV20" s="63"/>
      <c r="JEW20" s="63"/>
      <c r="JEX20" s="63"/>
      <c r="JEY20" s="63"/>
      <c r="JEZ20" s="63"/>
      <c r="JFA20" s="63"/>
      <c r="JFB20" s="63"/>
      <c r="JFC20" s="63"/>
      <c r="JFD20" s="63"/>
      <c r="JFE20" s="63"/>
      <c r="JFF20" s="63"/>
      <c r="JFG20" s="63"/>
      <c r="JFH20" s="63"/>
      <c r="JFI20" s="63"/>
      <c r="JFJ20" s="63"/>
      <c r="JFK20" s="63"/>
      <c r="JFL20" s="63"/>
      <c r="JFM20" s="63"/>
      <c r="JFN20" s="63"/>
      <c r="JFO20" s="63"/>
      <c r="JFP20" s="63"/>
      <c r="JFQ20" s="63"/>
      <c r="JFR20" s="63"/>
      <c r="JFS20" s="63"/>
      <c r="JFT20" s="63"/>
      <c r="JFU20" s="63"/>
      <c r="JFV20" s="63"/>
      <c r="JFW20" s="63"/>
      <c r="JFX20" s="63"/>
      <c r="JFY20" s="63"/>
      <c r="JFZ20" s="63"/>
      <c r="JGA20" s="63"/>
      <c r="JGB20" s="63"/>
      <c r="JGC20" s="63"/>
      <c r="JGD20" s="63"/>
      <c r="JGE20" s="63"/>
      <c r="JGF20" s="63"/>
      <c r="JGG20" s="63"/>
      <c r="JGH20" s="63"/>
      <c r="JGI20" s="63"/>
      <c r="JGJ20" s="63"/>
      <c r="JGK20" s="63"/>
      <c r="JGL20" s="63"/>
      <c r="JGM20" s="63"/>
      <c r="JGN20" s="63"/>
      <c r="JGO20" s="63"/>
      <c r="JGP20" s="63"/>
      <c r="JGQ20" s="63"/>
      <c r="JGR20" s="63"/>
      <c r="JGS20" s="63"/>
      <c r="JGT20" s="63"/>
      <c r="JGU20" s="63"/>
      <c r="JGV20" s="63"/>
      <c r="JGW20" s="63"/>
      <c r="JGX20" s="63"/>
      <c r="JGY20" s="63"/>
      <c r="JGZ20" s="63"/>
      <c r="JHA20" s="63"/>
      <c r="JHB20" s="63"/>
      <c r="JHC20" s="63"/>
      <c r="JHD20" s="63"/>
      <c r="JHE20" s="63"/>
      <c r="JHF20" s="63"/>
      <c r="JHG20" s="63"/>
      <c r="JHH20" s="63"/>
      <c r="JHI20" s="63"/>
      <c r="JHJ20" s="63"/>
      <c r="JHK20" s="63"/>
      <c r="JHL20" s="63"/>
      <c r="JHM20" s="63"/>
      <c r="JHN20" s="63"/>
      <c r="JHO20" s="63"/>
      <c r="JHP20" s="63"/>
      <c r="JHQ20" s="63"/>
      <c r="JHR20" s="63"/>
      <c r="JHS20" s="63"/>
      <c r="JHT20" s="63"/>
      <c r="JHU20" s="63"/>
      <c r="JHV20" s="63"/>
      <c r="JHW20" s="63"/>
      <c r="JHX20" s="63"/>
      <c r="JHY20" s="63"/>
      <c r="JHZ20" s="63"/>
      <c r="JIA20" s="63"/>
      <c r="JIB20" s="63"/>
      <c r="JIC20" s="63"/>
      <c r="JID20" s="63"/>
      <c r="JIE20" s="63"/>
      <c r="JIF20" s="63"/>
      <c r="JIG20" s="63"/>
      <c r="JIH20" s="63"/>
      <c r="JII20" s="63"/>
      <c r="JIJ20" s="63"/>
      <c r="JIK20" s="63"/>
      <c r="JIL20" s="63"/>
      <c r="JIM20" s="63"/>
      <c r="JIN20" s="63"/>
      <c r="JIO20" s="63"/>
      <c r="JIP20" s="63"/>
      <c r="JIQ20" s="63"/>
      <c r="JIR20" s="63"/>
      <c r="JIS20" s="63"/>
      <c r="JIT20" s="63"/>
      <c r="JIU20" s="63"/>
      <c r="JIV20" s="63"/>
      <c r="JIW20" s="63"/>
      <c r="JIX20" s="63"/>
      <c r="JIY20" s="63"/>
      <c r="JIZ20" s="63"/>
      <c r="JJA20" s="63"/>
      <c r="JJB20" s="63"/>
      <c r="JJC20" s="63"/>
      <c r="JJD20" s="63"/>
      <c r="JJE20" s="63"/>
      <c r="JJF20" s="63"/>
      <c r="JJG20" s="63"/>
      <c r="JJH20" s="63"/>
      <c r="JJI20" s="63"/>
      <c r="JJJ20" s="63"/>
      <c r="JJK20" s="63"/>
      <c r="JJL20" s="63"/>
      <c r="JJM20" s="63"/>
      <c r="JJN20" s="63"/>
      <c r="JJO20" s="63"/>
      <c r="JJP20" s="63"/>
      <c r="JJQ20" s="63"/>
      <c r="JJR20" s="63"/>
      <c r="JJS20" s="63"/>
      <c r="JJT20" s="63"/>
      <c r="JJU20" s="63"/>
      <c r="JJV20" s="63"/>
      <c r="JJW20" s="63"/>
      <c r="JJX20" s="63"/>
      <c r="JJY20" s="63"/>
      <c r="JJZ20" s="63"/>
      <c r="JKA20" s="63"/>
      <c r="JKB20" s="63"/>
      <c r="JKC20" s="63"/>
      <c r="JKD20" s="63"/>
      <c r="JKE20" s="63"/>
      <c r="JKF20" s="63"/>
      <c r="JKG20" s="63"/>
      <c r="JKH20" s="63"/>
      <c r="JKI20" s="63"/>
      <c r="JKJ20" s="63"/>
      <c r="JKK20" s="63"/>
      <c r="JKL20" s="63"/>
      <c r="JKM20" s="63"/>
      <c r="JKN20" s="63"/>
      <c r="JKO20" s="63"/>
      <c r="JKP20" s="63"/>
      <c r="JKQ20" s="63"/>
      <c r="JKR20" s="63"/>
      <c r="JKS20" s="63"/>
      <c r="JKT20" s="63"/>
      <c r="JKU20" s="63"/>
      <c r="JKV20" s="63"/>
      <c r="JKW20" s="63"/>
      <c r="JKX20" s="63"/>
      <c r="JKY20" s="63"/>
      <c r="JKZ20" s="63"/>
      <c r="JLA20" s="63"/>
      <c r="JLB20" s="63"/>
      <c r="JLC20" s="63"/>
      <c r="JLD20" s="63"/>
      <c r="JLE20" s="63"/>
      <c r="JLF20" s="63"/>
      <c r="JLG20" s="63"/>
      <c r="JLH20" s="63"/>
      <c r="JLI20" s="63"/>
      <c r="JLJ20" s="63"/>
      <c r="JLK20" s="63"/>
      <c r="JLL20" s="63"/>
      <c r="JLM20" s="63"/>
      <c r="JLN20" s="63"/>
      <c r="JLO20" s="63"/>
      <c r="JLP20" s="63"/>
      <c r="JLQ20" s="63"/>
      <c r="JLR20" s="63"/>
      <c r="JLS20" s="63"/>
      <c r="JLT20" s="63"/>
      <c r="JLU20" s="63"/>
      <c r="JLV20" s="63"/>
      <c r="JLW20" s="63"/>
      <c r="JLX20" s="63"/>
      <c r="JLY20" s="63"/>
      <c r="JLZ20" s="63"/>
      <c r="JMA20" s="63"/>
      <c r="JMB20" s="63"/>
      <c r="JMC20" s="63"/>
      <c r="JMD20" s="63"/>
      <c r="JME20" s="63"/>
      <c r="JMF20" s="63"/>
      <c r="JMG20" s="63"/>
      <c r="JMH20" s="63"/>
      <c r="JMI20" s="63"/>
      <c r="JMJ20" s="63"/>
      <c r="JMK20" s="63"/>
      <c r="JML20" s="63"/>
      <c r="JMM20" s="63"/>
      <c r="JMN20" s="63"/>
      <c r="JMO20" s="63"/>
      <c r="JMP20" s="63"/>
      <c r="JMQ20" s="63"/>
      <c r="JMR20" s="63"/>
      <c r="JMS20" s="63"/>
      <c r="JMT20" s="63"/>
      <c r="JMU20" s="63"/>
      <c r="JMV20" s="63"/>
      <c r="JMW20" s="63"/>
      <c r="JMX20" s="63"/>
      <c r="JMY20" s="63"/>
      <c r="JMZ20" s="63"/>
      <c r="JNA20" s="63"/>
      <c r="JNB20" s="63"/>
      <c r="JNC20" s="63"/>
      <c r="JND20" s="63"/>
      <c r="JNE20" s="63"/>
      <c r="JNF20" s="63"/>
      <c r="JNG20" s="63"/>
      <c r="JNH20" s="63"/>
      <c r="JNI20" s="63"/>
      <c r="JNJ20" s="63"/>
      <c r="JNK20" s="63"/>
      <c r="JNL20" s="63"/>
      <c r="JNM20" s="63"/>
      <c r="JNN20" s="63"/>
      <c r="JNO20" s="63"/>
      <c r="JNP20" s="63"/>
      <c r="JNQ20" s="63"/>
      <c r="JNR20" s="63"/>
      <c r="JNS20" s="63"/>
      <c r="JNT20" s="63"/>
      <c r="JNU20" s="63"/>
      <c r="JNV20" s="63"/>
      <c r="JNW20" s="63"/>
      <c r="JNX20" s="63"/>
      <c r="JNY20" s="63"/>
      <c r="JNZ20" s="63"/>
      <c r="JOA20" s="63"/>
      <c r="JOB20" s="63"/>
      <c r="JOC20" s="63"/>
      <c r="JOD20" s="63"/>
      <c r="JOE20" s="63"/>
      <c r="JOF20" s="63"/>
      <c r="JOG20" s="63"/>
      <c r="JOH20" s="63"/>
      <c r="JOI20" s="63"/>
      <c r="JOJ20" s="63"/>
      <c r="JOK20" s="63"/>
      <c r="JOL20" s="63"/>
      <c r="JOM20" s="63"/>
      <c r="JON20" s="63"/>
      <c r="JOO20" s="63"/>
      <c r="JOP20" s="63"/>
      <c r="JOQ20" s="63"/>
      <c r="JOR20" s="63"/>
      <c r="JOS20" s="63"/>
      <c r="JOT20" s="63"/>
      <c r="JOU20" s="63"/>
      <c r="JOV20" s="63"/>
      <c r="JOW20" s="63"/>
      <c r="JOX20" s="63"/>
      <c r="JOY20" s="63"/>
      <c r="JOZ20" s="63"/>
      <c r="JPA20" s="63"/>
      <c r="JPB20" s="63"/>
      <c r="JPC20" s="63"/>
      <c r="JPD20" s="63"/>
      <c r="JPE20" s="63"/>
      <c r="JPF20" s="63"/>
      <c r="JPG20" s="63"/>
      <c r="JPH20" s="63"/>
      <c r="JPI20" s="63"/>
      <c r="JPJ20" s="63"/>
      <c r="JPK20" s="63"/>
      <c r="JPL20" s="63"/>
      <c r="JPM20" s="63"/>
      <c r="JPN20" s="63"/>
      <c r="JPO20" s="63"/>
      <c r="JPP20" s="63"/>
      <c r="JPQ20" s="63"/>
      <c r="JPR20" s="63"/>
      <c r="JPS20" s="63"/>
      <c r="JPT20" s="63"/>
      <c r="JPU20" s="63"/>
      <c r="JPV20" s="63"/>
      <c r="JPW20" s="63"/>
      <c r="JPX20" s="63"/>
      <c r="JPY20" s="63"/>
      <c r="JPZ20" s="63"/>
      <c r="JQA20" s="63"/>
      <c r="JQB20" s="63"/>
      <c r="JQC20" s="63"/>
      <c r="JQD20" s="63"/>
      <c r="JQE20" s="63"/>
      <c r="JQF20" s="63"/>
      <c r="JQG20" s="63"/>
      <c r="JQH20" s="63"/>
      <c r="JQI20" s="63"/>
      <c r="JQJ20" s="63"/>
      <c r="JQK20" s="63"/>
      <c r="JQL20" s="63"/>
      <c r="JQM20" s="63"/>
      <c r="JQN20" s="63"/>
      <c r="JQO20" s="63"/>
      <c r="JQP20" s="63"/>
      <c r="JQQ20" s="63"/>
      <c r="JQR20" s="63"/>
      <c r="JQS20" s="63"/>
      <c r="JQT20" s="63"/>
      <c r="JQU20" s="63"/>
      <c r="JQV20" s="63"/>
      <c r="JQW20" s="63"/>
      <c r="JQX20" s="63"/>
      <c r="JQY20" s="63"/>
      <c r="JQZ20" s="63"/>
      <c r="JRA20" s="63"/>
      <c r="JRB20" s="63"/>
      <c r="JRC20" s="63"/>
      <c r="JRD20" s="63"/>
      <c r="JRE20" s="63"/>
      <c r="JRF20" s="63"/>
      <c r="JRG20" s="63"/>
      <c r="JRH20" s="63"/>
      <c r="JRI20" s="63"/>
      <c r="JRJ20" s="63"/>
      <c r="JRK20" s="63"/>
      <c r="JRL20" s="63"/>
      <c r="JRM20" s="63"/>
      <c r="JRN20" s="63"/>
      <c r="JRO20" s="63"/>
      <c r="JRP20" s="63"/>
      <c r="JRQ20" s="63"/>
      <c r="JRR20" s="63"/>
      <c r="JRS20" s="63"/>
      <c r="JRT20" s="63"/>
      <c r="JRU20" s="63"/>
      <c r="JRV20" s="63"/>
      <c r="JRW20" s="63"/>
      <c r="JRX20" s="63"/>
      <c r="JRY20" s="63"/>
      <c r="JRZ20" s="63"/>
      <c r="JSA20" s="63"/>
      <c r="JSB20" s="63"/>
      <c r="JSC20" s="63"/>
      <c r="JSD20" s="63"/>
      <c r="JSE20" s="63"/>
      <c r="JSF20" s="63"/>
      <c r="JSG20" s="63"/>
      <c r="JSH20" s="63"/>
      <c r="JSI20" s="63"/>
      <c r="JSJ20" s="63"/>
      <c r="JSK20" s="63"/>
      <c r="JSL20" s="63"/>
      <c r="JSM20" s="63"/>
      <c r="JSN20" s="63"/>
      <c r="JSO20" s="63"/>
      <c r="JSP20" s="63"/>
      <c r="JSQ20" s="63"/>
      <c r="JSR20" s="63"/>
      <c r="JSS20" s="63"/>
      <c r="JST20" s="63"/>
      <c r="JSU20" s="63"/>
      <c r="JSV20" s="63"/>
      <c r="JSW20" s="63"/>
      <c r="JSX20" s="63"/>
      <c r="JSY20" s="63"/>
      <c r="JSZ20" s="63"/>
      <c r="JTA20" s="63"/>
      <c r="JTB20" s="63"/>
      <c r="JTC20" s="63"/>
      <c r="JTD20" s="63"/>
      <c r="JTE20" s="63"/>
      <c r="JTF20" s="63"/>
      <c r="JTG20" s="63"/>
      <c r="JTH20" s="63"/>
      <c r="JTI20" s="63"/>
      <c r="JTJ20" s="63"/>
      <c r="JTK20" s="63"/>
      <c r="JTL20" s="63"/>
      <c r="JTM20" s="63"/>
      <c r="JTN20" s="63"/>
      <c r="JTO20" s="63"/>
      <c r="JTP20" s="63"/>
      <c r="JTQ20" s="63"/>
      <c r="JTR20" s="63"/>
      <c r="JTS20" s="63"/>
      <c r="JTT20" s="63"/>
      <c r="JTU20" s="63"/>
      <c r="JTV20" s="63"/>
      <c r="JTW20" s="63"/>
      <c r="JTX20" s="63"/>
      <c r="JTY20" s="63"/>
      <c r="JTZ20" s="63"/>
      <c r="JUA20" s="63"/>
      <c r="JUB20" s="63"/>
      <c r="JUC20" s="63"/>
      <c r="JUD20" s="63"/>
      <c r="JUE20" s="63"/>
      <c r="JUF20" s="63"/>
      <c r="JUG20" s="63"/>
      <c r="JUH20" s="63"/>
      <c r="JUI20" s="63"/>
      <c r="JUJ20" s="63"/>
      <c r="JUK20" s="63"/>
      <c r="JUL20" s="63"/>
      <c r="JUM20" s="63"/>
      <c r="JUN20" s="63"/>
      <c r="JUO20" s="63"/>
      <c r="JUP20" s="63"/>
      <c r="JUQ20" s="63"/>
      <c r="JUR20" s="63"/>
      <c r="JUS20" s="63"/>
      <c r="JUT20" s="63"/>
      <c r="JUU20" s="63"/>
      <c r="JUV20" s="63"/>
      <c r="JUW20" s="63"/>
      <c r="JUX20" s="63"/>
      <c r="JUY20" s="63"/>
      <c r="JUZ20" s="63"/>
      <c r="JVA20" s="63"/>
      <c r="JVB20" s="63"/>
      <c r="JVC20" s="63"/>
      <c r="JVD20" s="63"/>
      <c r="JVE20" s="63"/>
      <c r="JVF20" s="63"/>
      <c r="JVG20" s="63"/>
      <c r="JVH20" s="63"/>
      <c r="JVI20" s="63"/>
      <c r="JVJ20" s="63"/>
      <c r="JVK20" s="63"/>
      <c r="JVL20" s="63"/>
      <c r="JVM20" s="63"/>
      <c r="JVN20" s="63"/>
      <c r="JVO20" s="63"/>
      <c r="JVP20" s="63"/>
      <c r="JVQ20" s="63"/>
      <c r="JVR20" s="63"/>
      <c r="JVS20" s="63"/>
      <c r="JVT20" s="63"/>
      <c r="JVU20" s="63"/>
      <c r="JVV20" s="63"/>
      <c r="JVW20" s="63"/>
      <c r="JVX20" s="63"/>
      <c r="JVY20" s="63"/>
      <c r="JVZ20" s="63"/>
      <c r="JWA20" s="63"/>
      <c r="JWB20" s="63"/>
      <c r="JWC20" s="63"/>
      <c r="JWD20" s="63"/>
      <c r="JWE20" s="63"/>
      <c r="JWF20" s="63"/>
      <c r="JWG20" s="63"/>
      <c r="JWH20" s="63"/>
      <c r="JWI20" s="63"/>
      <c r="JWJ20" s="63"/>
      <c r="JWK20" s="63"/>
      <c r="JWL20" s="63"/>
      <c r="JWM20" s="63"/>
      <c r="JWN20" s="63"/>
      <c r="JWO20" s="63"/>
      <c r="JWP20" s="63"/>
      <c r="JWQ20" s="63"/>
      <c r="JWR20" s="63"/>
      <c r="JWS20" s="63"/>
      <c r="JWT20" s="63"/>
      <c r="JWU20" s="63"/>
      <c r="JWV20" s="63"/>
      <c r="JWW20" s="63"/>
      <c r="JWX20" s="63"/>
      <c r="JWY20" s="63"/>
      <c r="JWZ20" s="63"/>
      <c r="JXA20" s="63"/>
      <c r="JXB20" s="63"/>
      <c r="JXC20" s="63"/>
      <c r="JXD20" s="63"/>
      <c r="JXE20" s="63"/>
      <c r="JXF20" s="63"/>
      <c r="JXG20" s="63"/>
      <c r="JXH20" s="63"/>
      <c r="JXI20" s="63"/>
      <c r="JXJ20" s="63"/>
      <c r="JXK20" s="63"/>
      <c r="JXL20" s="63"/>
      <c r="JXM20" s="63"/>
      <c r="JXN20" s="63"/>
      <c r="JXO20" s="63"/>
      <c r="JXP20" s="63"/>
      <c r="JXQ20" s="63"/>
      <c r="JXR20" s="63"/>
      <c r="JXS20" s="63"/>
      <c r="JXT20" s="63"/>
      <c r="JXU20" s="63"/>
      <c r="JXV20" s="63"/>
      <c r="JXW20" s="63"/>
      <c r="JXX20" s="63"/>
      <c r="JXY20" s="63"/>
      <c r="JXZ20" s="63"/>
      <c r="JYA20" s="63"/>
      <c r="JYB20" s="63"/>
      <c r="JYC20" s="63"/>
      <c r="JYD20" s="63"/>
      <c r="JYE20" s="63"/>
      <c r="JYF20" s="63"/>
      <c r="JYG20" s="63"/>
      <c r="JYH20" s="63"/>
      <c r="JYI20" s="63"/>
      <c r="JYJ20" s="63"/>
      <c r="JYK20" s="63"/>
      <c r="JYL20" s="63"/>
      <c r="JYM20" s="63"/>
      <c r="JYN20" s="63"/>
      <c r="JYO20" s="63"/>
      <c r="JYP20" s="63"/>
      <c r="JYQ20" s="63"/>
      <c r="JYR20" s="63"/>
      <c r="JYS20" s="63"/>
      <c r="JYT20" s="63"/>
      <c r="JYU20" s="63"/>
      <c r="JYV20" s="63"/>
      <c r="JYW20" s="63"/>
      <c r="JYX20" s="63"/>
      <c r="JYY20" s="63"/>
      <c r="JYZ20" s="63"/>
      <c r="JZA20" s="63"/>
      <c r="JZB20" s="63"/>
      <c r="JZC20" s="63"/>
      <c r="JZD20" s="63"/>
      <c r="JZE20" s="63"/>
      <c r="JZF20" s="63"/>
      <c r="JZG20" s="63"/>
      <c r="JZH20" s="63"/>
      <c r="JZI20" s="63"/>
      <c r="JZJ20" s="63"/>
      <c r="JZK20" s="63"/>
      <c r="JZL20" s="63"/>
      <c r="JZM20" s="63"/>
      <c r="JZN20" s="63"/>
      <c r="JZO20" s="63"/>
      <c r="JZP20" s="63"/>
      <c r="JZQ20" s="63"/>
      <c r="JZR20" s="63"/>
      <c r="JZS20" s="63"/>
      <c r="JZT20" s="63"/>
      <c r="JZU20" s="63"/>
      <c r="JZV20" s="63"/>
      <c r="JZW20" s="63"/>
      <c r="JZX20" s="63"/>
      <c r="JZY20" s="63"/>
      <c r="JZZ20" s="63"/>
      <c r="KAA20" s="63"/>
      <c r="KAB20" s="63"/>
      <c r="KAC20" s="63"/>
      <c r="KAD20" s="63"/>
      <c r="KAE20" s="63"/>
      <c r="KAF20" s="63"/>
      <c r="KAG20" s="63"/>
      <c r="KAH20" s="63"/>
      <c r="KAI20" s="63"/>
      <c r="KAJ20" s="63"/>
      <c r="KAK20" s="63"/>
      <c r="KAL20" s="63"/>
      <c r="KAM20" s="63"/>
      <c r="KAN20" s="63"/>
      <c r="KAO20" s="63"/>
      <c r="KAP20" s="63"/>
      <c r="KAQ20" s="63"/>
      <c r="KAR20" s="63"/>
      <c r="KAS20" s="63"/>
      <c r="KAT20" s="63"/>
      <c r="KAU20" s="63"/>
      <c r="KAV20" s="63"/>
      <c r="KAW20" s="63"/>
      <c r="KAX20" s="63"/>
      <c r="KAY20" s="63"/>
      <c r="KAZ20" s="63"/>
      <c r="KBA20" s="63"/>
      <c r="KBB20" s="63"/>
      <c r="KBC20" s="63"/>
      <c r="KBD20" s="63"/>
      <c r="KBE20" s="63"/>
      <c r="KBF20" s="63"/>
      <c r="KBG20" s="63"/>
      <c r="KBH20" s="63"/>
      <c r="KBI20" s="63"/>
      <c r="KBJ20" s="63"/>
      <c r="KBK20" s="63"/>
      <c r="KBL20" s="63"/>
      <c r="KBM20" s="63"/>
      <c r="KBN20" s="63"/>
      <c r="KBO20" s="63"/>
      <c r="KBP20" s="63"/>
      <c r="KBQ20" s="63"/>
      <c r="KBR20" s="63"/>
      <c r="KBS20" s="63"/>
      <c r="KBT20" s="63"/>
      <c r="KBU20" s="63"/>
      <c r="KBV20" s="63"/>
      <c r="KBW20" s="63"/>
      <c r="KBX20" s="63"/>
      <c r="KBY20" s="63"/>
      <c r="KBZ20" s="63"/>
      <c r="KCA20" s="63"/>
      <c r="KCB20" s="63"/>
      <c r="KCC20" s="63"/>
      <c r="KCD20" s="63"/>
      <c r="KCE20" s="63"/>
      <c r="KCF20" s="63"/>
      <c r="KCG20" s="63"/>
      <c r="KCH20" s="63"/>
      <c r="KCI20" s="63"/>
      <c r="KCJ20" s="63"/>
      <c r="KCK20" s="63"/>
      <c r="KCL20" s="63"/>
      <c r="KCM20" s="63"/>
      <c r="KCN20" s="63"/>
      <c r="KCO20" s="63"/>
      <c r="KCP20" s="63"/>
      <c r="KCQ20" s="63"/>
      <c r="KCR20" s="63"/>
      <c r="KCS20" s="63"/>
      <c r="KCT20" s="63"/>
      <c r="KCU20" s="63"/>
      <c r="KCV20" s="63"/>
      <c r="KCW20" s="63"/>
      <c r="KCX20" s="63"/>
      <c r="KCY20" s="63"/>
      <c r="KCZ20" s="63"/>
      <c r="KDA20" s="63"/>
      <c r="KDB20" s="63"/>
      <c r="KDC20" s="63"/>
      <c r="KDD20" s="63"/>
      <c r="KDE20" s="63"/>
      <c r="KDF20" s="63"/>
      <c r="KDG20" s="63"/>
      <c r="KDH20" s="63"/>
      <c r="KDI20" s="63"/>
      <c r="KDJ20" s="63"/>
      <c r="KDK20" s="63"/>
      <c r="KDL20" s="63"/>
      <c r="KDM20" s="63"/>
      <c r="KDN20" s="63"/>
      <c r="KDO20" s="63"/>
      <c r="KDP20" s="63"/>
      <c r="KDQ20" s="63"/>
      <c r="KDR20" s="63"/>
      <c r="KDS20" s="63"/>
      <c r="KDT20" s="63"/>
      <c r="KDU20" s="63"/>
      <c r="KDV20" s="63"/>
      <c r="KDW20" s="63"/>
      <c r="KDX20" s="63"/>
      <c r="KDY20" s="63"/>
      <c r="KDZ20" s="63"/>
      <c r="KEA20" s="63"/>
      <c r="KEB20" s="63"/>
      <c r="KEC20" s="63"/>
      <c r="KED20" s="63"/>
      <c r="KEE20" s="63"/>
      <c r="KEF20" s="63"/>
      <c r="KEG20" s="63"/>
      <c r="KEH20" s="63"/>
      <c r="KEI20" s="63"/>
      <c r="KEJ20" s="63"/>
      <c r="KEK20" s="63"/>
      <c r="KEL20" s="63"/>
      <c r="KEM20" s="63"/>
      <c r="KEN20" s="63"/>
      <c r="KEO20" s="63"/>
      <c r="KEP20" s="63"/>
      <c r="KEQ20" s="63"/>
      <c r="KER20" s="63"/>
      <c r="KES20" s="63"/>
      <c r="KET20" s="63"/>
      <c r="KEU20" s="63"/>
      <c r="KEV20" s="63"/>
      <c r="KEW20" s="63"/>
      <c r="KEX20" s="63"/>
      <c r="KEY20" s="63"/>
      <c r="KEZ20" s="63"/>
      <c r="KFA20" s="63"/>
      <c r="KFB20" s="63"/>
      <c r="KFC20" s="63"/>
      <c r="KFD20" s="63"/>
      <c r="KFE20" s="63"/>
      <c r="KFF20" s="63"/>
      <c r="KFG20" s="63"/>
      <c r="KFH20" s="63"/>
      <c r="KFI20" s="63"/>
      <c r="KFJ20" s="63"/>
      <c r="KFK20" s="63"/>
      <c r="KFL20" s="63"/>
      <c r="KFM20" s="63"/>
      <c r="KFN20" s="63"/>
      <c r="KFO20" s="63"/>
      <c r="KFP20" s="63"/>
      <c r="KFQ20" s="63"/>
      <c r="KFR20" s="63"/>
      <c r="KFS20" s="63"/>
      <c r="KFT20" s="63"/>
      <c r="KFU20" s="63"/>
      <c r="KFV20" s="63"/>
      <c r="KFW20" s="63"/>
      <c r="KFX20" s="63"/>
      <c r="KFY20" s="63"/>
      <c r="KFZ20" s="63"/>
      <c r="KGA20" s="63"/>
      <c r="KGB20" s="63"/>
      <c r="KGC20" s="63"/>
      <c r="KGD20" s="63"/>
      <c r="KGE20" s="63"/>
      <c r="KGF20" s="63"/>
      <c r="KGG20" s="63"/>
      <c r="KGH20" s="63"/>
      <c r="KGI20" s="63"/>
      <c r="KGJ20" s="63"/>
      <c r="KGK20" s="63"/>
      <c r="KGL20" s="63"/>
      <c r="KGM20" s="63"/>
      <c r="KGN20" s="63"/>
      <c r="KGO20" s="63"/>
      <c r="KGP20" s="63"/>
      <c r="KGQ20" s="63"/>
      <c r="KGR20" s="63"/>
      <c r="KGS20" s="63"/>
      <c r="KGT20" s="63"/>
      <c r="KGU20" s="63"/>
      <c r="KGV20" s="63"/>
      <c r="KGW20" s="63"/>
      <c r="KGX20" s="63"/>
      <c r="KGY20" s="63"/>
      <c r="KGZ20" s="63"/>
      <c r="KHA20" s="63"/>
      <c r="KHB20" s="63"/>
      <c r="KHC20" s="63"/>
      <c r="KHD20" s="63"/>
      <c r="KHE20" s="63"/>
      <c r="KHF20" s="63"/>
      <c r="KHG20" s="63"/>
      <c r="KHH20" s="63"/>
      <c r="KHI20" s="63"/>
      <c r="KHJ20" s="63"/>
      <c r="KHK20" s="63"/>
      <c r="KHL20" s="63"/>
      <c r="KHM20" s="63"/>
      <c r="KHN20" s="63"/>
      <c r="KHO20" s="63"/>
      <c r="KHP20" s="63"/>
      <c r="KHQ20" s="63"/>
      <c r="KHR20" s="63"/>
      <c r="KHS20" s="63"/>
      <c r="KHT20" s="63"/>
      <c r="KHU20" s="63"/>
      <c r="KHV20" s="63"/>
      <c r="KHW20" s="63"/>
      <c r="KHX20" s="63"/>
      <c r="KHY20" s="63"/>
      <c r="KHZ20" s="63"/>
      <c r="KIA20" s="63"/>
      <c r="KIB20" s="63"/>
      <c r="KIC20" s="63"/>
      <c r="KID20" s="63"/>
      <c r="KIE20" s="63"/>
      <c r="KIF20" s="63"/>
      <c r="KIG20" s="63"/>
      <c r="KIH20" s="63"/>
      <c r="KII20" s="63"/>
      <c r="KIJ20" s="63"/>
      <c r="KIK20" s="63"/>
      <c r="KIL20" s="63"/>
      <c r="KIM20" s="63"/>
      <c r="KIN20" s="63"/>
      <c r="KIO20" s="63"/>
      <c r="KIP20" s="63"/>
      <c r="KIQ20" s="63"/>
      <c r="KIR20" s="63"/>
      <c r="KIS20" s="63"/>
      <c r="KIT20" s="63"/>
      <c r="KIU20" s="63"/>
      <c r="KIV20" s="63"/>
      <c r="KIW20" s="63"/>
      <c r="KIX20" s="63"/>
      <c r="KIY20" s="63"/>
      <c r="KIZ20" s="63"/>
      <c r="KJA20" s="63"/>
      <c r="KJB20" s="63"/>
      <c r="KJC20" s="63"/>
      <c r="KJD20" s="63"/>
      <c r="KJE20" s="63"/>
      <c r="KJF20" s="63"/>
      <c r="KJG20" s="63"/>
      <c r="KJH20" s="63"/>
      <c r="KJI20" s="63"/>
      <c r="KJJ20" s="63"/>
      <c r="KJK20" s="63"/>
      <c r="KJL20" s="63"/>
      <c r="KJM20" s="63"/>
      <c r="KJN20" s="63"/>
      <c r="KJO20" s="63"/>
      <c r="KJP20" s="63"/>
      <c r="KJQ20" s="63"/>
      <c r="KJR20" s="63"/>
      <c r="KJS20" s="63"/>
      <c r="KJT20" s="63"/>
      <c r="KJU20" s="63"/>
      <c r="KJV20" s="63"/>
      <c r="KJW20" s="63"/>
      <c r="KJX20" s="63"/>
      <c r="KJY20" s="63"/>
      <c r="KJZ20" s="63"/>
      <c r="KKA20" s="63"/>
      <c r="KKB20" s="63"/>
      <c r="KKC20" s="63"/>
      <c r="KKD20" s="63"/>
      <c r="KKE20" s="63"/>
      <c r="KKF20" s="63"/>
      <c r="KKG20" s="63"/>
      <c r="KKH20" s="63"/>
      <c r="KKI20" s="63"/>
      <c r="KKJ20" s="63"/>
      <c r="KKK20" s="63"/>
      <c r="KKL20" s="63"/>
      <c r="KKM20" s="63"/>
      <c r="KKN20" s="63"/>
      <c r="KKO20" s="63"/>
      <c r="KKP20" s="63"/>
      <c r="KKQ20" s="63"/>
      <c r="KKR20" s="63"/>
      <c r="KKS20" s="63"/>
      <c r="KKT20" s="63"/>
      <c r="KKU20" s="63"/>
      <c r="KKV20" s="63"/>
      <c r="KKW20" s="63"/>
      <c r="KKX20" s="63"/>
      <c r="KKY20" s="63"/>
      <c r="KKZ20" s="63"/>
      <c r="KLA20" s="63"/>
      <c r="KLB20" s="63"/>
      <c r="KLC20" s="63"/>
      <c r="KLD20" s="63"/>
      <c r="KLE20" s="63"/>
      <c r="KLF20" s="63"/>
      <c r="KLG20" s="63"/>
      <c r="KLH20" s="63"/>
      <c r="KLI20" s="63"/>
      <c r="KLJ20" s="63"/>
      <c r="KLK20" s="63"/>
      <c r="KLL20" s="63"/>
      <c r="KLM20" s="63"/>
      <c r="KLN20" s="63"/>
      <c r="KLO20" s="63"/>
      <c r="KLP20" s="63"/>
      <c r="KLQ20" s="63"/>
      <c r="KLR20" s="63"/>
      <c r="KLS20" s="63"/>
      <c r="KLT20" s="63"/>
      <c r="KLU20" s="63"/>
      <c r="KLV20" s="63"/>
      <c r="KLW20" s="63"/>
      <c r="KLX20" s="63"/>
      <c r="KLY20" s="63"/>
      <c r="KLZ20" s="63"/>
      <c r="KMA20" s="63"/>
      <c r="KMB20" s="63"/>
      <c r="KMC20" s="63"/>
      <c r="KMD20" s="63"/>
      <c r="KME20" s="63"/>
      <c r="KMF20" s="63"/>
      <c r="KMG20" s="63"/>
      <c r="KMH20" s="63"/>
      <c r="KMI20" s="63"/>
      <c r="KMJ20" s="63"/>
      <c r="KMK20" s="63"/>
      <c r="KML20" s="63"/>
      <c r="KMM20" s="63"/>
      <c r="KMN20" s="63"/>
      <c r="KMO20" s="63"/>
      <c r="KMP20" s="63"/>
      <c r="KMQ20" s="63"/>
      <c r="KMR20" s="63"/>
      <c r="KMS20" s="63"/>
      <c r="KMT20" s="63"/>
      <c r="KMU20" s="63"/>
      <c r="KMV20" s="63"/>
      <c r="KMW20" s="63"/>
      <c r="KMX20" s="63"/>
      <c r="KMY20" s="63"/>
      <c r="KMZ20" s="63"/>
      <c r="KNA20" s="63"/>
      <c r="KNB20" s="63"/>
      <c r="KNC20" s="63"/>
      <c r="KND20" s="63"/>
      <c r="KNE20" s="63"/>
      <c r="KNF20" s="63"/>
      <c r="KNG20" s="63"/>
      <c r="KNH20" s="63"/>
      <c r="KNI20" s="63"/>
      <c r="KNJ20" s="63"/>
      <c r="KNK20" s="63"/>
      <c r="KNL20" s="63"/>
      <c r="KNM20" s="63"/>
      <c r="KNN20" s="63"/>
      <c r="KNO20" s="63"/>
      <c r="KNP20" s="63"/>
      <c r="KNQ20" s="63"/>
      <c r="KNR20" s="63"/>
      <c r="KNS20" s="63"/>
      <c r="KNT20" s="63"/>
      <c r="KNU20" s="63"/>
      <c r="KNV20" s="63"/>
      <c r="KNW20" s="63"/>
      <c r="KNX20" s="63"/>
      <c r="KNY20" s="63"/>
      <c r="KNZ20" s="63"/>
      <c r="KOA20" s="63"/>
      <c r="KOB20" s="63"/>
      <c r="KOC20" s="63"/>
      <c r="KOD20" s="63"/>
      <c r="KOE20" s="63"/>
      <c r="KOF20" s="63"/>
      <c r="KOG20" s="63"/>
      <c r="KOH20" s="63"/>
      <c r="KOI20" s="63"/>
      <c r="KOJ20" s="63"/>
      <c r="KOK20" s="63"/>
      <c r="KOL20" s="63"/>
      <c r="KOM20" s="63"/>
      <c r="KON20" s="63"/>
      <c r="KOO20" s="63"/>
      <c r="KOP20" s="63"/>
      <c r="KOQ20" s="63"/>
      <c r="KOR20" s="63"/>
      <c r="KOS20" s="63"/>
      <c r="KOT20" s="63"/>
      <c r="KOU20" s="63"/>
      <c r="KOV20" s="63"/>
      <c r="KOW20" s="63"/>
      <c r="KOX20" s="63"/>
      <c r="KOY20" s="63"/>
      <c r="KOZ20" s="63"/>
      <c r="KPA20" s="63"/>
      <c r="KPB20" s="63"/>
      <c r="KPC20" s="63"/>
      <c r="KPD20" s="63"/>
      <c r="KPE20" s="63"/>
      <c r="KPF20" s="63"/>
      <c r="KPG20" s="63"/>
      <c r="KPH20" s="63"/>
      <c r="KPI20" s="63"/>
      <c r="KPJ20" s="63"/>
      <c r="KPK20" s="63"/>
      <c r="KPL20" s="63"/>
      <c r="KPM20" s="63"/>
      <c r="KPN20" s="63"/>
      <c r="KPO20" s="63"/>
      <c r="KPP20" s="63"/>
      <c r="KPQ20" s="63"/>
      <c r="KPR20" s="63"/>
      <c r="KPS20" s="63"/>
      <c r="KPT20" s="63"/>
      <c r="KPU20" s="63"/>
      <c r="KPV20" s="63"/>
      <c r="KPW20" s="63"/>
      <c r="KPX20" s="63"/>
      <c r="KPY20" s="63"/>
      <c r="KPZ20" s="63"/>
      <c r="KQA20" s="63"/>
      <c r="KQB20" s="63"/>
      <c r="KQC20" s="63"/>
      <c r="KQD20" s="63"/>
      <c r="KQE20" s="63"/>
      <c r="KQF20" s="63"/>
      <c r="KQG20" s="63"/>
      <c r="KQH20" s="63"/>
      <c r="KQI20" s="63"/>
      <c r="KQJ20" s="63"/>
      <c r="KQK20" s="63"/>
      <c r="KQL20" s="63"/>
      <c r="KQM20" s="63"/>
      <c r="KQN20" s="63"/>
      <c r="KQO20" s="63"/>
      <c r="KQP20" s="63"/>
      <c r="KQQ20" s="63"/>
      <c r="KQR20" s="63"/>
      <c r="KQS20" s="63"/>
      <c r="KQT20" s="63"/>
      <c r="KQU20" s="63"/>
      <c r="KQV20" s="63"/>
      <c r="KQW20" s="63"/>
      <c r="KQX20" s="63"/>
      <c r="KQY20" s="63"/>
      <c r="KQZ20" s="63"/>
      <c r="KRA20" s="63"/>
      <c r="KRB20" s="63"/>
      <c r="KRC20" s="63"/>
      <c r="KRD20" s="63"/>
      <c r="KRE20" s="63"/>
      <c r="KRF20" s="63"/>
      <c r="KRG20" s="63"/>
      <c r="KRH20" s="63"/>
      <c r="KRI20" s="63"/>
      <c r="KRJ20" s="63"/>
      <c r="KRK20" s="63"/>
      <c r="KRL20" s="63"/>
      <c r="KRM20" s="63"/>
      <c r="KRN20" s="63"/>
      <c r="KRO20" s="63"/>
      <c r="KRP20" s="63"/>
      <c r="KRQ20" s="63"/>
      <c r="KRR20" s="63"/>
      <c r="KRS20" s="63"/>
      <c r="KRT20" s="63"/>
      <c r="KRU20" s="63"/>
      <c r="KRV20" s="63"/>
      <c r="KRW20" s="63"/>
      <c r="KRX20" s="63"/>
      <c r="KRY20" s="63"/>
      <c r="KRZ20" s="63"/>
      <c r="KSA20" s="63"/>
      <c r="KSB20" s="63"/>
      <c r="KSC20" s="63"/>
      <c r="KSD20" s="63"/>
      <c r="KSE20" s="63"/>
      <c r="KSF20" s="63"/>
      <c r="KSG20" s="63"/>
      <c r="KSH20" s="63"/>
      <c r="KSI20" s="63"/>
      <c r="KSJ20" s="63"/>
      <c r="KSK20" s="63"/>
      <c r="KSL20" s="63"/>
      <c r="KSM20" s="63"/>
      <c r="KSN20" s="63"/>
      <c r="KSO20" s="63"/>
      <c r="KSP20" s="63"/>
      <c r="KSQ20" s="63"/>
      <c r="KSR20" s="63"/>
      <c r="KSS20" s="63"/>
      <c r="KST20" s="63"/>
      <c r="KSU20" s="63"/>
      <c r="KSV20" s="63"/>
      <c r="KSW20" s="63"/>
      <c r="KSX20" s="63"/>
      <c r="KSY20" s="63"/>
      <c r="KSZ20" s="63"/>
      <c r="KTA20" s="63"/>
      <c r="KTB20" s="63"/>
      <c r="KTC20" s="63"/>
      <c r="KTD20" s="63"/>
      <c r="KTE20" s="63"/>
      <c r="KTF20" s="63"/>
      <c r="KTG20" s="63"/>
      <c r="KTH20" s="63"/>
      <c r="KTI20" s="63"/>
      <c r="KTJ20" s="63"/>
      <c r="KTK20" s="63"/>
      <c r="KTL20" s="63"/>
      <c r="KTM20" s="63"/>
      <c r="KTN20" s="63"/>
      <c r="KTO20" s="63"/>
      <c r="KTP20" s="63"/>
      <c r="KTQ20" s="63"/>
      <c r="KTR20" s="63"/>
      <c r="KTS20" s="63"/>
      <c r="KTT20" s="63"/>
      <c r="KTU20" s="63"/>
      <c r="KTV20" s="63"/>
      <c r="KTW20" s="63"/>
      <c r="KTX20" s="63"/>
      <c r="KTY20" s="63"/>
      <c r="KTZ20" s="63"/>
      <c r="KUA20" s="63"/>
      <c r="KUB20" s="63"/>
      <c r="KUC20" s="63"/>
      <c r="KUD20" s="63"/>
      <c r="KUE20" s="63"/>
      <c r="KUF20" s="63"/>
      <c r="KUG20" s="63"/>
      <c r="KUH20" s="63"/>
      <c r="KUI20" s="63"/>
      <c r="KUJ20" s="63"/>
      <c r="KUK20" s="63"/>
      <c r="KUL20" s="63"/>
      <c r="KUM20" s="63"/>
      <c r="KUN20" s="63"/>
      <c r="KUO20" s="63"/>
      <c r="KUP20" s="63"/>
      <c r="KUQ20" s="63"/>
      <c r="KUR20" s="63"/>
      <c r="KUS20" s="63"/>
      <c r="KUT20" s="63"/>
      <c r="KUU20" s="63"/>
      <c r="KUV20" s="63"/>
      <c r="KUW20" s="63"/>
      <c r="KUX20" s="63"/>
      <c r="KUY20" s="63"/>
      <c r="KUZ20" s="63"/>
      <c r="KVA20" s="63"/>
      <c r="KVB20" s="63"/>
      <c r="KVC20" s="63"/>
      <c r="KVD20" s="63"/>
      <c r="KVE20" s="63"/>
      <c r="KVF20" s="63"/>
      <c r="KVG20" s="63"/>
      <c r="KVH20" s="63"/>
      <c r="KVI20" s="63"/>
      <c r="KVJ20" s="63"/>
      <c r="KVK20" s="63"/>
      <c r="KVL20" s="63"/>
      <c r="KVM20" s="63"/>
      <c r="KVN20" s="63"/>
      <c r="KVO20" s="63"/>
      <c r="KVP20" s="63"/>
      <c r="KVQ20" s="63"/>
      <c r="KVR20" s="63"/>
      <c r="KVS20" s="63"/>
      <c r="KVT20" s="63"/>
      <c r="KVU20" s="63"/>
      <c r="KVV20" s="63"/>
      <c r="KVW20" s="63"/>
      <c r="KVX20" s="63"/>
      <c r="KVY20" s="63"/>
      <c r="KVZ20" s="63"/>
      <c r="KWA20" s="63"/>
      <c r="KWB20" s="63"/>
      <c r="KWC20" s="63"/>
      <c r="KWD20" s="63"/>
      <c r="KWE20" s="63"/>
      <c r="KWF20" s="63"/>
      <c r="KWG20" s="63"/>
      <c r="KWH20" s="63"/>
      <c r="KWI20" s="63"/>
      <c r="KWJ20" s="63"/>
      <c r="KWK20" s="63"/>
      <c r="KWL20" s="63"/>
      <c r="KWM20" s="63"/>
      <c r="KWN20" s="63"/>
      <c r="KWO20" s="63"/>
      <c r="KWP20" s="63"/>
      <c r="KWQ20" s="63"/>
      <c r="KWR20" s="63"/>
      <c r="KWS20" s="63"/>
      <c r="KWT20" s="63"/>
      <c r="KWU20" s="63"/>
      <c r="KWV20" s="63"/>
      <c r="KWW20" s="63"/>
      <c r="KWX20" s="63"/>
      <c r="KWY20" s="63"/>
      <c r="KWZ20" s="63"/>
      <c r="KXA20" s="63"/>
      <c r="KXB20" s="63"/>
      <c r="KXC20" s="63"/>
      <c r="KXD20" s="63"/>
      <c r="KXE20" s="63"/>
      <c r="KXF20" s="63"/>
      <c r="KXG20" s="63"/>
      <c r="KXH20" s="63"/>
      <c r="KXI20" s="63"/>
      <c r="KXJ20" s="63"/>
      <c r="KXK20" s="63"/>
      <c r="KXL20" s="63"/>
      <c r="KXM20" s="63"/>
      <c r="KXN20" s="63"/>
      <c r="KXO20" s="63"/>
      <c r="KXP20" s="63"/>
      <c r="KXQ20" s="63"/>
      <c r="KXR20" s="63"/>
      <c r="KXS20" s="63"/>
      <c r="KXT20" s="63"/>
      <c r="KXU20" s="63"/>
      <c r="KXV20" s="63"/>
      <c r="KXW20" s="63"/>
      <c r="KXX20" s="63"/>
      <c r="KXY20" s="63"/>
      <c r="KXZ20" s="63"/>
      <c r="KYA20" s="63"/>
      <c r="KYB20" s="63"/>
      <c r="KYC20" s="63"/>
      <c r="KYD20" s="63"/>
      <c r="KYE20" s="63"/>
      <c r="KYF20" s="63"/>
      <c r="KYG20" s="63"/>
      <c r="KYH20" s="63"/>
      <c r="KYI20" s="63"/>
      <c r="KYJ20" s="63"/>
      <c r="KYK20" s="63"/>
      <c r="KYL20" s="63"/>
      <c r="KYM20" s="63"/>
      <c r="KYN20" s="63"/>
      <c r="KYO20" s="63"/>
      <c r="KYP20" s="63"/>
      <c r="KYQ20" s="63"/>
      <c r="KYR20" s="63"/>
      <c r="KYS20" s="63"/>
      <c r="KYT20" s="63"/>
      <c r="KYU20" s="63"/>
      <c r="KYV20" s="63"/>
      <c r="KYW20" s="63"/>
      <c r="KYX20" s="63"/>
      <c r="KYY20" s="63"/>
      <c r="KYZ20" s="63"/>
      <c r="KZA20" s="63"/>
      <c r="KZB20" s="63"/>
      <c r="KZC20" s="63"/>
      <c r="KZD20" s="63"/>
      <c r="KZE20" s="63"/>
      <c r="KZF20" s="63"/>
      <c r="KZG20" s="63"/>
      <c r="KZH20" s="63"/>
      <c r="KZI20" s="63"/>
      <c r="KZJ20" s="63"/>
      <c r="KZK20" s="63"/>
      <c r="KZL20" s="63"/>
      <c r="KZM20" s="63"/>
      <c r="KZN20" s="63"/>
      <c r="KZO20" s="63"/>
      <c r="KZP20" s="63"/>
      <c r="KZQ20" s="63"/>
      <c r="KZR20" s="63"/>
      <c r="KZS20" s="63"/>
      <c r="KZT20" s="63"/>
      <c r="KZU20" s="63"/>
      <c r="KZV20" s="63"/>
      <c r="KZW20" s="63"/>
      <c r="KZX20" s="63"/>
      <c r="KZY20" s="63"/>
      <c r="KZZ20" s="63"/>
      <c r="LAA20" s="63"/>
      <c r="LAB20" s="63"/>
      <c r="LAC20" s="63"/>
      <c r="LAD20" s="63"/>
      <c r="LAE20" s="63"/>
      <c r="LAF20" s="63"/>
      <c r="LAG20" s="63"/>
      <c r="LAH20" s="63"/>
      <c r="LAI20" s="63"/>
      <c r="LAJ20" s="63"/>
      <c r="LAK20" s="63"/>
      <c r="LAL20" s="63"/>
      <c r="LAM20" s="63"/>
      <c r="LAN20" s="63"/>
      <c r="LAO20" s="63"/>
      <c r="LAP20" s="63"/>
      <c r="LAQ20" s="63"/>
      <c r="LAR20" s="63"/>
      <c r="LAS20" s="63"/>
      <c r="LAT20" s="63"/>
      <c r="LAU20" s="63"/>
      <c r="LAV20" s="63"/>
      <c r="LAW20" s="63"/>
      <c r="LAX20" s="63"/>
      <c r="LAY20" s="63"/>
      <c r="LAZ20" s="63"/>
      <c r="LBA20" s="63"/>
      <c r="LBB20" s="63"/>
      <c r="LBC20" s="63"/>
      <c r="LBD20" s="63"/>
      <c r="LBE20" s="63"/>
      <c r="LBF20" s="63"/>
      <c r="LBG20" s="63"/>
      <c r="LBH20" s="63"/>
      <c r="LBI20" s="63"/>
      <c r="LBJ20" s="63"/>
      <c r="LBK20" s="63"/>
      <c r="LBL20" s="63"/>
      <c r="LBM20" s="63"/>
      <c r="LBN20" s="63"/>
      <c r="LBO20" s="63"/>
      <c r="LBP20" s="63"/>
      <c r="LBQ20" s="63"/>
      <c r="LBR20" s="63"/>
      <c r="LBS20" s="63"/>
      <c r="LBT20" s="63"/>
      <c r="LBU20" s="63"/>
      <c r="LBV20" s="63"/>
      <c r="LBW20" s="63"/>
      <c r="LBX20" s="63"/>
      <c r="LBY20" s="63"/>
      <c r="LBZ20" s="63"/>
      <c r="LCA20" s="63"/>
      <c r="LCB20" s="63"/>
      <c r="LCC20" s="63"/>
      <c r="LCD20" s="63"/>
      <c r="LCE20" s="63"/>
      <c r="LCF20" s="63"/>
      <c r="LCG20" s="63"/>
      <c r="LCH20" s="63"/>
      <c r="LCI20" s="63"/>
      <c r="LCJ20" s="63"/>
      <c r="LCK20" s="63"/>
      <c r="LCL20" s="63"/>
      <c r="LCM20" s="63"/>
      <c r="LCN20" s="63"/>
      <c r="LCO20" s="63"/>
      <c r="LCP20" s="63"/>
      <c r="LCQ20" s="63"/>
      <c r="LCR20" s="63"/>
      <c r="LCS20" s="63"/>
      <c r="LCT20" s="63"/>
      <c r="LCU20" s="63"/>
      <c r="LCV20" s="63"/>
      <c r="LCW20" s="63"/>
      <c r="LCX20" s="63"/>
      <c r="LCY20" s="63"/>
      <c r="LCZ20" s="63"/>
      <c r="LDA20" s="63"/>
      <c r="LDB20" s="63"/>
      <c r="LDC20" s="63"/>
      <c r="LDD20" s="63"/>
      <c r="LDE20" s="63"/>
      <c r="LDF20" s="63"/>
      <c r="LDG20" s="63"/>
      <c r="LDH20" s="63"/>
      <c r="LDI20" s="63"/>
      <c r="LDJ20" s="63"/>
      <c r="LDK20" s="63"/>
      <c r="LDL20" s="63"/>
      <c r="LDM20" s="63"/>
      <c r="LDN20" s="63"/>
      <c r="LDO20" s="63"/>
      <c r="LDP20" s="63"/>
      <c r="LDQ20" s="63"/>
      <c r="LDR20" s="63"/>
      <c r="LDS20" s="63"/>
      <c r="LDT20" s="63"/>
      <c r="LDU20" s="63"/>
      <c r="LDV20" s="63"/>
      <c r="LDW20" s="63"/>
      <c r="LDX20" s="63"/>
      <c r="LDY20" s="63"/>
      <c r="LDZ20" s="63"/>
      <c r="LEA20" s="63"/>
      <c r="LEB20" s="63"/>
      <c r="LEC20" s="63"/>
      <c r="LED20" s="63"/>
      <c r="LEE20" s="63"/>
      <c r="LEF20" s="63"/>
      <c r="LEG20" s="63"/>
      <c r="LEH20" s="63"/>
      <c r="LEI20" s="63"/>
      <c r="LEJ20" s="63"/>
      <c r="LEK20" s="63"/>
      <c r="LEL20" s="63"/>
      <c r="LEM20" s="63"/>
      <c r="LEN20" s="63"/>
      <c r="LEO20" s="63"/>
      <c r="LEP20" s="63"/>
      <c r="LEQ20" s="63"/>
      <c r="LER20" s="63"/>
      <c r="LES20" s="63"/>
      <c r="LET20" s="63"/>
      <c r="LEU20" s="63"/>
      <c r="LEV20" s="63"/>
      <c r="LEW20" s="63"/>
      <c r="LEX20" s="63"/>
      <c r="LEY20" s="63"/>
      <c r="LEZ20" s="63"/>
      <c r="LFA20" s="63"/>
      <c r="LFB20" s="63"/>
      <c r="LFC20" s="63"/>
      <c r="LFD20" s="63"/>
      <c r="LFE20" s="63"/>
      <c r="LFF20" s="63"/>
      <c r="LFG20" s="63"/>
      <c r="LFH20" s="63"/>
      <c r="LFI20" s="63"/>
      <c r="LFJ20" s="63"/>
      <c r="LFK20" s="63"/>
      <c r="LFL20" s="63"/>
      <c r="LFM20" s="63"/>
      <c r="LFN20" s="63"/>
      <c r="LFO20" s="63"/>
      <c r="LFP20" s="63"/>
      <c r="LFQ20" s="63"/>
      <c r="LFR20" s="63"/>
      <c r="LFS20" s="63"/>
      <c r="LFT20" s="63"/>
      <c r="LFU20" s="63"/>
      <c r="LFV20" s="63"/>
      <c r="LFW20" s="63"/>
      <c r="LFX20" s="63"/>
      <c r="LFY20" s="63"/>
      <c r="LFZ20" s="63"/>
      <c r="LGA20" s="63"/>
      <c r="LGB20" s="63"/>
      <c r="LGC20" s="63"/>
      <c r="LGD20" s="63"/>
      <c r="LGE20" s="63"/>
      <c r="LGF20" s="63"/>
      <c r="LGG20" s="63"/>
      <c r="LGH20" s="63"/>
      <c r="LGI20" s="63"/>
      <c r="LGJ20" s="63"/>
      <c r="LGK20" s="63"/>
      <c r="LGL20" s="63"/>
      <c r="LGM20" s="63"/>
      <c r="LGN20" s="63"/>
      <c r="LGO20" s="63"/>
      <c r="LGP20" s="63"/>
      <c r="LGQ20" s="63"/>
      <c r="LGR20" s="63"/>
      <c r="LGS20" s="63"/>
      <c r="LGT20" s="63"/>
      <c r="LGU20" s="63"/>
      <c r="LGV20" s="63"/>
      <c r="LGW20" s="63"/>
      <c r="LGX20" s="63"/>
      <c r="LGY20" s="63"/>
      <c r="LGZ20" s="63"/>
      <c r="LHA20" s="63"/>
      <c r="LHB20" s="63"/>
      <c r="LHC20" s="63"/>
      <c r="LHD20" s="63"/>
      <c r="LHE20" s="63"/>
      <c r="LHF20" s="63"/>
      <c r="LHG20" s="63"/>
      <c r="LHH20" s="63"/>
      <c r="LHI20" s="63"/>
      <c r="LHJ20" s="63"/>
      <c r="LHK20" s="63"/>
      <c r="LHL20" s="63"/>
      <c r="LHM20" s="63"/>
      <c r="LHN20" s="63"/>
      <c r="LHO20" s="63"/>
      <c r="LHP20" s="63"/>
      <c r="LHQ20" s="63"/>
      <c r="LHR20" s="63"/>
      <c r="LHS20" s="63"/>
      <c r="LHT20" s="63"/>
      <c r="LHU20" s="63"/>
      <c r="LHV20" s="63"/>
      <c r="LHW20" s="63"/>
      <c r="LHX20" s="63"/>
      <c r="LHY20" s="63"/>
      <c r="LHZ20" s="63"/>
      <c r="LIA20" s="63"/>
      <c r="LIB20" s="63"/>
      <c r="LIC20" s="63"/>
      <c r="LID20" s="63"/>
      <c r="LIE20" s="63"/>
      <c r="LIF20" s="63"/>
      <c r="LIG20" s="63"/>
      <c r="LIH20" s="63"/>
      <c r="LII20" s="63"/>
      <c r="LIJ20" s="63"/>
      <c r="LIK20" s="63"/>
      <c r="LIL20" s="63"/>
      <c r="LIM20" s="63"/>
      <c r="LIN20" s="63"/>
      <c r="LIO20" s="63"/>
      <c r="LIP20" s="63"/>
      <c r="LIQ20" s="63"/>
      <c r="LIR20" s="63"/>
      <c r="LIS20" s="63"/>
      <c r="LIT20" s="63"/>
      <c r="LIU20" s="63"/>
      <c r="LIV20" s="63"/>
      <c r="LIW20" s="63"/>
      <c r="LIX20" s="63"/>
      <c r="LIY20" s="63"/>
      <c r="LIZ20" s="63"/>
      <c r="LJA20" s="63"/>
      <c r="LJB20" s="63"/>
      <c r="LJC20" s="63"/>
      <c r="LJD20" s="63"/>
      <c r="LJE20" s="63"/>
      <c r="LJF20" s="63"/>
      <c r="LJG20" s="63"/>
      <c r="LJH20" s="63"/>
      <c r="LJI20" s="63"/>
      <c r="LJJ20" s="63"/>
      <c r="LJK20" s="63"/>
      <c r="LJL20" s="63"/>
      <c r="LJM20" s="63"/>
      <c r="LJN20" s="63"/>
      <c r="LJO20" s="63"/>
      <c r="LJP20" s="63"/>
      <c r="LJQ20" s="63"/>
      <c r="LJR20" s="63"/>
      <c r="LJS20" s="63"/>
      <c r="LJT20" s="63"/>
      <c r="LJU20" s="63"/>
      <c r="LJV20" s="63"/>
      <c r="LJW20" s="63"/>
      <c r="LJX20" s="63"/>
      <c r="LJY20" s="63"/>
      <c r="LJZ20" s="63"/>
      <c r="LKA20" s="63"/>
      <c r="LKB20" s="63"/>
      <c r="LKC20" s="63"/>
      <c r="LKD20" s="63"/>
      <c r="LKE20" s="63"/>
      <c r="LKF20" s="63"/>
      <c r="LKG20" s="63"/>
      <c r="LKH20" s="63"/>
      <c r="LKI20" s="63"/>
      <c r="LKJ20" s="63"/>
      <c r="LKK20" s="63"/>
      <c r="LKL20" s="63"/>
      <c r="LKM20" s="63"/>
      <c r="LKN20" s="63"/>
      <c r="LKO20" s="63"/>
      <c r="LKP20" s="63"/>
      <c r="LKQ20" s="63"/>
      <c r="LKR20" s="63"/>
      <c r="LKS20" s="63"/>
      <c r="LKT20" s="63"/>
      <c r="LKU20" s="63"/>
      <c r="LKV20" s="63"/>
      <c r="LKW20" s="63"/>
      <c r="LKX20" s="63"/>
      <c r="LKY20" s="63"/>
      <c r="LKZ20" s="63"/>
      <c r="LLA20" s="63"/>
      <c r="LLB20" s="63"/>
      <c r="LLC20" s="63"/>
      <c r="LLD20" s="63"/>
      <c r="LLE20" s="63"/>
      <c r="LLF20" s="63"/>
      <c r="LLG20" s="63"/>
      <c r="LLH20" s="63"/>
      <c r="LLI20" s="63"/>
      <c r="LLJ20" s="63"/>
      <c r="LLK20" s="63"/>
      <c r="LLL20" s="63"/>
      <c r="LLM20" s="63"/>
      <c r="LLN20" s="63"/>
      <c r="LLO20" s="63"/>
      <c r="LLP20" s="63"/>
      <c r="LLQ20" s="63"/>
      <c r="LLR20" s="63"/>
      <c r="LLS20" s="63"/>
      <c r="LLT20" s="63"/>
      <c r="LLU20" s="63"/>
      <c r="LLV20" s="63"/>
      <c r="LLW20" s="63"/>
      <c r="LLX20" s="63"/>
      <c r="LLY20" s="63"/>
      <c r="LLZ20" s="63"/>
      <c r="LMA20" s="63"/>
      <c r="LMB20" s="63"/>
      <c r="LMC20" s="63"/>
      <c r="LMD20" s="63"/>
      <c r="LME20" s="63"/>
      <c r="LMF20" s="63"/>
      <c r="LMG20" s="63"/>
      <c r="LMH20" s="63"/>
      <c r="LMI20" s="63"/>
      <c r="LMJ20" s="63"/>
      <c r="LMK20" s="63"/>
      <c r="LML20" s="63"/>
      <c r="LMM20" s="63"/>
      <c r="LMN20" s="63"/>
      <c r="LMO20" s="63"/>
      <c r="LMP20" s="63"/>
      <c r="LMQ20" s="63"/>
      <c r="LMR20" s="63"/>
      <c r="LMS20" s="63"/>
      <c r="LMT20" s="63"/>
      <c r="LMU20" s="63"/>
      <c r="LMV20" s="63"/>
      <c r="LMW20" s="63"/>
      <c r="LMX20" s="63"/>
      <c r="LMY20" s="63"/>
      <c r="LMZ20" s="63"/>
      <c r="LNA20" s="63"/>
      <c r="LNB20" s="63"/>
      <c r="LNC20" s="63"/>
      <c r="LND20" s="63"/>
      <c r="LNE20" s="63"/>
      <c r="LNF20" s="63"/>
      <c r="LNG20" s="63"/>
      <c r="LNH20" s="63"/>
      <c r="LNI20" s="63"/>
      <c r="LNJ20" s="63"/>
      <c r="LNK20" s="63"/>
      <c r="LNL20" s="63"/>
      <c r="LNM20" s="63"/>
      <c r="LNN20" s="63"/>
      <c r="LNO20" s="63"/>
      <c r="LNP20" s="63"/>
      <c r="LNQ20" s="63"/>
      <c r="LNR20" s="63"/>
      <c r="LNS20" s="63"/>
      <c r="LNT20" s="63"/>
      <c r="LNU20" s="63"/>
      <c r="LNV20" s="63"/>
      <c r="LNW20" s="63"/>
      <c r="LNX20" s="63"/>
      <c r="LNY20" s="63"/>
      <c r="LNZ20" s="63"/>
      <c r="LOA20" s="63"/>
      <c r="LOB20" s="63"/>
      <c r="LOC20" s="63"/>
      <c r="LOD20" s="63"/>
      <c r="LOE20" s="63"/>
      <c r="LOF20" s="63"/>
      <c r="LOG20" s="63"/>
      <c r="LOH20" s="63"/>
      <c r="LOI20" s="63"/>
      <c r="LOJ20" s="63"/>
      <c r="LOK20" s="63"/>
      <c r="LOL20" s="63"/>
      <c r="LOM20" s="63"/>
      <c r="LON20" s="63"/>
      <c r="LOO20" s="63"/>
      <c r="LOP20" s="63"/>
      <c r="LOQ20" s="63"/>
      <c r="LOR20" s="63"/>
      <c r="LOS20" s="63"/>
      <c r="LOT20" s="63"/>
      <c r="LOU20" s="63"/>
      <c r="LOV20" s="63"/>
      <c r="LOW20" s="63"/>
      <c r="LOX20" s="63"/>
      <c r="LOY20" s="63"/>
      <c r="LOZ20" s="63"/>
      <c r="LPA20" s="63"/>
      <c r="LPB20" s="63"/>
      <c r="LPC20" s="63"/>
      <c r="LPD20" s="63"/>
      <c r="LPE20" s="63"/>
      <c r="LPF20" s="63"/>
      <c r="LPG20" s="63"/>
      <c r="LPH20" s="63"/>
      <c r="LPI20" s="63"/>
      <c r="LPJ20" s="63"/>
      <c r="LPK20" s="63"/>
      <c r="LPL20" s="63"/>
      <c r="LPM20" s="63"/>
      <c r="LPN20" s="63"/>
      <c r="LPO20" s="63"/>
      <c r="LPP20" s="63"/>
      <c r="LPQ20" s="63"/>
      <c r="LPR20" s="63"/>
      <c r="LPS20" s="63"/>
      <c r="LPT20" s="63"/>
      <c r="LPU20" s="63"/>
      <c r="LPV20" s="63"/>
      <c r="LPW20" s="63"/>
      <c r="LPX20" s="63"/>
      <c r="LPY20" s="63"/>
      <c r="LPZ20" s="63"/>
      <c r="LQA20" s="63"/>
      <c r="LQB20" s="63"/>
      <c r="LQC20" s="63"/>
      <c r="LQD20" s="63"/>
      <c r="LQE20" s="63"/>
      <c r="LQF20" s="63"/>
      <c r="LQG20" s="63"/>
      <c r="LQH20" s="63"/>
      <c r="LQI20" s="63"/>
      <c r="LQJ20" s="63"/>
      <c r="LQK20" s="63"/>
      <c r="LQL20" s="63"/>
      <c r="LQM20" s="63"/>
      <c r="LQN20" s="63"/>
      <c r="LQO20" s="63"/>
      <c r="LQP20" s="63"/>
      <c r="LQQ20" s="63"/>
      <c r="LQR20" s="63"/>
      <c r="LQS20" s="63"/>
      <c r="LQT20" s="63"/>
      <c r="LQU20" s="63"/>
      <c r="LQV20" s="63"/>
      <c r="LQW20" s="63"/>
      <c r="LQX20" s="63"/>
      <c r="LQY20" s="63"/>
      <c r="LQZ20" s="63"/>
      <c r="LRA20" s="63"/>
      <c r="LRB20" s="63"/>
      <c r="LRC20" s="63"/>
      <c r="LRD20" s="63"/>
      <c r="LRE20" s="63"/>
      <c r="LRF20" s="63"/>
      <c r="LRG20" s="63"/>
      <c r="LRH20" s="63"/>
      <c r="LRI20" s="63"/>
      <c r="LRJ20" s="63"/>
      <c r="LRK20" s="63"/>
      <c r="LRL20" s="63"/>
      <c r="LRM20" s="63"/>
      <c r="LRN20" s="63"/>
      <c r="LRO20" s="63"/>
      <c r="LRP20" s="63"/>
      <c r="LRQ20" s="63"/>
      <c r="LRR20" s="63"/>
      <c r="LRS20" s="63"/>
      <c r="LRT20" s="63"/>
      <c r="LRU20" s="63"/>
      <c r="LRV20" s="63"/>
      <c r="LRW20" s="63"/>
      <c r="LRX20" s="63"/>
      <c r="LRY20" s="63"/>
      <c r="LRZ20" s="63"/>
      <c r="LSA20" s="63"/>
      <c r="LSB20" s="63"/>
      <c r="LSC20" s="63"/>
      <c r="LSD20" s="63"/>
      <c r="LSE20" s="63"/>
      <c r="LSF20" s="63"/>
      <c r="LSG20" s="63"/>
      <c r="LSH20" s="63"/>
      <c r="LSI20" s="63"/>
      <c r="LSJ20" s="63"/>
      <c r="LSK20" s="63"/>
      <c r="LSL20" s="63"/>
      <c r="LSM20" s="63"/>
      <c r="LSN20" s="63"/>
      <c r="LSO20" s="63"/>
      <c r="LSP20" s="63"/>
      <c r="LSQ20" s="63"/>
      <c r="LSR20" s="63"/>
      <c r="LSS20" s="63"/>
      <c r="LST20" s="63"/>
      <c r="LSU20" s="63"/>
      <c r="LSV20" s="63"/>
      <c r="LSW20" s="63"/>
      <c r="LSX20" s="63"/>
      <c r="LSY20" s="63"/>
      <c r="LSZ20" s="63"/>
      <c r="LTA20" s="63"/>
      <c r="LTB20" s="63"/>
      <c r="LTC20" s="63"/>
      <c r="LTD20" s="63"/>
      <c r="LTE20" s="63"/>
      <c r="LTF20" s="63"/>
      <c r="LTG20" s="63"/>
      <c r="LTH20" s="63"/>
      <c r="LTI20" s="63"/>
      <c r="LTJ20" s="63"/>
      <c r="LTK20" s="63"/>
      <c r="LTL20" s="63"/>
      <c r="LTM20" s="63"/>
      <c r="LTN20" s="63"/>
      <c r="LTO20" s="63"/>
      <c r="LTP20" s="63"/>
      <c r="LTQ20" s="63"/>
      <c r="LTR20" s="63"/>
      <c r="LTS20" s="63"/>
      <c r="LTT20" s="63"/>
      <c r="LTU20" s="63"/>
      <c r="LTV20" s="63"/>
      <c r="LTW20" s="63"/>
      <c r="LTX20" s="63"/>
      <c r="LTY20" s="63"/>
      <c r="LTZ20" s="63"/>
      <c r="LUA20" s="63"/>
      <c r="LUB20" s="63"/>
      <c r="LUC20" s="63"/>
      <c r="LUD20" s="63"/>
      <c r="LUE20" s="63"/>
      <c r="LUF20" s="63"/>
      <c r="LUG20" s="63"/>
      <c r="LUH20" s="63"/>
      <c r="LUI20" s="63"/>
      <c r="LUJ20" s="63"/>
      <c r="LUK20" s="63"/>
      <c r="LUL20" s="63"/>
      <c r="LUM20" s="63"/>
      <c r="LUN20" s="63"/>
      <c r="LUO20" s="63"/>
      <c r="LUP20" s="63"/>
      <c r="LUQ20" s="63"/>
      <c r="LUR20" s="63"/>
      <c r="LUS20" s="63"/>
      <c r="LUT20" s="63"/>
      <c r="LUU20" s="63"/>
      <c r="LUV20" s="63"/>
      <c r="LUW20" s="63"/>
      <c r="LUX20" s="63"/>
      <c r="LUY20" s="63"/>
      <c r="LUZ20" s="63"/>
      <c r="LVA20" s="63"/>
      <c r="LVB20" s="63"/>
      <c r="LVC20" s="63"/>
      <c r="LVD20" s="63"/>
      <c r="LVE20" s="63"/>
      <c r="LVF20" s="63"/>
      <c r="LVG20" s="63"/>
      <c r="LVH20" s="63"/>
      <c r="LVI20" s="63"/>
      <c r="LVJ20" s="63"/>
      <c r="LVK20" s="63"/>
      <c r="LVL20" s="63"/>
      <c r="LVM20" s="63"/>
      <c r="LVN20" s="63"/>
      <c r="LVO20" s="63"/>
      <c r="LVP20" s="63"/>
      <c r="LVQ20" s="63"/>
      <c r="LVR20" s="63"/>
      <c r="LVS20" s="63"/>
      <c r="LVT20" s="63"/>
      <c r="LVU20" s="63"/>
      <c r="LVV20" s="63"/>
      <c r="LVW20" s="63"/>
      <c r="LVX20" s="63"/>
      <c r="LVY20" s="63"/>
      <c r="LVZ20" s="63"/>
      <c r="LWA20" s="63"/>
      <c r="LWB20" s="63"/>
      <c r="LWC20" s="63"/>
      <c r="LWD20" s="63"/>
      <c r="LWE20" s="63"/>
      <c r="LWF20" s="63"/>
      <c r="LWG20" s="63"/>
      <c r="LWH20" s="63"/>
      <c r="LWI20" s="63"/>
      <c r="LWJ20" s="63"/>
      <c r="LWK20" s="63"/>
      <c r="LWL20" s="63"/>
      <c r="LWM20" s="63"/>
      <c r="LWN20" s="63"/>
      <c r="LWO20" s="63"/>
      <c r="LWP20" s="63"/>
      <c r="LWQ20" s="63"/>
      <c r="LWR20" s="63"/>
      <c r="LWS20" s="63"/>
      <c r="LWT20" s="63"/>
      <c r="LWU20" s="63"/>
      <c r="LWV20" s="63"/>
      <c r="LWW20" s="63"/>
      <c r="LWX20" s="63"/>
      <c r="LWY20" s="63"/>
      <c r="LWZ20" s="63"/>
      <c r="LXA20" s="63"/>
      <c r="LXB20" s="63"/>
      <c r="LXC20" s="63"/>
      <c r="LXD20" s="63"/>
      <c r="LXE20" s="63"/>
      <c r="LXF20" s="63"/>
      <c r="LXG20" s="63"/>
      <c r="LXH20" s="63"/>
      <c r="LXI20" s="63"/>
      <c r="LXJ20" s="63"/>
      <c r="LXK20" s="63"/>
      <c r="LXL20" s="63"/>
      <c r="LXM20" s="63"/>
      <c r="LXN20" s="63"/>
      <c r="LXO20" s="63"/>
      <c r="LXP20" s="63"/>
      <c r="LXQ20" s="63"/>
      <c r="LXR20" s="63"/>
      <c r="LXS20" s="63"/>
      <c r="LXT20" s="63"/>
      <c r="LXU20" s="63"/>
      <c r="LXV20" s="63"/>
      <c r="LXW20" s="63"/>
      <c r="LXX20" s="63"/>
      <c r="LXY20" s="63"/>
      <c r="LXZ20" s="63"/>
      <c r="LYA20" s="63"/>
      <c r="LYB20" s="63"/>
      <c r="LYC20" s="63"/>
      <c r="LYD20" s="63"/>
      <c r="LYE20" s="63"/>
      <c r="LYF20" s="63"/>
      <c r="LYG20" s="63"/>
      <c r="LYH20" s="63"/>
      <c r="LYI20" s="63"/>
      <c r="LYJ20" s="63"/>
      <c r="LYK20" s="63"/>
      <c r="LYL20" s="63"/>
      <c r="LYM20" s="63"/>
      <c r="LYN20" s="63"/>
      <c r="LYO20" s="63"/>
      <c r="LYP20" s="63"/>
      <c r="LYQ20" s="63"/>
      <c r="LYR20" s="63"/>
      <c r="LYS20" s="63"/>
      <c r="LYT20" s="63"/>
      <c r="LYU20" s="63"/>
      <c r="LYV20" s="63"/>
      <c r="LYW20" s="63"/>
      <c r="LYX20" s="63"/>
      <c r="LYY20" s="63"/>
      <c r="LYZ20" s="63"/>
      <c r="LZA20" s="63"/>
      <c r="LZB20" s="63"/>
      <c r="LZC20" s="63"/>
      <c r="LZD20" s="63"/>
      <c r="LZE20" s="63"/>
      <c r="LZF20" s="63"/>
      <c r="LZG20" s="63"/>
      <c r="LZH20" s="63"/>
      <c r="LZI20" s="63"/>
      <c r="LZJ20" s="63"/>
      <c r="LZK20" s="63"/>
      <c r="LZL20" s="63"/>
      <c r="LZM20" s="63"/>
      <c r="LZN20" s="63"/>
      <c r="LZO20" s="63"/>
      <c r="LZP20" s="63"/>
      <c r="LZQ20" s="63"/>
      <c r="LZR20" s="63"/>
      <c r="LZS20" s="63"/>
      <c r="LZT20" s="63"/>
      <c r="LZU20" s="63"/>
      <c r="LZV20" s="63"/>
      <c r="LZW20" s="63"/>
      <c r="LZX20" s="63"/>
      <c r="LZY20" s="63"/>
      <c r="LZZ20" s="63"/>
      <c r="MAA20" s="63"/>
      <c r="MAB20" s="63"/>
      <c r="MAC20" s="63"/>
      <c r="MAD20" s="63"/>
      <c r="MAE20" s="63"/>
      <c r="MAF20" s="63"/>
      <c r="MAG20" s="63"/>
      <c r="MAH20" s="63"/>
      <c r="MAI20" s="63"/>
      <c r="MAJ20" s="63"/>
      <c r="MAK20" s="63"/>
      <c r="MAL20" s="63"/>
      <c r="MAM20" s="63"/>
      <c r="MAN20" s="63"/>
      <c r="MAO20" s="63"/>
      <c r="MAP20" s="63"/>
      <c r="MAQ20" s="63"/>
      <c r="MAR20" s="63"/>
      <c r="MAS20" s="63"/>
      <c r="MAT20" s="63"/>
      <c r="MAU20" s="63"/>
      <c r="MAV20" s="63"/>
      <c r="MAW20" s="63"/>
      <c r="MAX20" s="63"/>
      <c r="MAY20" s="63"/>
      <c r="MAZ20" s="63"/>
      <c r="MBA20" s="63"/>
      <c r="MBB20" s="63"/>
      <c r="MBC20" s="63"/>
      <c r="MBD20" s="63"/>
      <c r="MBE20" s="63"/>
      <c r="MBF20" s="63"/>
      <c r="MBG20" s="63"/>
      <c r="MBH20" s="63"/>
      <c r="MBI20" s="63"/>
      <c r="MBJ20" s="63"/>
      <c r="MBK20" s="63"/>
      <c r="MBL20" s="63"/>
      <c r="MBM20" s="63"/>
      <c r="MBN20" s="63"/>
      <c r="MBO20" s="63"/>
      <c r="MBP20" s="63"/>
      <c r="MBQ20" s="63"/>
      <c r="MBR20" s="63"/>
      <c r="MBS20" s="63"/>
      <c r="MBT20" s="63"/>
      <c r="MBU20" s="63"/>
      <c r="MBV20" s="63"/>
      <c r="MBW20" s="63"/>
      <c r="MBX20" s="63"/>
      <c r="MBY20" s="63"/>
      <c r="MBZ20" s="63"/>
      <c r="MCA20" s="63"/>
      <c r="MCB20" s="63"/>
      <c r="MCC20" s="63"/>
      <c r="MCD20" s="63"/>
      <c r="MCE20" s="63"/>
      <c r="MCF20" s="63"/>
      <c r="MCG20" s="63"/>
      <c r="MCH20" s="63"/>
      <c r="MCI20" s="63"/>
      <c r="MCJ20" s="63"/>
      <c r="MCK20" s="63"/>
      <c r="MCL20" s="63"/>
      <c r="MCM20" s="63"/>
      <c r="MCN20" s="63"/>
      <c r="MCO20" s="63"/>
      <c r="MCP20" s="63"/>
      <c r="MCQ20" s="63"/>
      <c r="MCR20" s="63"/>
      <c r="MCS20" s="63"/>
      <c r="MCT20" s="63"/>
      <c r="MCU20" s="63"/>
      <c r="MCV20" s="63"/>
      <c r="MCW20" s="63"/>
      <c r="MCX20" s="63"/>
      <c r="MCY20" s="63"/>
      <c r="MCZ20" s="63"/>
      <c r="MDA20" s="63"/>
      <c r="MDB20" s="63"/>
      <c r="MDC20" s="63"/>
      <c r="MDD20" s="63"/>
      <c r="MDE20" s="63"/>
      <c r="MDF20" s="63"/>
      <c r="MDG20" s="63"/>
      <c r="MDH20" s="63"/>
      <c r="MDI20" s="63"/>
      <c r="MDJ20" s="63"/>
      <c r="MDK20" s="63"/>
      <c r="MDL20" s="63"/>
      <c r="MDM20" s="63"/>
      <c r="MDN20" s="63"/>
      <c r="MDO20" s="63"/>
      <c r="MDP20" s="63"/>
      <c r="MDQ20" s="63"/>
      <c r="MDR20" s="63"/>
      <c r="MDS20" s="63"/>
      <c r="MDT20" s="63"/>
      <c r="MDU20" s="63"/>
      <c r="MDV20" s="63"/>
      <c r="MDW20" s="63"/>
      <c r="MDX20" s="63"/>
      <c r="MDY20" s="63"/>
      <c r="MDZ20" s="63"/>
      <c r="MEA20" s="63"/>
      <c r="MEB20" s="63"/>
      <c r="MEC20" s="63"/>
      <c r="MED20" s="63"/>
      <c r="MEE20" s="63"/>
      <c r="MEF20" s="63"/>
      <c r="MEG20" s="63"/>
      <c r="MEH20" s="63"/>
      <c r="MEI20" s="63"/>
      <c r="MEJ20" s="63"/>
      <c r="MEK20" s="63"/>
      <c r="MEL20" s="63"/>
      <c r="MEM20" s="63"/>
      <c r="MEN20" s="63"/>
      <c r="MEO20" s="63"/>
      <c r="MEP20" s="63"/>
      <c r="MEQ20" s="63"/>
      <c r="MER20" s="63"/>
      <c r="MES20" s="63"/>
      <c r="MET20" s="63"/>
      <c r="MEU20" s="63"/>
      <c r="MEV20" s="63"/>
      <c r="MEW20" s="63"/>
      <c r="MEX20" s="63"/>
      <c r="MEY20" s="63"/>
      <c r="MEZ20" s="63"/>
      <c r="MFA20" s="63"/>
      <c r="MFB20" s="63"/>
      <c r="MFC20" s="63"/>
      <c r="MFD20" s="63"/>
      <c r="MFE20" s="63"/>
      <c r="MFF20" s="63"/>
      <c r="MFG20" s="63"/>
      <c r="MFH20" s="63"/>
      <c r="MFI20" s="63"/>
      <c r="MFJ20" s="63"/>
      <c r="MFK20" s="63"/>
      <c r="MFL20" s="63"/>
      <c r="MFM20" s="63"/>
      <c r="MFN20" s="63"/>
      <c r="MFO20" s="63"/>
      <c r="MFP20" s="63"/>
      <c r="MFQ20" s="63"/>
      <c r="MFR20" s="63"/>
      <c r="MFS20" s="63"/>
      <c r="MFT20" s="63"/>
      <c r="MFU20" s="63"/>
      <c r="MFV20" s="63"/>
      <c r="MFW20" s="63"/>
      <c r="MFX20" s="63"/>
      <c r="MFY20" s="63"/>
      <c r="MFZ20" s="63"/>
      <c r="MGA20" s="63"/>
      <c r="MGB20" s="63"/>
      <c r="MGC20" s="63"/>
      <c r="MGD20" s="63"/>
      <c r="MGE20" s="63"/>
      <c r="MGF20" s="63"/>
      <c r="MGG20" s="63"/>
      <c r="MGH20" s="63"/>
      <c r="MGI20" s="63"/>
      <c r="MGJ20" s="63"/>
      <c r="MGK20" s="63"/>
      <c r="MGL20" s="63"/>
      <c r="MGM20" s="63"/>
      <c r="MGN20" s="63"/>
      <c r="MGO20" s="63"/>
      <c r="MGP20" s="63"/>
      <c r="MGQ20" s="63"/>
      <c r="MGR20" s="63"/>
      <c r="MGS20" s="63"/>
      <c r="MGT20" s="63"/>
      <c r="MGU20" s="63"/>
      <c r="MGV20" s="63"/>
      <c r="MGW20" s="63"/>
      <c r="MGX20" s="63"/>
      <c r="MGY20" s="63"/>
      <c r="MGZ20" s="63"/>
      <c r="MHA20" s="63"/>
      <c r="MHB20" s="63"/>
      <c r="MHC20" s="63"/>
      <c r="MHD20" s="63"/>
      <c r="MHE20" s="63"/>
      <c r="MHF20" s="63"/>
      <c r="MHG20" s="63"/>
      <c r="MHH20" s="63"/>
      <c r="MHI20" s="63"/>
      <c r="MHJ20" s="63"/>
      <c r="MHK20" s="63"/>
      <c r="MHL20" s="63"/>
      <c r="MHM20" s="63"/>
      <c r="MHN20" s="63"/>
      <c r="MHO20" s="63"/>
      <c r="MHP20" s="63"/>
      <c r="MHQ20" s="63"/>
      <c r="MHR20" s="63"/>
      <c r="MHS20" s="63"/>
      <c r="MHT20" s="63"/>
      <c r="MHU20" s="63"/>
      <c r="MHV20" s="63"/>
      <c r="MHW20" s="63"/>
      <c r="MHX20" s="63"/>
      <c r="MHY20" s="63"/>
      <c r="MHZ20" s="63"/>
      <c r="MIA20" s="63"/>
      <c r="MIB20" s="63"/>
      <c r="MIC20" s="63"/>
      <c r="MID20" s="63"/>
      <c r="MIE20" s="63"/>
      <c r="MIF20" s="63"/>
      <c r="MIG20" s="63"/>
      <c r="MIH20" s="63"/>
      <c r="MII20" s="63"/>
      <c r="MIJ20" s="63"/>
      <c r="MIK20" s="63"/>
      <c r="MIL20" s="63"/>
      <c r="MIM20" s="63"/>
      <c r="MIN20" s="63"/>
      <c r="MIO20" s="63"/>
      <c r="MIP20" s="63"/>
      <c r="MIQ20" s="63"/>
      <c r="MIR20" s="63"/>
      <c r="MIS20" s="63"/>
      <c r="MIT20" s="63"/>
      <c r="MIU20" s="63"/>
      <c r="MIV20" s="63"/>
      <c r="MIW20" s="63"/>
      <c r="MIX20" s="63"/>
      <c r="MIY20" s="63"/>
      <c r="MIZ20" s="63"/>
      <c r="MJA20" s="63"/>
      <c r="MJB20" s="63"/>
      <c r="MJC20" s="63"/>
      <c r="MJD20" s="63"/>
      <c r="MJE20" s="63"/>
      <c r="MJF20" s="63"/>
      <c r="MJG20" s="63"/>
      <c r="MJH20" s="63"/>
      <c r="MJI20" s="63"/>
      <c r="MJJ20" s="63"/>
      <c r="MJK20" s="63"/>
      <c r="MJL20" s="63"/>
      <c r="MJM20" s="63"/>
      <c r="MJN20" s="63"/>
      <c r="MJO20" s="63"/>
      <c r="MJP20" s="63"/>
      <c r="MJQ20" s="63"/>
      <c r="MJR20" s="63"/>
      <c r="MJS20" s="63"/>
      <c r="MJT20" s="63"/>
      <c r="MJU20" s="63"/>
      <c r="MJV20" s="63"/>
      <c r="MJW20" s="63"/>
      <c r="MJX20" s="63"/>
      <c r="MJY20" s="63"/>
      <c r="MJZ20" s="63"/>
      <c r="MKA20" s="63"/>
      <c r="MKB20" s="63"/>
      <c r="MKC20" s="63"/>
      <c r="MKD20" s="63"/>
      <c r="MKE20" s="63"/>
      <c r="MKF20" s="63"/>
      <c r="MKG20" s="63"/>
      <c r="MKH20" s="63"/>
      <c r="MKI20" s="63"/>
      <c r="MKJ20" s="63"/>
      <c r="MKK20" s="63"/>
      <c r="MKL20" s="63"/>
      <c r="MKM20" s="63"/>
      <c r="MKN20" s="63"/>
      <c r="MKO20" s="63"/>
      <c r="MKP20" s="63"/>
      <c r="MKQ20" s="63"/>
      <c r="MKR20" s="63"/>
      <c r="MKS20" s="63"/>
      <c r="MKT20" s="63"/>
      <c r="MKU20" s="63"/>
      <c r="MKV20" s="63"/>
      <c r="MKW20" s="63"/>
      <c r="MKX20" s="63"/>
      <c r="MKY20" s="63"/>
      <c r="MKZ20" s="63"/>
      <c r="MLA20" s="63"/>
      <c r="MLB20" s="63"/>
      <c r="MLC20" s="63"/>
      <c r="MLD20" s="63"/>
      <c r="MLE20" s="63"/>
      <c r="MLF20" s="63"/>
      <c r="MLG20" s="63"/>
      <c r="MLH20" s="63"/>
      <c r="MLI20" s="63"/>
      <c r="MLJ20" s="63"/>
      <c r="MLK20" s="63"/>
      <c r="MLL20" s="63"/>
      <c r="MLM20" s="63"/>
      <c r="MLN20" s="63"/>
      <c r="MLO20" s="63"/>
      <c r="MLP20" s="63"/>
      <c r="MLQ20" s="63"/>
      <c r="MLR20" s="63"/>
      <c r="MLS20" s="63"/>
      <c r="MLT20" s="63"/>
      <c r="MLU20" s="63"/>
      <c r="MLV20" s="63"/>
      <c r="MLW20" s="63"/>
      <c r="MLX20" s="63"/>
      <c r="MLY20" s="63"/>
      <c r="MLZ20" s="63"/>
      <c r="MMA20" s="63"/>
      <c r="MMB20" s="63"/>
      <c r="MMC20" s="63"/>
      <c r="MMD20" s="63"/>
      <c r="MME20" s="63"/>
      <c r="MMF20" s="63"/>
      <c r="MMG20" s="63"/>
      <c r="MMH20" s="63"/>
      <c r="MMI20" s="63"/>
      <c r="MMJ20" s="63"/>
      <c r="MMK20" s="63"/>
      <c r="MML20" s="63"/>
      <c r="MMM20" s="63"/>
      <c r="MMN20" s="63"/>
      <c r="MMO20" s="63"/>
      <c r="MMP20" s="63"/>
      <c r="MMQ20" s="63"/>
      <c r="MMR20" s="63"/>
      <c r="MMS20" s="63"/>
      <c r="MMT20" s="63"/>
      <c r="MMU20" s="63"/>
      <c r="MMV20" s="63"/>
      <c r="MMW20" s="63"/>
      <c r="MMX20" s="63"/>
      <c r="MMY20" s="63"/>
      <c r="MMZ20" s="63"/>
      <c r="MNA20" s="63"/>
      <c r="MNB20" s="63"/>
      <c r="MNC20" s="63"/>
      <c r="MND20" s="63"/>
      <c r="MNE20" s="63"/>
      <c r="MNF20" s="63"/>
      <c r="MNG20" s="63"/>
      <c r="MNH20" s="63"/>
      <c r="MNI20" s="63"/>
      <c r="MNJ20" s="63"/>
      <c r="MNK20" s="63"/>
      <c r="MNL20" s="63"/>
      <c r="MNM20" s="63"/>
      <c r="MNN20" s="63"/>
      <c r="MNO20" s="63"/>
      <c r="MNP20" s="63"/>
      <c r="MNQ20" s="63"/>
      <c r="MNR20" s="63"/>
      <c r="MNS20" s="63"/>
      <c r="MNT20" s="63"/>
      <c r="MNU20" s="63"/>
      <c r="MNV20" s="63"/>
      <c r="MNW20" s="63"/>
      <c r="MNX20" s="63"/>
      <c r="MNY20" s="63"/>
      <c r="MNZ20" s="63"/>
      <c r="MOA20" s="63"/>
      <c r="MOB20" s="63"/>
      <c r="MOC20" s="63"/>
      <c r="MOD20" s="63"/>
      <c r="MOE20" s="63"/>
      <c r="MOF20" s="63"/>
      <c r="MOG20" s="63"/>
      <c r="MOH20" s="63"/>
      <c r="MOI20" s="63"/>
      <c r="MOJ20" s="63"/>
      <c r="MOK20" s="63"/>
      <c r="MOL20" s="63"/>
      <c r="MOM20" s="63"/>
      <c r="MON20" s="63"/>
      <c r="MOO20" s="63"/>
      <c r="MOP20" s="63"/>
      <c r="MOQ20" s="63"/>
      <c r="MOR20" s="63"/>
      <c r="MOS20" s="63"/>
      <c r="MOT20" s="63"/>
      <c r="MOU20" s="63"/>
      <c r="MOV20" s="63"/>
      <c r="MOW20" s="63"/>
      <c r="MOX20" s="63"/>
      <c r="MOY20" s="63"/>
      <c r="MOZ20" s="63"/>
      <c r="MPA20" s="63"/>
      <c r="MPB20" s="63"/>
      <c r="MPC20" s="63"/>
      <c r="MPD20" s="63"/>
      <c r="MPE20" s="63"/>
      <c r="MPF20" s="63"/>
      <c r="MPG20" s="63"/>
      <c r="MPH20" s="63"/>
      <c r="MPI20" s="63"/>
      <c r="MPJ20" s="63"/>
      <c r="MPK20" s="63"/>
      <c r="MPL20" s="63"/>
      <c r="MPM20" s="63"/>
      <c r="MPN20" s="63"/>
      <c r="MPO20" s="63"/>
      <c r="MPP20" s="63"/>
      <c r="MPQ20" s="63"/>
      <c r="MPR20" s="63"/>
      <c r="MPS20" s="63"/>
      <c r="MPT20" s="63"/>
      <c r="MPU20" s="63"/>
      <c r="MPV20" s="63"/>
      <c r="MPW20" s="63"/>
      <c r="MPX20" s="63"/>
      <c r="MPY20" s="63"/>
      <c r="MPZ20" s="63"/>
      <c r="MQA20" s="63"/>
      <c r="MQB20" s="63"/>
      <c r="MQC20" s="63"/>
      <c r="MQD20" s="63"/>
      <c r="MQE20" s="63"/>
      <c r="MQF20" s="63"/>
      <c r="MQG20" s="63"/>
      <c r="MQH20" s="63"/>
      <c r="MQI20" s="63"/>
      <c r="MQJ20" s="63"/>
      <c r="MQK20" s="63"/>
      <c r="MQL20" s="63"/>
      <c r="MQM20" s="63"/>
      <c r="MQN20" s="63"/>
      <c r="MQO20" s="63"/>
      <c r="MQP20" s="63"/>
      <c r="MQQ20" s="63"/>
      <c r="MQR20" s="63"/>
      <c r="MQS20" s="63"/>
      <c r="MQT20" s="63"/>
      <c r="MQU20" s="63"/>
      <c r="MQV20" s="63"/>
      <c r="MQW20" s="63"/>
      <c r="MQX20" s="63"/>
      <c r="MQY20" s="63"/>
      <c r="MQZ20" s="63"/>
      <c r="MRA20" s="63"/>
      <c r="MRB20" s="63"/>
      <c r="MRC20" s="63"/>
      <c r="MRD20" s="63"/>
      <c r="MRE20" s="63"/>
      <c r="MRF20" s="63"/>
      <c r="MRG20" s="63"/>
      <c r="MRH20" s="63"/>
      <c r="MRI20" s="63"/>
      <c r="MRJ20" s="63"/>
      <c r="MRK20" s="63"/>
      <c r="MRL20" s="63"/>
      <c r="MRM20" s="63"/>
      <c r="MRN20" s="63"/>
      <c r="MRO20" s="63"/>
      <c r="MRP20" s="63"/>
      <c r="MRQ20" s="63"/>
      <c r="MRR20" s="63"/>
      <c r="MRS20" s="63"/>
      <c r="MRT20" s="63"/>
      <c r="MRU20" s="63"/>
      <c r="MRV20" s="63"/>
      <c r="MRW20" s="63"/>
      <c r="MRX20" s="63"/>
      <c r="MRY20" s="63"/>
      <c r="MRZ20" s="63"/>
      <c r="MSA20" s="63"/>
      <c r="MSB20" s="63"/>
      <c r="MSC20" s="63"/>
      <c r="MSD20" s="63"/>
      <c r="MSE20" s="63"/>
      <c r="MSF20" s="63"/>
      <c r="MSG20" s="63"/>
      <c r="MSH20" s="63"/>
      <c r="MSI20" s="63"/>
      <c r="MSJ20" s="63"/>
      <c r="MSK20" s="63"/>
      <c r="MSL20" s="63"/>
      <c r="MSM20" s="63"/>
      <c r="MSN20" s="63"/>
      <c r="MSO20" s="63"/>
      <c r="MSP20" s="63"/>
      <c r="MSQ20" s="63"/>
      <c r="MSR20" s="63"/>
      <c r="MSS20" s="63"/>
      <c r="MST20" s="63"/>
      <c r="MSU20" s="63"/>
      <c r="MSV20" s="63"/>
      <c r="MSW20" s="63"/>
      <c r="MSX20" s="63"/>
      <c r="MSY20" s="63"/>
      <c r="MSZ20" s="63"/>
      <c r="MTA20" s="63"/>
      <c r="MTB20" s="63"/>
      <c r="MTC20" s="63"/>
      <c r="MTD20" s="63"/>
      <c r="MTE20" s="63"/>
      <c r="MTF20" s="63"/>
      <c r="MTG20" s="63"/>
      <c r="MTH20" s="63"/>
      <c r="MTI20" s="63"/>
      <c r="MTJ20" s="63"/>
      <c r="MTK20" s="63"/>
      <c r="MTL20" s="63"/>
      <c r="MTM20" s="63"/>
      <c r="MTN20" s="63"/>
      <c r="MTO20" s="63"/>
      <c r="MTP20" s="63"/>
      <c r="MTQ20" s="63"/>
      <c r="MTR20" s="63"/>
      <c r="MTS20" s="63"/>
      <c r="MTT20" s="63"/>
      <c r="MTU20" s="63"/>
      <c r="MTV20" s="63"/>
      <c r="MTW20" s="63"/>
      <c r="MTX20" s="63"/>
      <c r="MTY20" s="63"/>
      <c r="MTZ20" s="63"/>
      <c r="MUA20" s="63"/>
      <c r="MUB20" s="63"/>
      <c r="MUC20" s="63"/>
      <c r="MUD20" s="63"/>
      <c r="MUE20" s="63"/>
      <c r="MUF20" s="63"/>
      <c r="MUG20" s="63"/>
      <c r="MUH20" s="63"/>
      <c r="MUI20" s="63"/>
      <c r="MUJ20" s="63"/>
      <c r="MUK20" s="63"/>
      <c r="MUL20" s="63"/>
      <c r="MUM20" s="63"/>
      <c r="MUN20" s="63"/>
      <c r="MUO20" s="63"/>
      <c r="MUP20" s="63"/>
      <c r="MUQ20" s="63"/>
      <c r="MUR20" s="63"/>
      <c r="MUS20" s="63"/>
      <c r="MUT20" s="63"/>
      <c r="MUU20" s="63"/>
      <c r="MUV20" s="63"/>
      <c r="MUW20" s="63"/>
      <c r="MUX20" s="63"/>
      <c r="MUY20" s="63"/>
      <c r="MUZ20" s="63"/>
      <c r="MVA20" s="63"/>
      <c r="MVB20" s="63"/>
      <c r="MVC20" s="63"/>
      <c r="MVD20" s="63"/>
      <c r="MVE20" s="63"/>
      <c r="MVF20" s="63"/>
      <c r="MVG20" s="63"/>
      <c r="MVH20" s="63"/>
      <c r="MVI20" s="63"/>
      <c r="MVJ20" s="63"/>
      <c r="MVK20" s="63"/>
      <c r="MVL20" s="63"/>
      <c r="MVM20" s="63"/>
      <c r="MVN20" s="63"/>
      <c r="MVO20" s="63"/>
      <c r="MVP20" s="63"/>
      <c r="MVQ20" s="63"/>
      <c r="MVR20" s="63"/>
      <c r="MVS20" s="63"/>
      <c r="MVT20" s="63"/>
      <c r="MVU20" s="63"/>
      <c r="MVV20" s="63"/>
      <c r="MVW20" s="63"/>
      <c r="MVX20" s="63"/>
      <c r="MVY20" s="63"/>
      <c r="MVZ20" s="63"/>
      <c r="MWA20" s="63"/>
      <c r="MWB20" s="63"/>
      <c r="MWC20" s="63"/>
      <c r="MWD20" s="63"/>
      <c r="MWE20" s="63"/>
      <c r="MWF20" s="63"/>
      <c r="MWG20" s="63"/>
      <c r="MWH20" s="63"/>
      <c r="MWI20" s="63"/>
      <c r="MWJ20" s="63"/>
      <c r="MWK20" s="63"/>
      <c r="MWL20" s="63"/>
      <c r="MWM20" s="63"/>
      <c r="MWN20" s="63"/>
      <c r="MWO20" s="63"/>
      <c r="MWP20" s="63"/>
      <c r="MWQ20" s="63"/>
      <c r="MWR20" s="63"/>
      <c r="MWS20" s="63"/>
      <c r="MWT20" s="63"/>
      <c r="MWU20" s="63"/>
      <c r="MWV20" s="63"/>
      <c r="MWW20" s="63"/>
      <c r="MWX20" s="63"/>
      <c r="MWY20" s="63"/>
      <c r="MWZ20" s="63"/>
      <c r="MXA20" s="63"/>
      <c r="MXB20" s="63"/>
      <c r="MXC20" s="63"/>
      <c r="MXD20" s="63"/>
      <c r="MXE20" s="63"/>
      <c r="MXF20" s="63"/>
      <c r="MXG20" s="63"/>
      <c r="MXH20" s="63"/>
      <c r="MXI20" s="63"/>
      <c r="MXJ20" s="63"/>
      <c r="MXK20" s="63"/>
      <c r="MXL20" s="63"/>
      <c r="MXM20" s="63"/>
      <c r="MXN20" s="63"/>
      <c r="MXO20" s="63"/>
      <c r="MXP20" s="63"/>
      <c r="MXQ20" s="63"/>
      <c r="MXR20" s="63"/>
      <c r="MXS20" s="63"/>
      <c r="MXT20" s="63"/>
      <c r="MXU20" s="63"/>
      <c r="MXV20" s="63"/>
      <c r="MXW20" s="63"/>
      <c r="MXX20" s="63"/>
      <c r="MXY20" s="63"/>
      <c r="MXZ20" s="63"/>
      <c r="MYA20" s="63"/>
      <c r="MYB20" s="63"/>
      <c r="MYC20" s="63"/>
      <c r="MYD20" s="63"/>
      <c r="MYE20" s="63"/>
      <c r="MYF20" s="63"/>
      <c r="MYG20" s="63"/>
      <c r="MYH20" s="63"/>
      <c r="MYI20" s="63"/>
      <c r="MYJ20" s="63"/>
      <c r="MYK20" s="63"/>
      <c r="MYL20" s="63"/>
      <c r="MYM20" s="63"/>
      <c r="MYN20" s="63"/>
      <c r="MYO20" s="63"/>
      <c r="MYP20" s="63"/>
      <c r="MYQ20" s="63"/>
      <c r="MYR20" s="63"/>
      <c r="MYS20" s="63"/>
      <c r="MYT20" s="63"/>
      <c r="MYU20" s="63"/>
      <c r="MYV20" s="63"/>
      <c r="MYW20" s="63"/>
      <c r="MYX20" s="63"/>
      <c r="MYY20" s="63"/>
      <c r="MYZ20" s="63"/>
      <c r="MZA20" s="63"/>
      <c r="MZB20" s="63"/>
      <c r="MZC20" s="63"/>
      <c r="MZD20" s="63"/>
      <c r="MZE20" s="63"/>
      <c r="MZF20" s="63"/>
      <c r="MZG20" s="63"/>
      <c r="MZH20" s="63"/>
      <c r="MZI20" s="63"/>
      <c r="MZJ20" s="63"/>
      <c r="MZK20" s="63"/>
      <c r="MZL20" s="63"/>
      <c r="MZM20" s="63"/>
      <c r="MZN20" s="63"/>
      <c r="MZO20" s="63"/>
      <c r="MZP20" s="63"/>
      <c r="MZQ20" s="63"/>
      <c r="MZR20" s="63"/>
      <c r="MZS20" s="63"/>
      <c r="MZT20" s="63"/>
      <c r="MZU20" s="63"/>
      <c r="MZV20" s="63"/>
      <c r="MZW20" s="63"/>
      <c r="MZX20" s="63"/>
      <c r="MZY20" s="63"/>
      <c r="MZZ20" s="63"/>
      <c r="NAA20" s="63"/>
      <c r="NAB20" s="63"/>
      <c r="NAC20" s="63"/>
      <c r="NAD20" s="63"/>
      <c r="NAE20" s="63"/>
      <c r="NAF20" s="63"/>
      <c r="NAG20" s="63"/>
      <c r="NAH20" s="63"/>
      <c r="NAI20" s="63"/>
      <c r="NAJ20" s="63"/>
      <c r="NAK20" s="63"/>
      <c r="NAL20" s="63"/>
      <c r="NAM20" s="63"/>
      <c r="NAN20" s="63"/>
      <c r="NAO20" s="63"/>
      <c r="NAP20" s="63"/>
      <c r="NAQ20" s="63"/>
      <c r="NAR20" s="63"/>
      <c r="NAS20" s="63"/>
      <c r="NAT20" s="63"/>
      <c r="NAU20" s="63"/>
      <c r="NAV20" s="63"/>
      <c r="NAW20" s="63"/>
      <c r="NAX20" s="63"/>
      <c r="NAY20" s="63"/>
      <c r="NAZ20" s="63"/>
      <c r="NBA20" s="63"/>
      <c r="NBB20" s="63"/>
      <c r="NBC20" s="63"/>
      <c r="NBD20" s="63"/>
      <c r="NBE20" s="63"/>
      <c r="NBF20" s="63"/>
      <c r="NBG20" s="63"/>
      <c r="NBH20" s="63"/>
      <c r="NBI20" s="63"/>
      <c r="NBJ20" s="63"/>
      <c r="NBK20" s="63"/>
      <c r="NBL20" s="63"/>
      <c r="NBM20" s="63"/>
      <c r="NBN20" s="63"/>
      <c r="NBO20" s="63"/>
      <c r="NBP20" s="63"/>
      <c r="NBQ20" s="63"/>
      <c r="NBR20" s="63"/>
      <c r="NBS20" s="63"/>
      <c r="NBT20" s="63"/>
      <c r="NBU20" s="63"/>
      <c r="NBV20" s="63"/>
      <c r="NBW20" s="63"/>
      <c r="NBX20" s="63"/>
      <c r="NBY20" s="63"/>
      <c r="NBZ20" s="63"/>
      <c r="NCA20" s="63"/>
      <c r="NCB20" s="63"/>
      <c r="NCC20" s="63"/>
      <c r="NCD20" s="63"/>
      <c r="NCE20" s="63"/>
      <c r="NCF20" s="63"/>
      <c r="NCG20" s="63"/>
      <c r="NCH20" s="63"/>
      <c r="NCI20" s="63"/>
      <c r="NCJ20" s="63"/>
      <c r="NCK20" s="63"/>
      <c r="NCL20" s="63"/>
      <c r="NCM20" s="63"/>
      <c r="NCN20" s="63"/>
      <c r="NCO20" s="63"/>
      <c r="NCP20" s="63"/>
      <c r="NCQ20" s="63"/>
      <c r="NCR20" s="63"/>
      <c r="NCS20" s="63"/>
      <c r="NCT20" s="63"/>
      <c r="NCU20" s="63"/>
      <c r="NCV20" s="63"/>
      <c r="NCW20" s="63"/>
      <c r="NCX20" s="63"/>
      <c r="NCY20" s="63"/>
      <c r="NCZ20" s="63"/>
      <c r="NDA20" s="63"/>
      <c r="NDB20" s="63"/>
      <c r="NDC20" s="63"/>
      <c r="NDD20" s="63"/>
      <c r="NDE20" s="63"/>
      <c r="NDF20" s="63"/>
      <c r="NDG20" s="63"/>
      <c r="NDH20" s="63"/>
      <c r="NDI20" s="63"/>
      <c r="NDJ20" s="63"/>
      <c r="NDK20" s="63"/>
      <c r="NDL20" s="63"/>
      <c r="NDM20" s="63"/>
      <c r="NDN20" s="63"/>
      <c r="NDO20" s="63"/>
      <c r="NDP20" s="63"/>
      <c r="NDQ20" s="63"/>
      <c r="NDR20" s="63"/>
      <c r="NDS20" s="63"/>
      <c r="NDT20" s="63"/>
      <c r="NDU20" s="63"/>
      <c r="NDV20" s="63"/>
      <c r="NDW20" s="63"/>
      <c r="NDX20" s="63"/>
      <c r="NDY20" s="63"/>
      <c r="NDZ20" s="63"/>
      <c r="NEA20" s="63"/>
      <c r="NEB20" s="63"/>
      <c r="NEC20" s="63"/>
      <c r="NED20" s="63"/>
      <c r="NEE20" s="63"/>
      <c r="NEF20" s="63"/>
      <c r="NEG20" s="63"/>
      <c r="NEH20" s="63"/>
      <c r="NEI20" s="63"/>
      <c r="NEJ20" s="63"/>
      <c r="NEK20" s="63"/>
      <c r="NEL20" s="63"/>
      <c r="NEM20" s="63"/>
      <c r="NEN20" s="63"/>
      <c r="NEO20" s="63"/>
      <c r="NEP20" s="63"/>
      <c r="NEQ20" s="63"/>
      <c r="NER20" s="63"/>
      <c r="NES20" s="63"/>
      <c r="NET20" s="63"/>
      <c r="NEU20" s="63"/>
      <c r="NEV20" s="63"/>
      <c r="NEW20" s="63"/>
      <c r="NEX20" s="63"/>
      <c r="NEY20" s="63"/>
      <c r="NEZ20" s="63"/>
      <c r="NFA20" s="63"/>
      <c r="NFB20" s="63"/>
      <c r="NFC20" s="63"/>
      <c r="NFD20" s="63"/>
      <c r="NFE20" s="63"/>
      <c r="NFF20" s="63"/>
      <c r="NFG20" s="63"/>
      <c r="NFH20" s="63"/>
      <c r="NFI20" s="63"/>
      <c r="NFJ20" s="63"/>
      <c r="NFK20" s="63"/>
      <c r="NFL20" s="63"/>
      <c r="NFM20" s="63"/>
      <c r="NFN20" s="63"/>
      <c r="NFO20" s="63"/>
      <c r="NFP20" s="63"/>
      <c r="NFQ20" s="63"/>
      <c r="NFR20" s="63"/>
      <c r="NFS20" s="63"/>
      <c r="NFT20" s="63"/>
      <c r="NFU20" s="63"/>
      <c r="NFV20" s="63"/>
      <c r="NFW20" s="63"/>
      <c r="NFX20" s="63"/>
      <c r="NFY20" s="63"/>
      <c r="NFZ20" s="63"/>
      <c r="NGA20" s="63"/>
      <c r="NGB20" s="63"/>
      <c r="NGC20" s="63"/>
      <c r="NGD20" s="63"/>
      <c r="NGE20" s="63"/>
      <c r="NGF20" s="63"/>
      <c r="NGG20" s="63"/>
      <c r="NGH20" s="63"/>
      <c r="NGI20" s="63"/>
      <c r="NGJ20" s="63"/>
      <c r="NGK20" s="63"/>
      <c r="NGL20" s="63"/>
      <c r="NGM20" s="63"/>
      <c r="NGN20" s="63"/>
      <c r="NGO20" s="63"/>
      <c r="NGP20" s="63"/>
      <c r="NGQ20" s="63"/>
      <c r="NGR20" s="63"/>
      <c r="NGS20" s="63"/>
      <c r="NGT20" s="63"/>
      <c r="NGU20" s="63"/>
      <c r="NGV20" s="63"/>
      <c r="NGW20" s="63"/>
      <c r="NGX20" s="63"/>
      <c r="NGY20" s="63"/>
      <c r="NGZ20" s="63"/>
      <c r="NHA20" s="63"/>
      <c r="NHB20" s="63"/>
      <c r="NHC20" s="63"/>
      <c r="NHD20" s="63"/>
      <c r="NHE20" s="63"/>
      <c r="NHF20" s="63"/>
      <c r="NHG20" s="63"/>
      <c r="NHH20" s="63"/>
      <c r="NHI20" s="63"/>
      <c r="NHJ20" s="63"/>
      <c r="NHK20" s="63"/>
      <c r="NHL20" s="63"/>
      <c r="NHM20" s="63"/>
      <c r="NHN20" s="63"/>
      <c r="NHO20" s="63"/>
      <c r="NHP20" s="63"/>
      <c r="NHQ20" s="63"/>
      <c r="NHR20" s="63"/>
      <c r="NHS20" s="63"/>
      <c r="NHT20" s="63"/>
      <c r="NHU20" s="63"/>
      <c r="NHV20" s="63"/>
      <c r="NHW20" s="63"/>
      <c r="NHX20" s="63"/>
      <c r="NHY20" s="63"/>
      <c r="NHZ20" s="63"/>
      <c r="NIA20" s="63"/>
      <c r="NIB20" s="63"/>
      <c r="NIC20" s="63"/>
      <c r="NID20" s="63"/>
      <c r="NIE20" s="63"/>
      <c r="NIF20" s="63"/>
      <c r="NIG20" s="63"/>
      <c r="NIH20" s="63"/>
      <c r="NII20" s="63"/>
      <c r="NIJ20" s="63"/>
      <c r="NIK20" s="63"/>
      <c r="NIL20" s="63"/>
      <c r="NIM20" s="63"/>
      <c r="NIN20" s="63"/>
      <c r="NIO20" s="63"/>
      <c r="NIP20" s="63"/>
      <c r="NIQ20" s="63"/>
      <c r="NIR20" s="63"/>
      <c r="NIS20" s="63"/>
      <c r="NIT20" s="63"/>
      <c r="NIU20" s="63"/>
      <c r="NIV20" s="63"/>
      <c r="NIW20" s="63"/>
      <c r="NIX20" s="63"/>
      <c r="NIY20" s="63"/>
      <c r="NIZ20" s="63"/>
      <c r="NJA20" s="63"/>
      <c r="NJB20" s="63"/>
      <c r="NJC20" s="63"/>
      <c r="NJD20" s="63"/>
      <c r="NJE20" s="63"/>
      <c r="NJF20" s="63"/>
      <c r="NJG20" s="63"/>
      <c r="NJH20" s="63"/>
      <c r="NJI20" s="63"/>
      <c r="NJJ20" s="63"/>
      <c r="NJK20" s="63"/>
      <c r="NJL20" s="63"/>
      <c r="NJM20" s="63"/>
      <c r="NJN20" s="63"/>
      <c r="NJO20" s="63"/>
      <c r="NJP20" s="63"/>
      <c r="NJQ20" s="63"/>
      <c r="NJR20" s="63"/>
      <c r="NJS20" s="63"/>
      <c r="NJT20" s="63"/>
      <c r="NJU20" s="63"/>
      <c r="NJV20" s="63"/>
      <c r="NJW20" s="63"/>
      <c r="NJX20" s="63"/>
      <c r="NJY20" s="63"/>
      <c r="NJZ20" s="63"/>
      <c r="NKA20" s="63"/>
      <c r="NKB20" s="63"/>
      <c r="NKC20" s="63"/>
      <c r="NKD20" s="63"/>
      <c r="NKE20" s="63"/>
      <c r="NKF20" s="63"/>
      <c r="NKG20" s="63"/>
      <c r="NKH20" s="63"/>
      <c r="NKI20" s="63"/>
      <c r="NKJ20" s="63"/>
      <c r="NKK20" s="63"/>
      <c r="NKL20" s="63"/>
      <c r="NKM20" s="63"/>
      <c r="NKN20" s="63"/>
      <c r="NKO20" s="63"/>
      <c r="NKP20" s="63"/>
      <c r="NKQ20" s="63"/>
      <c r="NKR20" s="63"/>
      <c r="NKS20" s="63"/>
      <c r="NKT20" s="63"/>
      <c r="NKU20" s="63"/>
      <c r="NKV20" s="63"/>
      <c r="NKW20" s="63"/>
      <c r="NKX20" s="63"/>
      <c r="NKY20" s="63"/>
      <c r="NKZ20" s="63"/>
      <c r="NLA20" s="63"/>
      <c r="NLB20" s="63"/>
      <c r="NLC20" s="63"/>
      <c r="NLD20" s="63"/>
      <c r="NLE20" s="63"/>
      <c r="NLF20" s="63"/>
      <c r="NLG20" s="63"/>
      <c r="NLH20" s="63"/>
      <c r="NLI20" s="63"/>
      <c r="NLJ20" s="63"/>
      <c r="NLK20" s="63"/>
      <c r="NLL20" s="63"/>
      <c r="NLM20" s="63"/>
      <c r="NLN20" s="63"/>
      <c r="NLO20" s="63"/>
      <c r="NLP20" s="63"/>
      <c r="NLQ20" s="63"/>
      <c r="NLR20" s="63"/>
      <c r="NLS20" s="63"/>
      <c r="NLT20" s="63"/>
      <c r="NLU20" s="63"/>
      <c r="NLV20" s="63"/>
      <c r="NLW20" s="63"/>
      <c r="NLX20" s="63"/>
      <c r="NLY20" s="63"/>
      <c r="NLZ20" s="63"/>
      <c r="NMA20" s="63"/>
      <c r="NMB20" s="63"/>
      <c r="NMC20" s="63"/>
      <c r="NMD20" s="63"/>
      <c r="NME20" s="63"/>
      <c r="NMF20" s="63"/>
      <c r="NMG20" s="63"/>
      <c r="NMH20" s="63"/>
      <c r="NMI20" s="63"/>
      <c r="NMJ20" s="63"/>
      <c r="NMK20" s="63"/>
      <c r="NML20" s="63"/>
      <c r="NMM20" s="63"/>
      <c r="NMN20" s="63"/>
      <c r="NMO20" s="63"/>
      <c r="NMP20" s="63"/>
      <c r="NMQ20" s="63"/>
      <c r="NMR20" s="63"/>
      <c r="NMS20" s="63"/>
      <c r="NMT20" s="63"/>
      <c r="NMU20" s="63"/>
      <c r="NMV20" s="63"/>
      <c r="NMW20" s="63"/>
      <c r="NMX20" s="63"/>
      <c r="NMY20" s="63"/>
      <c r="NMZ20" s="63"/>
      <c r="NNA20" s="63"/>
      <c r="NNB20" s="63"/>
      <c r="NNC20" s="63"/>
      <c r="NND20" s="63"/>
      <c r="NNE20" s="63"/>
      <c r="NNF20" s="63"/>
      <c r="NNG20" s="63"/>
      <c r="NNH20" s="63"/>
      <c r="NNI20" s="63"/>
      <c r="NNJ20" s="63"/>
      <c r="NNK20" s="63"/>
      <c r="NNL20" s="63"/>
      <c r="NNM20" s="63"/>
      <c r="NNN20" s="63"/>
      <c r="NNO20" s="63"/>
      <c r="NNP20" s="63"/>
      <c r="NNQ20" s="63"/>
      <c r="NNR20" s="63"/>
      <c r="NNS20" s="63"/>
      <c r="NNT20" s="63"/>
      <c r="NNU20" s="63"/>
      <c r="NNV20" s="63"/>
      <c r="NNW20" s="63"/>
      <c r="NNX20" s="63"/>
      <c r="NNY20" s="63"/>
      <c r="NNZ20" s="63"/>
      <c r="NOA20" s="63"/>
      <c r="NOB20" s="63"/>
      <c r="NOC20" s="63"/>
      <c r="NOD20" s="63"/>
      <c r="NOE20" s="63"/>
      <c r="NOF20" s="63"/>
      <c r="NOG20" s="63"/>
      <c r="NOH20" s="63"/>
      <c r="NOI20" s="63"/>
      <c r="NOJ20" s="63"/>
      <c r="NOK20" s="63"/>
      <c r="NOL20" s="63"/>
      <c r="NOM20" s="63"/>
      <c r="NON20" s="63"/>
      <c r="NOO20" s="63"/>
      <c r="NOP20" s="63"/>
      <c r="NOQ20" s="63"/>
      <c r="NOR20" s="63"/>
      <c r="NOS20" s="63"/>
      <c r="NOT20" s="63"/>
      <c r="NOU20" s="63"/>
      <c r="NOV20" s="63"/>
      <c r="NOW20" s="63"/>
      <c r="NOX20" s="63"/>
      <c r="NOY20" s="63"/>
      <c r="NOZ20" s="63"/>
      <c r="NPA20" s="63"/>
      <c r="NPB20" s="63"/>
      <c r="NPC20" s="63"/>
      <c r="NPD20" s="63"/>
      <c r="NPE20" s="63"/>
      <c r="NPF20" s="63"/>
      <c r="NPG20" s="63"/>
      <c r="NPH20" s="63"/>
      <c r="NPI20" s="63"/>
      <c r="NPJ20" s="63"/>
      <c r="NPK20" s="63"/>
      <c r="NPL20" s="63"/>
      <c r="NPM20" s="63"/>
      <c r="NPN20" s="63"/>
      <c r="NPO20" s="63"/>
      <c r="NPP20" s="63"/>
      <c r="NPQ20" s="63"/>
      <c r="NPR20" s="63"/>
      <c r="NPS20" s="63"/>
      <c r="NPT20" s="63"/>
      <c r="NPU20" s="63"/>
      <c r="NPV20" s="63"/>
      <c r="NPW20" s="63"/>
      <c r="NPX20" s="63"/>
      <c r="NPY20" s="63"/>
      <c r="NPZ20" s="63"/>
      <c r="NQA20" s="63"/>
      <c r="NQB20" s="63"/>
      <c r="NQC20" s="63"/>
      <c r="NQD20" s="63"/>
      <c r="NQE20" s="63"/>
      <c r="NQF20" s="63"/>
      <c r="NQG20" s="63"/>
      <c r="NQH20" s="63"/>
      <c r="NQI20" s="63"/>
      <c r="NQJ20" s="63"/>
      <c r="NQK20" s="63"/>
      <c r="NQL20" s="63"/>
      <c r="NQM20" s="63"/>
      <c r="NQN20" s="63"/>
      <c r="NQO20" s="63"/>
      <c r="NQP20" s="63"/>
      <c r="NQQ20" s="63"/>
      <c r="NQR20" s="63"/>
      <c r="NQS20" s="63"/>
      <c r="NQT20" s="63"/>
      <c r="NQU20" s="63"/>
      <c r="NQV20" s="63"/>
      <c r="NQW20" s="63"/>
      <c r="NQX20" s="63"/>
      <c r="NQY20" s="63"/>
      <c r="NQZ20" s="63"/>
      <c r="NRA20" s="63"/>
      <c r="NRB20" s="63"/>
      <c r="NRC20" s="63"/>
      <c r="NRD20" s="63"/>
      <c r="NRE20" s="63"/>
      <c r="NRF20" s="63"/>
      <c r="NRG20" s="63"/>
      <c r="NRH20" s="63"/>
      <c r="NRI20" s="63"/>
      <c r="NRJ20" s="63"/>
      <c r="NRK20" s="63"/>
      <c r="NRL20" s="63"/>
      <c r="NRM20" s="63"/>
      <c r="NRN20" s="63"/>
      <c r="NRO20" s="63"/>
      <c r="NRP20" s="63"/>
      <c r="NRQ20" s="63"/>
      <c r="NRR20" s="63"/>
      <c r="NRS20" s="63"/>
      <c r="NRT20" s="63"/>
      <c r="NRU20" s="63"/>
      <c r="NRV20" s="63"/>
      <c r="NRW20" s="63"/>
      <c r="NRX20" s="63"/>
      <c r="NRY20" s="63"/>
      <c r="NRZ20" s="63"/>
      <c r="NSA20" s="63"/>
      <c r="NSB20" s="63"/>
      <c r="NSC20" s="63"/>
      <c r="NSD20" s="63"/>
      <c r="NSE20" s="63"/>
      <c r="NSF20" s="63"/>
      <c r="NSG20" s="63"/>
      <c r="NSH20" s="63"/>
      <c r="NSI20" s="63"/>
      <c r="NSJ20" s="63"/>
      <c r="NSK20" s="63"/>
      <c r="NSL20" s="63"/>
      <c r="NSM20" s="63"/>
      <c r="NSN20" s="63"/>
      <c r="NSO20" s="63"/>
      <c r="NSP20" s="63"/>
      <c r="NSQ20" s="63"/>
      <c r="NSR20" s="63"/>
      <c r="NSS20" s="63"/>
      <c r="NST20" s="63"/>
      <c r="NSU20" s="63"/>
      <c r="NSV20" s="63"/>
      <c r="NSW20" s="63"/>
      <c r="NSX20" s="63"/>
      <c r="NSY20" s="63"/>
      <c r="NSZ20" s="63"/>
      <c r="NTA20" s="63"/>
      <c r="NTB20" s="63"/>
      <c r="NTC20" s="63"/>
      <c r="NTD20" s="63"/>
      <c r="NTE20" s="63"/>
      <c r="NTF20" s="63"/>
      <c r="NTG20" s="63"/>
      <c r="NTH20" s="63"/>
      <c r="NTI20" s="63"/>
      <c r="NTJ20" s="63"/>
      <c r="NTK20" s="63"/>
      <c r="NTL20" s="63"/>
      <c r="NTM20" s="63"/>
      <c r="NTN20" s="63"/>
      <c r="NTO20" s="63"/>
      <c r="NTP20" s="63"/>
      <c r="NTQ20" s="63"/>
      <c r="NTR20" s="63"/>
      <c r="NTS20" s="63"/>
      <c r="NTT20" s="63"/>
      <c r="NTU20" s="63"/>
      <c r="NTV20" s="63"/>
      <c r="NTW20" s="63"/>
      <c r="NTX20" s="63"/>
      <c r="NTY20" s="63"/>
      <c r="NTZ20" s="63"/>
      <c r="NUA20" s="63"/>
      <c r="NUB20" s="63"/>
      <c r="NUC20" s="63"/>
      <c r="NUD20" s="63"/>
      <c r="NUE20" s="63"/>
      <c r="NUF20" s="63"/>
      <c r="NUG20" s="63"/>
      <c r="NUH20" s="63"/>
      <c r="NUI20" s="63"/>
      <c r="NUJ20" s="63"/>
      <c r="NUK20" s="63"/>
      <c r="NUL20" s="63"/>
      <c r="NUM20" s="63"/>
      <c r="NUN20" s="63"/>
      <c r="NUO20" s="63"/>
      <c r="NUP20" s="63"/>
      <c r="NUQ20" s="63"/>
      <c r="NUR20" s="63"/>
      <c r="NUS20" s="63"/>
      <c r="NUT20" s="63"/>
      <c r="NUU20" s="63"/>
      <c r="NUV20" s="63"/>
      <c r="NUW20" s="63"/>
      <c r="NUX20" s="63"/>
      <c r="NUY20" s="63"/>
      <c r="NUZ20" s="63"/>
      <c r="NVA20" s="63"/>
      <c r="NVB20" s="63"/>
      <c r="NVC20" s="63"/>
      <c r="NVD20" s="63"/>
      <c r="NVE20" s="63"/>
      <c r="NVF20" s="63"/>
      <c r="NVG20" s="63"/>
      <c r="NVH20" s="63"/>
      <c r="NVI20" s="63"/>
      <c r="NVJ20" s="63"/>
      <c r="NVK20" s="63"/>
      <c r="NVL20" s="63"/>
      <c r="NVM20" s="63"/>
      <c r="NVN20" s="63"/>
      <c r="NVO20" s="63"/>
      <c r="NVP20" s="63"/>
      <c r="NVQ20" s="63"/>
      <c r="NVR20" s="63"/>
      <c r="NVS20" s="63"/>
      <c r="NVT20" s="63"/>
      <c r="NVU20" s="63"/>
      <c r="NVV20" s="63"/>
      <c r="NVW20" s="63"/>
      <c r="NVX20" s="63"/>
      <c r="NVY20" s="63"/>
      <c r="NVZ20" s="63"/>
      <c r="NWA20" s="63"/>
      <c r="NWB20" s="63"/>
      <c r="NWC20" s="63"/>
      <c r="NWD20" s="63"/>
      <c r="NWE20" s="63"/>
      <c r="NWF20" s="63"/>
      <c r="NWG20" s="63"/>
      <c r="NWH20" s="63"/>
      <c r="NWI20" s="63"/>
      <c r="NWJ20" s="63"/>
      <c r="NWK20" s="63"/>
      <c r="NWL20" s="63"/>
      <c r="NWM20" s="63"/>
      <c r="NWN20" s="63"/>
      <c r="NWO20" s="63"/>
      <c r="NWP20" s="63"/>
      <c r="NWQ20" s="63"/>
      <c r="NWR20" s="63"/>
      <c r="NWS20" s="63"/>
      <c r="NWT20" s="63"/>
      <c r="NWU20" s="63"/>
      <c r="NWV20" s="63"/>
      <c r="NWW20" s="63"/>
      <c r="NWX20" s="63"/>
      <c r="NWY20" s="63"/>
      <c r="NWZ20" s="63"/>
      <c r="NXA20" s="63"/>
      <c r="NXB20" s="63"/>
      <c r="NXC20" s="63"/>
      <c r="NXD20" s="63"/>
      <c r="NXE20" s="63"/>
      <c r="NXF20" s="63"/>
      <c r="NXG20" s="63"/>
      <c r="NXH20" s="63"/>
      <c r="NXI20" s="63"/>
      <c r="NXJ20" s="63"/>
      <c r="NXK20" s="63"/>
      <c r="NXL20" s="63"/>
      <c r="NXM20" s="63"/>
      <c r="NXN20" s="63"/>
      <c r="NXO20" s="63"/>
      <c r="NXP20" s="63"/>
      <c r="NXQ20" s="63"/>
      <c r="NXR20" s="63"/>
      <c r="NXS20" s="63"/>
      <c r="NXT20" s="63"/>
      <c r="NXU20" s="63"/>
      <c r="NXV20" s="63"/>
      <c r="NXW20" s="63"/>
      <c r="NXX20" s="63"/>
      <c r="NXY20" s="63"/>
      <c r="NXZ20" s="63"/>
      <c r="NYA20" s="63"/>
      <c r="NYB20" s="63"/>
      <c r="NYC20" s="63"/>
      <c r="NYD20" s="63"/>
      <c r="NYE20" s="63"/>
      <c r="NYF20" s="63"/>
      <c r="NYG20" s="63"/>
      <c r="NYH20" s="63"/>
      <c r="NYI20" s="63"/>
      <c r="NYJ20" s="63"/>
      <c r="NYK20" s="63"/>
      <c r="NYL20" s="63"/>
      <c r="NYM20" s="63"/>
      <c r="NYN20" s="63"/>
      <c r="NYO20" s="63"/>
      <c r="NYP20" s="63"/>
      <c r="NYQ20" s="63"/>
      <c r="NYR20" s="63"/>
      <c r="NYS20" s="63"/>
      <c r="NYT20" s="63"/>
      <c r="NYU20" s="63"/>
      <c r="NYV20" s="63"/>
      <c r="NYW20" s="63"/>
      <c r="NYX20" s="63"/>
      <c r="NYY20" s="63"/>
      <c r="NYZ20" s="63"/>
      <c r="NZA20" s="63"/>
      <c r="NZB20" s="63"/>
      <c r="NZC20" s="63"/>
      <c r="NZD20" s="63"/>
      <c r="NZE20" s="63"/>
      <c r="NZF20" s="63"/>
      <c r="NZG20" s="63"/>
      <c r="NZH20" s="63"/>
      <c r="NZI20" s="63"/>
      <c r="NZJ20" s="63"/>
      <c r="NZK20" s="63"/>
      <c r="NZL20" s="63"/>
      <c r="NZM20" s="63"/>
      <c r="NZN20" s="63"/>
      <c r="NZO20" s="63"/>
      <c r="NZP20" s="63"/>
      <c r="NZQ20" s="63"/>
      <c r="NZR20" s="63"/>
      <c r="NZS20" s="63"/>
      <c r="NZT20" s="63"/>
      <c r="NZU20" s="63"/>
      <c r="NZV20" s="63"/>
      <c r="NZW20" s="63"/>
      <c r="NZX20" s="63"/>
      <c r="NZY20" s="63"/>
      <c r="NZZ20" s="63"/>
      <c r="OAA20" s="63"/>
      <c r="OAB20" s="63"/>
      <c r="OAC20" s="63"/>
      <c r="OAD20" s="63"/>
      <c r="OAE20" s="63"/>
      <c r="OAF20" s="63"/>
      <c r="OAG20" s="63"/>
      <c r="OAH20" s="63"/>
      <c r="OAI20" s="63"/>
      <c r="OAJ20" s="63"/>
      <c r="OAK20" s="63"/>
      <c r="OAL20" s="63"/>
      <c r="OAM20" s="63"/>
      <c r="OAN20" s="63"/>
      <c r="OAO20" s="63"/>
      <c r="OAP20" s="63"/>
      <c r="OAQ20" s="63"/>
      <c r="OAR20" s="63"/>
      <c r="OAS20" s="63"/>
      <c r="OAT20" s="63"/>
      <c r="OAU20" s="63"/>
      <c r="OAV20" s="63"/>
      <c r="OAW20" s="63"/>
      <c r="OAX20" s="63"/>
      <c r="OAY20" s="63"/>
      <c r="OAZ20" s="63"/>
      <c r="OBA20" s="63"/>
      <c r="OBB20" s="63"/>
      <c r="OBC20" s="63"/>
      <c r="OBD20" s="63"/>
      <c r="OBE20" s="63"/>
      <c r="OBF20" s="63"/>
      <c r="OBG20" s="63"/>
      <c r="OBH20" s="63"/>
      <c r="OBI20" s="63"/>
      <c r="OBJ20" s="63"/>
      <c r="OBK20" s="63"/>
      <c r="OBL20" s="63"/>
      <c r="OBM20" s="63"/>
      <c r="OBN20" s="63"/>
      <c r="OBO20" s="63"/>
      <c r="OBP20" s="63"/>
      <c r="OBQ20" s="63"/>
      <c r="OBR20" s="63"/>
      <c r="OBS20" s="63"/>
      <c r="OBT20" s="63"/>
      <c r="OBU20" s="63"/>
      <c r="OBV20" s="63"/>
      <c r="OBW20" s="63"/>
      <c r="OBX20" s="63"/>
      <c r="OBY20" s="63"/>
      <c r="OBZ20" s="63"/>
      <c r="OCA20" s="63"/>
      <c r="OCB20" s="63"/>
      <c r="OCC20" s="63"/>
      <c r="OCD20" s="63"/>
      <c r="OCE20" s="63"/>
      <c r="OCF20" s="63"/>
      <c r="OCG20" s="63"/>
      <c r="OCH20" s="63"/>
      <c r="OCI20" s="63"/>
      <c r="OCJ20" s="63"/>
      <c r="OCK20" s="63"/>
      <c r="OCL20" s="63"/>
      <c r="OCM20" s="63"/>
      <c r="OCN20" s="63"/>
      <c r="OCO20" s="63"/>
      <c r="OCP20" s="63"/>
      <c r="OCQ20" s="63"/>
      <c r="OCR20" s="63"/>
      <c r="OCS20" s="63"/>
      <c r="OCT20" s="63"/>
      <c r="OCU20" s="63"/>
      <c r="OCV20" s="63"/>
      <c r="OCW20" s="63"/>
      <c r="OCX20" s="63"/>
      <c r="OCY20" s="63"/>
      <c r="OCZ20" s="63"/>
      <c r="ODA20" s="63"/>
      <c r="ODB20" s="63"/>
      <c r="ODC20" s="63"/>
      <c r="ODD20" s="63"/>
      <c r="ODE20" s="63"/>
      <c r="ODF20" s="63"/>
      <c r="ODG20" s="63"/>
      <c r="ODH20" s="63"/>
      <c r="ODI20" s="63"/>
      <c r="ODJ20" s="63"/>
      <c r="ODK20" s="63"/>
      <c r="ODL20" s="63"/>
      <c r="ODM20" s="63"/>
      <c r="ODN20" s="63"/>
      <c r="ODO20" s="63"/>
      <c r="ODP20" s="63"/>
      <c r="ODQ20" s="63"/>
      <c r="ODR20" s="63"/>
      <c r="ODS20" s="63"/>
      <c r="ODT20" s="63"/>
      <c r="ODU20" s="63"/>
      <c r="ODV20" s="63"/>
      <c r="ODW20" s="63"/>
      <c r="ODX20" s="63"/>
      <c r="ODY20" s="63"/>
      <c r="ODZ20" s="63"/>
      <c r="OEA20" s="63"/>
      <c r="OEB20" s="63"/>
      <c r="OEC20" s="63"/>
      <c r="OED20" s="63"/>
      <c r="OEE20" s="63"/>
      <c r="OEF20" s="63"/>
      <c r="OEG20" s="63"/>
      <c r="OEH20" s="63"/>
      <c r="OEI20" s="63"/>
      <c r="OEJ20" s="63"/>
      <c r="OEK20" s="63"/>
      <c r="OEL20" s="63"/>
      <c r="OEM20" s="63"/>
      <c r="OEN20" s="63"/>
      <c r="OEO20" s="63"/>
      <c r="OEP20" s="63"/>
      <c r="OEQ20" s="63"/>
      <c r="OER20" s="63"/>
      <c r="OES20" s="63"/>
      <c r="OET20" s="63"/>
      <c r="OEU20" s="63"/>
      <c r="OEV20" s="63"/>
      <c r="OEW20" s="63"/>
      <c r="OEX20" s="63"/>
      <c r="OEY20" s="63"/>
      <c r="OEZ20" s="63"/>
      <c r="OFA20" s="63"/>
      <c r="OFB20" s="63"/>
      <c r="OFC20" s="63"/>
      <c r="OFD20" s="63"/>
      <c r="OFE20" s="63"/>
      <c r="OFF20" s="63"/>
      <c r="OFG20" s="63"/>
      <c r="OFH20" s="63"/>
      <c r="OFI20" s="63"/>
      <c r="OFJ20" s="63"/>
      <c r="OFK20" s="63"/>
      <c r="OFL20" s="63"/>
      <c r="OFM20" s="63"/>
      <c r="OFN20" s="63"/>
      <c r="OFO20" s="63"/>
      <c r="OFP20" s="63"/>
      <c r="OFQ20" s="63"/>
      <c r="OFR20" s="63"/>
      <c r="OFS20" s="63"/>
      <c r="OFT20" s="63"/>
      <c r="OFU20" s="63"/>
      <c r="OFV20" s="63"/>
      <c r="OFW20" s="63"/>
      <c r="OFX20" s="63"/>
      <c r="OFY20" s="63"/>
      <c r="OFZ20" s="63"/>
      <c r="OGA20" s="63"/>
      <c r="OGB20" s="63"/>
      <c r="OGC20" s="63"/>
      <c r="OGD20" s="63"/>
      <c r="OGE20" s="63"/>
      <c r="OGF20" s="63"/>
      <c r="OGG20" s="63"/>
      <c r="OGH20" s="63"/>
      <c r="OGI20" s="63"/>
      <c r="OGJ20" s="63"/>
      <c r="OGK20" s="63"/>
      <c r="OGL20" s="63"/>
      <c r="OGM20" s="63"/>
      <c r="OGN20" s="63"/>
      <c r="OGO20" s="63"/>
      <c r="OGP20" s="63"/>
      <c r="OGQ20" s="63"/>
      <c r="OGR20" s="63"/>
      <c r="OGS20" s="63"/>
      <c r="OGT20" s="63"/>
      <c r="OGU20" s="63"/>
      <c r="OGV20" s="63"/>
      <c r="OGW20" s="63"/>
      <c r="OGX20" s="63"/>
      <c r="OGY20" s="63"/>
      <c r="OGZ20" s="63"/>
      <c r="OHA20" s="63"/>
      <c r="OHB20" s="63"/>
      <c r="OHC20" s="63"/>
      <c r="OHD20" s="63"/>
      <c r="OHE20" s="63"/>
      <c r="OHF20" s="63"/>
      <c r="OHG20" s="63"/>
      <c r="OHH20" s="63"/>
      <c r="OHI20" s="63"/>
      <c r="OHJ20" s="63"/>
      <c r="OHK20" s="63"/>
      <c r="OHL20" s="63"/>
      <c r="OHM20" s="63"/>
      <c r="OHN20" s="63"/>
      <c r="OHO20" s="63"/>
      <c r="OHP20" s="63"/>
      <c r="OHQ20" s="63"/>
      <c r="OHR20" s="63"/>
      <c r="OHS20" s="63"/>
      <c r="OHT20" s="63"/>
      <c r="OHU20" s="63"/>
      <c r="OHV20" s="63"/>
      <c r="OHW20" s="63"/>
      <c r="OHX20" s="63"/>
      <c r="OHY20" s="63"/>
      <c r="OHZ20" s="63"/>
      <c r="OIA20" s="63"/>
      <c r="OIB20" s="63"/>
      <c r="OIC20" s="63"/>
      <c r="OID20" s="63"/>
      <c r="OIE20" s="63"/>
      <c r="OIF20" s="63"/>
      <c r="OIG20" s="63"/>
      <c r="OIH20" s="63"/>
      <c r="OII20" s="63"/>
      <c r="OIJ20" s="63"/>
      <c r="OIK20" s="63"/>
      <c r="OIL20" s="63"/>
      <c r="OIM20" s="63"/>
      <c r="OIN20" s="63"/>
      <c r="OIO20" s="63"/>
      <c r="OIP20" s="63"/>
      <c r="OIQ20" s="63"/>
      <c r="OIR20" s="63"/>
      <c r="OIS20" s="63"/>
      <c r="OIT20" s="63"/>
      <c r="OIU20" s="63"/>
      <c r="OIV20" s="63"/>
      <c r="OIW20" s="63"/>
      <c r="OIX20" s="63"/>
      <c r="OIY20" s="63"/>
      <c r="OIZ20" s="63"/>
      <c r="OJA20" s="63"/>
      <c r="OJB20" s="63"/>
      <c r="OJC20" s="63"/>
      <c r="OJD20" s="63"/>
      <c r="OJE20" s="63"/>
      <c r="OJF20" s="63"/>
      <c r="OJG20" s="63"/>
      <c r="OJH20" s="63"/>
      <c r="OJI20" s="63"/>
      <c r="OJJ20" s="63"/>
      <c r="OJK20" s="63"/>
      <c r="OJL20" s="63"/>
      <c r="OJM20" s="63"/>
      <c r="OJN20" s="63"/>
      <c r="OJO20" s="63"/>
      <c r="OJP20" s="63"/>
      <c r="OJQ20" s="63"/>
      <c r="OJR20" s="63"/>
      <c r="OJS20" s="63"/>
      <c r="OJT20" s="63"/>
      <c r="OJU20" s="63"/>
      <c r="OJV20" s="63"/>
      <c r="OJW20" s="63"/>
      <c r="OJX20" s="63"/>
      <c r="OJY20" s="63"/>
      <c r="OJZ20" s="63"/>
      <c r="OKA20" s="63"/>
      <c r="OKB20" s="63"/>
      <c r="OKC20" s="63"/>
      <c r="OKD20" s="63"/>
      <c r="OKE20" s="63"/>
      <c r="OKF20" s="63"/>
      <c r="OKG20" s="63"/>
      <c r="OKH20" s="63"/>
      <c r="OKI20" s="63"/>
      <c r="OKJ20" s="63"/>
      <c r="OKK20" s="63"/>
      <c r="OKL20" s="63"/>
      <c r="OKM20" s="63"/>
      <c r="OKN20" s="63"/>
      <c r="OKO20" s="63"/>
      <c r="OKP20" s="63"/>
      <c r="OKQ20" s="63"/>
      <c r="OKR20" s="63"/>
      <c r="OKS20" s="63"/>
      <c r="OKT20" s="63"/>
      <c r="OKU20" s="63"/>
      <c r="OKV20" s="63"/>
      <c r="OKW20" s="63"/>
      <c r="OKX20" s="63"/>
      <c r="OKY20" s="63"/>
      <c r="OKZ20" s="63"/>
      <c r="OLA20" s="63"/>
      <c r="OLB20" s="63"/>
      <c r="OLC20" s="63"/>
      <c r="OLD20" s="63"/>
      <c r="OLE20" s="63"/>
      <c r="OLF20" s="63"/>
      <c r="OLG20" s="63"/>
      <c r="OLH20" s="63"/>
      <c r="OLI20" s="63"/>
      <c r="OLJ20" s="63"/>
      <c r="OLK20" s="63"/>
      <c r="OLL20" s="63"/>
      <c r="OLM20" s="63"/>
      <c r="OLN20" s="63"/>
      <c r="OLO20" s="63"/>
      <c r="OLP20" s="63"/>
      <c r="OLQ20" s="63"/>
      <c r="OLR20" s="63"/>
      <c r="OLS20" s="63"/>
      <c r="OLT20" s="63"/>
      <c r="OLU20" s="63"/>
      <c r="OLV20" s="63"/>
      <c r="OLW20" s="63"/>
      <c r="OLX20" s="63"/>
      <c r="OLY20" s="63"/>
      <c r="OLZ20" s="63"/>
      <c r="OMA20" s="63"/>
      <c r="OMB20" s="63"/>
      <c r="OMC20" s="63"/>
      <c r="OMD20" s="63"/>
      <c r="OME20" s="63"/>
      <c r="OMF20" s="63"/>
      <c r="OMG20" s="63"/>
      <c r="OMH20" s="63"/>
      <c r="OMI20" s="63"/>
      <c r="OMJ20" s="63"/>
      <c r="OMK20" s="63"/>
      <c r="OML20" s="63"/>
      <c r="OMM20" s="63"/>
      <c r="OMN20" s="63"/>
      <c r="OMO20" s="63"/>
      <c r="OMP20" s="63"/>
      <c r="OMQ20" s="63"/>
      <c r="OMR20" s="63"/>
      <c r="OMS20" s="63"/>
      <c r="OMT20" s="63"/>
      <c r="OMU20" s="63"/>
      <c r="OMV20" s="63"/>
      <c r="OMW20" s="63"/>
      <c r="OMX20" s="63"/>
      <c r="OMY20" s="63"/>
      <c r="OMZ20" s="63"/>
      <c r="ONA20" s="63"/>
      <c r="ONB20" s="63"/>
      <c r="ONC20" s="63"/>
      <c r="OND20" s="63"/>
      <c r="ONE20" s="63"/>
      <c r="ONF20" s="63"/>
      <c r="ONG20" s="63"/>
      <c r="ONH20" s="63"/>
      <c r="ONI20" s="63"/>
      <c r="ONJ20" s="63"/>
      <c r="ONK20" s="63"/>
      <c r="ONL20" s="63"/>
      <c r="ONM20" s="63"/>
      <c r="ONN20" s="63"/>
      <c r="ONO20" s="63"/>
      <c r="ONP20" s="63"/>
      <c r="ONQ20" s="63"/>
      <c r="ONR20" s="63"/>
      <c r="ONS20" s="63"/>
      <c r="ONT20" s="63"/>
      <c r="ONU20" s="63"/>
      <c r="ONV20" s="63"/>
      <c r="ONW20" s="63"/>
      <c r="ONX20" s="63"/>
      <c r="ONY20" s="63"/>
      <c r="ONZ20" s="63"/>
      <c r="OOA20" s="63"/>
      <c r="OOB20" s="63"/>
      <c r="OOC20" s="63"/>
      <c r="OOD20" s="63"/>
      <c r="OOE20" s="63"/>
      <c r="OOF20" s="63"/>
      <c r="OOG20" s="63"/>
      <c r="OOH20" s="63"/>
      <c r="OOI20" s="63"/>
      <c r="OOJ20" s="63"/>
      <c r="OOK20" s="63"/>
      <c r="OOL20" s="63"/>
      <c r="OOM20" s="63"/>
      <c r="OON20" s="63"/>
      <c r="OOO20" s="63"/>
      <c r="OOP20" s="63"/>
      <c r="OOQ20" s="63"/>
      <c r="OOR20" s="63"/>
      <c r="OOS20" s="63"/>
      <c r="OOT20" s="63"/>
      <c r="OOU20" s="63"/>
      <c r="OOV20" s="63"/>
      <c r="OOW20" s="63"/>
      <c r="OOX20" s="63"/>
      <c r="OOY20" s="63"/>
      <c r="OOZ20" s="63"/>
      <c r="OPA20" s="63"/>
      <c r="OPB20" s="63"/>
      <c r="OPC20" s="63"/>
      <c r="OPD20" s="63"/>
      <c r="OPE20" s="63"/>
      <c r="OPF20" s="63"/>
      <c r="OPG20" s="63"/>
      <c r="OPH20" s="63"/>
      <c r="OPI20" s="63"/>
      <c r="OPJ20" s="63"/>
      <c r="OPK20" s="63"/>
      <c r="OPL20" s="63"/>
      <c r="OPM20" s="63"/>
      <c r="OPN20" s="63"/>
      <c r="OPO20" s="63"/>
      <c r="OPP20" s="63"/>
      <c r="OPQ20" s="63"/>
      <c r="OPR20" s="63"/>
      <c r="OPS20" s="63"/>
      <c r="OPT20" s="63"/>
      <c r="OPU20" s="63"/>
      <c r="OPV20" s="63"/>
      <c r="OPW20" s="63"/>
      <c r="OPX20" s="63"/>
      <c r="OPY20" s="63"/>
      <c r="OPZ20" s="63"/>
      <c r="OQA20" s="63"/>
      <c r="OQB20" s="63"/>
      <c r="OQC20" s="63"/>
      <c r="OQD20" s="63"/>
      <c r="OQE20" s="63"/>
      <c r="OQF20" s="63"/>
      <c r="OQG20" s="63"/>
      <c r="OQH20" s="63"/>
      <c r="OQI20" s="63"/>
      <c r="OQJ20" s="63"/>
      <c r="OQK20" s="63"/>
      <c r="OQL20" s="63"/>
      <c r="OQM20" s="63"/>
      <c r="OQN20" s="63"/>
      <c r="OQO20" s="63"/>
      <c r="OQP20" s="63"/>
      <c r="OQQ20" s="63"/>
      <c r="OQR20" s="63"/>
      <c r="OQS20" s="63"/>
      <c r="OQT20" s="63"/>
      <c r="OQU20" s="63"/>
      <c r="OQV20" s="63"/>
      <c r="OQW20" s="63"/>
      <c r="OQX20" s="63"/>
      <c r="OQY20" s="63"/>
      <c r="OQZ20" s="63"/>
      <c r="ORA20" s="63"/>
      <c r="ORB20" s="63"/>
      <c r="ORC20" s="63"/>
      <c r="ORD20" s="63"/>
      <c r="ORE20" s="63"/>
      <c r="ORF20" s="63"/>
      <c r="ORG20" s="63"/>
      <c r="ORH20" s="63"/>
      <c r="ORI20" s="63"/>
      <c r="ORJ20" s="63"/>
      <c r="ORK20" s="63"/>
      <c r="ORL20" s="63"/>
      <c r="ORM20" s="63"/>
      <c r="ORN20" s="63"/>
      <c r="ORO20" s="63"/>
      <c r="ORP20" s="63"/>
      <c r="ORQ20" s="63"/>
      <c r="ORR20" s="63"/>
      <c r="ORS20" s="63"/>
      <c r="ORT20" s="63"/>
      <c r="ORU20" s="63"/>
      <c r="ORV20" s="63"/>
      <c r="ORW20" s="63"/>
      <c r="ORX20" s="63"/>
      <c r="ORY20" s="63"/>
      <c r="ORZ20" s="63"/>
      <c r="OSA20" s="63"/>
      <c r="OSB20" s="63"/>
      <c r="OSC20" s="63"/>
      <c r="OSD20" s="63"/>
      <c r="OSE20" s="63"/>
      <c r="OSF20" s="63"/>
      <c r="OSG20" s="63"/>
      <c r="OSH20" s="63"/>
      <c r="OSI20" s="63"/>
      <c r="OSJ20" s="63"/>
      <c r="OSK20" s="63"/>
      <c r="OSL20" s="63"/>
      <c r="OSM20" s="63"/>
      <c r="OSN20" s="63"/>
      <c r="OSO20" s="63"/>
      <c r="OSP20" s="63"/>
      <c r="OSQ20" s="63"/>
      <c r="OSR20" s="63"/>
      <c r="OSS20" s="63"/>
      <c r="OST20" s="63"/>
      <c r="OSU20" s="63"/>
      <c r="OSV20" s="63"/>
      <c r="OSW20" s="63"/>
      <c r="OSX20" s="63"/>
      <c r="OSY20" s="63"/>
      <c r="OSZ20" s="63"/>
      <c r="OTA20" s="63"/>
      <c r="OTB20" s="63"/>
      <c r="OTC20" s="63"/>
      <c r="OTD20" s="63"/>
      <c r="OTE20" s="63"/>
      <c r="OTF20" s="63"/>
      <c r="OTG20" s="63"/>
      <c r="OTH20" s="63"/>
      <c r="OTI20" s="63"/>
      <c r="OTJ20" s="63"/>
      <c r="OTK20" s="63"/>
      <c r="OTL20" s="63"/>
      <c r="OTM20" s="63"/>
      <c r="OTN20" s="63"/>
      <c r="OTO20" s="63"/>
      <c r="OTP20" s="63"/>
      <c r="OTQ20" s="63"/>
      <c r="OTR20" s="63"/>
      <c r="OTS20" s="63"/>
      <c r="OTT20" s="63"/>
      <c r="OTU20" s="63"/>
      <c r="OTV20" s="63"/>
      <c r="OTW20" s="63"/>
      <c r="OTX20" s="63"/>
      <c r="OTY20" s="63"/>
      <c r="OTZ20" s="63"/>
      <c r="OUA20" s="63"/>
      <c r="OUB20" s="63"/>
      <c r="OUC20" s="63"/>
      <c r="OUD20" s="63"/>
      <c r="OUE20" s="63"/>
      <c r="OUF20" s="63"/>
      <c r="OUG20" s="63"/>
      <c r="OUH20" s="63"/>
      <c r="OUI20" s="63"/>
      <c r="OUJ20" s="63"/>
      <c r="OUK20" s="63"/>
      <c r="OUL20" s="63"/>
      <c r="OUM20" s="63"/>
      <c r="OUN20" s="63"/>
      <c r="OUO20" s="63"/>
      <c r="OUP20" s="63"/>
      <c r="OUQ20" s="63"/>
      <c r="OUR20" s="63"/>
      <c r="OUS20" s="63"/>
      <c r="OUT20" s="63"/>
      <c r="OUU20" s="63"/>
      <c r="OUV20" s="63"/>
      <c r="OUW20" s="63"/>
      <c r="OUX20" s="63"/>
      <c r="OUY20" s="63"/>
      <c r="OUZ20" s="63"/>
      <c r="OVA20" s="63"/>
      <c r="OVB20" s="63"/>
      <c r="OVC20" s="63"/>
      <c r="OVD20" s="63"/>
      <c r="OVE20" s="63"/>
      <c r="OVF20" s="63"/>
      <c r="OVG20" s="63"/>
      <c r="OVH20" s="63"/>
      <c r="OVI20" s="63"/>
      <c r="OVJ20" s="63"/>
      <c r="OVK20" s="63"/>
      <c r="OVL20" s="63"/>
      <c r="OVM20" s="63"/>
      <c r="OVN20" s="63"/>
      <c r="OVO20" s="63"/>
      <c r="OVP20" s="63"/>
      <c r="OVQ20" s="63"/>
      <c r="OVR20" s="63"/>
      <c r="OVS20" s="63"/>
      <c r="OVT20" s="63"/>
      <c r="OVU20" s="63"/>
      <c r="OVV20" s="63"/>
      <c r="OVW20" s="63"/>
      <c r="OVX20" s="63"/>
      <c r="OVY20" s="63"/>
      <c r="OVZ20" s="63"/>
      <c r="OWA20" s="63"/>
      <c r="OWB20" s="63"/>
      <c r="OWC20" s="63"/>
      <c r="OWD20" s="63"/>
      <c r="OWE20" s="63"/>
      <c r="OWF20" s="63"/>
      <c r="OWG20" s="63"/>
      <c r="OWH20" s="63"/>
      <c r="OWI20" s="63"/>
      <c r="OWJ20" s="63"/>
      <c r="OWK20" s="63"/>
      <c r="OWL20" s="63"/>
      <c r="OWM20" s="63"/>
      <c r="OWN20" s="63"/>
      <c r="OWO20" s="63"/>
      <c r="OWP20" s="63"/>
      <c r="OWQ20" s="63"/>
      <c r="OWR20" s="63"/>
      <c r="OWS20" s="63"/>
      <c r="OWT20" s="63"/>
      <c r="OWU20" s="63"/>
      <c r="OWV20" s="63"/>
      <c r="OWW20" s="63"/>
      <c r="OWX20" s="63"/>
      <c r="OWY20" s="63"/>
      <c r="OWZ20" s="63"/>
      <c r="OXA20" s="63"/>
      <c r="OXB20" s="63"/>
      <c r="OXC20" s="63"/>
      <c r="OXD20" s="63"/>
      <c r="OXE20" s="63"/>
      <c r="OXF20" s="63"/>
      <c r="OXG20" s="63"/>
      <c r="OXH20" s="63"/>
      <c r="OXI20" s="63"/>
      <c r="OXJ20" s="63"/>
      <c r="OXK20" s="63"/>
      <c r="OXL20" s="63"/>
      <c r="OXM20" s="63"/>
      <c r="OXN20" s="63"/>
      <c r="OXO20" s="63"/>
      <c r="OXP20" s="63"/>
      <c r="OXQ20" s="63"/>
      <c r="OXR20" s="63"/>
      <c r="OXS20" s="63"/>
      <c r="OXT20" s="63"/>
      <c r="OXU20" s="63"/>
      <c r="OXV20" s="63"/>
      <c r="OXW20" s="63"/>
      <c r="OXX20" s="63"/>
      <c r="OXY20" s="63"/>
      <c r="OXZ20" s="63"/>
      <c r="OYA20" s="63"/>
      <c r="OYB20" s="63"/>
      <c r="OYC20" s="63"/>
      <c r="OYD20" s="63"/>
      <c r="OYE20" s="63"/>
      <c r="OYF20" s="63"/>
      <c r="OYG20" s="63"/>
      <c r="OYH20" s="63"/>
      <c r="OYI20" s="63"/>
      <c r="OYJ20" s="63"/>
      <c r="OYK20" s="63"/>
      <c r="OYL20" s="63"/>
      <c r="OYM20" s="63"/>
      <c r="OYN20" s="63"/>
      <c r="OYO20" s="63"/>
      <c r="OYP20" s="63"/>
      <c r="OYQ20" s="63"/>
      <c r="OYR20" s="63"/>
      <c r="OYS20" s="63"/>
      <c r="OYT20" s="63"/>
      <c r="OYU20" s="63"/>
      <c r="OYV20" s="63"/>
      <c r="OYW20" s="63"/>
      <c r="OYX20" s="63"/>
      <c r="OYY20" s="63"/>
      <c r="OYZ20" s="63"/>
      <c r="OZA20" s="63"/>
      <c r="OZB20" s="63"/>
      <c r="OZC20" s="63"/>
      <c r="OZD20" s="63"/>
      <c r="OZE20" s="63"/>
      <c r="OZF20" s="63"/>
      <c r="OZG20" s="63"/>
      <c r="OZH20" s="63"/>
      <c r="OZI20" s="63"/>
      <c r="OZJ20" s="63"/>
      <c r="OZK20" s="63"/>
      <c r="OZL20" s="63"/>
      <c r="OZM20" s="63"/>
      <c r="OZN20" s="63"/>
      <c r="OZO20" s="63"/>
      <c r="OZP20" s="63"/>
      <c r="OZQ20" s="63"/>
      <c r="OZR20" s="63"/>
      <c r="OZS20" s="63"/>
      <c r="OZT20" s="63"/>
      <c r="OZU20" s="63"/>
      <c r="OZV20" s="63"/>
      <c r="OZW20" s="63"/>
      <c r="OZX20" s="63"/>
      <c r="OZY20" s="63"/>
      <c r="OZZ20" s="63"/>
      <c r="PAA20" s="63"/>
      <c r="PAB20" s="63"/>
      <c r="PAC20" s="63"/>
      <c r="PAD20" s="63"/>
      <c r="PAE20" s="63"/>
      <c r="PAF20" s="63"/>
      <c r="PAG20" s="63"/>
      <c r="PAH20" s="63"/>
      <c r="PAI20" s="63"/>
      <c r="PAJ20" s="63"/>
      <c r="PAK20" s="63"/>
      <c r="PAL20" s="63"/>
      <c r="PAM20" s="63"/>
      <c r="PAN20" s="63"/>
      <c r="PAO20" s="63"/>
      <c r="PAP20" s="63"/>
      <c r="PAQ20" s="63"/>
      <c r="PAR20" s="63"/>
      <c r="PAS20" s="63"/>
      <c r="PAT20" s="63"/>
      <c r="PAU20" s="63"/>
      <c r="PAV20" s="63"/>
      <c r="PAW20" s="63"/>
      <c r="PAX20" s="63"/>
      <c r="PAY20" s="63"/>
      <c r="PAZ20" s="63"/>
      <c r="PBA20" s="63"/>
      <c r="PBB20" s="63"/>
      <c r="PBC20" s="63"/>
      <c r="PBD20" s="63"/>
      <c r="PBE20" s="63"/>
      <c r="PBF20" s="63"/>
      <c r="PBG20" s="63"/>
      <c r="PBH20" s="63"/>
      <c r="PBI20" s="63"/>
      <c r="PBJ20" s="63"/>
      <c r="PBK20" s="63"/>
      <c r="PBL20" s="63"/>
      <c r="PBM20" s="63"/>
      <c r="PBN20" s="63"/>
      <c r="PBO20" s="63"/>
      <c r="PBP20" s="63"/>
      <c r="PBQ20" s="63"/>
      <c r="PBR20" s="63"/>
      <c r="PBS20" s="63"/>
      <c r="PBT20" s="63"/>
      <c r="PBU20" s="63"/>
      <c r="PBV20" s="63"/>
      <c r="PBW20" s="63"/>
      <c r="PBX20" s="63"/>
      <c r="PBY20" s="63"/>
      <c r="PBZ20" s="63"/>
      <c r="PCA20" s="63"/>
      <c r="PCB20" s="63"/>
      <c r="PCC20" s="63"/>
      <c r="PCD20" s="63"/>
      <c r="PCE20" s="63"/>
      <c r="PCF20" s="63"/>
      <c r="PCG20" s="63"/>
      <c r="PCH20" s="63"/>
      <c r="PCI20" s="63"/>
      <c r="PCJ20" s="63"/>
      <c r="PCK20" s="63"/>
      <c r="PCL20" s="63"/>
      <c r="PCM20" s="63"/>
      <c r="PCN20" s="63"/>
      <c r="PCO20" s="63"/>
      <c r="PCP20" s="63"/>
      <c r="PCQ20" s="63"/>
      <c r="PCR20" s="63"/>
      <c r="PCS20" s="63"/>
      <c r="PCT20" s="63"/>
      <c r="PCU20" s="63"/>
      <c r="PCV20" s="63"/>
      <c r="PCW20" s="63"/>
      <c r="PCX20" s="63"/>
      <c r="PCY20" s="63"/>
      <c r="PCZ20" s="63"/>
      <c r="PDA20" s="63"/>
      <c r="PDB20" s="63"/>
      <c r="PDC20" s="63"/>
      <c r="PDD20" s="63"/>
      <c r="PDE20" s="63"/>
      <c r="PDF20" s="63"/>
      <c r="PDG20" s="63"/>
      <c r="PDH20" s="63"/>
      <c r="PDI20" s="63"/>
      <c r="PDJ20" s="63"/>
      <c r="PDK20" s="63"/>
      <c r="PDL20" s="63"/>
      <c r="PDM20" s="63"/>
      <c r="PDN20" s="63"/>
      <c r="PDO20" s="63"/>
      <c r="PDP20" s="63"/>
      <c r="PDQ20" s="63"/>
      <c r="PDR20" s="63"/>
      <c r="PDS20" s="63"/>
      <c r="PDT20" s="63"/>
      <c r="PDU20" s="63"/>
      <c r="PDV20" s="63"/>
      <c r="PDW20" s="63"/>
      <c r="PDX20" s="63"/>
      <c r="PDY20" s="63"/>
      <c r="PDZ20" s="63"/>
      <c r="PEA20" s="63"/>
      <c r="PEB20" s="63"/>
      <c r="PEC20" s="63"/>
      <c r="PED20" s="63"/>
      <c r="PEE20" s="63"/>
      <c r="PEF20" s="63"/>
      <c r="PEG20" s="63"/>
      <c r="PEH20" s="63"/>
      <c r="PEI20" s="63"/>
      <c r="PEJ20" s="63"/>
      <c r="PEK20" s="63"/>
      <c r="PEL20" s="63"/>
      <c r="PEM20" s="63"/>
      <c r="PEN20" s="63"/>
      <c r="PEO20" s="63"/>
      <c r="PEP20" s="63"/>
      <c r="PEQ20" s="63"/>
      <c r="PER20" s="63"/>
      <c r="PES20" s="63"/>
      <c r="PET20" s="63"/>
      <c r="PEU20" s="63"/>
      <c r="PEV20" s="63"/>
      <c r="PEW20" s="63"/>
      <c r="PEX20" s="63"/>
      <c r="PEY20" s="63"/>
      <c r="PEZ20" s="63"/>
      <c r="PFA20" s="63"/>
      <c r="PFB20" s="63"/>
      <c r="PFC20" s="63"/>
      <c r="PFD20" s="63"/>
      <c r="PFE20" s="63"/>
      <c r="PFF20" s="63"/>
      <c r="PFG20" s="63"/>
      <c r="PFH20" s="63"/>
      <c r="PFI20" s="63"/>
      <c r="PFJ20" s="63"/>
      <c r="PFK20" s="63"/>
      <c r="PFL20" s="63"/>
      <c r="PFM20" s="63"/>
      <c r="PFN20" s="63"/>
      <c r="PFO20" s="63"/>
      <c r="PFP20" s="63"/>
      <c r="PFQ20" s="63"/>
      <c r="PFR20" s="63"/>
      <c r="PFS20" s="63"/>
      <c r="PFT20" s="63"/>
      <c r="PFU20" s="63"/>
      <c r="PFV20" s="63"/>
      <c r="PFW20" s="63"/>
      <c r="PFX20" s="63"/>
      <c r="PFY20" s="63"/>
      <c r="PFZ20" s="63"/>
      <c r="PGA20" s="63"/>
      <c r="PGB20" s="63"/>
      <c r="PGC20" s="63"/>
      <c r="PGD20" s="63"/>
      <c r="PGE20" s="63"/>
      <c r="PGF20" s="63"/>
      <c r="PGG20" s="63"/>
      <c r="PGH20" s="63"/>
      <c r="PGI20" s="63"/>
      <c r="PGJ20" s="63"/>
      <c r="PGK20" s="63"/>
      <c r="PGL20" s="63"/>
      <c r="PGM20" s="63"/>
      <c r="PGN20" s="63"/>
      <c r="PGO20" s="63"/>
      <c r="PGP20" s="63"/>
      <c r="PGQ20" s="63"/>
      <c r="PGR20" s="63"/>
      <c r="PGS20" s="63"/>
      <c r="PGT20" s="63"/>
      <c r="PGU20" s="63"/>
      <c r="PGV20" s="63"/>
      <c r="PGW20" s="63"/>
      <c r="PGX20" s="63"/>
      <c r="PGY20" s="63"/>
      <c r="PGZ20" s="63"/>
      <c r="PHA20" s="63"/>
      <c r="PHB20" s="63"/>
      <c r="PHC20" s="63"/>
      <c r="PHD20" s="63"/>
      <c r="PHE20" s="63"/>
      <c r="PHF20" s="63"/>
      <c r="PHG20" s="63"/>
      <c r="PHH20" s="63"/>
      <c r="PHI20" s="63"/>
      <c r="PHJ20" s="63"/>
      <c r="PHK20" s="63"/>
      <c r="PHL20" s="63"/>
      <c r="PHM20" s="63"/>
      <c r="PHN20" s="63"/>
      <c r="PHO20" s="63"/>
      <c r="PHP20" s="63"/>
      <c r="PHQ20" s="63"/>
      <c r="PHR20" s="63"/>
      <c r="PHS20" s="63"/>
      <c r="PHT20" s="63"/>
      <c r="PHU20" s="63"/>
      <c r="PHV20" s="63"/>
      <c r="PHW20" s="63"/>
      <c r="PHX20" s="63"/>
      <c r="PHY20" s="63"/>
      <c r="PHZ20" s="63"/>
      <c r="PIA20" s="63"/>
      <c r="PIB20" s="63"/>
      <c r="PIC20" s="63"/>
      <c r="PID20" s="63"/>
      <c r="PIE20" s="63"/>
      <c r="PIF20" s="63"/>
      <c r="PIG20" s="63"/>
      <c r="PIH20" s="63"/>
      <c r="PII20" s="63"/>
      <c r="PIJ20" s="63"/>
      <c r="PIK20" s="63"/>
      <c r="PIL20" s="63"/>
      <c r="PIM20" s="63"/>
      <c r="PIN20" s="63"/>
      <c r="PIO20" s="63"/>
      <c r="PIP20" s="63"/>
      <c r="PIQ20" s="63"/>
      <c r="PIR20" s="63"/>
      <c r="PIS20" s="63"/>
      <c r="PIT20" s="63"/>
      <c r="PIU20" s="63"/>
      <c r="PIV20" s="63"/>
      <c r="PIW20" s="63"/>
      <c r="PIX20" s="63"/>
      <c r="PIY20" s="63"/>
      <c r="PIZ20" s="63"/>
      <c r="PJA20" s="63"/>
      <c r="PJB20" s="63"/>
      <c r="PJC20" s="63"/>
      <c r="PJD20" s="63"/>
      <c r="PJE20" s="63"/>
      <c r="PJF20" s="63"/>
      <c r="PJG20" s="63"/>
      <c r="PJH20" s="63"/>
      <c r="PJI20" s="63"/>
      <c r="PJJ20" s="63"/>
      <c r="PJK20" s="63"/>
      <c r="PJL20" s="63"/>
      <c r="PJM20" s="63"/>
      <c r="PJN20" s="63"/>
      <c r="PJO20" s="63"/>
      <c r="PJP20" s="63"/>
      <c r="PJQ20" s="63"/>
      <c r="PJR20" s="63"/>
      <c r="PJS20" s="63"/>
      <c r="PJT20" s="63"/>
      <c r="PJU20" s="63"/>
      <c r="PJV20" s="63"/>
      <c r="PJW20" s="63"/>
      <c r="PJX20" s="63"/>
      <c r="PJY20" s="63"/>
      <c r="PJZ20" s="63"/>
      <c r="PKA20" s="63"/>
      <c r="PKB20" s="63"/>
      <c r="PKC20" s="63"/>
      <c r="PKD20" s="63"/>
      <c r="PKE20" s="63"/>
      <c r="PKF20" s="63"/>
      <c r="PKG20" s="63"/>
      <c r="PKH20" s="63"/>
      <c r="PKI20" s="63"/>
      <c r="PKJ20" s="63"/>
      <c r="PKK20" s="63"/>
      <c r="PKL20" s="63"/>
      <c r="PKM20" s="63"/>
      <c r="PKN20" s="63"/>
      <c r="PKO20" s="63"/>
      <c r="PKP20" s="63"/>
      <c r="PKQ20" s="63"/>
      <c r="PKR20" s="63"/>
      <c r="PKS20" s="63"/>
      <c r="PKT20" s="63"/>
      <c r="PKU20" s="63"/>
      <c r="PKV20" s="63"/>
      <c r="PKW20" s="63"/>
      <c r="PKX20" s="63"/>
      <c r="PKY20" s="63"/>
      <c r="PKZ20" s="63"/>
      <c r="PLA20" s="63"/>
      <c r="PLB20" s="63"/>
      <c r="PLC20" s="63"/>
      <c r="PLD20" s="63"/>
      <c r="PLE20" s="63"/>
      <c r="PLF20" s="63"/>
      <c r="PLG20" s="63"/>
      <c r="PLH20" s="63"/>
      <c r="PLI20" s="63"/>
      <c r="PLJ20" s="63"/>
      <c r="PLK20" s="63"/>
      <c r="PLL20" s="63"/>
      <c r="PLM20" s="63"/>
      <c r="PLN20" s="63"/>
      <c r="PLO20" s="63"/>
      <c r="PLP20" s="63"/>
      <c r="PLQ20" s="63"/>
      <c r="PLR20" s="63"/>
      <c r="PLS20" s="63"/>
      <c r="PLT20" s="63"/>
      <c r="PLU20" s="63"/>
      <c r="PLV20" s="63"/>
      <c r="PLW20" s="63"/>
      <c r="PLX20" s="63"/>
      <c r="PLY20" s="63"/>
      <c r="PLZ20" s="63"/>
      <c r="PMA20" s="63"/>
      <c r="PMB20" s="63"/>
      <c r="PMC20" s="63"/>
      <c r="PMD20" s="63"/>
      <c r="PME20" s="63"/>
      <c r="PMF20" s="63"/>
      <c r="PMG20" s="63"/>
      <c r="PMH20" s="63"/>
      <c r="PMI20" s="63"/>
      <c r="PMJ20" s="63"/>
      <c r="PMK20" s="63"/>
      <c r="PML20" s="63"/>
      <c r="PMM20" s="63"/>
      <c r="PMN20" s="63"/>
      <c r="PMO20" s="63"/>
      <c r="PMP20" s="63"/>
      <c r="PMQ20" s="63"/>
      <c r="PMR20" s="63"/>
      <c r="PMS20" s="63"/>
      <c r="PMT20" s="63"/>
      <c r="PMU20" s="63"/>
      <c r="PMV20" s="63"/>
      <c r="PMW20" s="63"/>
      <c r="PMX20" s="63"/>
      <c r="PMY20" s="63"/>
      <c r="PMZ20" s="63"/>
      <c r="PNA20" s="63"/>
      <c r="PNB20" s="63"/>
      <c r="PNC20" s="63"/>
      <c r="PND20" s="63"/>
      <c r="PNE20" s="63"/>
      <c r="PNF20" s="63"/>
      <c r="PNG20" s="63"/>
      <c r="PNH20" s="63"/>
      <c r="PNI20" s="63"/>
      <c r="PNJ20" s="63"/>
      <c r="PNK20" s="63"/>
      <c r="PNL20" s="63"/>
      <c r="PNM20" s="63"/>
      <c r="PNN20" s="63"/>
      <c r="PNO20" s="63"/>
      <c r="PNP20" s="63"/>
      <c r="PNQ20" s="63"/>
      <c r="PNR20" s="63"/>
      <c r="PNS20" s="63"/>
      <c r="PNT20" s="63"/>
      <c r="PNU20" s="63"/>
      <c r="PNV20" s="63"/>
      <c r="PNW20" s="63"/>
      <c r="PNX20" s="63"/>
      <c r="PNY20" s="63"/>
      <c r="PNZ20" s="63"/>
      <c r="POA20" s="63"/>
      <c r="POB20" s="63"/>
      <c r="POC20" s="63"/>
      <c r="POD20" s="63"/>
      <c r="POE20" s="63"/>
      <c r="POF20" s="63"/>
      <c r="POG20" s="63"/>
      <c r="POH20" s="63"/>
      <c r="POI20" s="63"/>
      <c r="POJ20" s="63"/>
      <c r="POK20" s="63"/>
      <c r="POL20" s="63"/>
      <c r="POM20" s="63"/>
      <c r="PON20" s="63"/>
      <c r="POO20" s="63"/>
      <c r="POP20" s="63"/>
      <c r="POQ20" s="63"/>
      <c r="POR20" s="63"/>
      <c r="POS20" s="63"/>
      <c r="POT20" s="63"/>
      <c r="POU20" s="63"/>
      <c r="POV20" s="63"/>
      <c r="POW20" s="63"/>
      <c r="POX20" s="63"/>
      <c r="POY20" s="63"/>
      <c r="POZ20" s="63"/>
      <c r="PPA20" s="63"/>
      <c r="PPB20" s="63"/>
      <c r="PPC20" s="63"/>
      <c r="PPD20" s="63"/>
      <c r="PPE20" s="63"/>
      <c r="PPF20" s="63"/>
      <c r="PPG20" s="63"/>
      <c r="PPH20" s="63"/>
      <c r="PPI20" s="63"/>
      <c r="PPJ20" s="63"/>
      <c r="PPK20" s="63"/>
      <c r="PPL20" s="63"/>
      <c r="PPM20" s="63"/>
      <c r="PPN20" s="63"/>
      <c r="PPO20" s="63"/>
      <c r="PPP20" s="63"/>
      <c r="PPQ20" s="63"/>
      <c r="PPR20" s="63"/>
      <c r="PPS20" s="63"/>
      <c r="PPT20" s="63"/>
      <c r="PPU20" s="63"/>
      <c r="PPV20" s="63"/>
      <c r="PPW20" s="63"/>
      <c r="PPX20" s="63"/>
      <c r="PPY20" s="63"/>
      <c r="PPZ20" s="63"/>
      <c r="PQA20" s="63"/>
      <c r="PQB20" s="63"/>
      <c r="PQC20" s="63"/>
      <c r="PQD20" s="63"/>
      <c r="PQE20" s="63"/>
      <c r="PQF20" s="63"/>
      <c r="PQG20" s="63"/>
      <c r="PQH20" s="63"/>
      <c r="PQI20" s="63"/>
      <c r="PQJ20" s="63"/>
      <c r="PQK20" s="63"/>
      <c r="PQL20" s="63"/>
      <c r="PQM20" s="63"/>
      <c r="PQN20" s="63"/>
      <c r="PQO20" s="63"/>
      <c r="PQP20" s="63"/>
      <c r="PQQ20" s="63"/>
      <c r="PQR20" s="63"/>
      <c r="PQS20" s="63"/>
      <c r="PQT20" s="63"/>
      <c r="PQU20" s="63"/>
      <c r="PQV20" s="63"/>
      <c r="PQW20" s="63"/>
      <c r="PQX20" s="63"/>
      <c r="PQY20" s="63"/>
      <c r="PQZ20" s="63"/>
      <c r="PRA20" s="63"/>
      <c r="PRB20" s="63"/>
      <c r="PRC20" s="63"/>
      <c r="PRD20" s="63"/>
      <c r="PRE20" s="63"/>
      <c r="PRF20" s="63"/>
      <c r="PRG20" s="63"/>
      <c r="PRH20" s="63"/>
      <c r="PRI20" s="63"/>
      <c r="PRJ20" s="63"/>
      <c r="PRK20" s="63"/>
      <c r="PRL20" s="63"/>
      <c r="PRM20" s="63"/>
      <c r="PRN20" s="63"/>
      <c r="PRO20" s="63"/>
      <c r="PRP20" s="63"/>
      <c r="PRQ20" s="63"/>
      <c r="PRR20" s="63"/>
      <c r="PRS20" s="63"/>
      <c r="PRT20" s="63"/>
      <c r="PRU20" s="63"/>
      <c r="PRV20" s="63"/>
      <c r="PRW20" s="63"/>
      <c r="PRX20" s="63"/>
      <c r="PRY20" s="63"/>
      <c r="PRZ20" s="63"/>
      <c r="PSA20" s="63"/>
      <c r="PSB20" s="63"/>
      <c r="PSC20" s="63"/>
      <c r="PSD20" s="63"/>
      <c r="PSE20" s="63"/>
      <c r="PSF20" s="63"/>
      <c r="PSG20" s="63"/>
      <c r="PSH20" s="63"/>
      <c r="PSI20" s="63"/>
      <c r="PSJ20" s="63"/>
      <c r="PSK20" s="63"/>
      <c r="PSL20" s="63"/>
      <c r="PSM20" s="63"/>
      <c r="PSN20" s="63"/>
      <c r="PSO20" s="63"/>
      <c r="PSP20" s="63"/>
      <c r="PSQ20" s="63"/>
      <c r="PSR20" s="63"/>
      <c r="PSS20" s="63"/>
      <c r="PST20" s="63"/>
      <c r="PSU20" s="63"/>
      <c r="PSV20" s="63"/>
      <c r="PSW20" s="63"/>
      <c r="PSX20" s="63"/>
      <c r="PSY20" s="63"/>
      <c r="PSZ20" s="63"/>
      <c r="PTA20" s="63"/>
      <c r="PTB20" s="63"/>
      <c r="PTC20" s="63"/>
      <c r="PTD20" s="63"/>
      <c r="PTE20" s="63"/>
      <c r="PTF20" s="63"/>
      <c r="PTG20" s="63"/>
      <c r="PTH20" s="63"/>
      <c r="PTI20" s="63"/>
      <c r="PTJ20" s="63"/>
      <c r="PTK20" s="63"/>
      <c r="PTL20" s="63"/>
      <c r="PTM20" s="63"/>
      <c r="PTN20" s="63"/>
      <c r="PTO20" s="63"/>
      <c r="PTP20" s="63"/>
      <c r="PTQ20" s="63"/>
      <c r="PTR20" s="63"/>
      <c r="PTS20" s="63"/>
      <c r="PTT20" s="63"/>
      <c r="PTU20" s="63"/>
      <c r="PTV20" s="63"/>
      <c r="PTW20" s="63"/>
      <c r="PTX20" s="63"/>
      <c r="PTY20" s="63"/>
      <c r="PTZ20" s="63"/>
      <c r="PUA20" s="63"/>
      <c r="PUB20" s="63"/>
      <c r="PUC20" s="63"/>
      <c r="PUD20" s="63"/>
      <c r="PUE20" s="63"/>
      <c r="PUF20" s="63"/>
      <c r="PUG20" s="63"/>
      <c r="PUH20" s="63"/>
      <c r="PUI20" s="63"/>
      <c r="PUJ20" s="63"/>
      <c r="PUK20" s="63"/>
      <c r="PUL20" s="63"/>
      <c r="PUM20" s="63"/>
      <c r="PUN20" s="63"/>
      <c r="PUO20" s="63"/>
      <c r="PUP20" s="63"/>
      <c r="PUQ20" s="63"/>
      <c r="PUR20" s="63"/>
      <c r="PUS20" s="63"/>
      <c r="PUT20" s="63"/>
      <c r="PUU20" s="63"/>
      <c r="PUV20" s="63"/>
      <c r="PUW20" s="63"/>
      <c r="PUX20" s="63"/>
      <c r="PUY20" s="63"/>
      <c r="PUZ20" s="63"/>
      <c r="PVA20" s="63"/>
      <c r="PVB20" s="63"/>
      <c r="PVC20" s="63"/>
      <c r="PVD20" s="63"/>
      <c r="PVE20" s="63"/>
      <c r="PVF20" s="63"/>
      <c r="PVG20" s="63"/>
      <c r="PVH20" s="63"/>
      <c r="PVI20" s="63"/>
      <c r="PVJ20" s="63"/>
      <c r="PVK20" s="63"/>
      <c r="PVL20" s="63"/>
      <c r="PVM20" s="63"/>
      <c r="PVN20" s="63"/>
      <c r="PVO20" s="63"/>
      <c r="PVP20" s="63"/>
      <c r="PVQ20" s="63"/>
      <c r="PVR20" s="63"/>
      <c r="PVS20" s="63"/>
      <c r="PVT20" s="63"/>
      <c r="PVU20" s="63"/>
      <c r="PVV20" s="63"/>
      <c r="PVW20" s="63"/>
      <c r="PVX20" s="63"/>
      <c r="PVY20" s="63"/>
      <c r="PVZ20" s="63"/>
      <c r="PWA20" s="63"/>
      <c r="PWB20" s="63"/>
      <c r="PWC20" s="63"/>
      <c r="PWD20" s="63"/>
      <c r="PWE20" s="63"/>
      <c r="PWF20" s="63"/>
      <c r="PWG20" s="63"/>
      <c r="PWH20" s="63"/>
      <c r="PWI20" s="63"/>
      <c r="PWJ20" s="63"/>
      <c r="PWK20" s="63"/>
      <c r="PWL20" s="63"/>
      <c r="PWM20" s="63"/>
      <c r="PWN20" s="63"/>
      <c r="PWO20" s="63"/>
      <c r="PWP20" s="63"/>
      <c r="PWQ20" s="63"/>
      <c r="PWR20" s="63"/>
      <c r="PWS20" s="63"/>
      <c r="PWT20" s="63"/>
      <c r="PWU20" s="63"/>
      <c r="PWV20" s="63"/>
      <c r="PWW20" s="63"/>
      <c r="PWX20" s="63"/>
      <c r="PWY20" s="63"/>
      <c r="PWZ20" s="63"/>
      <c r="PXA20" s="63"/>
      <c r="PXB20" s="63"/>
      <c r="PXC20" s="63"/>
      <c r="PXD20" s="63"/>
      <c r="PXE20" s="63"/>
      <c r="PXF20" s="63"/>
      <c r="PXG20" s="63"/>
      <c r="PXH20" s="63"/>
      <c r="PXI20" s="63"/>
      <c r="PXJ20" s="63"/>
      <c r="PXK20" s="63"/>
      <c r="PXL20" s="63"/>
      <c r="PXM20" s="63"/>
      <c r="PXN20" s="63"/>
      <c r="PXO20" s="63"/>
      <c r="PXP20" s="63"/>
      <c r="PXQ20" s="63"/>
      <c r="PXR20" s="63"/>
      <c r="PXS20" s="63"/>
      <c r="PXT20" s="63"/>
      <c r="PXU20" s="63"/>
      <c r="PXV20" s="63"/>
      <c r="PXW20" s="63"/>
      <c r="PXX20" s="63"/>
      <c r="PXY20" s="63"/>
      <c r="PXZ20" s="63"/>
      <c r="PYA20" s="63"/>
      <c r="PYB20" s="63"/>
      <c r="PYC20" s="63"/>
      <c r="PYD20" s="63"/>
      <c r="PYE20" s="63"/>
      <c r="PYF20" s="63"/>
      <c r="PYG20" s="63"/>
      <c r="PYH20" s="63"/>
      <c r="PYI20" s="63"/>
      <c r="PYJ20" s="63"/>
      <c r="PYK20" s="63"/>
      <c r="PYL20" s="63"/>
      <c r="PYM20" s="63"/>
      <c r="PYN20" s="63"/>
      <c r="PYO20" s="63"/>
      <c r="PYP20" s="63"/>
      <c r="PYQ20" s="63"/>
      <c r="PYR20" s="63"/>
      <c r="PYS20" s="63"/>
      <c r="PYT20" s="63"/>
      <c r="PYU20" s="63"/>
      <c r="PYV20" s="63"/>
      <c r="PYW20" s="63"/>
      <c r="PYX20" s="63"/>
      <c r="PYY20" s="63"/>
      <c r="PYZ20" s="63"/>
      <c r="PZA20" s="63"/>
      <c r="PZB20" s="63"/>
      <c r="PZC20" s="63"/>
      <c r="PZD20" s="63"/>
      <c r="PZE20" s="63"/>
      <c r="PZF20" s="63"/>
      <c r="PZG20" s="63"/>
      <c r="PZH20" s="63"/>
      <c r="PZI20" s="63"/>
      <c r="PZJ20" s="63"/>
      <c r="PZK20" s="63"/>
      <c r="PZL20" s="63"/>
      <c r="PZM20" s="63"/>
      <c r="PZN20" s="63"/>
      <c r="PZO20" s="63"/>
      <c r="PZP20" s="63"/>
      <c r="PZQ20" s="63"/>
      <c r="PZR20" s="63"/>
      <c r="PZS20" s="63"/>
      <c r="PZT20" s="63"/>
      <c r="PZU20" s="63"/>
      <c r="PZV20" s="63"/>
      <c r="PZW20" s="63"/>
      <c r="PZX20" s="63"/>
      <c r="PZY20" s="63"/>
      <c r="PZZ20" s="63"/>
      <c r="QAA20" s="63"/>
      <c r="QAB20" s="63"/>
      <c r="QAC20" s="63"/>
      <c r="QAD20" s="63"/>
      <c r="QAE20" s="63"/>
      <c r="QAF20" s="63"/>
      <c r="QAG20" s="63"/>
      <c r="QAH20" s="63"/>
      <c r="QAI20" s="63"/>
      <c r="QAJ20" s="63"/>
      <c r="QAK20" s="63"/>
      <c r="QAL20" s="63"/>
      <c r="QAM20" s="63"/>
      <c r="QAN20" s="63"/>
      <c r="QAO20" s="63"/>
      <c r="QAP20" s="63"/>
      <c r="QAQ20" s="63"/>
      <c r="QAR20" s="63"/>
      <c r="QAS20" s="63"/>
      <c r="QAT20" s="63"/>
      <c r="QAU20" s="63"/>
      <c r="QAV20" s="63"/>
      <c r="QAW20" s="63"/>
      <c r="QAX20" s="63"/>
      <c r="QAY20" s="63"/>
      <c r="QAZ20" s="63"/>
      <c r="QBA20" s="63"/>
      <c r="QBB20" s="63"/>
      <c r="QBC20" s="63"/>
      <c r="QBD20" s="63"/>
      <c r="QBE20" s="63"/>
      <c r="QBF20" s="63"/>
      <c r="QBG20" s="63"/>
      <c r="QBH20" s="63"/>
      <c r="QBI20" s="63"/>
      <c r="QBJ20" s="63"/>
      <c r="QBK20" s="63"/>
      <c r="QBL20" s="63"/>
      <c r="QBM20" s="63"/>
      <c r="QBN20" s="63"/>
      <c r="QBO20" s="63"/>
      <c r="QBP20" s="63"/>
      <c r="QBQ20" s="63"/>
      <c r="QBR20" s="63"/>
      <c r="QBS20" s="63"/>
      <c r="QBT20" s="63"/>
      <c r="QBU20" s="63"/>
      <c r="QBV20" s="63"/>
      <c r="QBW20" s="63"/>
      <c r="QBX20" s="63"/>
      <c r="QBY20" s="63"/>
      <c r="QBZ20" s="63"/>
      <c r="QCA20" s="63"/>
      <c r="QCB20" s="63"/>
      <c r="QCC20" s="63"/>
      <c r="QCD20" s="63"/>
      <c r="QCE20" s="63"/>
      <c r="QCF20" s="63"/>
      <c r="QCG20" s="63"/>
      <c r="QCH20" s="63"/>
      <c r="QCI20" s="63"/>
      <c r="QCJ20" s="63"/>
      <c r="QCK20" s="63"/>
      <c r="QCL20" s="63"/>
      <c r="QCM20" s="63"/>
      <c r="QCN20" s="63"/>
      <c r="QCO20" s="63"/>
      <c r="QCP20" s="63"/>
      <c r="QCQ20" s="63"/>
      <c r="QCR20" s="63"/>
      <c r="QCS20" s="63"/>
      <c r="QCT20" s="63"/>
      <c r="QCU20" s="63"/>
      <c r="QCV20" s="63"/>
      <c r="QCW20" s="63"/>
      <c r="QCX20" s="63"/>
      <c r="QCY20" s="63"/>
      <c r="QCZ20" s="63"/>
      <c r="QDA20" s="63"/>
      <c r="QDB20" s="63"/>
      <c r="QDC20" s="63"/>
      <c r="QDD20" s="63"/>
      <c r="QDE20" s="63"/>
      <c r="QDF20" s="63"/>
      <c r="QDG20" s="63"/>
      <c r="QDH20" s="63"/>
      <c r="QDI20" s="63"/>
      <c r="QDJ20" s="63"/>
      <c r="QDK20" s="63"/>
      <c r="QDL20" s="63"/>
      <c r="QDM20" s="63"/>
      <c r="QDN20" s="63"/>
      <c r="QDO20" s="63"/>
      <c r="QDP20" s="63"/>
      <c r="QDQ20" s="63"/>
      <c r="QDR20" s="63"/>
      <c r="QDS20" s="63"/>
      <c r="QDT20" s="63"/>
      <c r="QDU20" s="63"/>
      <c r="QDV20" s="63"/>
      <c r="QDW20" s="63"/>
      <c r="QDX20" s="63"/>
      <c r="QDY20" s="63"/>
      <c r="QDZ20" s="63"/>
      <c r="QEA20" s="63"/>
      <c r="QEB20" s="63"/>
      <c r="QEC20" s="63"/>
      <c r="QED20" s="63"/>
      <c r="QEE20" s="63"/>
      <c r="QEF20" s="63"/>
      <c r="QEG20" s="63"/>
      <c r="QEH20" s="63"/>
      <c r="QEI20" s="63"/>
      <c r="QEJ20" s="63"/>
      <c r="QEK20" s="63"/>
      <c r="QEL20" s="63"/>
      <c r="QEM20" s="63"/>
      <c r="QEN20" s="63"/>
      <c r="QEO20" s="63"/>
      <c r="QEP20" s="63"/>
      <c r="QEQ20" s="63"/>
      <c r="QER20" s="63"/>
      <c r="QES20" s="63"/>
      <c r="QET20" s="63"/>
      <c r="QEU20" s="63"/>
      <c r="QEV20" s="63"/>
      <c r="QEW20" s="63"/>
      <c r="QEX20" s="63"/>
      <c r="QEY20" s="63"/>
      <c r="QEZ20" s="63"/>
      <c r="QFA20" s="63"/>
      <c r="QFB20" s="63"/>
      <c r="QFC20" s="63"/>
      <c r="QFD20" s="63"/>
      <c r="QFE20" s="63"/>
      <c r="QFF20" s="63"/>
      <c r="QFG20" s="63"/>
      <c r="QFH20" s="63"/>
      <c r="QFI20" s="63"/>
      <c r="QFJ20" s="63"/>
      <c r="QFK20" s="63"/>
      <c r="QFL20" s="63"/>
      <c r="QFM20" s="63"/>
      <c r="QFN20" s="63"/>
      <c r="QFO20" s="63"/>
      <c r="QFP20" s="63"/>
      <c r="QFQ20" s="63"/>
      <c r="QFR20" s="63"/>
      <c r="QFS20" s="63"/>
      <c r="QFT20" s="63"/>
      <c r="QFU20" s="63"/>
      <c r="QFV20" s="63"/>
      <c r="QFW20" s="63"/>
      <c r="QFX20" s="63"/>
      <c r="QFY20" s="63"/>
      <c r="QFZ20" s="63"/>
      <c r="QGA20" s="63"/>
      <c r="QGB20" s="63"/>
      <c r="QGC20" s="63"/>
      <c r="QGD20" s="63"/>
      <c r="QGE20" s="63"/>
      <c r="QGF20" s="63"/>
      <c r="QGG20" s="63"/>
      <c r="QGH20" s="63"/>
      <c r="QGI20" s="63"/>
      <c r="QGJ20" s="63"/>
      <c r="QGK20" s="63"/>
      <c r="QGL20" s="63"/>
      <c r="QGM20" s="63"/>
      <c r="QGN20" s="63"/>
      <c r="QGO20" s="63"/>
      <c r="QGP20" s="63"/>
      <c r="QGQ20" s="63"/>
      <c r="QGR20" s="63"/>
      <c r="QGS20" s="63"/>
      <c r="QGT20" s="63"/>
      <c r="QGU20" s="63"/>
      <c r="QGV20" s="63"/>
      <c r="QGW20" s="63"/>
      <c r="QGX20" s="63"/>
      <c r="QGY20" s="63"/>
      <c r="QGZ20" s="63"/>
      <c r="QHA20" s="63"/>
      <c r="QHB20" s="63"/>
      <c r="QHC20" s="63"/>
      <c r="QHD20" s="63"/>
      <c r="QHE20" s="63"/>
      <c r="QHF20" s="63"/>
      <c r="QHG20" s="63"/>
      <c r="QHH20" s="63"/>
      <c r="QHI20" s="63"/>
      <c r="QHJ20" s="63"/>
      <c r="QHK20" s="63"/>
      <c r="QHL20" s="63"/>
      <c r="QHM20" s="63"/>
      <c r="QHN20" s="63"/>
      <c r="QHO20" s="63"/>
      <c r="QHP20" s="63"/>
      <c r="QHQ20" s="63"/>
      <c r="QHR20" s="63"/>
      <c r="QHS20" s="63"/>
      <c r="QHT20" s="63"/>
      <c r="QHU20" s="63"/>
      <c r="QHV20" s="63"/>
      <c r="QHW20" s="63"/>
      <c r="QHX20" s="63"/>
      <c r="QHY20" s="63"/>
      <c r="QHZ20" s="63"/>
      <c r="QIA20" s="63"/>
      <c r="QIB20" s="63"/>
      <c r="QIC20" s="63"/>
      <c r="QID20" s="63"/>
      <c r="QIE20" s="63"/>
      <c r="QIF20" s="63"/>
      <c r="QIG20" s="63"/>
      <c r="QIH20" s="63"/>
      <c r="QII20" s="63"/>
      <c r="QIJ20" s="63"/>
      <c r="QIK20" s="63"/>
      <c r="QIL20" s="63"/>
      <c r="QIM20" s="63"/>
      <c r="QIN20" s="63"/>
      <c r="QIO20" s="63"/>
      <c r="QIP20" s="63"/>
      <c r="QIQ20" s="63"/>
      <c r="QIR20" s="63"/>
      <c r="QIS20" s="63"/>
      <c r="QIT20" s="63"/>
      <c r="QIU20" s="63"/>
      <c r="QIV20" s="63"/>
      <c r="QIW20" s="63"/>
      <c r="QIX20" s="63"/>
      <c r="QIY20" s="63"/>
      <c r="QIZ20" s="63"/>
      <c r="QJA20" s="63"/>
      <c r="QJB20" s="63"/>
      <c r="QJC20" s="63"/>
      <c r="QJD20" s="63"/>
      <c r="QJE20" s="63"/>
      <c r="QJF20" s="63"/>
      <c r="QJG20" s="63"/>
      <c r="QJH20" s="63"/>
      <c r="QJI20" s="63"/>
      <c r="QJJ20" s="63"/>
      <c r="QJK20" s="63"/>
      <c r="QJL20" s="63"/>
      <c r="QJM20" s="63"/>
      <c r="QJN20" s="63"/>
      <c r="QJO20" s="63"/>
      <c r="QJP20" s="63"/>
      <c r="QJQ20" s="63"/>
      <c r="QJR20" s="63"/>
      <c r="QJS20" s="63"/>
      <c r="QJT20" s="63"/>
      <c r="QJU20" s="63"/>
      <c r="QJV20" s="63"/>
      <c r="QJW20" s="63"/>
      <c r="QJX20" s="63"/>
      <c r="QJY20" s="63"/>
      <c r="QJZ20" s="63"/>
      <c r="QKA20" s="63"/>
      <c r="QKB20" s="63"/>
      <c r="QKC20" s="63"/>
      <c r="QKD20" s="63"/>
      <c r="QKE20" s="63"/>
      <c r="QKF20" s="63"/>
      <c r="QKG20" s="63"/>
      <c r="QKH20" s="63"/>
      <c r="QKI20" s="63"/>
      <c r="QKJ20" s="63"/>
      <c r="QKK20" s="63"/>
      <c r="QKL20" s="63"/>
      <c r="QKM20" s="63"/>
      <c r="QKN20" s="63"/>
      <c r="QKO20" s="63"/>
      <c r="QKP20" s="63"/>
      <c r="QKQ20" s="63"/>
      <c r="QKR20" s="63"/>
      <c r="QKS20" s="63"/>
      <c r="QKT20" s="63"/>
      <c r="QKU20" s="63"/>
      <c r="QKV20" s="63"/>
      <c r="QKW20" s="63"/>
      <c r="QKX20" s="63"/>
      <c r="QKY20" s="63"/>
      <c r="QKZ20" s="63"/>
      <c r="QLA20" s="63"/>
      <c r="QLB20" s="63"/>
      <c r="QLC20" s="63"/>
      <c r="QLD20" s="63"/>
      <c r="QLE20" s="63"/>
      <c r="QLF20" s="63"/>
      <c r="QLG20" s="63"/>
      <c r="QLH20" s="63"/>
      <c r="QLI20" s="63"/>
      <c r="QLJ20" s="63"/>
      <c r="QLK20" s="63"/>
      <c r="QLL20" s="63"/>
      <c r="QLM20" s="63"/>
      <c r="QLN20" s="63"/>
      <c r="QLO20" s="63"/>
      <c r="QLP20" s="63"/>
      <c r="QLQ20" s="63"/>
      <c r="QLR20" s="63"/>
      <c r="QLS20" s="63"/>
      <c r="QLT20" s="63"/>
      <c r="QLU20" s="63"/>
      <c r="QLV20" s="63"/>
      <c r="QLW20" s="63"/>
      <c r="QLX20" s="63"/>
      <c r="QLY20" s="63"/>
      <c r="QLZ20" s="63"/>
      <c r="QMA20" s="63"/>
      <c r="QMB20" s="63"/>
      <c r="QMC20" s="63"/>
      <c r="QMD20" s="63"/>
      <c r="QME20" s="63"/>
      <c r="QMF20" s="63"/>
      <c r="QMG20" s="63"/>
      <c r="QMH20" s="63"/>
      <c r="QMI20" s="63"/>
      <c r="QMJ20" s="63"/>
      <c r="QMK20" s="63"/>
      <c r="QML20" s="63"/>
      <c r="QMM20" s="63"/>
      <c r="QMN20" s="63"/>
      <c r="QMO20" s="63"/>
      <c r="QMP20" s="63"/>
      <c r="QMQ20" s="63"/>
      <c r="QMR20" s="63"/>
      <c r="QMS20" s="63"/>
      <c r="QMT20" s="63"/>
      <c r="QMU20" s="63"/>
      <c r="QMV20" s="63"/>
      <c r="QMW20" s="63"/>
      <c r="QMX20" s="63"/>
      <c r="QMY20" s="63"/>
      <c r="QMZ20" s="63"/>
      <c r="QNA20" s="63"/>
      <c r="QNB20" s="63"/>
      <c r="QNC20" s="63"/>
      <c r="QND20" s="63"/>
      <c r="QNE20" s="63"/>
      <c r="QNF20" s="63"/>
      <c r="QNG20" s="63"/>
      <c r="QNH20" s="63"/>
      <c r="QNI20" s="63"/>
      <c r="QNJ20" s="63"/>
      <c r="QNK20" s="63"/>
      <c r="QNL20" s="63"/>
      <c r="QNM20" s="63"/>
      <c r="QNN20" s="63"/>
      <c r="QNO20" s="63"/>
      <c r="QNP20" s="63"/>
      <c r="QNQ20" s="63"/>
      <c r="QNR20" s="63"/>
      <c r="QNS20" s="63"/>
      <c r="QNT20" s="63"/>
      <c r="QNU20" s="63"/>
      <c r="QNV20" s="63"/>
      <c r="QNW20" s="63"/>
      <c r="QNX20" s="63"/>
      <c r="QNY20" s="63"/>
      <c r="QNZ20" s="63"/>
      <c r="QOA20" s="63"/>
      <c r="QOB20" s="63"/>
      <c r="QOC20" s="63"/>
      <c r="QOD20" s="63"/>
      <c r="QOE20" s="63"/>
      <c r="QOF20" s="63"/>
      <c r="QOG20" s="63"/>
      <c r="QOH20" s="63"/>
      <c r="QOI20" s="63"/>
      <c r="QOJ20" s="63"/>
      <c r="QOK20" s="63"/>
      <c r="QOL20" s="63"/>
      <c r="QOM20" s="63"/>
      <c r="QON20" s="63"/>
      <c r="QOO20" s="63"/>
      <c r="QOP20" s="63"/>
      <c r="QOQ20" s="63"/>
      <c r="QOR20" s="63"/>
      <c r="QOS20" s="63"/>
      <c r="QOT20" s="63"/>
      <c r="QOU20" s="63"/>
      <c r="QOV20" s="63"/>
      <c r="QOW20" s="63"/>
      <c r="QOX20" s="63"/>
      <c r="QOY20" s="63"/>
      <c r="QOZ20" s="63"/>
      <c r="QPA20" s="63"/>
      <c r="QPB20" s="63"/>
      <c r="QPC20" s="63"/>
      <c r="QPD20" s="63"/>
      <c r="QPE20" s="63"/>
      <c r="QPF20" s="63"/>
      <c r="QPG20" s="63"/>
      <c r="QPH20" s="63"/>
      <c r="QPI20" s="63"/>
      <c r="QPJ20" s="63"/>
      <c r="QPK20" s="63"/>
      <c r="QPL20" s="63"/>
      <c r="QPM20" s="63"/>
      <c r="QPN20" s="63"/>
      <c r="QPO20" s="63"/>
      <c r="QPP20" s="63"/>
      <c r="QPQ20" s="63"/>
      <c r="QPR20" s="63"/>
      <c r="QPS20" s="63"/>
      <c r="QPT20" s="63"/>
      <c r="QPU20" s="63"/>
      <c r="QPV20" s="63"/>
      <c r="QPW20" s="63"/>
      <c r="QPX20" s="63"/>
      <c r="QPY20" s="63"/>
      <c r="QPZ20" s="63"/>
      <c r="QQA20" s="63"/>
      <c r="QQB20" s="63"/>
      <c r="QQC20" s="63"/>
      <c r="QQD20" s="63"/>
      <c r="QQE20" s="63"/>
      <c r="QQF20" s="63"/>
      <c r="QQG20" s="63"/>
      <c r="QQH20" s="63"/>
      <c r="QQI20" s="63"/>
      <c r="QQJ20" s="63"/>
      <c r="QQK20" s="63"/>
      <c r="QQL20" s="63"/>
      <c r="QQM20" s="63"/>
      <c r="QQN20" s="63"/>
      <c r="QQO20" s="63"/>
      <c r="QQP20" s="63"/>
      <c r="QQQ20" s="63"/>
      <c r="QQR20" s="63"/>
      <c r="QQS20" s="63"/>
      <c r="QQT20" s="63"/>
      <c r="QQU20" s="63"/>
      <c r="QQV20" s="63"/>
      <c r="QQW20" s="63"/>
      <c r="QQX20" s="63"/>
      <c r="QQY20" s="63"/>
      <c r="QQZ20" s="63"/>
      <c r="QRA20" s="63"/>
      <c r="QRB20" s="63"/>
      <c r="QRC20" s="63"/>
      <c r="QRD20" s="63"/>
      <c r="QRE20" s="63"/>
      <c r="QRF20" s="63"/>
      <c r="QRG20" s="63"/>
      <c r="QRH20" s="63"/>
      <c r="QRI20" s="63"/>
      <c r="QRJ20" s="63"/>
      <c r="QRK20" s="63"/>
      <c r="QRL20" s="63"/>
      <c r="QRM20" s="63"/>
      <c r="QRN20" s="63"/>
      <c r="QRO20" s="63"/>
      <c r="QRP20" s="63"/>
      <c r="QRQ20" s="63"/>
      <c r="QRR20" s="63"/>
      <c r="QRS20" s="63"/>
      <c r="QRT20" s="63"/>
      <c r="QRU20" s="63"/>
      <c r="QRV20" s="63"/>
      <c r="QRW20" s="63"/>
      <c r="QRX20" s="63"/>
      <c r="QRY20" s="63"/>
      <c r="QRZ20" s="63"/>
      <c r="QSA20" s="63"/>
      <c r="QSB20" s="63"/>
      <c r="QSC20" s="63"/>
      <c r="QSD20" s="63"/>
      <c r="QSE20" s="63"/>
      <c r="QSF20" s="63"/>
      <c r="QSG20" s="63"/>
      <c r="QSH20" s="63"/>
      <c r="QSI20" s="63"/>
      <c r="QSJ20" s="63"/>
      <c r="QSK20" s="63"/>
      <c r="QSL20" s="63"/>
      <c r="QSM20" s="63"/>
      <c r="QSN20" s="63"/>
      <c r="QSO20" s="63"/>
      <c r="QSP20" s="63"/>
      <c r="QSQ20" s="63"/>
      <c r="QSR20" s="63"/>
      <c r="QSS20" s="63"/>
      <c r="QST20" s="63"/>
      <c r="QSU20" s="63"/>
      <c r="QSV20" s="63"/>
      <c r="QSW20" s="63"/>
      <c r="QSX20" s="63"/>
      <c r="QSY20" s="63"/>
      <c r="QSZ20" s="63"/>
      <c r="QTA20" s="63"/>
      <c r="QTB20" s="63"/>
      <c r="QTC20" s="63"/>
      <c r="QTD20" s="63"/>
      <c r="QTE20" s="63"/>
      <c r="QTF20" s="63"/>
      <c r="QTG20" s="63"/>
      <c r="QTH20" s="63"/>
      <c r="QTI20" s="63"/>
      <c r="QTJ20" s="63"/>
      <c r="QTK20" s="63"/>
      <c r="QTL20" s="63"/>
      <c r="QTM20" s="63"/>
      <c r="QTN20" s="63"/>
      <c r="QTO20" s="63"/>
      <c r="QTP20" s="63"/>
      <c r="QTQ20" s="63"/>
      <c r="QTR20" s="63"/>
      <c r="QTS20" s="63"/>
      <c r="QTT20" s="63"/>
      <c r="QTU20" s="63"/>
      <c r="QTV20" s="63"/>
      <c r="QTW20" s="63"/>
      <c r="QTX20" s="63"/>
      <c r="QTY20" s="63"/>
      <c r="QTZ20" s="63"/>
      <c r="QUA20" s="63"/>
      <c r="QUB20" s="63"/>
      <c r="QUC20" s="63"/>
      <c r="QUD20" s="63"/>
      <c r="QUE20" s="63"/>
      <c r="QUF20" s="63"/>
      <c r="QUG20" s="63"/>
      <c r="QUH20" s="63"/>
      <c r="QUI20" s="63"/>
      <c r="QUJ20" s="63"/>
      <c r="QUK20" s="63"/>
      <c r="QUL20" s="63"/>
      <c r="QUM20" s="63"/>
      <c r="QUN20" s="63"/>
      <c r="QUO20" s="63"/>
      <c r="QUP20" s="63"/>
      <c r="QUQ20" s="63"/>
      <c r="QUR20" s="63"/>
      <c r="QUS20" s="63"/>
      <c r="QUT20" s="63"/>
      <c r="QUU20" s="63"/>
      <c r="QUV20" s="63"/>
      <c r="QUW20" s="63"/>
      <c r="QUX20" s="63"/>
      <c r="QUY20" s="63"/>
      <c r="QUZ20" s="63"/>
      <c r="QVA20" s="63"/>
      <c r="QVB20" s="63"/>
      <c r="QVC20" s="63"/>
      <c r="QVD20" s="63"/>
      <c r="QVE20" s="63"/>
      <c r="QVF20" s="63"/>
      <c r="QVG20" s="63"/>
      <c r="QVH20" s="63"/>
      <c r="QVI20" s="63"/>
      <c r="QVJ20" s="63"/>
      <c r="QVK20" s="63"/>
      <c r="QVL20" s="63"/>
      <c r="QVM20" s="63"/>
      <c r="QVN20" s="63"/>
      <c r="QVO20" s="63"/>
      <c r="QVP20" s="63"/>
      <c r="QVQ20" s="63"/>
      <c r="QVR20" s="63"/>
      <c r="QVS20" s="63"/>
      <c r="QVT20" s="63"/>
      <c r="QVU20" s="63"/>
      <c r="QVV20" s="63"/>
      <c r="QVW20" s="63"/>
      <c r="QVX20" s="63"/>
      <c r="QVY20" s="63"/>
      <c r="QVZ20" s="63"/>
      <c r="QWA20" s="63"/>
      <c r="QWB20" s="63"/>
      <c r="QWC20" s="63"/>
      <c r="QWD20" s="63"/>
      <c r="QWE20" s="63"/>
      <c r="QWF20" s="63"/>
      <c r="QWG20" s="63"/>
      <c r="QWH20" s="63"/>
      <c r="QWI20" s="63"/>
      <c r="QWJ20" s="63"/>
      <c r="QWK20" s="63"/>
      <c r="QWL20" s="63"/>
      <c r="QWM20" s="63"/>
      <c r="QWN20" s="63"/>
      <c r="QWO20" s="63"/>
      <c r="QWP20" s="63"/>
      <c r="QWQ20" s="63"/>
      <c r="QWR20" s="63"/>
      <c r="QWS20" s="63"/>
      <c r="QWT20" s="63"/>
      <c r="QWU20" s="63"/>
      <c r="QWV20" s="63"/>
      <c r="QWW20" s="63"/>
      <c r="QWX20" s="63"/>
      <c r="QWY20" s="63"/>
      <c r="QWZ20" s="63"/>
      <c r="QXA20" s="63"/>
      <c r="QXB20" s="63"/>
      <c r="QXC20" s="63"/>
      <c r="QXD20" s="63"/>
      <c r="QXE20" s="63"/>
      <c r="QXF20" s="63"/>
      <c r="QXG20" s="63"/>
      <c r="QXH20" s="63"/>
      <c r="QXI20" s="63"/>
      <c r="QXJ20" s="63"/>
      <c r="QXK20" s="63"/>
      <c r="QXL20" s="63"/>
      <c r="QXM20" s="63"/>
      <c r="QXN20" s="63"/>
      <c r="QXO20" s="63"/>
      <c r="QXP20" s="63"/>
      <c r="QXQ20" s="63"/>
      <c r="QXR20" s="63"/>
      <c r="QXS20" s="63"/>
      <c r="QXT20" s="63"/>
      <c r="QXU20" s="63"/>
      <c r="QXV20" s="63"/>
      <c r="QXW20" s="63"/>
      <c r="QXX20" s="63"/>
      <c r="QXY20" s="63"/>
      <c r="QXZ20" s="63"/>
      <c r="QYA20" s="63"/>
      <c r="QYB20" s="63"/>
      <c r="QYC20" s="63"/>
      <c r="QYD20" s="63"/>
      <c r="QYE20" s="63"/>
      <c r="QYF20" s="63"/>
      <c r="QYG20" s="63"/>
      <c r="QYH20" s="63"/>
      <c r="QYI20" s="63"/>
      <c r="QYJ20" s="63"/>
      <c r="QYK20" s="63"/>
      <c r="QYL20" s="63"/>
      <c r="QYM20" s="63"/>
      <c r="QYN20" s="63"/>
      <c r="QYO20" s="63"/>
      <c r="QYP20" s="63"/>
      <c r="QYQ20" s="63"/>
      <c r="QYR20" s="63"/>
      <c r="QYS20" s="63"/>
      <c r="QYT20" s="63"/>
      <c r="QYU20" s="63"/>
      <c r="QYV20" s="63"/>
      <c r="QYW20" s="63"/>
      <c r="QYX20" s="63"/>
      <c r="QYY20" s="63"/>
      <c r="QYZ20" s="63"/>
      <c r="QZA20" s="63"/>
      <c r="QZB20" s="63"/>
      <c r="QZC20" s="63"/>
      <c r="QZD20" s="63"/>
      <c r="QZE20" s="63"/>
      <c r="QZF20" s="63"/>
      <c r="QZG20" s="63"/>
      <c r="QZH20" s="63"/>
      <c r="QZI20" s="63"/>
      <c r="QZJ20" s="63"/>
      <c r="QZK20" s="63"/>
      <c r="QZL20" s="63"/>
      <c r="QZM20" s="63"/>
      <c r="QZN20" s="63"/>
      <c r="QZO20" s="63"/>
      <c r="QZP20" s="63"/>
      <c r="QZQ20" s="63"/>
      <c r="QZR20" s="63"/>
      <c r="QZS20" s="63"/>
      <c r="QZT20" s="63"/>
      <c r="QZU20" s="63"/>
      <c r="QZV20" s="63"/>
      <c r="QZW20" s="63"/>
      <c r="QZX20" s="63"/>
      <c r="QZY20" s="63"/>
      <c r="QZZ20" s="63"/>
      <c r="RAA20" s="63"/>
      <c r="RAB20" s="63"/>
      <c r="RAC20" s="63"/>
      <c r="RAD20" s="63"/>
      <c r="RAE20" s="63"/>
      <c r="RAF20" s="63"/>
      <c r="RAG20" s="63"/>
      <c r="RAH20" s="63"/>
      <c r="RAI20" s="63"/>
      <c r="RAJ20" s="63"/>
      <c r="RAK20" s="63"/>
      <c r="RAL20" s="63"/>
      <c r="RAM20" s="63"/>
      <c r="RAN20" s="63"/>
      <c r="RAO20" s="63"/>
      <c r="RAP20" s="63"/>
      <c r="RAQ20" s="63"/>
      <c r="RAR20" s="63"/>
      <c r="RAS20" s="63"/>
      <c r="RAT20" s="63"/>
      <c r="RAU20" s="63"/>
      <c r="RAV20" s="63"/>
      <c r="RAW20" s="63"/>
      <c r="RAX20" s="63"/>
      <c r="RAY20" s="63"/>
      <c r="RAZ20" s="63"/>
      <c r="RBA20" s="63"/>
      <c r="RBB20" s="63"/>
      <c r="RBC20" s="63"/>
      <c r="RBD20" s="63"/>
      <c r="RBE20" s="63"/>
      <c r="RBF20" s="63"/>
      <c r="RBG20" s="63"/>
      <c r="RBH20" s="63"/>
      <c r="RBI20" s="63"/>
      <c r="RBJ20" s="63"/>
      <c r="RBK20" s="63"/>
      <c r="RBL20" s="63"/>
      <c r="RBM20" s="63"/>
      <c r="RBN20" s="63"/>
      <c r="RBO20" s="63"/>
      <c r="RBP20" s="63"/>
      <c r="RBQ20" s="63"/>
      <c r="RBR20" s="63"/>
      <c r="RBS20" s="63"/>
      <c r="RBT20" s="63"/>
      <c r="RBU20" s="63"/>
      <c r="RBV20" s="63"/>
      <c r="RBW20" s="63"/>
      <c r="RBX20" s="63"/>
      <c r="RBY20" s="63"/>
      <c r="RBZ20" s="63"/>
      <c r="RCA20" s="63"/>
      <c r="RCB20" s="63"/>
      <c r="RCC20" s="63"/>
      <c r="RCD20" s="63"/>
      <c r="RCE20" s="63"/>
      <c r="RCF20" s="63"/>
      <c r="RCG20" s="63"/>
      <c r="RCH20" s="63"/>
      <c r="RCI20" s="63"/>
      <c r="RCJ20" s="63"/>
      <c r="RCK20" s="63"/>
      <c r="RCL20" s="63"/>
      <c r="RCM20" s="63"/>
      <c r="RCN20" s="63"/>
      <c r="RCO20" s="63"/>
      <c r="RCP20" s="63"/>
      <c r="RCQ20" s="63"/>
      <c r="RCR20" s="63"/>
      <c r="RCS20" s="63"/>
      <c r="RCT20" s="63"/>
      <c r="RCU20" s="63"/>
      <c r="RCV20" s="63"/>
      <c r="RCW20" s="63"/>
      <c r="RCX20" s="63"/>
      <c r="RCY20" s="63"/>
      <c r="RCZ20" s="63"/>
      <c r="RDA20" s="63"/>
      <c r="RDB20" s="63"/>
      <c r="RDC20" s="63"/>
      <c r="RDD20" s="63"/>
      <c r="RDE20" s="63"/>
      <c r="RDF20" s="63"/>
      <c r="RDG20" s="63"/>
      <c r="RDH20" s="63"/>
      <c r="RDI20" s="63"/>
      <c r="RDJ20" s="63"/>
      <c r="RDK20" s="63"/>
      <c r="RDL20" s="63"/>
      <c r="RDM20" s="63"/>
      <c r="RDN20" s="63"/>
      <c r="RDO20" s="63"/>
      <c r="RDP20" s="63"/>
      <c r="RDQ20" s="63"/>
      <c r="RDR20" s="63"/>
      <c r="RDS20" s="63"/>
      <c r="RDT20" s="63"/>
      <c r="RDU20" s="63"/>
      <c r="RDV20" s="63"/>
      <c r="RDW20" s="63"/>
      <c r="RDX20" s="63"/>
      <c r="RDY20" s="63"/>
      <c r="RDZ20" s="63"/>
      <c r="REA20" s="63"/>
      <c r="REB20" s="63"/>
      <c r="REC20" s="63"/>
      <c r="RED20" s="63"/>
      <c r="REE20" s="63"/>
      <c r="REF20" s="63"/>
      <c r="REG20" s="63"/>
      <c r="REH20" s="63"/>
      <c r="REI20" s="63"/>
      <c r="REJ20" s="63"/>
      <c r="REK20" s="63"/>
      <c r="REL20" s="63"/>
      <c r="REM20" s="63"/>
      <c r="REN20" s="63"/>
      <c r="REO20" s="63"/>
      <c r="REP20" s="63"/>
      <c r="REQ20" s="63"/>
      <c r="RER20" s="63"/>
      <c r="RES20" s="63"/>
      <c r="RET20" s="63"/>
      <c r="REU20" s="63"/>
      <c r="REV20" s="63"/>
      <c r="REW20" s="63"/>
      <c r="REX20" s="63"/>
      <c r="REY20" s="63"/>
      <c r="REZ20" s="63"/>
      <c r="RFA20" s="63"/>
      <c r="RFB20" s="63"/>
      <c r="RFC20" s="63"/>
      <c r="RFD20" s="63"/>
      <c r="RFE20" s="63"/>
      <c r="RFF20" s="63"/>
      <c r="RFG20" s="63"/>
      <c r="RFH20" s="63"/>
      <c r="RFI20" s="63"/>
      <c r="RFJ20" s="63"/>
      <c r="RFK20" s="63"/>
      <c r="RFL20" s="63"/>
      <c r="RFM20" s="63"/>
      <c r="RFN20" s="63"/>
      <c r="RFO20" s="63"/>
      <c r="RFP20" s="63"/>
      <c r="RFQ20" s="63"/>
      <c r="RFR20" s="63"/>
      <c r="RFS20" s="63"/>
      <c r="RFT20" s="63"/>
      <c r="RFU20" s="63"/>
      <c r="RFV20" s="63"/>
      <c r="RFW20" s="63"/>
      <c r="RFX20" s="63"/>
      <c r="RFY20" s="63"/>
      <c r="RFZ20" s="63"/>
      <c r="RGA20" s="63"/>
      <c r="RGB20" s="63"/>
      <c r="RGC20" s="63"/>
      <c r="RGD20" s="63"/>
      <c r="RGE20" s="63"/>
      <c r="RGF20" s="63"/>
      <c r="RGG20" s="63"/>
      <c r="RGH20" s="63"/>
      <c r="RGI20" s="63"/>
      <c r="RGJ20" s="63"/>
      <c r="RGK20" s="63"/>
      <c r="RGL20" s="63"/>
      <c r="RGM20" s="63"/>
      <c r="RGN20" s="63"/>
      <c r="RGO20" s="63"/>
      <c r="RGP20" s="63"/>
      <c r="RGQ20" s="63"/>
      <c r="RGR20" s="63"/>
      <c r="RGS20" s="63"/>
      <c r="RGT20" s="63"/>
      <c r="RGU20" s="63"/>
      <c r="RGV20" s="63"/>
      <c r="RGW20" s="63"/>
      <c r="RGX20" s="63"/>
      <c r="RGY20" s="63"/>
      <c r="RGZ20" s="63"/>
      <c r="RHA20" s="63"/>
      <c r="RHB20" s="63"/>
      <c r="RHC20" s="63"/>
      <c r="RHD20" s="63"/>
      <c r="RHE20" s="63"/>
      <c r="RHF20" s="63"/>
      <c r="RHG20" s="63"/>
      <c r="RHH20" s="63"/>
      <c r="RHI20" s="63"/>
      <c r="RHJ20" s="63"/>
      <c r="RHK20" s="63"/>
      <c r="RHL20" s="63"/>
      <c r="RHM20" s="63"/>
      <c r="RHN20" s="63"/>
      <c r="RHO20" s="63"/>
      <c r="RHP20" s="63"/>
      <c r="RHQ20" s="63"/>
      <c r="RHR20" s="63"/>
      <c r="RHS20" s="63"/>
      <c r="RHT20" s="63"/>
      <c r="RHU20" s="63"/>
      <c r="RHV20" s="63"/>
      <c r="RHW20" s="63"/>
      <c r="RHX20" s="63"/>
      <c r="RHY20" s="63"/>
      <c r="RHZ20" s="63"/>
      <c r="RIA20" s="63"/>
      <c r="RIB20" s="63"/>
      <c r="RIC20" s="63"/>
      <c r="RID20" s="63"/>
      <c r="RIE20" s="63"/>
      <c r="RIF20" s="63"/>
      <c r="RIG20" s="63"/>
      <c r="RIH20" s="63"/>
      <c r="RII20" s="63"/>
      <c r="RIJ20" s="63"/>
      <c r="RIK20" s="63"/>
      <c r="RIL20" s="63"/>
      <c r="RIM20" s="63"/>
      <c r="RIN20" s="63"/>
      <c r="RIO20" s="63"/>
      <c r="RIP20" s="63"/>
      <c r="RIQ20" s="63"/>
      <c r="RIR20" s="63"/>
      <c r="RIS20" s="63"/>
      <c r="RIT20" s="63"/>
      <c r="RIU20" s="63"/>
      <c r="RIV20" s="63"/>
      <c r="RIW20" s="63"/>
      <c r="RIX20" s="63"/>
      <c r="RIY20" s="63"/>
      <c r="RIZ20" s="63"/>
      <c r="RJA20" s="63"/>
      <c r="RJB20" s="63"/>
      <c r="RJC20" s="63"/>
      <c r="RJD20" s="63"/>
      <c r="RJE20" s="63"/>
      <c r="RJF20" s="63"/>
      <c r="RJG20" s="63"/>
      <c r="RJH20" s="63"/>
      <c r="RJI20" s="63"/>
      <c r="RJJ20" s="63"/>
      <c r="RJK20" s="63"/>
      <c r="RJL20" s="63"/>
      <c r="RJM20" s="63"/>
      <c r="RJN20" s="63"/>
      <c r="RJO20" s="63"/>
      <c r="RJP20" s="63"/>
      <c r="RJQ20" s="63"/>
      <c r="RJR20" s="63"/>
      <c r="RJS20" s="63"/>
      <c r="RJT20" s="63"/>
      <c r="RJU20" s="63"/>
      <c r="RJV20" s="63"/>
      <c r="RJW20" s="63"/>
      <c r="RJX20" s="63"/>
      <c r="RJY20" s="63"/>
      <c r="RJZ20" s="63"/>
      <c r="RKA20" s="63"/>
      <c r="RKB20" s="63"/>
      <c r="RKC20" s="63"/>
      <c r="RKD20" s="63"/>
      <c r="RKE20" s="63"/>
      <c r="RKF20" s="63"/>
      <c r="RKG20" s="63"/>
      <c r="RKH20" s="63"/>
      <c r="RKI20" s="63"/>
      <c r="RKJ20" s="63"/>
      <c r="RKK20" s="63"/>
      <c r="RKL20" s="63"/>
      <c r="RKM20" s="63"/>
      <c r="RKN20" s="63"/>
      <c r="RKO20" s="63"/>
      <c r="RKP20" s="63"/>
      <c r="RKQ20" s="63"/>
      <c r="RKR20" s="63"/>
      <c r="RKS20" s="63"/>
      <c r="RKT20" s="63"/>
      <c r="RKU20" s="63"/>
      <c r="RKV20" s="63"/>
      <c r="RKW20" s="63"/>
      <c r="RKX20" s="63"/>
      <c r="RKY20" s="63"/>
      <c r="RKZ20" s="63"/>
      <c r="RLA20" s="63"/>
      <c r="RLB20" s="63"/>
      <c r="RLC20" s="63"/>
      <c r="RLD20" s="63"/>
      <c r="RLE20" s="63"/>
      <c r="RLF20" s="63"/>
      <c r="RLG20" s="63"/>
      <c r="RLH20" s="63"/>
      <c r="RLI20" s="63"/>
      <c r="RLJ20" s="63"/>
      <c r="RLK20" s="63"/>
      <c r="RLL20" s="63"/>
      <c r="RLM20" s="63"/>
      <c r="RLN20" s="63"/>
      <c r="RLO20" s="63"/>
      <c r="RLP20" s="63"/>
      <c r="RLQ20" s="63"/>
      <c r="RLR20" s="63"/>
      <c r="RLS20" s="63"/>
      <c r="RLT20" s="63"/>
      <c r="RLU20" s="63"/>
      <c r="RLV20" s="63"/>
      <c r="RLW20" s="63"/>
      <c r="RLX20" s="63"/>
      <c r="RLY20" s="63"/>
      <c r="RLZ20" s="63"/>
      <c r="RMA20" s="63"/>
      <c r="RMB20" s="63"/>
      <c r="RMC20" s="63"/>
      <c r="RMD20" s="63"/>
      <c r="RME20" s="63"/>
      <c r="RMF20" s="63"/>
      <c r="RMG20" s="63"/>
      <c r="RMH20" s="63"/>
      <c r="RMI20" s="63"/>
      <c r="RMJ20" s="63"/>
      <c r="RMK20" s="63"/>
      <c r="RML20" s="63"/>
      <c r="RMM20" s="63"/>
      <c r="RMN20" s="63"/>
      <c r="RMO20" s="63"/>
      <c r="RMP20" s="63"/>
      <c r="RMQ20" s="63"/>
      <c r="RMR20" s="63"/>
      <c r="RMS20" s="63"/>
      <c r="RMT20" s="63"/>
      <c r="RMU20" s="63"/>
      <c r="RMV20" s="63"/>
      <c r="RMW20" s="63"/>
      <c r="RMX20" s="63"/>
      <c r="RMY20" s="63"/>
      <c r="RMZ20" s="63"/>
      <c r="RNA20" s="63"/>
      <c r="RNB20" s="63"/>
      <c r="RNC20" s="63"/>
      <c r="RND20" s="63"/>
      <c r="RNE20" s="63"/>
      <c r="RNF20" s="63"/>
      <c r="RNG20" s="63"/>
      <c r="RNH20" s="63"/>
      <c r="RNI20" s="63"/>
      <c r="RNJ20" s="63"/>
      <c r="RNK20" s="63"/>
      <c r="RNL20" s="63"/>
      <c r="RNM20" s="63"/>
      <c r="RNN20" s="63"/>
      <c r="RNO20" s="63"/>
      <c r="RNP20" s="63"/>
      <c r="RNQ20" s="63"/>
      <c r="RNR20" s="63"/>
      <c r="RNS20" s="63"/>
      <c r="RNT20" s="63"/>
      <c r="RNU20" s="63"/>
      <c r="RNV20" s="63"/>
      <c r="RNW20" s="63"/>
      <c r="RNX20" s="63"/>
      <c r="RNY20" s="63"/>
      <c r="RNZ20" s="63"/>
      <c r="ROA20" s="63"/>
      <c r="ROB20" s="63"/>
      <c r="ROC20" s="63"/>
      <c r="ROD20" s="63"/>
      <c r="ROE20" s="63"/>
      <c r="ROF20" s="63"/>
      <c r="ROG20" s="63"/>
      <c r="ROH20" s="63"/>
      <c r="ROI20" s="63"/>
      <c r="ROJ20" s="63"/>
      <c r="ROK20" s="63"/>
      <c r="ROL20" s="63"/>
      <c r="ROM20" s="63"/>
      <c r="RON20" s="63"/>
      <c r="ROO20" s="63"/>
      <c r="ROP20" s="63"/>
      <c r="ROQ20" s="63"/>
      <c r="ROR20" s="63"/>
      <c r="ROS20" s="63"/>
      <c r="ROT20" s="63"/>
      <c r="ROU20" s="63"/>
      <c r="ROV20" s="63"/>
      <c r="ROW20" s="63"/>
      <c r="ROX20" s="63"/>
      <c r="ROY20" s="63"/>
      <c r="ROZ20" s="63"/>
      <c r="RPA20" s="63"/>
      <c r="RPB20" s="63"/>
      <c r="RPC20" s="63"/>
      <c r="RPD20" s="63"/>
      <c r="RPE20" s="63"/>
      <c r="RPF20" s="63"/>
      <c r="RPG20" s="63"/>
      <c r="RPH20" s="63"/>
      <c r="RPI20" s="63"/>
      <c r="RPJ20" s="63"/>
      <c r="RPK20" s="63"/>
      <c r="RPL20" s="63"/>
      <c r="RPM20" s="63"/>
      <c r="RPN20" s="63"/>
      <c r="RPO20" s="63"/>
      <c r="RPP20" s="63"/>
      <c r="RPQ20" s="63"/>
      <c r="RPR20" s="63"/>
      <c r="RPS20" s="63"/>
      <c r="RPT20" s="63"/>
      <c r="RPU20" s="63"/>
      <c r="RPV20" s="63"/>
      <c r="RPW20" s="63"/>
      <c r="RPX20" s="63"/>
      <c r="RPY20" s="63"/>
      <c r="RPZ20" s="63"/>
      <c r="RQA20" s="63"/>
      <c r="RQB20" s="63"/>
      <c r="RQC20" s="63"/>
      <c r="RQD20" s="63"/>
      <c r="RQE20" s="63"/>
      <c r="RQF20" s="63"/>
      <c r="RQG20" s="63"/>
      <c r="RQH20" s="63"/>
      <c r="RQI20" s="63"/>
      <c r="RQJ20" s="63"/>
      <c r="RQK20" s="63"/>
      <c r="RQL20" s="63"/>
      <c r="RQM20" s="63"/>
      <c r="RQN20" s="63"/>
      <c r="RQO20" s="63"/>
      <c r="RQP20" s="63"/>
      <c r="RQQ20" s="63"/>
      <c r="RQR20" s="63"/>
      <c r="RQS20" s="63"/>
      <c r="RQT20" s="63"/>
      <c r="RQU20" s="63"/>
      <c r="RQV20" s="63"/>
      <c r="RQW20" s="63"/>
      <c r="RQX20" s="63"/>
      <c r="RQY20" s="63"/>
      <c r="RQZ20" s="63"/>
      <c r="RRA20" s="63"/>
      <c r="RRB20" s="63"/>
      <c r="RRC20" s="63"/>
      <c r="RRD20" s="63"/>
      <c r="RRE20" s="63"/>
      <c r="RRF20" s="63"/>
      <c r="RRG20" s="63"/>
      <c r="RRH20" s="63"/>
      <c r="RRI20" s="63"/>
      <c r="RRJ20" s="63"/>
      <c r="RRK20" s="63"/>
      <c r="RRL20" s="63"/>
      <c r="RRM20" s="63"/>
      <c r="RRN20" s="63"/>
      <c r="RRO20" s="63"/>
      <c r="RRP20" s="63"/>
      <c r="RRQ20" s="63"/>
      <c r="RRR20" s="63"/>
      <c r="RRS20" s="63"/>
      <c r="RRT20" s="63"/>
      <c r="RRU20" s="63"/>
      <c r="RRV20" s="63"/>
      <c r="RRW20" s="63"/>
      <c r="RRX20" s="63"/>
      <c r="RRY20" s="63"/>
      <c r="RRZ20" s="63"/>
      <c r="RSA20" s="63"/>
      <c r="RSB20" s="63"/>
      <c r="RSC20" s="63"/>
      <c r="RSD20" s="63"/>
      <c r="RSE20" s="63"/>
      <c r="RSF20" s="63"/>
      <c r="RSG20" s="63"/>
      <c r="RSH20" s="63"/>
      <c r="RSI20" s="63"/>
      <c r="RSJ20" s="63"/>
      <c r="RSK20" s="63"/>
      <c r="RSL20" s="63"/>
      <c r="RSM20" s="63"/>
      <c r="RSN20" s="63"/>
      <c r="RSO20" s="63"/>
      <c r="RSP20" s="63"/>
      <c r="RSQ20" s="63"/>
      <c r="RSR20" s="63"/>
      <c r="RSS20" s="63"/>
      <c r="RST20" s="63"/>
      <c r="RSU20" s="63"/>
      <c r="RSV20" s="63"/>
      <c r="RSW20" s="63"/>
      <c r="RSX20" s="63"/>
      <c r="RSY20" s="63"/>
      <c r="RSZ20" s="63"/>
      <c r="RTA20" s="63"/>
      <c r="RTB20" s="63"/>
      <c r="RTC20" s="63"/>
      <c r="RTD20" s="63"/>
      <c r="RTE20" s="63"/>
      <c r="RTF20" s="63"/>
      <c r="RTG20" s="63"/>
      <c r="RTH20" s="63"/>
      <c r="RTI20" s="63"/>
      <c r="RTJ20" s="63"/>
      <c r="RTK20" s="63"/>
      <c r="RTL20" s="63"/>
      <c r="RTM20" s="63"/>
      <c r="RTN20" s="63"/>
      <c r="RTO20" s="63"/>
      <c r="RTP20" s="63"/>
      <c r="RTQ20" s="63"/>
      <c r="RTR20" s="63"/>
      <c r="RTS20" s="63"/>
      <c r="RTT20" s="63"/>
      <c r="RTU20" s="63"/>
      <c r="RTV20" s="63"/>
      <c r="RTW20" s="63"/>
      <c r="RTX20" s="63"/>
      <c r="RTY20" s="63"/>
      <c r="RTZ20" s="63"/>
      <c r="RUA20" s="63"/>
      <c r="RUB20" s="63"/>
      <c r="RUC20" s="63"/>
      <c r="RUD20" s="63"/>
      <c r="RUE20" s="63"/>
      <c r="RUF20" s="63"/>
      <c r="RUG20" s="63"/>
      <c r="RUH20" s="63"/>
      <c r="RUI20" s="63"/>
      <c r="RUJ20" s="63"/>
      <c r="RUK20" s="63"/>
      <c r="RUL20" s="63"/>
      <c r="RUM20" s="63"/>
      <c r="RUN20" s="63"/>
      <c r="RUO20" s="63"/>
      <c r="RUP20" s="63"/>
      <c r="RUQ20" s="63"/>
      <c r="RUR20" s="63"/>
      <c r="RUS20" s="63"/>
      <c r="RUT20" s="63"/>
      <c r="RUU20" s="63"/>
      <c r="RUV20" s="63"/>
      <c r="RUW20" s="63"/>
      <c r="RUX20" s="63"/>
      <c r="RUY20" s="63"/>
      <c r="RUZ20" s="63"/>
      <c r="RVA20" s="63"/>
      <c r="RVB20" s="63"/>
      <c r="RVC20" s="63"/>
      <c r="RVD20" s="63"/>
      <c r="RVE20" s="63"/>
      <c r="RVF20" s="63"/>
      <c r="RVG20" s="63"/>
      <c r="RVH20" s="63"/>
      <c r="RVI20" s="63"/>
      <c r="RVJ20" s="63"/>
      <c r="RVK20" s="63"/>
      <c r="RVL20" s="63"/>
      <c r="RVM20" s="63"/>
      <c r="RVN20" s="63"/>
      <c r="RVO20" s="63"/>
      <c r="RVP20" s="63"/>
      <c r="RVQ20" s="63"/>
      <c r="RVR20" s="63"/>
      <c r="RVS20" s="63"/>
      <c r="RVT20" s="63"/>
      <c r="RVU20" s="63"/>
      <c r="RVV20" s="63"/>
      <c r="RVW20" s="63"/>
      <c r="RVX20" s="63"/>
      <c r="RVY20" s="63"/>
      <c r="RVZ20" s="63"/>
      <c r="RWA20" s="63"/>
      <c r="RWB20" s="63"/>
      <c r="RWC20" s="63"/>
      <c r="RWD20" s="63"/>
      <c r="RWE20" s="63"/>
      <c r="RWF20" s="63"/>
      <c r="RWG20" s="63"/>
      <c r="RWH20" s="63"/>
      <c r="RWI20" s="63"/>
      <c r="RWJ20" s="63"/>
      <c r="RWK20" s="63"/>
      <c r="RWL20" s="63"/>
      <c r="RWM20" s="63"/>
      <c r="RWN20" s="63"/>
      <c r="RWO20" s="63"/>
      <c r="RWP20" s="63"/>
      <c r="RWQ20" s="63"/>
      <c r="RWR20" s="63"/>
      <c r="RWS20" s="63"/>
      <c r="RWT20" s="63"/>
      <c r="RWU20" s="63"/>
      <c r="RWV20" s="63"/>
      <c r="RWW20" s="63"/>
      <c r="RWX20" s="63"/>
      <c r="RWY20" s="63"/>
      <c r="RWZ20" s="63"/>
      <c r="RXA20" s="63"/>
      <c r="RXB20" s="63"/>
      <c r="RXC20" s="63"/>
      <c r="RXD20" s="63"/>
      <c r="RXE20" s="63"/>
      <c r="RXF20" s="63"/>
      <c r="RXG20" s="63"/>
      <c r="RXH20" s="63"/>
      <c r="RXI20" s="63"/>
      <c r="RXJ20" s="63"/>
      <c r="RXK20" s="63"/>
      <c r="RXL20" s="63"/>
      <c r="RXM20" s="63"/>
      <c r="RXN20" s="63"/>
      <c r="RXO20" s="63"/>
      <c r="RXP20" s="63"/>
      <c r="RXQ20" s="63"/>
      <c r="RXR20" s="63"/>
      <c r="RXS20" s="63"/>
      <c r="RXT20" s="63"/>
      <c r="RXU20" s="63"/>
      <c r="RXV20" s="63"/>
      <c r="RXW20" s="63"/>
      <c r="RXX20" s="63"/>
      <c r="RXY20" s="63"/>
      <c r="RXZ20" s="63"/>
      <c r="RYA20" s="63"/>
      <c r="RYB20" s="63"/>
      <c r="RYC20" s="63"/>
      <c r="RYD20" s="63"/>
      <c r="RYE20" s="63"/>
      <c r="RYF20" s="63"/>
      <c r="RYG20" s="63"/>
      <c r="RYH20" s="63"/>
      <c r="RYI20" s="63"/>
      <c r="RYJ20" s="63"/>
      <c r="RYK20" s="63"/>
      <c r="RYL20" s="63"/>
      <c r="RYM20" s="63"/>
      <c r="RYN20" s="63"/>
      <c r="RYO20" s="63"/>
      <c r="RYP20" s="63"/>
      <c r="RYQ20" s="63"/>
      <c r="RYR20" s="63"/>
      <c r="RYS20" s="63"/>
      <c r="RYT20" s="63"/>
      <c r="RYU20" s="63"/>
      <c r="RYV20" s="63"/>
      <c r="RYW20" s="63"/>
      <c r="RYX20" s="63"/>
      <c r="RYY20" s="63"/>
      <c r="RYZ20" s="63"/>
      <c r="RZA20" s="63"/>
      <c r="RZB20" s="63"/>
      <c r="RZC20" s="63"/>
      <c r="RZD20" s="63"/>
      <c r="RZE20" s="63"/>
      <c r="RZF20" s="63"/>
      <c r="RZG20" s="63"/>
      <c r="RZH20" s="63"/>
      <c r="RZI20" s="63"/>
      <c r="RZJ20" s="63"/>
      <c r="RZK20" s="63"/>
      <c r="RZL20" s="63"/>
      <c r="RZM20" s="63"/>
      <c r="RZN20" s="63"/>
      <c r="RZO20" s="63"/>
      <c r="RZP20" s="63"/>
      <c r="RZQ20" s="63"/>
      <c r="RZR20" s="63"/>
      <c r="RZS20" s="63"/>
      <c r="RZT20" s="63"/>
      <c r="RZU20" s="63"/>
      <c r="RZV20" s="63"/>
      <c r="RZW20" s="63"/>
      <c r="RZX20" s="63"/>
      <c r="RZY20" s="63"/>
      <c r="RZZ20" s="63"/>
      <c r="SAA20" s="63"/>
      <c r="SAB20" s="63"/>
      <c r="SAC20" s="63"/>
      <c r="SAD20" s="63"/>
      <c r="SAE20" s="63"/>
      <c r="SAF20" s="63"/>
      <c r="SAG20" s="63"/>
      <c r="SAH20" s="63"/>
      <c r="SAI20" s="63"/>
      <c r="SAJ20" s="63"/>
      <c r="SAK20" s="63"/>
      <c r="SAL20" s="63"/>
      <c r="SAM20" s="63"/>
      <c r="SAN20" s="63"/>
      <c r="SAO20" s="63"/>
      <c r="SAP20" s="63"/>
      <c r="SAQ20" s="63"/>
      <c r="SAR20" s="63"/>
      <c r="SAS20" s="63"/>
      <c r="SAT20" s="63"/>
      <c r="SAU20" s="63"/>
      <c r="SAV20" s="63"/>
      <c r="SAW20" s="63"/>
      <c r="SAX20" s="63"/>
      <c r="SAY20" s="63"/>
      <c r="SAZ20" s="63"/>
      <c r="SBA20" s="63"/>
      <c r="SBB20" s="63"/>
      <c r="SBC20" s="63"/>
      <c r="SBD20" s="63"/>
      <c r="SBE20" s="63"/>
      <c r="SBF20" s="63"/>
      <c r="SBG20" s="63"/>
      <c r="SBH20" s="63"/>
      <c r="SBI20" s="63"/>
      <c r="SBJ20" s="63"/>
      <c r="SBK20" s="63"/>
      <c r="SBL20" s="63"/>
      <c r="SBM20" s="63"/>
      <c r="SBN20" s="63"/>
      <c r="SBO20" s="63"/>
      <c r="SBP20" s="63"/>
      <c r="SBQ20" s="63"/>
      <c r="SBR20" s="63"/>
      <c r="SBS20" s="63"/>
      <c r="SBT20" s="63"/>
      <c r="SBU20" s="63"/>
      <c r="SBV20" s="63"/>
      <c r="SBW20" s="63"/>
      <c r="SBX20" s="63"/>
      <c r="SBY20" s="63"/>
      <c r="SBZ20" s="63"/>
      <c r="SCA20" s="63"/>
      <c r="SCB20" s="63"/>
      <c r="SCC20" s="63"/>
      <c r="SCD20" s="63"/>
      <c r="SCE20" s="63"/>
      <c r="SCF20" s="63"/>
      <c r="SCG20" s="63"/>
      <c r="SCH20" s="63"/>
      <c r="SCI20" s="63"/>
      <c r="SCJ20" s="63"/>
      <c r="SCK20" s="63"/>
      <c r="SCL20" s="63"/>
      <c r="SCM20" s="63"/>
      <c r="SCN20" s="63"/>
      <c r="SCO20" s="63"/>
      <c r="SCP20" s="63"/>
      <c r="SCQ20" s="63"/>
      <c r="SCR20" s="63"/>
      <c r="SCS20" s="63"/>
      <c r="SCT20" s="63"/>
      <c r="SCU20" s="63"/>
      <c r="SCV20" s="63"/>
      <c r="SCW20" s="63"/>
      <c r="SCX20" s="63"/>
      <c r="SCY20" s="63"/>
      <c r="SCZ20" s="63"/>
      <c r="SDA20" s="63"/>
      <c r="SDB20" s="63"/>
      <c r="SDC20" s="63"/>
      <c r="SDD20" s="63"/>
      <c r="SDE20" s="63"/>
      <c r="SDF20" s="63"/>
      <c r="SDG20" s="63"/>
      <c r="SDH20" s="63"/>
      <c r="SDI20" s="63"/>
      <c r="SDJ20" s="63"/>
      <c r="SDK20" s="63"/>
      <c r="SDL20" s="63"/>
      <c r="SDM20" s="63"/>
      <c r="SDN20" s="63"/>
      <c r="SDO20" s="63"/>
      <c r="SDP20" s="63"/>
      <c r="SDQ20" s="63"/>
      <c r="SDR20" s="63"/>
      <c r="SDS20" s="63"/>
      <c r="SDT20" s="63"/>
      <c r="SDU20" s="63"/>
      <c r="SDV20" s="63"/>
      <c r="SDW20" s="63"/>
      <c r="SDX20" s="63"/>
      <c r="SDY20" s="63"/>
      <c r="SDZ20" s="63"/>
      <c r="SEA20" s="63"/>
      <c r="SEB20" s="63"/>
      <c r="SEC20" s="63"/>
      <c r="SED20" s="63"/>
      <c r="SEE20" s="63"/>
      <c r="SEF20" s="63"/>
      <c r="SEG20" s="63"/>
      <c r="SEH20" s="63"/>
      <c r="SEI20" s="63"/>
      <c r="SEJ20" s="63"/>
      <c r="SEK20" s="63"/>
      <c r="SEL20" s="63"/>
      <c r="SEM20" s="63"/>
      <c r="SEN20" s="63"/>
      <c r="SEO20" s="63"/>
      <c r="SEP20" s="63"/>
      <c r="SEQ20" s="63"/>
      <c r="SER20" s="63"/>
      <c r="SES20" s="63"/>
      <c r="SET20" s="63"/>
      <c r="SEU20" s="63"/>
      <c r="SEV20" s="63"/>
      <c r="SEW20" s="63"/>
      <c r="SEX20" s="63"/>
      <c r="SEY20" s="63"/>
      <c r="SEZ20" s="63"/>
      <c r="SFA20" s="63"/>
      <c r="SFB20" s="63"/>
      <c r="SFC20" s="63"/>
      <c r="SFD20" s="63"/>
      <c r="SFE20" s="63"/>
      <c r="SFF20" s="63"/>
      <c r="SFG20" s="63"/>
      <c r="SFH20" s="63"/>
      <c r="SFI20" s="63"/>
      <c r="SFJ20" s="63"/>
      <c r="SFK20" s="63"/>
      <c r="SFL20" s="63"/>
      <c r="SFM20" s="63"/>
      <c r="SFN20" s="63"/>
      <c r="SFO20" s="63"/>
      <c r="SFP20" s="63"/>
      <c r="SFQ20" s="63"/>
      <c r="SFR20" s="63"/>
      <c r="SFS20" s="63"/>
      <c r="SFT20" s="63"/>
      <c r="SFU20" s="63"/>
      <c r="SFV20" s="63"/>
      <c r="SFW20" s="63"/>
      <c r="SFX20" s="63"/>
      <c r="SFY20" s="63"/>
      <c r="SFZ20" s="63"/>
      <c r="SGA20" s="63"/>
      <c r="SGB20" s="63"/>
      <c r="SGC20" s="63"/>
      <c r="SGD20" s="63"/>
      <c r="SGE20" s="63"/>
      <c r="SGF20" s="63"/>
      <c r="SGG20" s="63"/>
      <c r="SGH20" s="63"/>
      <c r="SGI20" s="63"/>
      <c r="SGJ20" s="63"/>
      <c r="SGK20" s="63"/>
      <c r="SGL20" s="63"/>
      <c r="SGM20" s="63"/>
      <c r="SGN20" s="63"/>
      <c r="SGO20" s="63"/>
      <c r="SGP20" s="63"/>
      <c r="SGQ20" s="63"/>
      <c r="SGR20" s="63"/>
      <c r="SGS20" s="63"/>
      <c r="SGT20" s="63"/>
      <c r="SGU20" s="63"/>
      <c r="SGV20" s="63"/>
      <c r="SGW20" s="63"/>
      <c r="SGX20" s="63"/>
      <c r="SGY20" s="63"/>
      <c r="SGZ20" s="63"/>
      <c r="SHA20" s="63"/>
      <c r="SHB20" s="63"/>
      <c r="SHC20" s="63"/>
      <c r="SHD20" s="63"/>
      <c r="SHE20" s="63"/>
      <c r="SHF20" s="63"/>
      <c r="SHG20" s="63"/>
      <c r="SHH20" s="63"/>
      <c r="SHI20" s="63"/>
      <c r="SHJ20" s="63"/>
      <c r="SHK20" s="63"/>
      <c r="SHL20" s="63"/>
      <c r="SHM20" s="63"/>
      <c r="SHN20" s="63"/>
      <c r="SHO20" s="63"/>
      <c r="SHP20" s="63"/>
      <c r="SHQ20" s="63"/>
      <c r="SHR20" s="63"/>
      <c r="SHS20" s="63"/>
      <c r="SHT20" s="63"/>
      <c r="SHU20" s="63"/>
      <c r="SHV20" s="63"/>
      <c r="SHW20" s="63"/>
      <c r="SHX20" s="63"/>
      <c r="SHY20" s="63"/>
      <c r="SHZ20" s="63"/>
      <c r="SIA20" s="63"/>
      <c r="SIB20" s="63"/>
      <c r="SIC20" s="63"/>
      <c r="SID20" s="63"/>
      <c r="SIE20" s="63"/>
      <c r="SIF20" s="63"/>
      <c r="SIG20" s="63"/>
      <c r="SIH20" s="63"/>
      <c r="SII20" s="63"/>
      <c r="SIJ20" s="63"/>
      <c r="SIK20" s="63"/>
      <c r="SIL20" s="63"/>
      <c r="SIM20" s="63"/>
      <c r="SIN20" s="63"/>
      <c r="SIO20" s="63"/>
      <c r="SIP20" s="63"/>
      <c r="SIQ20" s="63"/>
      <c r="SIR20" s="63"/>
      <c r="SIS20" s="63"/>
      <c r="SIT20" s="63"/>
      <c r="SIU20" s="63"/>
      <c r="SIV20" s="63"/>
      <c r="SIW20" s="63"/>
      <c r="SIX20" s="63"/>
      <c r="SIY20" s="63"/>
      <c r="SIZ20" s="63"/>
      <c r="SJA20" s="63"/>
      <c r="SJB20" s="63"/>
      <c r="SJC20" s="63"/>
      <c r="SJD20" s="63"/>
      <c r="SJE20" s="63"/>
      <c r="SJF20" s="63"/>
      <c r="SJG20" s="63"/>
      <c r="SJH20" s="63"/>
      <c r="SJI20" s="63"/>
      <c r="SJJ20" s="63"/>
      <c r="SJK20" s="63"/>
      <c r="SJL20" s="63"/>
      <c r="SJM20" s="63"/>
      <c r="SJN20" s="63"/>
      <c r="SJO20" s="63"/>
      <c r="SJP20" s="63"/>
      <c r="SJQ20" s="63"/>
      <c r="SJR20" s="63"/>
      <c r="SJS20" s="63"/>
      <c r="SJT20" s="63"/>
      <c r="SJU20" s="63"/>
      <c r="SJV20" s="63"/>
      <c r="SJW20" s="63"/>
      <c r="SJX20" s="63"/>
      <c r="SJY20" s="63"/>
      <c r="SJZ20" s="63"/>
      <c r="SKA20" s="63"/>
      <c r="SKB20" s="63"/>
      <c r="SKC20" s="63"/>
      <c r="SKD20" s="63"/>
      <c r="SKE20" s="63"/>
      <c r="SKF20" s="63"/>
      <c r="SKG20" s="63"/>
      <c r="SKH20" s="63"/>
      <c r="SKI20" s="63"/>
      <c r="SKJ20" s="63"/>
      <c r="SKK20" s="63"/>
      <c r="SKL20" s="63"/>
      <c r="SKM20" s="63"/>
      <c r="SKN20" s="63"/>
      <c r="SKO20" s="63"/>
      <c r="SKP20" s="63"/>
      <c r="SKQ20" s="63"/>
      <c r="SKR20" s="63"/>
      <c r="SKS20" s="63"/>
      <c r="SKT20" s="63"/>
      <c r="SKU20" s="63"/>
      <c r="SKV20" s="63"/>
      <c r="SKW20" s="63"/>
      <c r="SKX20" s="63"/>
      <c r="SKY20" s="63"/>
      <c r="SKZ20" s="63"/>
      <c r="SLA20" s="63"/>
      <c r="SLB20" s="63"/>
      <c r="SLC20" s="63"/>
      <c r="SLD20" s="63"/>
      <c r="SLE20" s="63"/>
      <c r="SLF20" s="63"/>
      <c r="SLG20" s="63"/>
      <c r="SLH20" s="63"/>
      <c r="SLI20" s="63"/>
      <c r="SLJ20" s="63"/>
      <c r="SLK20" s="63"/>
      <c r="SLL20" s="63"/>
      <c r="SLM20" s="63"/>
      <c r="SLN20" s="63"/>
      <c r="SLO20" s="63"/>
      <c r="SLP20" s="63"/>
      <c r="SLQ20" s="63"/>
      <c r="SLR20" s="63"/>
      <c r="SLS20" s="63"/>
      <c r="SLT20" s="63"/>
      <c r="SLU20" s="63"/>
      <c r="SLV20" s="63"/>
      <c r="SLW20" s="63"/>
      <c r="SLX20" s="63"/>
      <c r="SLY20" s="63"/>
      <c r="SLZ20" s="63"/>
      <c r="SMA20" s="63"/>
      <c r="SMB20" s="63"/>
      <c r="SMC20" s="63"/>
      <c r="SMD20" s="63"/>
      <c r="SME20" s="63"/>
      <c r="SMF20" s="63"/>
      <c r="SMG20" s="63"/>
      <c r="SMH20" s="63"/>
      <c r="SMI20" s="63"/>
      <c r="SMJ20" s="63"/>
      <c r="SMK20" s="63"/>
      <c r="SML20" s="63"/>
      <c r="SMM20" s="63"/>
      <c r="SMN20" s="63"/>
      <c r="SMO20" s="63"/>
      <c r="SMP20" s="63"/>
      <c r="SMQ20" s="63"/>
      <c r="SMR20" s="63"/>
      <c r="SMS20" s="63"/>
      <c r="SMT20" s="63"/>
      <c r="SMU20" s="63"/>
      <c r="SMV20" s="63"/>
      <c r="SMW20" s="63"/>
      <c r="SMX20" s="63"/>
      <c r="SMY20" s="63"/>
      <c r="SMZ20" s="63"/>
      <c r="SNA20" s="63"/>
      <c r="SNB20" s="63"/>
      <c r="SNC20" s="63"/>
      <c r="SND20" s="63"/>
      <c r="SNE20" s="63"/>
      <c r="SNF20" s="63"/>
      <c r="SNG20" s="63"/>
      <c r="SNH20" s="63"/>
      <c r="SNI20" s="63"/>
      <c r="SNJ20" s="63"/>
      <c r="SNK20" s="63"/>
      <c r="SNL20" s="63"/>
      <c r="SNM20" s="63"/>
      <c r="SNN20" s="63"/>
      <c r="SNO20" s="63"/>
      <c r="SNP20" s="63"/>
      <c r="SNQ20" s="63"/>
      <c r="SNR20" s="63"/>
      <c r="SNS20" s="63"/>
      <c r="SNT20" s="63"/>
      <c r="SNU20" s="63"/>
      <c r="SNV20" s="63"/>
      <c r="SNW20" s="63"/>
      <c r="SNX20" s="63"/>
      <c r="SNY20" s="63"/>
      <c r="SNZ20" s="63"/>
      <c r="SOA20" s="63"/>
      <c r="SOB20" s="63"/>
      <c r="SOC20" s="63"/>
      <c r="SOD20" s="63"/>
      <c r="SOE20" s="63"/>
      <c r="SOF20" s="63"/>
      <c r="SOG20" s="63"/>
      <c r="SOH20" s="63"/>
      <c r="SOI20" s="63"/>
      <c r="SOJ20" s="63"/>
      <c r="SOK20" s="63"/>
      <c r="SOL20" s="63"/>
      <c r="SOM20" s="63"/>
      <c r="SON20" s="63"/>
      <c r="SOO20" s="63"/>
      <c r="SOP20" s="63"/>
      <c r="SOQ20" s="63"/>
      <c r="SOR20" s="63"/>
      <c r="SOS20" s="63"/>
      <c r="SOT20" s="63"/>
      <c r="SOU20" s="63"/>
      <c r="SOV20" s="63"/>
      <c r="SOW20" s="63"/>
      <c r="SOX20" s="63"/>
      <c r="SOY20" s="63"/>
      <c r="SOZ20" s="63"/>
      <c r="SPA20" s="63"/>
      <c r="SPB20" s="63"/>
      <c r="SPC20" s="63"/>
      <c r="SPD20" s="63"/>
      <c r="SPE20" s="63"/>
      <c r="SPF20" s="63"/>
      <c r="SPG20" s="63"/>
      <c r="SPH20" s="63"/>
      <c r="SPI20" s="63"/>
      <c r="SPJ20" s="63"/>
      <c r="SPK20" s="63"/>
      <c r="SPL20" s="63"/>
      <c r="SPM20" s="63"/>
      <c r="SPN20" s="63"/>
      <c r="SPO20" s="63"/>
      <c r="SPP20" s="63"/>
      <c r="SPQ20" s="63"/>
      <c r="SPR20" s="63"/>
      <c r="SPS20" s="63"/>
      <c r="SPT20" s="63"/>
      <c r="SPU20" s="63"/>
      <c r="SPV20" s="63"/>
      <c r="SPW20" s="63"/>
      <c r="SPX20" s="63"/>
      <c r="SPY20" s="63"/>
      <c r="SPZ20" s="63"/>
      <c r="SQA20" s="63"/>
      <c r="SQB20" s="63"/>
      <c r="SQC20" s="63"/>
      <c r="SQD20" s="63"/>
      <c r="SQE20" s="63"/>
      <c r="SQF20" s="63"/>
      <c r="SQG20" s="63"/>
      <c r="SQH20" s="63"/>
      <c r="SQI20" s="63"/>
      <c r="SQJ20" s="63"/>
      <c r="SQK20" s="63"/>
      <c r="SQL20" s="63"/>
      <c r="SQM20" s="63"/>
      <c r="SQN20" s="63"/>
      <c r="SQO20" s="63"/>
      <c r="SQP20" s="63"/>
      <c r="SQQ20" s="63"/>
      <c r="SQR20" s="63"/>
      <c r="SQS20" s="63"/>
      <c r="SQT20" s="63"/>
      <c r="SQU20" s="63"/>
      <c r="SQV20" s="63"/>
      <c r="SQW20" s="63"/>
      <c r="SQX20" s="63"/>
      <c r="SQY20" s="63"/>
      <c r="SQZ20" s="63"/>
      <c r="SRA20" s="63"/>
      <c r="SRB20" s="63"/>
      <c r="SRC20" s="63"/>
      <c r="SRD20" s="63"/>
      <c r="SRE20" s="63"/>
      <c r="SRF20" s="63"/>
      <c r="SRG20" s="63"/>
      <c r="SRH20" s="63"/>
      <c r="SRI20" s="63"/>
      <c r="SRJ20" s="63"/>
      <c r="SRK20" s="63"/>
      <c r="SRL20" s="63"/>
      <c r="SRM20" s="63"/>
      <c r="SRN20" s="63"/>
      <c r="SRO20" s="63"/>
      <c r="SRP20" s="63"/>
      <c r="SRQ20" s="63"/>
      <c r="SRR20" s="63"/>
      <c r="SRS20" s="63"/>
      <c r="SRT20" s="63"/>
      <c r="SRU20" s="63"/>
      <c r="SRV20" s="63"/>
      <c r="SRW20" s="63"/>
      <c r="SRX20" s="63"/>
      <c r="SRY20" s="63"/>
      <c r="SRZ20" s="63"/>
      <c r="SSA20" s="63"/>
      <c r="SSB20" s="63"/>
      <c r="SSC20" s="63"/>
      <c r="SSD20" s="63"/>
      <c r="SSE20" s="63"/>
      <c r="SSF20" s="63"/>
      <c r="SSG20" s="63"/>
      <c r="SSH20" s="63"/>
      <c r="SSI20" s="63"/>
      <c r="SSJ20" s="63"/>
      <c r="SSK20" s="63"/>
      <c r="SSL20" s="63"/>
      <c r="SSM20" s="63"/>
      <c r="SSN20" s="63"/>
      <c r="SSO20" s="63"/>
      <c r="SSP20" s="63"/>
      <c r="SSQ20" s="63"/>
      <c r="SSR20" s="63"/>
      <c r="SSS20" s="63"/>
      <c r="SST20" s="63"/>
      <c r="SSU20" s="63"/>
      <c r="SSV20" s="63"/>
      <c r="SSW20" s="63"/>
      <c r="SSX20" s="63"/>
      <c r="SSY20" s="63"/>
      <c r="SSZ20" s="63"/>
      <c r="STA20" s="63"/>
      <c r="STB20" s="63"/>
      <c r="STC20" s="63"/>
      <c r="STD20" s="63"/>
      <c r="STE20" s="63"/>
      <c r="STF20" s="63"/>
      <c r="STG20" s="63"/>
      <c r="STH20" s="63"/>
      <c r="STI20" s="63"/>
      <c r="STJ20" s="63"/>
      <c r="STK20" s="63"/>
      <c r="STL20" s="63"/>
      <c r="STM20" s="63"/>
      <c r="STN20" s="63"/>
      <c r="STO20" s="63"/>
      <c r="STP20" s="63"/>
      <c r="STQ20" s="63"/>
      <c r="STR20" s="63"/>
      <c r="STS20" s="63"/>
      <c r="STT20" s="63"/>
      <c r="STU20" s="63"/>
      <c r="STV20" s="63"/>
      <c r="STW20" s="63"/>
      <c r="STX20" s="63"/>
      <c r="STY20" s="63"/>
      <c r="STZ20" s="63"/>
      <c r="SUA20" s="63"/>
      <c r="SUB20" s="63"/>
      <c r="SUC20" s="63"/>
      <c r="SUD20" s="63"/>
      <c r="SUE20" s="63"/>
      <c r="SUF20" s="63"/>
      <c r="SUG20" s="63"/>
      <c r="SUH20" s="63"/>
      <c r="SUI20" s="63"/>
      <c r="SUJ20" s="63"/>
      <c r="SUK20" s="63"/>
      <c r="SUL20" s="63"/>
      <c r="SUM20" s="63"/>
      <c r="SUN20" s="63"/>
      <c r="SUO20" s="63"/>
      <c r="SUP20" s="63"/>
      <c r="SUQ20" s="63"/>
      <c r="SUR20" s="63"/>
      <c r="SUS20" s="63"/>
      <c r="SUT20" s="63"/>
      <c r="SUU20" s="63"/>
      <c r="SUV20" s="63"/>
      <c r="SUW20" s="63"/>
      <c r="SUX20" s="63"/>
      <c r="SUY20" s="63"/>
      <c r="SUZ20" s="63"/>
      <c r="SVA20" s="63"/>
      <c r="SVB20" s="63"/>
      <c r="SVC20" s="63"/>
      <c r="SVD20" s="63"/>
      <c r="SVE20" s="63"/>
      <c r="SVF20" s="63"/>
      <c r="SVG20" s="63"/>
      <c r="SVH20" s="63"/>
      <c r="SVI20" s="63"/>
      <c r="SVJ20" s="63"/>
      <c r="SVK20" s="63"/>
      <c r="SVL20" s="63"/>
      <c r="SVM20" s="63"/>
      <c r="SVN20" s="63"/>
      <c r="SVO20" s="63"/>
      <c r="SVP20" s="63"/>
      <c r="SVQ20" s="63"/>
      <c r="SVR20" s="63"/>
      <c r="SVS20" s="63"/>
      <c r="SVT20" s="63"/>
      <c r="SVU20" s="63"/>
      <c r="SVV20" s="63"/>
      <c r="SVW20" s="63"/>
      <c r="SVX20" s="63"/>
      <c r="SVY20" s="63"/>
      <c r="SVZ20" s="63"/>
      <c r="SWA20" s="63"/>
      <c r="SWB20" s="63"/>
      <c r="SWC20" s="63"/>
      <c r="SWD20" s="63"/>
      <c r="SWE20" s="63"/>
      <c r="SWF20" s="63"/>
      <c r="SWG20" s="63"/>
      <c r="SWH20" s="63"/>
      <c r="SWI20" s="63"/>
      <c r="SWJ20" s="63"/>
      <c r="SWK20" s="63"/>
      <c r="SWL20" s="63"/>
      <c r="SWM20" s="63"/>
      <c r="SWN20" s="63"/>
      <c r="SWO20" s="63"/>
      <c r="SWP20" s="63"/>
      <c r="SWQ20" s="63"/>
      <c r="SWR20" s="63"/>
      <c r="SWS20" s="63"/>
      <c r="SWT20" s="63"/>
      <c r="SWU20" s="63"/>
      <c r="SWV20" s="63"/>
      <c r="SWW20" s="63"/>
      <c r="SWX20" s="63"/>
      <c r="SWY20" s="63"/>
      <c r="SWZ20" s="63"/>
      <c r="SXA20" s="63"/>
      <c r="SXB20" s="63"/>
      <c r="SXC20" s="63"/>
      <c r="SXD20" s="63"/>
      <c r="SXE20" s="63"/>
      <c r="SXF20" s="63"/>
      <c r="SXG20" s="63"/>
      <c r="SXH20" s="63"/>
      <c r="SXI20" s="63"/>
      <c r="SXJ20" s="63"/>
      <c r="SXK20" s="63"/>
      <c r="SXL20" s="63"/>
      <c r="SXM20" s="63"/>
      <c r="SXN20" s="63"/>
      <c r="SXO20" s="63"/>
      <c r="SXP20" s="63"/>
      <c r="SXQ20" s="63"/>
      <c r="SXR20" s="63"/>
      <c r="SXS20" s="63"/>
      <c r="SXT20" s="63"/>
      <c r="SXU20" s="63"/>
      <c r="SXV20" s="63"/>
      <c r="SXW20" s="63"/>
      <c r="SXX20" s="63"/>
      <c r="SXY20" s="63"/>
      <c r="SXZ20" s="63"/>
      <c r="SYA20" s="63"/>
      <c r="SYB20" s="63"/>
      <c r="SYC20" s="63"/>
      <c r="SYD20" s="63"/>
      <c r="SYE20" s="63"/>
      <c r="SYF20" s="63"/>
      <c r="SYG20" s="63"/>
      <c r="SYH20" s="63"/>
      <c r="SYI20" s="63"/>
      <c r="SYJ20" s="63"/>
      <c r="SYK20" s="63"/>
      <c r="SYL20" s="63"/>
      <c r="SYM20" s="63"/>
      <c r="SYN20" s="63"/>
      <c r="SYO20" s="63"/>
      <c r="SYP20" s="63"/>
      <c r="SYQ20" s="63"/>
      <c r="SYR20" s="63"/>
      <c r="SYS20" s="63"/>
      <c r="SYT20" s="63"/>
      <c r="SYU20" s="63"/>
      <c r="SYV20" s="63"/>
      <c r="SYW20" s="63"/>
      <c r="SYX20" s="63"/>
      <c r="SYY20" s="63"/>
      <c r="SYZ20" s="63"/>
      <c r="SZA20" s="63"/>
      <c r="SZB20" s="63"/>
      <c r="SZC20" s="63"/>
      <c r="SZD20" s="63"/>
      <c r="SZE20" s="63"/>
      <c r="SZF20" s="63"/>
      <c r="SZG20" s="63"/>
      <c r="SZH20" s="63"/>
      <c r="SZI20" s="63"/>
      <c r="SZJ20" s="63"/>
      <c r="SZK20" s="63"/>
      <c r="SZL20" s="63"/>
      <c r="SZM20" s="63"/>
      <c r="SZN20" s="63"/>
      <c r="SZO20" s="63"/>
      <c r="SZP20" s="63"/>
      <c r="SZQ20" s="63"/>
      <c r="SZR20" s="63"/>
      <c r="SZS20" s="63"/>
      <c r="SZT20" s="63"/>
      <c r="SZU20" s="63"/>
      <c r="SZV20" s="63"/>
      <c r="SZW20" s="63"/>
      <c r="SZX20" s="63"/>
      <c r="SZY20" s="63"/>
      <c r="SZZ20" s="63"/>
      <c r="TAA20" s="63"/>
      <c r="TAB20" s="63"/>
      <c r="TAC20" s="63"/>
      <c r="TAD20" s="63"/>
      <c r="TAE20" s="63"/>
      <c r="TAF20" s="63"/>
      <c r="TAG20" s="63"/>
      <c r="TAH20" s="63"/>
      <c r="TAI20" s="63"/>
      <c r="TAJ20" s="63"/>
      <c r="TAK20" s="63"/>
      <c r="TAL20" s="63"/>
      <c r="TAM20" s="63"/>
      <c r="TAN20" s="63"/>
      <c r="TAO20" s="63"/>
      <c r="TAP20" s="63"/>
      <c r="TAQ20" s="63"/>
      <c r="TAR20" s="63"/>
      <c r="TAS20" s="63"/>
      <c r="TAT20" s="63"/>
      <c r="TAU20" s="63"/>
      <c r="TAV20" s="63"/>
      <c r="TAW20" s="63"/>
      <c r="TAX20" s="63"/>
      <c r="TAY20" s="63"/>
      <c r="TAZ20" s="63"/>
      <c r="TBA20" s="63"/>
      <c r="TBB20" s="63"/>
      <c r="TBC20" s="63"/>
      <c r="TBD20" s="63"/>
      <c r="TBE20" s="63"/>
      <c r="TBF20" s="63"/>
      <c r="TBG20" s="63"/>
      <c r="TBH20" s="63"/>
      <c r="TBI20" s="63"/>
      <c r="TBJ20" s="63"/>
      <c r="TBK20" s="63"/>
      <c r="TBL20" s="63"/>
      <c r="TBM20" s="63"/>
      <c r="TBN20" s="63"/>
      <c r="TBO20" s="63"/>
      <c r="TBP20" s="63"/>
      <c r="TBQ20" s="63"/>
      <c r="TBR20" s="63"/>
      <c r="TBS20" s="63"/>
      <c r="TBT20" s="63"/>
      <c r="TBU20" s="63"/>
      <c r="TBV20" s="63"/>
      <c r="TBW20" s="63"/>
      <c r="TBX20" s="63"/>
      <c r="TBY20" s="63"/>
      <c r="TBZ20" s="63"/>
      <c r="TCA20" s="63"/>
      <c r="TCB20" s="63"/>
      <c r="TCC20" s="63"/>
      <c r="TCD20" s="63"/>
      <c r="TCE20" s="63"/>
      <c r="TCF20" s="63"/>
      <c r="TCG20" s="63"/>
      <c r="TCH20" s="63"/>
      <c r="TCI20" s="63"/>
      <c r="TCJ20" s="63"/>
      <c r="TCK20" s="63"/>
      <c r="TCL20" s="63"/>
      <c r="TCM20" s="63"/>
      <c r="TCN20" s="63"/>
      <c r="TCO20" s="63"/>
      <c r="TCP20" s="63"/>
      <c r="TCQ20" s="63"/>
      <c r="TCR20" s="63"/>
      <c r="TCS20" s="63"/>
      <c r="TCT20" s="63"/>
      <c r="TCU20" s="63"/>
      <c r="TCV20" s="63"/>
      <c r="TCW20" s="63"/>
      <c r="TCX20" s="63"/>
      <c r="TCY20" s="63"/>
      <c r="TCZ20" s="63"/>
      <c r="TDA20" s="63"/>
      <c r="TDB20" s="63"/>
      <c r="TDC20" s="63"/>
      <c r="TDD20" s="63"/>
      <c r="TDE20" s="63"/>
      <c r="TDF20" s="63"/>
      <c r="TDG20" s="63"/>
      <c r="TDH20" s="63"/>
      <c r="TDI20" s="63"/>
      <c r="TDJ20" s="63"/>
      <c r="TDK20" s="63"/>
      <c r="TDL20" s="63"/>
      <c r="TDM20" s="63"/>
      <c r="TDN20" s="63"/>
      <c r="TDO20" s="63"/>
      <c r="TDP20" s="63"/>
      <c r="TDQ20" s="63"/>
      <c r="TDR20" s="63"/>
      <c r="TDS20" s="63"/>
      <c r="TDT20" s="63"/>
      <c r="TDU20" s="63"/>
      <c r="TDV20" s="63"/>
      <c r="TDW20" s="63"/>
      <c r="TDX20" s="63"/>
      <c r="TDY20" s="63"/>
      <c r="TDZ20" s="63"/>
      <c r="TEA20" s="63"/>
      <c r="TEB20" s="63"/>
      <c r="TEC20" s="63"/>
      <c r="TED20" s="63"/>
      <c r="TEE20" s="63"/>
      <c r="TEF20" s="63"/>
      <c r="TEG20" s="63"/>
      <c r="TEH20" s="63"/>
      <c r="TEI20" s="63"/>
      <c r="TEJ20" s="63"/>
      <c r="TEK20" s="63"/>
      <c r="TEL20" s="63"/>
      <c r="TEM20" s="63"/>
      <c r="TEN20" s="63"/>
      <c r="TEO20" s="63"/>
      <c r="TEP20" s="63"/>
      <c r="TEQ20" s="63"/>
      <c r="TER20" s="63"/>
      <c r="TES20" s="63"/>
      <c r="TET20" s="63"/>
      <c r="TEU20" s="63"/>
      <c r="TEV20" s="63"/>
      <c r="TEW20" s="63"/>
      <c r="TEX20" s="63"/>
      <c r="TEY20" s="63"/>
      <c r="TEZ20" s="63"/>
      <c r="TFA20" s="63"/>
      <c r="TFB20" s="63"/>
      <c r="TFC20" s="63"/>
      <c r="TFD20" s="63"/>
      <c r="TFE20" s="63"/>
      <c r="TFF20" s="63"/>
      <c r="TFG20" s="63"/>
      <c r="TFH20" s="63"/>
      <c r="TFI20" s="63"/>
      <c r="TFJ20" s="63"/>
      <c r="TFK20" s="63"/>
      <c r="TFL20" s="63"/>
      <c r="TFM20" s="63"/>
      <c r="TFN20" s="63"/>
      <c r="TFO20" s="63"/>
      <c r="TFP20" s="63"/>
      <c r="TFQ20" s="63"/>
      <c r="TFR20" s="63"/>
      <c r="TFS20" s="63"/>
      <c r="TFT20" s="63"/>
      <c r="TFU20" s="63"/>
      <c r="TFV20" s="63"/>
      <c r="TFW20" s="63"/>
      <c r="TFX20" s="63"/>
      <c r="TFY20" s="63"/>
      <c r="TFZ20" s="63"/>
      <c r="TGA20" s="63"/>
      <c r="TGB20" s="63"/>
      <c r="TGC20" s="63"/>
      <c r="TGD20" s="63"/>
      <c r="TGE20" s="63"/>
      <c r="TGF20" s="63"/>
      <c r="TGG20" s="63"/>
      <c r="TGH20" s="63"/>
      <c r="TGI20" s="63"/>
      <c r="TGJ20" s="63"/>
      <c r="TGK20" s="63"/>
      <c r="TGL20" s="63"/>
      <c r="TGM20" s="63"/>
      <c r="TGN20" s="63"/>
      <c r="TGO20" s="63"/>
      <c r="TGP20" s="63"/>
      <c r="TGQ20" s="63"/>
      <c r="TGR20" s="63"/>
      <c r="TGS20" s="63"/>
      <c r="TGT20" s="63"/>
      <c r="TGU20" s="63"/>
      <c r="TGV20" s="63"/>
      <c r="TGW20" s="63"/>
      <c r="TGX20" s="63"/>
      <c r="TGY20" s="63"/>
      <c r="TGZ20" s="63"/>
      <c r="THA20" s="63"/>
      <c r="THB20" s="63"/>
      <c r="THC20" s="63"/>
      <c r="THD20" s="63"/>
      <c r="THE20" s="63"/>
      <c r="THF20" s="63"/>
      <c r="THG20" s="63"/>
      <c r="THH20" s="63"/>
      <c r="THI20" s="63"/>
      <c r="THJ20" s="63"/>
      <c r="THK20" s="63"/>
      <c r="THL20" s="63"/>
      <c r="THM20" s="63"/>
      <c r="THN20" s="63"/>
      <c r="THO20" s="63"/>
      <c r="THP20" s="63"/>
      <c r="THQ20" s="63"/>
      <c r="THR20" s="63"/>
      <c r="THS20" s="63"/>
      <c r="THT20" s="63"/>
      <c r="THU20" s="63"/>
      <c r="THV20" s="63"/>
      <c r="THW20" s="63"/>
      <c r="THX20" s="63"/>
      <c r="THY20" s="63"/>
      <c r="THZ20" s="63"/>
      <c r="TIA20" s="63"/>
      <c r="TIB20" s="63"/>
      <c r="TIC20" s="63"/>
      <c r="TID20" s="63"/>
      <c r="TIE20" s="63"/>
      <c r="TIF20" s="63"/>
      <c r="TIG20" s="63"/>
      <c r="TIH20" s="63"/>
      <c r="TII20" s="63"/>
      <c r="TIJ20" s="63"/>
      <c r="TIK20" s="63"/>
      <c r="TIL20" s="63"/>
      <c r="TIM20" s="63"/>
      <c r="TIN20" s="63"/>
      <c r="TIO20" s="63"/>
      <c r="TIP20" s="63"/>
      <c r="TIQ20" s="63"/>
      <c r="TIR20" s="63"/>
      <c r="TIS20" s="63"/>
      <c r="TIT20" s="63"/>
      <c r="TIU20" s="63"/>
      <c r="TIV20" s="63"/>
      <c r="TIW20" s="63"/>
      <c r="TIX20" s="63"/>
      <c r="TIY20" s="63"/>
      <c r="TIZ20" s="63"/>
      <c r="TJA20" s="63"/>
      <c r="TJB20" s="63"/>
      <c r="TJC20" s="63"/>
      <c r="TJD20" s="63"/>
      <c r="TJE20" s="63"/>
      <c r="TJF20" s="63"/>
      <c r="TJG20" s="63"/>
      <c r="TJH20" s="63"/>
      <c r="TJI20" s="63"/>
      <c r="TJJ20" s="63"/>
      <c r="TJK20" s="63"/>
      <c r="TJL20" s="63"/>
      <c r="TJM20" s="63"/>
      <c r="TJN20" s="63"/>
      <c r="TJO20" s="63"/>
      <c r="TJP20" s="63"/>
      <c r="TJQ20" s="63"/>
      <c r="TJR20" s="63"/>
      <c r="TJS20" s="63"/>
      <c r="TJT20" s="63"/>
      <c r="TJU20" s="63"/>
      <c r="TJV20" s="63"/>
      <c r="TJW20" s="63"/>
      <c r="TJX20" s="63"/>
      <c r="TJY20" s="63"/>
      <c r="TJZ20" s="63"/>
      <c r="TKA20" s="63"/>
      <c r="TKB20" s="63"/>
      <c r="TKC20" s="63"/>
      <c r="TKD20" s="63"/>
      <c r="TKE20" s="63"/>
      <c r="TKF20" s="63"/>
      <c r="TKG20" s="63"/>
      <c r="TKH20" s="63"/>
      <c r="TKI20" s="63"/>
      <c r="TKJ20" s="63"/>
      <c r="TKK20" s="63"/>
      <c r="TKL20" s="63"/>
      <c r="TKM20" s="63"/>
      <c r="TKN20" s="63"/>
      <c r="TKO20" s="63"/>
      <c r="TKP20" s="63"/>
      <c r="TKQ20" s="63"/>
      <c r="TKR20" s="63"/>
      <c r="TKS20" s="63"/>
      <c r="TKT20" s="63"/>
      <c r="TKU20" s="63"/>
      <c r="TKV20" s="63"/>
      <c r="TKW20" s="63"/>
      <c r="TKX20" s="63"/>
      <c r="TKY20" s="63"/>
      <c r="TKZ20" s="63"/>
      <c r="TLA20" s="63"/>
      <c r="TLB20" s="63"/>
      <c r="TLC20" s="63"/>
      <c r="TLD20" s="63"/>
      <c r="TLE20" s="63"/>
      <c r="TLF20" s="63"/>
      <c r="TLG20" s="63"/>
      <c r="TLH20" s="63"/>
      <c r="TLI20" s="63"/>
      <c r="TLJ20" s="63"/>
      <c r="TLK20" s="63"/>
      <c r="TLL20" s="63"/>
      <c r="TLM20" s="63"/>
      <c r="TLN20" s="63"/>
      <c r="TLO20" s="63"/>
      <c r="TLP20" s="63"/>
      <c r="TLQ20" s="63"/>
      <c r="TLR20" s="63"/>
      <c r="TLS20" s="63"/>
      <c r="TLT20" s="63"/>
      <c r="TLU20" s="63"/>
      <c r="TLV20" s="63"/>
      <c r="TLW20" s="63"/>
      <c r="TLX20" s="63"/>
      <c r="TLY20" s="63"/>
      <c r="TLZ20" s="63"/>
      <c r="TMA20" s="63"/>
      <c r="TMB20" s="63"/>
      <c r="TMC20" s="63"/>
      <c r="TMD20" s="63"/>
      <c r="TME20" s="63"/>
      <c r="TMF20" s="63"/>
      <c r="TMG20" s="63"/>
      <c r="TMH20" s="63"/>
      <c r="TMI20" s="63"/>
      <c r="TMJ20" s="63"/>
      <c r="TMK20" s="63"/>
      <c r="TML20" s="63"/>
      <c r="TMM20" s="63"/>
      <c r="TMN20" s="63"/>
      <c r="TMO20" s="63"/>
      <c r="TMP20" s="63"/>
      <c r="TMQ20" s="63"/>
      <c r="TMR20" s="63"/>
      <c r="TMS20" s="63"/>
      <c r="TMT20" s="63"/>
      <c r="TMU20" s="63"/>
      <c r="TMV20" s="63"/>
      <c r="TMW20" s="63"/>
      <c r="TMX20" s="63"/>
      <c r="TMY20" s="63"/>
      <c r="TMZ20" s="63"/>
      <c r="TNA20" s="63"/>
      <c r="TNB20" s="63"/>
      <c r="TNC20" s="63"/>
      <c r="TND20" s="63"/>
      <c r="TNE20" s="63"/>
      <c r="TNF20" s="63"/>
      <c r="TNG20" s="63"/>
      <c r="TNH20" s="63"/>
      <c r="TNI20" s="63"/>
      <c r="TNJ20" s="63"/>
      <c r="TNK20" s="63"/>
      <c r="TNL20" s="63"/>
      <c r="TNM20" s="63"/>
      <c r="TNN20" s="63"/>
      <c r="TNO20" s="63"/>
      <c r="TNP20" s="63"/>
      <c r="TNQ20" s="63"/>
      <c r="TNR20" s="63"/>
      <c r="TNS20" s="63"/>
      <c r="TNT20" s="63"/>
      <c r="TNU20" s="63"/>
      <c r="TNV20" s="63"/>
      <c r="TNW20" s="63"/>
      <c r="TNX20" s="63"/>
      <c r="TNY20" s="63"/>
      <c r="TNZ20" s="63"/>
      <c r="TOA20" s="63"/>
      <c r="TOB20" s="63"/>
      <c r="TOC20" s="63"/>
      <c r="TOD20" s="63"/>
      <c r="TOE20" s="63"/>
      <c r="TOF20" s="63"/>
      <c r="TOG20" s="63"/>
      <c r="TOH20" s="63"/>
      <c r="TOI20" s="63"/>
      <c r="TOJ20" s="63"/>
      <c r="TOK20" s="63"/>
      <c r="TOL20" s="63"/>
      <c r="TOM20" s="63"/>
      <c r="TON20" s="63"/>
      <c r="TOO20" s="63"/>
      <c r="TOP20" s="63"/>
      <c r="TOQ20" s="63"/>
      <c r="TOR20" s="63"/>
      <c r="TOS20" s="63"/>
      <c r="TOT20" s="63"/>
      <c r="TOU20" s="63"/>
      <c r="TOV20" s="63"/>
      <c r="TOW20" s="63"/>
      <c r="TOX20" s="63"/>
      <c r="TOY20" s="63"/>
      <c r="TOZ20" s="63"/>
      <c r="TPA20" s="63"/>
      <c r="TPB20" s="63"/>
      <c r="TPC20" s="63"/>
      <c r="TPD20" s="63"/>
      <c r="TPE20" s="63"/>
      <c r="TPF20" s="63"/>
      <c r="TPG20" s="63"/>
      <c r="TPH20" s="63"/>
      <c r="TPI20" s="63"/>
      <c r="TPJ20" s="63"/>
      <c r="TPK20" s="63"/>
      <c r="TPL20" s="63"/>
      <c r="TPM20" s="63"/>
      <c r="TPN20" s="63"/>
      <c r="TPO20" s="63"/>
      <c r="TPP20" s="63"/>
      <c r="TPQ20" s="63"/>
      <c r="TPR20" s="63"/>
      <c r="TPS20" s="63"/>
      <c r="TPT20" s="63"/>
      <c r="TPU20" s="63"/>
      <c r="TPV20" s="63"/>
      <c r="TPW20" s="63"/>
      <c r="TPX20" s="63"/>
      <c r="TPY20" s="63"/>
      <c r="TPZ20" s="63"/>
      <c r="TQA20" s="63"/>
      <c r="TQB20" s="63"/>
      <c r="TQC20" s="63"/>
      <c r="TQD20" s="63"/>
      <c r="TQE20" s="63"/>
      <c r="TQF20" s="63"/>
      <c r="TQG20" s="63"/>
      <c r="TQH20" s="63"/>
      <c r="TQI20" s="63"/>
      <c r="TQJ20" s="63"/>
      <c r="TQK20" s="63"/>
      <c r="TQL20" s="63"/>
      <c r="TQM20" s="63"/>
      <c r="TQN20" s="63"/>
      <c r="TQO20" s="63"/>
      <c r="TQP20" s="63"/>
      <c r="TQQ20" s="63"/>
      <c r="TQR20" s="63"/>
      <c r="TQS20" s="63"/>
      <c r="TQT20" s="63"/>
      <c r="TQU20" s="63"/>
      <c r="TQV20" s="63"/>
      <c r="TQW20" s="63"/>
      <c r="TQX20" s="63"/>
      <c r="TQY20" s="63"/>
      <c r="TQZ20" s="63"/>
      <c r="TRA20" s="63"/>
      <c r="TRB20" s="63"/>
      <c r="TRC20" s="63"/>
      <c r="TRD20" s="63"/>
      <c r="TRE20" s="63"/>
      <c r="TRF20" s="63"/>
      <c r="TRG20" s="63"/>
      <c r="TRH20" s="63"/>
      <c r="TRI20" s="63"/>
      <c r="TRJ20" s="63"/>
      <c r="TRK20" s="63"/>
      <c r="TRL20" s="63"/>
      <c r="TRM20" s="63"/>
      <c r="TRN20" s="63"/>
      <c r="TRO20" s="63"/>
      <c r="TRP20" s="63"/>
      <c r="TRQ20" s="63"/>
      <c r="TRR20" s="63"/>
      <c r="TRS20" s="63"/>
      <c r="TRT20" s="63"/>
      <c r="TRU20" s="63"/>
      <c r="TRV20" s="63"/>
      <c r="TRW20" s="63"/>
      <c r="TRX20" s="63"/>
      <c r="TRY20" s="63"/>
      <c r="TRZ20" s="63"/>
      <c r="TSA20" s="63"/>
      <c r="TSB20" s="63"/>
      <c r="TSC20" s="63"/>
      <c r="TSD20" s="63"/>
      <c r="TSE20" s="63"/>
      <c r="TSF20" s="63"/>
      <c r="TSG20" s="63"/>
      <c r="TSH20" s="63"/>
      <c r="TSI20" s="63"/>
      <c r="TSJ20" s="63"/>
      <c r="TSK20" s="63"/>
      <c r="TSL20" s="63"/>
      <c r="TSM20" s="63"/>
      <c r="TSN20" s="63"/>
      <c r="TSO20" s="63"/>
      <c r="TSP20" s="63"/>
      <c r="TSQ20" s="63"/>
      <c r="TSR20" s="63"/>
      <c r="TSS20" s="63"/>
      <c r="TST20" s="63"/>
      <c r="TSU20" s="63"/>
      <c r="TSV20" s="63"/>
      <c r="TSW20" s="63"/>
      <c r="TSX20" s="63"/>
      <c r="TSY20" s="63"/>
      <c r="TSZ20" s="63"/>
      <c r="TTA20" s="63"/>
      <c r="TTB20" s="63"/>
      <c r="TTC20" s="63"/>
      <c r="TTD20" s="63"/>
      <c r="TTE20" s="63"/>
      <c r="TTF20" s="63"/>
      <c r="TTG20" s="63"/>
      <c r="TTH20" s="63"/>
      <c r="TTI20" s="63"/>
      <c r="TTJ20" s="63"/>
      <c r="TTK20" s="63"/>
      <c r="TTL20" s="63"/>
      <c r="TTM20" s="63"/>
      <c r="TTN20" s="63"/>
      <c r="TTO20" s="63"/>
      <c r="TTP20" s="63"/>
      <c r="TTQ20" s="63"/>
      <c r="TTR20" s="63"/>
      <c r="TTS20" s="63"/>
      <c r="TTT20" s="63"/>
      <c r="TTU20" s="63"/>
      <c r="TTV20" s="63"/>
      <c r="TTW20" s="63"/>
      <c r="TTX20" s="63"/>
      <c r="TTY20" s="63"/>
      <c r="TTZ20" s="63"/>
      <c r="TUA20" s="63"/>
      <c r="TUB20" s="63"/>
      <c r="TUC20" s="63"/>
      <c r="TUD20" s="63"/>
      <c r="TUE20" s="63"/>
      <c r="TUF20" s="63"/>
      <c r="TUG20" s="63"/>
      <c r="TUH20" s="63"/>
      <c r="TUI20" s="63"/>
      <c r="TUJ20" s="63"/>
      <c r="TUK20" s="63"/>
      <c r="TUL20" s="63"/>
      <c r="TUM20" s="63"/>
      <c r="TUN20" s="63"/>
      <c r="TUO20" s="63"/>
      <c r="TUP20" s="63"/>
      <c r="TUQ20" s="63"/>
      <c r="TUR20" s="63"/>
      <c r="TUS20" s="63"/>
      <c r="TUT20" s="63"/>
      <c r="TUU20" s="63"/>
      <c r="TUV20" s="63"/>
      <c r="TUW20" s="63"/>
      <c r="TUX20" s="63"/>
      <c r="TUY20" s="63"/>
      <c r="TUZ20" s="63"/>
      <c r="TVA20" s="63"/>
      <c r="TVB20" s="63"/>
      <c r="TVC20" s="63"/>
      <c r="TVD20" s="63"/>
      <c r="TVE20" s="63"/>
      <c r="TVF20" s="63"/>
      <c r="TVG20" s="63"/>
      <c r="TVH20" s="63"/>
      <c r="TVI20" s="63"/>
      <c r="TVJ20" s="63"/>
      <c r="TVK20" s="63"/>
      <c r="TVL20" s="63"/>
      <c r="TVM20" s="63"/>
      <c r="TVN20" s="63"/>
      <c r="TVO20" s="63"/>
      <c r="TVP20" s="63"/>
      <c r="TVQ20" s="63"/>
      <c r="TVR20" s="63"/>
      <c r="TVS20" s="63"/>
      <c r="TVT20" s="63"/>
      <c r="TVU20" s="63"/>
      <c r="TVV20" s="63"/>
      <c r="TVW20" s="63"/>
      <c r="TVX20" s="63"/>
      <c r="TVY20" s="63"/>
      <c r="TVZ20" s="63"/>
      <c r="TWA20" s="63"/>
      <c r="TWB20" s="63"/>
      <c r="TWC20" s="63"/>
      <c r="TWD20" s="63"/>
      <c r="TWE20" s="63"/>
      <c r="TWF20" s="63"/>
      <c r="TWG20" s="63"/>
      <c r="TWH20" s="63"/>
      <c r="TWI20" s="63"/>
      <c r="TWJ20" s="63"/>
      <c r="TWK20" s="63"/>
      <c r="TWL20" s="63"/>
      <c r="TWM20" s="63"/>
      <c r="TWN20" s="63"/>
      <c r="TWO20" s="63"/>
      <c r="TWP20" s="63"/>
      <c r="TWQ20" s="63"/>
      <c r="TWR20" s="63"/>
      <c r="TWS20" s="63"/>
      <c r="TWT20" s="63"/>
      <c r="TWU20" s="63"/>
      <c r="TWV20" s="63"/>
      <c r="TWW20" s="63"/>
      <c r="TWX20" s="63"/>
      <c r="TWY20" s="63"/>
      <c r="TWZ20" s="63"/>
      <c r="TXA20" s="63"/>
      <c r="TXB20" s="63"/>
      <c r="TXC20" s="63"/>
      <c r="TXD20" s="63"/>
      <c r="TXE20" s="63"/>
      <c r="TXF20" s="63"/>
      <c r="TXG20" s="63"/>
      <c r="TXH20" s="63"/>
      <c r="TXI20" s="63"/>
      <c r="TXJ20" s="63"/>
      <c r="TXK20" s="63"/>
      <c r="TXL20" s="63"/>
      <c r="TXM20" s="63"/>
      <c r="TXN20" s="63"/>
      <c r="TXO20" s="63"/>
      <c r="TXP20" s="63"/>
      <c r="TXQ20" s="63"/>
      <c r="TXR20" s="63"/>
      <c r="TXS20" s="63"/>
      <c r="TXT20" s="63"/>
      <c r="TXU20" s="63"/>
      <c r="TXV20" s="63"/>
      <c r="TXW20" s="63"/>
      <c r="TXX20" s="63"/>
      <c r="TXY20" s="63"/>
      <c r="TXZ20" s="63"/>
      <c r="TYA20" s="63"/>
      <c r="TYB20" s="63"/>
      <c r="TYC20" s="63"/>
      <c r="TYD20" s="63"/>
      <c r="TYE20" s="63"/>
      <c r="TYF20" s="63"/>
      <c r="TYG20" s="63"/>
      <c r="TYH20" s="63"/>
      <c r="TYI20" s="63"/>
      <c r="TYJ20" s="63"/>
      <c r="TYK20" s="63"/>
      <c r="TYL20" s="63"/>
      <c r="TYM20" s="63"/>
      <c r="TYN20" s="63"/>
      <c r="TYO20" s="63"/>
      <c r="TYP20" s="63"/>
      <c r="TYQ20" s="63"/>
      <c r="TYR20" s="63"/>
      <c r="TYS20" s="63"/>
      <c r="TYT20" s="63"/>
      <c r="TYU20" s="63"/>
      <c r="TYV20" s="63"/>
      <c r="TYW20" s="63"/>
      <c r="TYX20" s="63"/>
      <c r="TYY20" s="63"/>
      <c r="TYZ20" s="63"/>
      <c r="TZA20" s="63"/>
      <c r="TZB20" s="63"/>
      <c r="TZC20" s="63"/>
      <c r="TZD20" s="63"/>
      <c r="TZE20" s="63"/>
      <c r="TZF20" s="63"/>
      <c r="TZG20" s="63"/>
      <c r="TZH20" s="63"/>
      <c r="TZI20" s="63"/>
      <c r="TZJ20" s="63"/>
      <c r="TZK20" s="63"/>
      <c r="TZL20" s="63"/>
      <c r="TZM20" s="63"/>
      <c r="TZN20" s="63"/>
      <c r="TZO20" s="63"/>
      <c r="TZP20" s="63"/>
      <c r="TZQ20" s="63"/>
      <c r="TZR20" s="63"/>
      <c r="TZS20" s="63"/>
      <c r="TZT20" s="63"/>
      <c r="TZU20" s="63"/>
      <c r="TZV20" s="63"/>
      <c r="TZW20" s="63"/>
      <c r="TZX20" s="63"/>
      <c r="TZY20" s="63"/>
      <c r="TZZ20" s="63"/>
      <c r="UAA20" s="63"/>
      <c r="UAB20" s="63"/>
      <c r="UAC20" s="63"/>
      <c r="UAD20" s="63"/>
      <c r="UAE20" s="63"/>
      <c r="UAF20" s="63"/>
      <c r="UAG20" s="63"/>
      <c r="UAH20" s="63"/>
      <c r="UAI20" s="63"/>
      <c r="UAJ20" s="63"/>
      <c r="UAK20" s="63"/>
      <c r="UAL20" s="63"/>
      <c r="UAM20" s="63"/>
      <c r="UAN20" s="63"/>
      <c r="UAO20" s="63"/>
      <c r="UAP20" s="63"/>
      <c r="UAQ20" s="63"/>
      <c r="UAR20" s="63"/>
      <c r="UAS20" s="63"/>
      <c r="UAT20" s="63"/>
      <c r="UAU20" s="63"/>
      <c r="UAV20" s="63"/>
      <c r="UAW20" s="63"/>
      <c r="UAX20" s="63"/>
      <c r="UAY20" s="63"/>
      <c r="UAZ20" s="63"/>
      <c r="UBA20" s="63"/>
      <c r="UBB20" s="63"/>
      <c r="UBC20" s="63"/>
      <c r="UBD20" s="63"/>
      <c r="UBE20" s="63"/>
      <c r="UBF20" s="63"/>
      <c r="UBG20" s="63"/>
      <c r="UBH20" s="63"/>
      <c r="UBI20" s="63"/>
      <c r="UBJ20" s="63"/>
      <c r="UBK20" s="63"/>
      <c r="UBL20" s="63"/>
      <c r="UBM20" s="63"/>
      <c r="UBN20" s="63"/>
      <c r="UBO20" s="63"/>
      <c r="UBP20" s="63"/>
      <c r="UBQ20" s="63"/>
      <c r="UBR20" s="63"/>
      <c r="UBS20" s="63"/>
      <c r="UBT20" s="63"/>
      <c r="UBU20" s="63"/>
      <c r="UBV20" s="63"/>
      <c r="UBW20" s="63"/>
      <c r="UBX20" s="63"/>
      <c r="UBY20" s="63"/>
      <c r="UBZ20" s="63"/>
      <c r="UCA20" s="63"/>
      <c r="UCB20" s="63"/>
      <c r="UCC20" s="63"/>
      <c r="UCD20" s="63"/>
      <c r="UCE20" s="63"/>
      <c r="UCF20" s="63"/>
      <c r="UCG20" s="63"/>
      <c r="UCH20" s="63"/>
      <c r="UCI20" s="63"/>
      <c r="UCJ20" s="63"/>
      <c r="UCK20" s="63"/>
      <c r="UCL20" s="63"/>
      <c r="UCM20" s="63"/>
      <c r="UCN20" s="63"/>
      <c r="UCO20" s="63"/>
      <c r="UCP20" s="63"/>
      <c r="UCQ20" s="63"/>
      <c r="UCR20" s="63"/>
      <c r="UCS20" s="63"/>
      <c r="UCT20" s="63"/>
      <c r="UCU20" s="63"/>
      <c r="UCV20" s="63"/>
      <c r="UCW20" s="63"/>
      <c r="UCX20" s="63"/>
      <c r="UCY20" s="63"/>
      <c r="UCZ20" s="63"/>
      <c r="UDA20" s="63"/>
      <c r="UDB20" s="63"/>
      <c r="UDC20" s="63"/>
      <c r="UDD20" s="63"/>
      <c r="UDE20" s="63"/>
      <c r="UDF20" s="63"/>
      <c r="UDG20" s="63"/>
      <c r="UDH20" s="63"/>
      <c r="UDI20" s="63"/>
      <c r="UDJ20" s="63"/>
      <c r="UDK20" s="63"/>
      <c r="UDL20" s="63"/>
      <c r="UDM20" s="63"/>
      <c r="UDN20" s="63"/>
      <c r="UDO20" s="63"/>
      <c r="UDP20" s="63"/>
      <c r="UDQ20" s="63"/>
      <c r="UDR20" s="63"/>
      <c r="UDS20" s="63"/>
      <c r="UDT20" s="63"/>
      <c r="UDU20" s="63"/>
      <c r="UDV20" s="63"/>
      <c r="UDW20" s="63"/>
      <c r="UDX20" s="63"/>
      <c r="UDY20" s="63"/>
      <c r="UDZ20" s="63"/>
      <c r="UEA20" s="63"/>
      <c r="UEB20" s="63"/>
      <c r="UEC20" s="63"/>
      <c r="UED20" s="63"/>
      <c r="UEE20" s="63"/>
      <c r="UEF20" s="63"/>
      <c r="UEG20" s="63"/>
      <c r="UEH20" s="63"/>
      <c r="UEI20" s="63"/>
      <c r="UEJ20" s="63"/>
      <c r="UEK20" s="63"/>
      <c r="UEL20" s="63"/>
      <c r="UEM20" s="63"/>
      <c r="UEN20" s="63"/>
      <c r="UEO20" s="63"/>
      <c r="UEP20" s="63"/>
      <c r="UEQ20" s="63"/>
      <c r="UER20" s="63"/>
      <c r="UES20" s="63"/>
      <c r="UET20" s="63"/>
      <c r="UEU20" s="63"/>
      <c r="UEV20" s="63"/>
      <c r="UEW20" s="63"/>
      <c r="UEX20" s="63"/>
      <c r="UEY20" s="63"/>
      <c r="UEZ20" s="63"/>
      <c r="UFA20" s="63"/>
      <c r="UFB20" s="63"/>
      <c r="UFC20" s="63"/>
      <c r="UFD20" s="63"/>
      <c r="UFE20" s="63"/>
      <c r="UFF20" s="63"/>
      <c r="UFG20" s="63"/>
      <c r="UFH20" s="63"/>
      <c r="UFI20" s="63"/>
      <c r="UFJ20" s="63"/>
      <c r="UFK20" s="63"/>
      <c r="UFL20" s="63"/>
      <c r="UFM20" s="63"/>
      <c r="UFN20" s="63"/>
      <c r="UFO20" s="63"/>
      <c r="UFP20" s="63"/>
      <c r="UFQ20" s="63"/>
      <c r="UFR20" s="63"/>
      <c r="UFS20" s="63"/>
      <c r="UFT20" s="63"/>
      <c r="UFU20" s="63"/>
      <c r="UFV20" s="63"/>
      <c r="UFW20" s="63"/>
      <c r="UFX20" s="63"/>
      <c r="UFY20" s="63"/>
      <c r="UFZ20" s="63"/>
      <c r="UGA20" s="63"/>
      <c r="UGB20" s="63"/>
      <c r="UGC20" s="63"/>
      <c r="UGD20" s="63"/>
      <c r="UGE20" s="63"/>
      <c r="UGF20" s="63"/>
      <c r="UGG20" s="63"/>
      <c r="UGH20" s="63"/>
      <c r="UGI20" s="63"/>
      <c r="UGJ20" s="63"/>
      <c r="UGK20" s="63"/>
      <c r="UGL20" s="63"/>
      <c r="UGM20" s="63"/>
      <c r="UGN20" s="63"/>
      <c r="UGO20" s="63"/>
      <c r="UGP20" s="63"/>
      <c r="UGQ20" s="63"/>
      <c r="UGR20" s="63"/>
      <c r="UGS20" s="63"/>
      <c r="UGT20" s="63"/>
      <c r="UGU20" s="63"/>
      <c r="UGV20" s="63"/>
      <c r="UGW20" s="63"/>
      <c r="UGX20" s="63"/>
      <c r="UGY20" s="63"/>
      <c r="UGZ20" s="63"/>
      <c r="UHA20" s="63"/>
      <c r="UHB20" s="63"/>
      <c r="UHC20" s="63"/>
      <c r="UHD20" s="63"/>
      <c r="UHE20" s="63"/>
      <c r="UHF20" s="63"/>
      <c r="UHG20" s="63"/>
      <c r="UHH20" s="63"/>
      <c r="UHI20" s="63"/>
      <c r="UHJ20" s="63"/>
      <c r="UHK20" s="63"/>
      <c r="UHL20" s="63"/>
      <c r="UHM20" s="63"/>
      <c r="UHN20" s="63"/>
      <c r="UHO20" s="63"/>
      <c r="UHP20" s="63"/>
      <c r="UHQ20" s="63"/>
      <c r="UHR20" s="63"/>
      <c r="UHS20" s="63"/>
      <c r="UHT20" s="63"/>
      <c r="UHU20" s="63"/>
      <c r="UHV20" s="63"/>
      <c r="UHW20" s="63"/>
      <c r="UHX20" s="63"/>
      <c r="UHY20" s="63"/>
      <c r="UHZ20" s="63"/>
      <c r="UIA20" s="63"/>
      <c r="UIB20" s="63"/>
      <c r="UIC20" s="63"/>
      <c r="UID20" s="63"/>
      <c r="UIE20" s="63"/>
      <c r="UIF20" s="63"/>
      <c r="UIG20" s="63"/>
      <c r="UIH20" s="63"/>
      <c r="UII20" s="63"/>
      <c r="UIJ20" s="63"/>
      <c r="UIK20" s="63"/>
      <c r="UIL20" s="63"/>
      <c r="UIM20" s="63"/>
      <c r="UIN20" s="63"/>
      <c r="UIO20" s="63"/>
      <c r="UIP20" s="63"/>
      <c r="UIQ20" s="63"/>
      <c r="UIR20" s="63"/>
      <c r="UIS20" s="63"/>
      <c r="UIT20" s="63"/>
      <c r="UIU20" s="63"/>
      <c r="UIV20" s="63"/>
      <c r="UIW20" s="63"/>
      <c r="UIX20" s="63"/>
      <c r="UIY20" s="63"/>
      <c r="UIZ20" s="63"/>
      <c r="UJA20" s="63"/>
      <c r="UJB20" s="63"/>
      <c r="UJC20" s="63"/>
      <c r="UJD20" s="63"/>
      <c r="UJE20" s="63"/>
      <c r="UJF20" s="63"/>
      <c r="UJG20" s="63"/>
      <c r="UJH20" s="63"/>
      <c r="UJI20" s="63"/>
      <c r="UJJ20" s="63"/>
      <c r="UJK20" s="63"/>
      <c r="UJL20" s="63"/>
      <c r="UJM20" s="63"/>
      <c r="UJN20" s="63"/>
      <c r="UJO20" s="63"/>
      <c r="UJP20" s="63"/>
      <c r="UJQ20" s="63"/>
      <c r="UJR20" s="63"/>
      <c r="UJS20" s="63"/>
      <c r="UJT20" s="63"/>
      <c r="UJU20" s="63"/>
      <c r="UJV20" s="63"/>
      <c r="UJW20" s="63"/>
      <c r="UJX20" s="63"/>
      <c r="UJY20" s="63"/>
      <c r="UJZ20" s="63"/>
      <c r="UKA20" s="63"/>
      <c r="UKB20" s="63"/>
      <c r="UKC20" s="63"/>
      <c r="UKD20" s="63"/>
      <c r="UKE20" s="63"/>
      <c r="UKF20" s="63"/>
      <c r="UKG20" s="63"/>
      <c r="UKH20" s="63"/>
      <c r="UKI20" s="63"/>
      <c r="UKJ20" s="63"/>
      <c r="UKK20" s="63"/>
      <c r="UKL20" s="63"/>
      <c r="UKM20" s="63"/>
      <c r="UKN20" s="63"/>
      <c r="UKO20" s="63"/>
      <c r="UKP20" s="63"/>
      <c r="UKQ20" s="63"/>
      <c r="UKR20" s="63"/>
      <c r="UKS20" s="63"/>
      <c r="UKT20" s="63"/>
      <c r="UKU20" s="63"/>
      <c r="UKV20" s="63"/>
      <c r="UKW20" s="63"/>
      <c r="UKX20" s="63"/>
      <c r="UKY20" s="63"/>
      <c r="UKZ20" s="63"/>
      <c r="ULA20" s="63"/>
      <c r="ULB20" s="63"/>
      <c r="ULC20" s="63"/>
      <c r="ULD20" s="63"/>
      <c r="ULE20" s="63"/>
      <c r="ULF20" s="63"/>
      <c r="ULG20" s="63"/>
      <c r="ULH20" s="63"/>
      <c r="ULI20" s="63"/>
      <c r="ULJ20" s="63"/>
      <c r="ULK20" s="63"/>
      <c r="ULL20" s="63"/>
      <c r="ULM20" s="63"/>
      <c r="ULN20" s="63"/>
      <c r="ULO20" s="63"/>
      <c r="ULP20" s="63"/>
      <c r="ULQ20" s="63"/>
      <c r="ULR20" s="63"/>
      <c r="ULS20" s="63"/>
      <c r="ULT20" s="63"/>
      <c r="ULU20" s="63"/>
      <c r="ULV20" s="63"/>
      <c r="ULW20" s="63"/>
      <c r="ULX20" s="63"/>
      <c r="ULY20" s="63"/>
      <c r="ULZ20" s="63"/>
      <c r="UMA20" s="63"/>
      <c r="UMB20" s="63"/>
      <c r="UMC20" s="63"/>
      <c r="UMD20" s="63"/>
      <c r="UME20" s="63"/>
      <c r="UMF20" s="63"/>
      <c r="UMG20" s="63"/>
      <c r="UMH20" s="63"/>
      <c r="UMI20" s="63"/>
      <c r="UMJ20" s="63"/>
      <c r="UMK20" s="63"/>
      <c r="UML20" s="63"/>
      <c r="UMM20" s="63"/>
      <c r="UMN20" s="63"/>
      <c r="UMO20" s="63"/>
      <c r="UMP20" s="63"/>
      <c r="UMQ20" s="63"/>
      <c r="UMR20" s="63"/>
      <c r="UMS20" s="63"/>
      <c r="UMT20" s="63"/>
      <c r="UMU20" s="63"/>
      <c r="UMV20" s="63"/>
      <c r="UMW20" s="63"/>
      <c r="UMX20" s="63"/>
      <c r="UMY20" s="63"/>
      <c r="UMZ20" s="63"/>
      <c r="UNA20" s="63"/>
      <c r="UNB20" s="63"/>
      <c r="UNC20" s="63"/>
      <c r="UND20" s="63"/>
      <c r="UNE20" s="63"/>
      <c r="UNF20" s="63"/>
      <c r="UNG20" s="63"/>
      <c r="UNH20" s="63"/>
      <c r="UNI20" s="63"/>
      <c r="UNJ20" s="63"/>
      <c r="UNK20" s="63"/>
      <c r="UNL20" s="63"/>
      <c r="UNM20" s="63"/>
      <c r="UNN20" s="63"/>
      <c r="UNO20" s="63"/>
      <c r="UNP20" s="63"/>
      <c r="UNQ20" s="63"/>
      <c r="UNR20" s="63"/>
      <c r="UNS20" s="63"/>
      <c r="UNT20" s="63"/>
      <c r="UNU20" s="63"/>
      <c r="UNV20" s="63"/>
      <c r="UNW20" s="63"/>
      <c r="UNX20" s="63"/>
      <c r="UNY20" s="63"/>
      <c r="UNZ20" s="63"/>
      <c r="UOA20" s="63"/>
      <c r="UOB20" s="63"/>
      <c r="UOC20" s="63"/>
      <c r="UOD20" s="63"/>
      <c r="UOE20" s="63"/>
      <c r="UOF20" s="63"/>
      <c r="UOG20" s="63"/>
      <c r="UOH20" s="63"/>
      <c r="UOI20" s="63"/>
      <c r="UOJ20" s="63"/>
      <c r="UOK20" s="63"/>
      <c r="UOL20" s="63"/>
      <c r="UOM20" s="63"/>
      <c r="UON20" s="63"/>
      <c r="UOO20" s="63"/>
      <c r="UOP20" s="63"/>
      <c r="UOQ20" s="63"/>
      <c r="UOR20" s="63"/>
      <c r="UOS20" s="63"/>
      <c r="UOT20" s="63"/>
      <c r="UOU20" s="63"/>
      <c r="UOV20" s="63"/>
      <c r="UOW20" s="63"/>
      <c r="UOX20" s="63"/>
      <c r="UOY20" s="63"/>
      <c r="UOZ20" s="63"/>
      <c r="UPA20" s="63"/>
      <c r="UPB20" s="63"/>
      <c r="UPC20" s="63"/>
      <c r="UPD20" s="63"/>
      <c r="UPE20" s="63"/>
      <c r="UPF20" s="63"/>
      <c r="UPG20" s="63"/>
      <c r="UPH20" s="63"/>
      <c r="UPI20" s="63"/>
      <c r="UPJ20" s="63"/>
      <c r="UPK20" s="63"/>
      <c r="UPL20" s="63"/>
      <c r="UPM20" s="63"/>
      <c r="UPN20" s="63"/>
      <c r="UPO20" s="63"/>
      <c r="UPP20" s="63"/>
      <c r="UPQ20" s="63"/>
      <c r="UPR20" s="63"/>
      <c r="UPS20" s="63"/>
      <c r="UPT20" s="63"/>
      <c r="UPU20" s="63"/>
      <c r="UPV20" s="63"/>
      <c r="UPW20" s="63"/>
      <c r="UPX20" s="63"/>
      <c r="UPY20" s="63"/>
      <c r="UPZ20" s="63"/>
      <c r="UQA20" s="63"/>
      <c r="UQB20" s="63"/>
      <c r="UQC20" s="63"/>
      <c r="UQD20" s="63"/>
      <c r="UQE20" s="63"/>
      <c r="UQF20" s="63"/>
      <c r="UQG20" s="63"/>
      <c r="UQH20" s="63"/>
      <c r="UQI20" s="63"/>
      <c r="UQJ20" s="63"/>
      <c r="UQK20" s="63"/>
      <c r="UQL20" s="63"/>
      <c r="UQM20" s="63"/>
      <c r="UQN20" s="63"/>
      <c r="UQO20" s="63"/>
      <c r="UQP20" s="63"/>
      <c r="UQQ20" s="63"/>
      <c r="UQR20" s="63"/>
      <c r="UQS20" s="63"/>
      <c r="UQT20" s="63"/>
      <c r="UQU20" s="63"/>
      <c r="UQV20" s="63"/>
      <c r="UQW20" s="63"/>
      <c r="UQX20" s="63"/>
      <c r="UQY20" s="63"/>
      <c r="UQZ20" s="63"/>
      <c r="URA20" s="63"/>
      <c r="URB20" s="63"/>
      <c r="URC20" s="63"/>
      <c r="URD20" s="63"/>
      <c r="URE20" s="63"/>
      <c r="URF20" s="63"/>
      <c r="URG20" s="63"/>
      <c r="URH20" s="63"/>
      <c r="URI20" s="63"/>
      <c r="URJ20" s="63"/>
      <c r="URK20" s="63"/>
      <c r="URL20" s="63"/>
      <c r="URM20" s="63"/>
      <c r="URN20" s="63"/>
      <c r="URO20" s="63"/>
      <c r="URP20" s="63"/>
      <c r="URQ20" s="63"/>
      <c r="URR20" s="63"/>
      <c r="URS20" s="63"/>
      <c r="URT20" s="63"/>
      <c r="URU20" s="63"/>
      <c r="URV20" s="63"/>
      <c r="URW20" s="63"/>
      <c r="URX20" s="63"/>
      <c r="URY20" s="63"/>
      <c r="URZ20" s="63"/>
      <c r="USA20" s="63"/>
      <c r="USB20" s="63"/>
      <c r="USC20" s="63"/>
      <c r="USD20" s="63"/>
      <c r="USE20" s="63"/>
      <c r="USF20" s="63"/>
      <c r="USG20" s="63"/>
      <c r="USH20" s="63"/>
      <c r="USI20" s="63"/>
      <c r="USJ20" s="63"/>
      <c r="USK20" s="63"/>
      <c r="USL20" s="63"/>
      <c r="USM20" s="63"/>
      <c r="USN20" s="63"/>
      <c r="USO20" s="63"/>
      <c r="USP20" s="63"/>
      <c r="USQ20" s="63"/>
      <c r="USR20" s="63"/>
      <c r="USS20" s="63"/>
      <c r="UST20" s="63"/>
      <c r="USU20" s="63"/>
      <c r="USV20" s="63"/>
      <c r="USW20" s="63"/>
      <c r="USX20" s="63"/>
      <c r="USY20" s="63"/>
      <c r="USZ20" s="63"/>
      <c r="UTA20" s="63"/>
      <c r="UTB20" s="63"/>
      <c r="UTC20" s="63"/>
      <c r="UTD20" s="63"/>
      <c r="UTE20" s="63"/>
      <c r="UTF20" s="63"/>
      <c r="UTG20" s="63"/>
      <c r="UTH20" s="63"/>
      <c r="UTI20" s="63"/>
      <c r="UTJ20" s="63"/>
      <c r="UTK20" s="63"/>
      <c r="UTL20" s="63"/>
      <c r="UTM20" s="63"/>
      <c r="UTN20" s="63"/>
      <c r="UTO20" s="63"/>
      <c r="UTP20" s="63"/>
      <c r="UTQ20" s="63"/>
      <c r="UTR20" s="63"/>
      <c r="UTS20" s="63"/>
      <c r="UTT20" s="63"/>
      <c r="UTU20" s="63"/>
      <c r="UTV20" s="63"/>
      <c r="UTW20" s="63"/>
      <c r="UTX20" s="63"/>
      <c r="UTY20" s="63"/>
      <c r="UTZ20" s="63"/>
      <c r="UUA20" s="63"/>
      <c r="UUB20" s="63"/>
      <c r="UUC20" s="63"/>
      <c r="UUD20" s="63"/>
      <c r="UUE20" s="63"/>
      <c r="UUF20" s="63"/>
      <c r="UUG20" s="63"/>
      <c r="UUH20" s="63"/>
      <c r="UUI20" s="63"/>
      <c r="UUJ20" s="63"/>
      <c r="UUK20" s="63"/>
      <c r="UUL20" s="63"/>
      <c r="UUM20" s="63"/>
      <c r="UUN20" s="63"/>
      <c r="UUO20" s="63"/>
      <c r="UUP20" s="63"/>
      <c r="UUQ20" s="63"/>
      <c r="UUR20" s="63"/>
      <c r="UUS20" s="63"/>
      <c r="UUT20" s="63"/>
      <c r="UUU20" s="63"/>
      <c r="UUV20" s="63"/>
      <c r="UUW20" s="63"/>
      <c r="UUX20" s="63"/>
      <c r="UUY20" s="63"/>
      <c r="UUZ20" s="63"/>
      <c r="UVA20" s="63"/>
      <c r="UVB20" s="63"/>
      <c r="UVC20" s="63"/>
      <c r="UVD20" s="63"/>
      <c r="UVE20" s="63"/>
      <c r="UVF20" s="63"/>
      <c r="UVG20" s="63"/>
      <c r="UVH20" s="63"/>
      <c r="UVI20" s="63"/>
      <c r="UVJ20" s="63"/>
      <c r="UVK20" s="63"/>
      <c r="UVL20" s="63"/>
      <c r="UVM20" s="63"/>
      <c r="UVN20" s="63"/>
      <c r="UVO20" s="63"/>
      <c r="UVP20" s="63"/>
      <c r="UVQ20" s="63"/>
      <c r="UVR20" s="63"/>
      <c r="UVS20" s="63"/>
      <c r="UVT20" s="63"/>
      <c r="UVU20" s="63"/>
      <c r="UVV20" s="63"/>
      <c r="UVW20" s="63"/>
      <c r="UVX20" s="63"/>
      <c r="UVY20" s="63"/>
      <c r="UVZ20" s="63"/>
      <c r="UWA20" s="63"/>
      <c r="UWB20" s="63"/>
      <c r="UWC20" s="63"/>
      <c r="UWD20" s="63"/>
      <c r="UWE20" s="63"/>
      <c r="UWF20" s="63"/>
      <c r="UWG20" s="63"/>
      <c r="UWH20" s="63"/>
      <c r="UWI20" s="63"/>
      <c r="UWJ20" s="63"/>
      <c r="UWK20" s="63"/>
      <c r="UWL20" s="63"/>
      <c r="UWM20" s="63"/>
      <c r="UWN20" s="63"/>
      <c r="UWO20" s="63"/>
      <c r="UWP20" s="63"/>
      <c r="UWQ20" s="63"/>
      <c r="UWR20" s="63"/>
      <c r="UWS20" s="63"/>
      <c r="UWT20" s="63"/>
      <c r="UWU20" s="63"/>
      <c r="UWV20" s="63"/>
      <c r="UWW20" s="63"/>
      <c r="UWX20" s="63"/>
      <c r="UWY20" s="63"/>
      <c r="UWZ20" s="63"/>
      <c r="UXA20" s="63"/>
      <c r="UXB20" s="63"/>
      <c r="UXC20" s="63"/>
      <c r="UXD20" s="63"/>
      <c r="UXE20" s="63"/>
      <c r="UXF20" s="63"/>
      <c r="UXG20" s="63"/>
      <c r="UXH20" s="63"/>
      <c r="UXI20" s="63"/>
      <c r="UXJ20" s="63"/>
      <c r="UXK20" s="63"/>
      <c r="UXL20" s="63"/>
      <c r="UXM20" s="63"/>
      <c r="UXN20" s="63"/>
      <c r="UXO20" s="63"/>
      <c r="UXP20" s="63"/>
      <c r="UXQ20" s="63"/>
      <c r="UXR20" s="63"/>
      <c r="UXS20" s="63"/>
      <c r="UXT20" s="63"/>
      <c r="UXU20" s="63"/>
      <c r="UXV20" s="63"/>
      <c r="UXW20" s="63"/>
      <c r="UXX20" s="63"/>
      <c r="UXY20" s="63"/>
      <c r="UXZ20" s="63"/>
      <c r="UYA20" s="63"/>
      <c r="UYB20" s="63"/>
      <c r="UYC20" s="63"/>
      <c r="UYD20" s="63"/>
      <c r="UYE20" s="63"/>
      <c r="UYF20" s="63"/>
      <c r="UYG20" s="63"/>
      <c r="UYH20" s="63"/>
      <c r="UYI20" s="63"/>
      <c r="UYJ20" s="63"/>
      <c r="UYK20" s="63"/>
      <c r="UYL20" s="63"/>
      <c r="UYM20" s="63"/>
      <c r="UYN20" s="63"/>
      <c r="UYO20" s="63"/>
      <c r="UYP20" s="63"/>
      <c r="UYQ20" s="63"/>
      <c r="UYR20" s="63"/>
      <c r="UYS20" s="63"/>
      <c r="UYT20" s="63"/>
      <c r="UYU20" s="63"/>
      <c r="UYV20" s="63"/>
      <c r="UYW20" s="63"/>
      <c r="UYX20" s="63"/>
      <c r="UYY20" s="63"/>
      <c r="UYZ20" s="63"/>
      <c r="UZA20" s="63"/>
      <c r="UZB20" s="63"/>
      <c r="UZC20" s="63"/>
      <c r="UZD20" s="63"/>
      <c r="UZE20" s="63"/>
      <c r="UZF20" s="63"/>
      <c r="UZG20" s="63"/>
      <c r="UZH20" s="63"/>
      <c r="UZI20" s="63"/>
      <c r="UZJ20" s="63"/>
      <c r="UZK20" s="63"/>
      <c r="UZL20" s="63"/>
      <c r="UZM20" s="63"/>
      <c r="UZN20" s="63"/>
      <c r="UZO20" s="63"/>
      <c r="UZP20" s="63"/>
      <c r="UZQ20" s="63"/>
      <c r="UZR20" s="63"/>
      <c r="UZS20" s="63"/>
      <c r="UZT20" s="63"/>
      <c r="UZU20" s="63"/>
      <c r="UZV20" s="63"/>
      <c r="UZW20" s="63"/>
      <c r="UZX20" s="63"/>
      <c r="UZY20" s="63"/>
      <c r="UZZ20" s="63"/>
      <c r="VAA20" s="63"/>
      <c r="VAB20" s="63"/>
      <c r="VAC20" s="63"/>
      <c r="VAD20" s="63"/>
      <c r="VAE20" s="63"/>
      <c r="VAF20" s="63"/>
      <c r="VAG20" s="63"/>
      <c r="VAH20" s="63"/>
      <c r="VAI20" s="63"/>
      <c r="VAJ20" s="63"/>
      <c r="VAK20" s="63"/>
      <c r="VAL20" s="63"/>
      <c r="VAM20" s="63"/>
      <c r="VAN20" s="63"/>
      <c r="VAO20" s="63"/>
      <c r="VAP20" s="63"/>
      <c r="VAQ20" s="63"/>
      <c r="VAR20" s="63"/>
      <c r="VAS20" s="63"/>
      <c r="VAT20" s="63"/>
      <c r="VAU20" s="63"/>
      <c r="VAV20" s="63"/>
      <c r="VAW20" s="63"/>
      <c r="VAX20" s="63"/>
      <c r="VAY20" s="63"/>
      <c r="VAZ20" s="63"/>
      <c r="VBA20" s="63"/>
      <c r="VBB20" s="63"/>
      <c r="VBC20" s="63"/>
      <c r="VBD20" s="63"/>
      <c r="VBE20" s="63"/>
      <c r="VBF20" s="63"/>
      <c r="VBG20" s="63"/>
      <c r="VBH20" s="63"/>
      <c r="VBI20" s="63"/>
      <c r="VBJ20" s="63"/>
      <c r="VBK20" s="63"/>
      <c r="VBL20" s="63"/>
      <c r="VBM20" s="63"/>
      <c r="VBN20" s="63"/>
      <c r="VBO20" s="63"/>
      <c r="VBP20" s="63"/>
      <c r="VBQ20" s="63"/>
      <c r="VBR20" s="63"/>
      <c r="VBS20" s="63"/>
      <c r="VBT20" s="63"/>
      <c r="VBU20" s="63"/>
      <c r="VBV20" s="63"/>
      <c r="VBW20" s="63"/>
      <c r="VBX20" s="63"/>
      <c r="VBY20" s="63"/>
      <c r="VBZ20" s="63"/>
      <c r="VCA20" s="63"/>
      <c r="VCB20" s="63"/>
      <c r="VCC20" s="63"/>
      <c r="VCD20" s="63"/>
      <c r="VCE20" s="63"/>
      <c r="VCF20" s="63"/>
      <c r="VCG20" s="63"/>
      <c r="VCH20" s="63"/>
      <c r="VCI20" s="63"/>
      <c r="VCJ20" s="63"/>
      <c r="VCK20" s="63"/>
      <c r="VCL20" s="63"/>
      <c r="VCM20" s="63"/>
      <c r="VCN20" s="63"/>
      <c r="VCO20" s="63"/>
      <c r="VCP20" s="63"/>
      <c r="VCQ20" s="63"/>
      <c r="VCR20" s="63"/>
      <c r="VCS20" s="63"/>
      <c r="VCT20" s="63"/>
      <c r="VCU20" s="63"/>
      <c r="VCV20" s="63"/>
      <c r="VCW20" s="63"/>
      <c r="VCX20" s="63"/>
      <c r="VCY20" s="63"/>
      <c r="VCZ20" s="63"/>
      <c r="VDA20" s="63"/>
      <c r="VDB20" s="63"/>
      <c r="VDC20" s="63"/>
      <c r="VDD20" s="63"/>
      <c r="VDE20" s="63"/>
      <c r="VDF20" s="63"/>
      <c r="VDG20" s="63"/>
      <c r="VDH20" s="63"/>
      <c r="VDI20" s="63"/>
      <c r="VDJ20" s="63"/>
      <c r="VDK20" s="63"/>
      <c r="VDL20" s="63"/>
      <c r="VDM20" s="63"/>
      <c r="VDN20" s="63"/>
      <c r="VDO20" s="63"/>
      <c r="VDP20" s="63"/>
      <c r="VDQ20" s="63"/>
      <c r="VDR20" s="63"/>
      <c r="VDS20" s="63"/>
      <c r="VDT20" s="63"/>
      <c r="VDU20" s="63"/>
      <c r="VDV20" s="63"/>
      <c r="VDW20" s="63"/>
      <c r="VDX20" s="63"/>
      <c r="VDY20" s="63"/>
      <c r="VDZ20" s="63"/>
      <c r="VEA20" s="63"/>
      <c r="VEB20" s="63"/>
      <c r="VEC20" s="63"/>
      <c r="VED20" s="63"/>
      <c r="VEE20" s="63"/>
      <c r="VEF20" s="63"/>
      <c r="VEG20" s="63"/>
      <c r="VEH20" s="63"/>
      <c r="VEI20" s="63"/>
      <c r="VEJ20" s="63"/>
      <c r="VEK20" s="63"/>
      <c r="VEL20" s="63"/>
      <c r="VEM20" s="63"/>
      <c r="VEN20" s="63"/>
      <c r="VEO20" s="63"/>
      <c r="VEP20" s="63"/>
      <c r="VEQ20" s="63"/>
      <c r="VER20" s="63"/>
      <c r="VES20" s="63"/>
      <c r="VET20" s="63"/>
      <c r="VEU20" s="63"/>
      <c r="VEV20" s="63"/>
      <c r="VEW20" s="63"/>
      <c r="VEX20" s="63"/>
      <c r="VEY20" s="63"/>
      <c r="VEZ20" s="63"/>
      <c r="VFA20" s="63"/>
      <c r="VFB20" s="63"/>
      <c r="VFC20" s="63"/>
      <c r="VFD20" s="63"/>
      <c r="VFE20" s="63"/>
      <c r="VFF20" s="63"/>
      <c r="VFG20" s="63"/>
      <c r="VFH20" s="63"/>
      <c r="VFI20" s="63"/>
      <c r="VFJ20" s="63"/>
      <c r="VFK20" s="63"/>
      <c r="VFL20" s="63"/>
      <c r="VFM20" s="63"/>
      <c r="VFN20" s="63"/>
      <c r="VFO20" s="63"/>
      <c r="VFP20" s="63"/>
      <c r="VFQ20" s="63"/>
      <c r="VFR20" s="63"/>
      <c r="VFS20" s="63"/>
      <c r="VFT20" s="63"/>
      <c r="VFU20" s="63"/>
      <c r="VFV20" s="63"/>
      <c r="VFW20" s="63"/>
      <c r="VFX20" s="63"/>
      <c r="VFY20" s="63"/>
      <c r="VFZ20" s="63"/>
      <c r="VGA20" s="63"/>
      <c r="VGB20" s="63"/>
      <c r="VGC20" s="63"/>
      <c r="VGD20" s="63"/>
      <c r="VGE20" s="63"/>
      <c r="VGF20" s="63"/>
      <c r="VGG20" s="63"/>
      <c r="VGH20" s="63"/>
      <c r="VGI20" s="63"/>
      <c r="VGJ20" s="63"/>
      <c r="VGK20" s="63"/>
      <c r="VGL20" s="63"/>
      <c r="VGM20" s="63"/>
      <c r="VGN20" s="63"/>
      <c r="VGO20" s="63"/>
      <c r="VGP20" s="63"/>
      <c r="VGQ20" s="63"/>
      <c r="VGR20" s="63"/>
      <c r="VGS20" s="63"/>
      <c r="VGT20" s="63"/>
      <c r="VGU20" s="63"/>
      <c r="VGV20" s="63"/>
      <c r="VGW20" s="63"/>
      <c r="VGX20" s="63"/>
      <c r="VGY20" s="63"/>
      <c r="VGZ20" s="63"/>
      <c r="VHA20" s="63"/>
      <c r="VHB20" s="63"/>
      <c r="VHC20" s="63"/>
      <c r="VHD20" s="63"/>
      <c r="VHE20" s="63"/>
      <c r="VHF20" s="63"/>
      <c r="VHG20" s="63"/>
      <c r="VHH20" s="63"/>
      <c r="VHI20" s="63"/>
      <c r="VHJ20" s="63"/>
      <c r="VHK20" s="63"/>
      <c r="VHL20" s="63"/>
      <c r="VHM20" s="63"/>
      <c r="VHN20" s="63"/>
      <c r="VHO20" s="63"/>
      <c r="VHP20" s="63"/>
      <c r="VHQ20" s="63"/>
      <c r="VHR20" s="63"/>
      <c r="VHS20" s="63"/>
      <c r="VHT20" s="63"/>
      <c r="VHU20" s="63"/>
      <c r="VHV20" s="63"/>
      <c r="VHW20" s="63"/>
      <c r="VHX20" s="63"/>
      <c r="VHY20" s="63"/>
      <c r="VHZ20" s="63"/>
      <c r="VIA20" s="63"/>
      <c r="VIB20" s="63"/>
      <c r="VIC20" s="63"/>
      <c r="VID20" s="63"/>
      <c r="VIE20" s="63"/>
      <c r="VIF20" s="63"/>
      <c r="VIG20" s="63"/>
      <c r="VIH20" s="63"/>
      <c r="VII20" s="63"/>
      <c r="VIJ20" s="63"/>
      <c r="VIK20" s="63"/>
      <c r="VIL20" s="63"/>
      <c r="VIM20" s="63"/>
      <c r="VIN20" s="63"/>
      <c r="VIO20" s="63"/>
      <c r="VIP20" s="63"/>
      <c r="VIQ20" s="63"/>
      <c r="VIR20" s="63"/>
      <c r="VIS20" s="63"/>
      <c r="VIT20" s="63"/>
      <c r="VIU20" s="63"/>
      <c r="VIV20" s="63"/>
      <c r="VIW20" s="63"/>
      <c r="VIX20" s="63"/>
      <c r="VIY20" s="63"/>
      <c r="VIZ20" s="63"/>
      <c r="VJA20" s="63"/>
      <c r="VJB20" s="63"/>
      <c r="VJC20" s="63"/>
      <c r="VJD20" s="63"/>
      <c r="VJE20" s="63"/>
      <c r="VJF20" s="63"/>
      <c r="VJG20" s="63"/>
      <c r="VJH20" s="63"/>
      <c r="VJI20" s="63"/>
      <c r="VJJ20" s="63"/>
      <c r="VJK20" s="63"/>
      <c r="VJL20" s="63"/>
      <c r="VJM20" s="63"/>
      <c r="VJN20" s="63"/>
      <c r="VJO20" s="63"/>
      <c r="VJP20" s="63"/>
      <c r="VJQ20" s="63"/>
      <c r="VJR20" s="63"/>
      <c r="VJS20" s="63"/>
      <c r="VJT20" s="63"/>
      <c r="VJU20" s="63"/>
      <c r="VJV20" s="63"/>
      <c r="VJW20" s="63"/>
      <c r="VJX20" s="63"/>
      <c r="VJY20" s="63"/>
      <c r="VJZ20" s="63"/>
      <c r="VKA20" s="63"/>
      <c r="VKB20" s="63"/>
      <c r="VKC20" s="63"/>
      <c r="VKD20" s="63"/>
      <c r="VKE20" s="63"/>
      <c r="VKF20" s="63"/>
      <c r="VKG20" s="63"/>
      <c r="VKH20" s="63"/>
      <c r="VKI20" s="63"/>
      <c r="VKJ20" s="63"/>
      <c r="VKK20" s="63"/>
      <c r="VKL20" s="63"/>
      <c r="VKM20" s="63"/>
      <c r="VKN20" s="63"/>
      <c r="VKO20" s="63"/>
      <c r="VKP20" s="63"/>
      <c r="VKQ20" s="63"/>
      <c r="VKR20" s="63"/>
      <c r="VKS20" s="63"/>
      <c r="VKT20" s="63"/>
      <c r="VKU20" s="63"/>
      <c r="VKV20" s="63"/>
      <c r="VKW20" s="63"/>
      <c r="VKX20" s="63"/>
      <c r="VKY20" s="63"/>
      <c r="VKZ20" s="63"/>
      <c r="VLA20" s="63"/>
      <c r="VLB20" s="63"/>
      <c r="VLC20" s="63"/>
      <c r="VLD20" s="63"/>
      <c r="VLE20" s="63"/>
      <c r="VLF20" s="63"/>
      <c r="VLG20" s="63"/>
      <c r="VLH20" s="63"/>
      <c r="VLI20" s="63"/>
      <c r="VLJ20" s="63"/>
      <c r="VLK20" s="63"/>
      <c r="VLL20" s="63"/>
      <c r="VLM20" s="63"/>
      <c r="VLN20" s="63"/>
      <c r="VLO20" s="63"/>
      <c r="VLP20" s="63"/>
      <c r="VLQ20" s="63"/>
      <c r="VLR20" s="63"/>
      <c r="VLS20" s="63"/>
      <c r="VLT20" s="63"/>
      <c r="VLU20" s="63"/>
      <c r="VLV20" s="63"/>
      <c r="VLW20" s="63"/>
      <c r="VLX20" s="63"/>
      <c r="VLY20" s="63"/>
      <c r="VLZ20" s="63"/>
      <c r="VMA20" s="63"/>
      <c r="VMB20" s="63"/>
      <c r="VMC20" s="63"/>
      <c r="VMD20" s="63"/>
      <c r="VME20" s="63"/>
      <c r="VMF20" s="63"/>
      <c r="VMG20" s="63"/>
      <c r="VMH20" s="63"/>
      <c r="VMI20" s="63"/>
      <c r="VMJ20" s="63"/>
      <c r="VMK20" s="63"/>
      <c r="VML20" s="63"/>
      <c r="VMM20" s="63"/>
      <c r="VMN20" s="63"/>
      <c r="VMO20" s="63"/>
      <c r="VMP20" s="63"/>
      <c r="VMQ20" s="63"/>
      <c r="VMR20" s="63"/>
      <c r="VMS20" s="63"/>
      <c r="VMT20" s="63"/>
      <c r="VMU20" s="63"/>
      <c r="VMV20" s="63"/>
      <c r="VMW20" s="63"/>
      <c r="VMX20" s="63"/>
      <c r="VMY20" s="63"/>
      <c r="VMZ20" s="63"/>
      <c r="VNA20" s="63"/>
      <c r="VNB20" s="63"/>
      <c r="VNC20" s="63"/>
      <c r="VND20" s="63"/>
      <c r="VNE20" s="63"/>
      <c r="VNF20" s="63"/>
      <c r="VNG20" s="63"/>
      <c r="VNH20" s="63"/>
      <c r="VNI20" s="63"/>
      <c r="VNJ20" s="63"/>
      <c r="VNK20" s="63"/>
      <c r="VNL20" s="63"/>
      <c r="VNM20" s="63"/>
      <c r="VNN20" s="63"/>
      <c r="VNO20" s="63"/>
      <c r="VNP20" s="63"/>
      <c r="VNQ20" s="63"/>
      <c r="VNR20" s="63"/>
      <c r="VNS20" s="63"/>
      <c r="VNT20" s="63"/>
      <c r="VNU20" s="63"/>
      <c r="VNV20" s="63"/>
      <c r="VNW20" s="63"/>
      <c r="VNX20" s="63"/>
      <c r="VNY20" s="63"/>
      <c r="VNZ20" s="63"/>
      <c r="VOA20" s="63"/>
      <c r="VOB20" s="63"/>
      <c r="VOC20" s="63"/>
      <c r="VOD20" s="63"/>
      <c r="VOE20" s="63"/>
      <c r="VOF20" s="63"/>
      <c r="VOG20" s="63"/>
      <c r="VOH20" s="63"/>
      <c r="VOI20" s="63"/>
      <c r="VOJ20" s="63"/>
      <c r="VOK20" s="63"/>
      <c r="VOL20" s="63"/>
      <c r="VOM20" s="63"/>
      <c r="VON20" s="63"/>
      <c r="VOO20" s="63"/>
      <c r="VOP20" s="63"/>
      <c r="VOQ20" s="63"/>
      <c r="VOR20" s="63"/>
      <c r="VOS20" s="63"/>
      <c r="VOT20" s="63"/>
      <c r="VOU20" s="63"/>
      <c r="VOV20" s="63"/>
      <c r="VOW20" s="63"/>
      <c r="VOX20" s="63"/>
      <c r="VOY20" s="63"/>
      <c r="VOZ20" s="63"/>
      <c r="VPA20" s="63"/>
      <c r="VPB20" s="63"/>
      <c r="VPC20" s="63"/>
      <c r="VPD20" s="63"/>
      <c r="VPE20" s="63"/>
      <c r="VPF20" s="63"/>
      <c r="VPG20" s="63"/>
      <c r="VPH20" s="63"/>
      <c r="VPI20" s="63"/>
      <c r="VPJ20" s="63"/>
      <c r="VPK20" s="63"/>
      <c r="VPL20" s="63"/>
      <c r="VPM20" s="63"/>
      <c r="VPN20" s="63"/>
      <c r="VPO20" s="63"/>
      <c r="VPP20" s="63"/>
      <c r="VPQ20" s="63"/>
      <c r="VPR20" s="63"/>
      <c r="VPS20" s="63"/>
      <c r="VPT20" s="63"/>
      <c r="VPU20" s="63"/>
      <c r="VPV20" s="63"/>
      <c r="VPW20" s="63"/>
      <c r="VPX20" s="63"/>
      <c r="VPY20" s="63"/>
      <c r="VPZ20" s="63"/>
      <c r="VQA20" s="63"/>
      <c r="VQB20" s="63"/>
      <c r="VQC20" s="63"/>
      <c r="VQD20" s="63"/>
      <c r="VQE20" s="63"/>
      <c r="VQF20" s="63"/>
      <c r="VQG20" s="63"/>
      <c r="VQH20" s="63"/>
      <c r="VQI20" s="63"/>
      <c r="VQJ20" s="63"/>
      <c r="VQK20" s="63"/>
      <c r="VQL20" s="63"/>
      <c r="VQM20" s="63"/>
      <c r="VQN20" s="63"/>
      <c r="VQO20" s="63"/>
      <c r="VQP20" s="63"/>
      <c r="VQQ20" s="63"/>
      <c r="VQR20" s="63"/>
      <c r="VQS20" s="63"/>
      <c r="VQT20" s="63"/>
      <c r="VQU20" s="63"/>
      <c r="VQV20" s="63"/>
      <c r="VQW20" s="63"/>
      <c r="VQX20" s="63"/>
      <c r="VQY20" s="63"/>
      <c r="VQZ20" s="63"/>
      <c r="VRA20" s="63"/>
      <c r="VRB20" s="63"/>
      <c r="VRC20" s="63"/>
      <c r="VRD20" s="63"/>
      <c r="VRE20" s="63"/>
      <c r="VRF20" s="63"/>
      <c r="VRG20" s="63"/>
      <c r="VRH20" s="63"/>
      <c r="VRI20" s="63"/>
      <c r="VRJ20" s="63"/>
      <c r="VRK20" s="63"/>
      <c r="VRL20" s="63"/>
      <c r="VRM20" s="63"/>
      <c r="VRN20" s="63"/>
      <c r="VRO20" s="63"/>
      <c r="VRP20" s="63"/>
      <c r="VRQ20" s="63"/>
      <c r="VRR20" s="63"/>
      <c r="VRS20" s="63"/>
      <c r="VRT20" s="63"/>
      <c r="VRU20" s="63"/>
      <c r="VRV20" s="63"/>
      <c r="VRW20" s="63"/>
      <c r="VRX20" s="63"/>
      <c r="VRY20" s="63"/>
      <c r="VRZ20" s="63"/>
      <c r="VSA20" s="63"/>
      <c r="VSB20" s="63"/>
      <c r="VSC20" s="63"/>
      <c r="VSD20" s="63"/>
      <c r="VSE20" s="63"/>
      <c r="VSF20" s="63"/>
      <c r="VSG20" s="63"/>
      <c r="VSH20" s="63"/>
      <c r="VSI20" s="63"/>
      <c r="VSJ20" s="63"/>
      <c r="VSK20" s="63"/>
      <c r="VSL20" s="63"/>
      <c r="VSM20" s="63"/>
      <c r="VSN20" s="63"/>
      <c r="VSO20" s="63"/>
      <c r="VSP20" s="63"/>
      <c r="VSQ20" s="63"/>
      <c r="VSR20" s="63"/>
      <c r="VSS20" s="63"/>
      <c r="VST20" s="63"/>
      <c r="VSU20" s="63"/>
      <c r="VSV20" s="63"/>
      <c r="VSW20" s="63"/>
      <c r="VSX20" s="63"/>
      <c r="VSY20" s="63"/>
      <c r="VSZ20" s="63"/>
      <c r="VTA20" s="63"/>
      <c r="VTB20" s="63"/>
      <c r="VTC20" s="63"/>
      <c r="VTD20" s="63"/>
      <c r="VTE20" s="63"/>
      <c r="VTF20" s="63"/>
      <c r="VTG20" s="63"/>
      <c r="VTH20" s="63"/>
      <c r="VTI20" s="63"/>
      <c r="VTJ20" s="63"/>
      <c r="VTK20" s="63"/>
      <c r="VTL20" s="63"/>
      <c r="VTM20" s="63"/>
      <c r="VTN20" s="63"/>
      <c r="VTO20" s="63"/>
      <c r="VTP20" s="63"/>
      <c r="VTQ20" s="63"/>
      <c r="VTR20" s="63"/>
      <c r="VTS20" s="63"/>
      <c r="VTT20" s="63"/>
      <c r="VTU20" s="63"/>
      <c r="VTV20" s="63"/>
      <c r="VTW20" s="63"/>
      <c r="VTX20" s="63"/>
      <c r="VTY20" s="63"/>
      <c r="VTZ20" s="63"/>
      <c r="VUA20" s="63"/>
      <c r="VUB20" s="63"/>
      <c r="VUC20" s="63"/>
      <c r="VUD20" s="63"/>
      <c r="VUE20" s="63"/>
      <c r="VUF20" s="63"/>
      <c r="VUG20" s="63"/>
      <c r="VUH20" s="63"/>
      <c r="VUI20" s="63"/>
      <c r="VUJ20" s="63"/>
      <c r="VUK20" s="63"/>
      <c r="VUL20" s="63"/>
      <c r="VUM20" s="63"/>
      <c r="VUN20" s="63"/>
      <c r="VUO20" s="63"/>
      <c r="VUP20" s="63"/>
      <c r="VUQ20" s="63"/>
      <c r="VUR20" s="63"/>
      <c r="VUS20" s="63"/>
      <c r="VUT20" s="63"/>
      <c r="VUU20" s="63"/>
      <c r="VUV20" s="63"/>
      <c r="VUW20" s="63"/>
      <c r="VUX20" s="63"/>
      <c r="VUY20" s="63"/>
      <c r="VUZ20" s="63"/>
      <c r="VVA20" s="63"/>
      <c r="VVB20" s="63"/>
      <c r="VVC20" s="63"/>
      <c r="VVD20" s="63"/>
      <c r="VVE20" s="63"/>
      <c r="VVF20" s="63"/>
      <c r="VVG20" s="63"/>
      <c r="VVH20" s="63"/>
      <c r="VVI20" s="63"/>
      <c r="VVJ20" s="63"/>
      <c r="VVK20" s="63"/>
      <c r="VVL20" s="63"/>
      <c r="VVM20" s="63"/>
      <c r="VVN20" s="63"/>
      <c r="VVO20" s="63"/>
      <c r="VVP20" s="63"/>
      <c r="VVQ20" s="63"/>
      <c r="VVR20" s="63"/>
      <c r="VVS20" s="63"/>
      <c r="VVT20" s="63"/>
      <c r="VVU20" s="63"/>
      <c r="VVV20" s="63"/>
      <c r="VVW20" s="63"/>
      <c r="VVX20" s="63"/>
      <c r="VVY20" s="63"/>
      <c r="VVZ20" s="63"/>
      <c r="VWA20" s="63"/>
      <c r="VWB20" s="63"/>
      <c r="VWC20" s="63"/>
      <c r="VWD20" s="63"/>
      <c r="VWE20" s="63"/>
      <c r="VWF20" s="63"/>
      <c r="VWG20" s="63"/>
      <c r="VWH20" s="63"/>
      <c r="VWI20" s="63"/>
      <c r="VWJ20" s="63"/>
      <c r="VWK20" s="63"/>
      <c r="VWL20" s="63"/>
      <c r="VWM20" s="63"/>
      <c r="VWN20" s="63"/>
      <c r="VWO20" s="63"/>
      <c r="VWP20" s="63"/>
      <c r="VWQ20" s="63"/>
      <c r="VWR20" s="63"/>
      <c r="VWS20" s="63"/>
      <c r="VWT20" s="63"/>
      <c r="VWU20" s="63"/>
      <c r="VWV20" s="63"/>
      <c r="VWW20" s="63"/>
      <c r="VWX20" s="63"/>
      <c r="VWY20" s="63"/>
      <c r="VWZ20" s="63"/>
      <c r="VXA20" s="63"/>
      <c r="VXB20" s="63"/>
      <c r="VXC20" s="63"/>
      <c r="VXD20" s="63"/>
      <c r="VXE20" s="63"/>
      <c r="VXF20" s="63"/>
      <c r="VXG20" s="63"/>
      <c r="VXH20" s="63"/>
      <c r="VXI20" s="63"/>
      <c r="VXJ20" s="63"/>
      <c r="VXK20" s="63"/>
      <c r="VXL20" s="63"/>
      <c r="VXM20" s="63"/>
      <c r="VXN20" s="63"/>
      <c r="VXO20" s="63"/>
      <c r="VXP20" s="63"/>
      <c r="VXQ20" s="63"/>
      <c r="VXR20" s="63"/>
      <c r="VXS20" s="63"/>
      <c r="VXT20" s="63"/>
      <c r="VXU20" s="63"/>
      <c r="VXV20" s="63"/>
      <c r="VXW20" s="63"/>
      <c r="VXX20" s="63"/>
      <c r="VXY20" s="63"/>
      <c r="VXZ20" s="63"/>
      <c r="VYA20" s="63"/>
      <c r="VYB20" s="63"/>
      <c r="VYC20" s="63"/>
      <c r="VYD20" s="63"/>
      <c r="VYE20" s="63"/>
      <c r="VYF20" s="63"/>
      <c r="VYG20" s="63"/>
      <c r="VYH20" s="63"/>
      <c r="VYI20" s="63"/>
      <c r="VYJ20" s="63"/>
      <c r="VYK20" s="63"/>
      <c r="VYL20" s="63"/>
      <c r="VYM20" s="63"/>
      <c r="VYN20" s="63"/>
      <c r="VYO20" s="63"/>
      <c r="VYP20" s="63"/>
      <c r="VYQ20" s="63"/>
      <c r="VYR20" s="63"/>
      <c r="VYS20" s="63"/>
      <c r="VYT20" s="63"/>
      <c r="VYU20" s="63"/>
      <c r="VYV20" s="63"/>
      <c r="VYW20" s="63"/>
      <c r="VYX20" s="63"/>
      <c r="VYY20" s="63"/>
      <c r="VYZ20" s="63"/>
      <c r="VZA20" s="63"/>
      <c r="VZB20" s="63"/>
      <c r="VZC20" s="63"/>
      <c r="VZD20" s="63"/>
      <c r="VZE20" s="63"/>
      <c r="VZF20" s="63"/>
      <c r="VZG20" s="63"/>
      <c r="VZH20" s="63"/>
      <c r="VZI20" s="63"/>
      <c r="VZJ20" s="63"/>
      <c r="VZK20" s="63"/>
      <c r="VZL20" s="63"/>
      <c r="VZM20" s="63"/>
      <c r="VZN20" s="63"/>
      <c r="VZO20" s="63"/>
      <c r="VZP20" s="63"/>
      <c r="VZQ20" s="63"/>
      <c r="VZR20" s="63"/>
      <c r="VZS20" s="63"/>
      <c r="VZT20" s="63"/>
      <c r="VZU20" s="63"/>
      <c r="VZV20" s="63"/>
      <c r="VZW20" s="63"/>
      <c r="VZX20" s="63"/>
      <c r="VZY20" s="63"/>
      <c r="VZZ20" s="63"/>
      <c r="WAA20" s="63"/>
      <c r="WAB20" s="63"/>
      <c r="WAC20" s="63"/>
      <c r="WAD20" s="63"/>
      <c r="WAE20" s="63"/>
      <c r="WAF20" s="63"/>
      <c r="WAG20" s="63"/>
      <c r="WAH20" s="63"/>
      <c r="WAI20" s="63"/>
      <c r="WAJ20" s="63"/>
      <c r="WAK20" s="63"/>
      <c r="WAL20" s="63"/>
      <c r="WAM20" s="63"/>
      <c r="WAN20" s="63"/>
      <c r="WAO20" s="63"/>
      <c r="WAP20" s="63"/>
      <c r="WAQ20" s="63"/>
      <c r="WAR20" s="63"/>
      <c r="WAS20" s="63"/>
      <c r="WAT20" s="63"/>
      <c r="WAU20" s="63"/>
      <c r="WAV20" s="63"/>
      <c r="WAW20" s="63"/>
      <c r="WAX20" s="63"/>
      <c r="WAY20" s="63"/>
      <c r="WAZ20" s="63"/>
      <c r="WBA20" s="63"/>
      <c r="WBB20" s="63"/>
      <c r="WBC20" s="63"/>
      <c r="WBD20" s="63"/>
      <c r="WBE20" s="63"/>
      <c r="WBF20" s="63"/>
      <c r="WBG20" s="63"/>
      <c r="WBH20" s="63"/>
      <c r="WBI20" s="63"/>
      <c r="WBJ20" s="63"/>
      <c r="WBK20" s="63"/>
      <c r="WBL20" s="63"/>
      <c r="WBM20" s="63"/>
      <c r="WBN20" s="63"/>
      <c r="WBO20" s="63"/>
      <c r="WBP20" s="63"/>
      <c r="WBQ20" s="63"/>
      <c r="WBR20" s="63"/>
      <c r="WBS20" s="63"/>
      <c r="WBT20" s="63"/>
      <c r="WBU20" s="63"/>
      <c r="WBV20" s="63"/>
      <c r="WBW20" s="63"/>
      <c r="WBX20" s="63"/>
      <c r="WBY20" s="63"/>
      <c r="WBZ20" s="63"/>
      <c r="WCA20" s="63"/>
      <c r="WCB20" s="63"/>
      <c r="WCC20" s="63"/>
      <c r="WCD20" s="63"/>
      <c r="WCE20" s="63"/>
      <c r="WCF20" s="63"/>
      <c r="WCG20" s="63"/>
      <c r="WCH20" s="63"/>
      <c r="WCI20" s="63"/>
      <c r="WCJ20" s="63"/>
      <c r="WCK20" s="63"/>
      <c r="WCL20" s="63"/>
      <c r="WCM20" s="63"/>
      <c r="WCN20" s="63"/>
      <c r="WCO20" s="63"/>
      <c r="WCP20" s="63"/>
      <c r="WCQ20" s="63"/>
      <c r="WCR20" s="63"/>
      <c r="WCS20" s="63"/>
      <c r="WCT20" s="63"/>
      <c r="WCU20" s="63"/>
      <c r="WCV20" s="63"/>
      <c r="WCW20" s="63"/>
      <c r="WCX20" s="63"/>
      <c r="WCY20" s="63"/>
      <c r="WCZ20" s="63"/>
      <c r="WDA20" s="63"/>
      <c r="WDB20" s="63"/>
      <c r="WDC20" s="63"/>
      <c r="WDD20" s="63"/>
      <c r="WDE20" s="63"/>
      <c r="WDF20" s="63"/>
      <c r="WDG20" s="63"/>
      <c r="WDH20" s="63"/>
      <c r="WDI20" s="63"/>
      <c r="WDJ20" s="63"/>
      <c r="WDK20" s="63"/>
      <c r="WDL20" s="63"/>
      <c r="WDM20" s="63"/>
      <c r="WDN20" s="63"/>
      <c r="WDO20" s="63"/>
      <c r="WDP20" s="63"/>
      <c r="WDQ20" s="63"/>
      <c r="WDR20" s="63"/>
      <c r="WDS20" s="63"/>
      <c r="WDT20" s="63"/>
      <c r="WDU20" s="63"/>
      <c r="WDV20" s="63"/>
      <c r="WDW20" s="63"/>
      <c r="WDX20" s="63"/>
      <c r="WDY20" s="63"/>
      <c r="WDZ20" s="63"/>
      <c r="WEA20" s="63"/>
      <c r="WEB20" s="63"/>
      <c r="WEC20" s="63"/>
      <c r="WED20" s="63"/>
      <c r="WEE20" s="63"/>
      <c r="WEF20" s="63"/>
      <c r="WEG20" s="63"/>
      <c r="WEH20" s="63"/>
      <c r="WEI20" s="63"/>
      <c r="WEJ20" s="63"/>
      <c r="WEK20" s="63"/>
      <c r="WEL20" s="63"/>
      <c r="WEM20" s="63"/>
      <c r="WEN20" s="63"/>
      <c r="WEO20" s="63"/>
      <c r="WEP20" s="63"/>
      <c r="WEQ20" s="63"/>
      <c r="WER20" s="63"/>
      <c r="WES20" s="63"/>
      <c r="WET20" s="63"/>
      <c r="WEU20" s="63"/>
      <c r="WEV20" s="63"/>
      <c r="WEW20" s="63"/>
      <c r="WEX20" s="63"/>
      <c r="WEY20" s="63"/>
      <c r="WEZ20" s="63"/>
      <c r="WFA20" s="63"/>
      <c r="WFB20" s="63"/>
      <c r="WFC20" s="63"/>
      <c r="WFD20" s="63"/>
      <c r="WFE20" s="63"/>
      <c r="WFF20" s="63"/>
      <c r="WFG20" s="63"/>
      <c r="WFH20" s="63"/>
      <c r="WFI20" s="63"/>
      <c r="WFJ20" s="63"/>
      <c r="WFK20" s="63"/>
      <c r="WFL20" s="63"/>
      <c r="WFM20" s="63"/>
      <c r="WFN20" s="63"/>
      <c r="WFO20" s="63"/>
      <c r="WFP20" s="63"/>
      <c r="WFQ20" s="63"/>
      <c r="WFR20" s="63"/>
      <c r="WFS20" s="63"/>
      <c r="WFT20" s="63"/>
      <c r="WFU20" s="63"/>
      <c r="WFV20" s="63"/>
      <c r="WFW20" s="63"/>
      <c r="WFX20" s="63"/>
      <c r="WFY20" s="63"/>
      <c r="WFZ20" s="63"/>
      <c r="WGA20" s="63"/>
      <c r="WGB20" s="63"/>
      <c r="WGC20" s="63"/>
      <c r="WGD20" s="63"/>
      <c r="WGE20" s="63"/>
      <c r="WGF20" s="63"/>
      <c r="WGG20" s="63"/>
      <c r="WGH20" s="63"/>
      <c r="WGI20" s="63"/>
      <c r="WGJ20" s="63"/>
      <c r="WGK20" s="63"/>
      <c r="WGL20" s="63"/>
      <c r="WGM20" s="63"/>
      <c r="WGN20" s="63"/>
      <c r="WGO20" s="63"/>
      <c r="WGP20" s="63"/>
      <c r="WGQ20" s="63"/>
      <c r="WGR20" s="63"/>
      <c r="WGS20" s="63"/>
      <c r="WGT20" s="63"/>
      <c r="WGU20" s="63"/>
      <c r="WGV20" s="63"/>
      <c r="WGW20" s="63"/>
      <c r="WGX20" s="63"/>
      <c r="WGY20" s="63"/>
      <c r="WGZ20" s="63"/>
      <c r="WHA20" s="63"/>
      <c r="WHB20" s="63"/>
      <c r="WHC20" s="63"/>
      <c r="WHD20" s="63"/>
      <c r="WHE20" s="63"/>
      <c r="WHF20" s="63"/>
      <c r="WHG20" s="63"/>
      <c r="WHH20" s="63"/>
      <c r="WHI20" s="63"/>
      <c r="WHJ20" s="63"/>
      <c r="WHK20" s="63"/>
      <c r="WHL20" s="63"/>
      <c r="WHM20" s="63"/>
      <c r="WHN20" s="63"/>
      <c r="WHO20" s="63"/>
      <c r="WHP20" s="63"/>
      <c r="WHQ20" s="63"/>
      <c r="WHR20" s="63"/>
      <c r="WHS20" s="63"/>
      <c r="WHT20" s="63"/>
      <c r="WHU20" s="63"/>
      <c r="WHV20" s="63"/>
      <c r="WHW20" s="63"/>
      <c r="WHX20" s="63"/>
      <c r="WHY20" s="63"/>
      <c r="WHZ20" s="63"/>
      <c r="WIA20" s="63"/>
      <c r="WIB20" s="63"/>
      <c r="WIC20" s="63"/>
      <c r="WID20" s="63"/>
      <c r="WIE20" s="63"/>
      <c r="WIF20" s="63"/>
      <c r="WIG20" s="63"/>
      <c r="WIH20" s="63"/>
      <c r="WII20" s="63"/>
      <c r="WIJ20" s="63"/>
      <c r="WIK20" s="63"/>
      <c r="WIL20" s="63"/>
      <c r="WIM20" s="63"/>
      <c r="WIN20" s="63"/>
      <c r="WIO20" s="63"/>
      <c r="WIP20" s="63"/>
      <c r="WIQ20" s="63"/>
      <c r="WIR20" s="63"/>
      <c r="WIS20" s="63"/>
      <c r="WIT20" s="63"/>
      <c r="WIU20" s="63"/>
      <c r="WIV20" s="63"/>
      <c r="WIW20" s="63"/>
      <c r="WIX20" s="63"/>
      <c r="WIY20" s="63"/>
      <c r="WIZ20" s="63"/>
      <c r="WJA20" s="63"/>
      <c r="WJB20" s="63"/>
      <c r="WJC20" s="63"/>
      <c r="WJD20" s="63"/>
      <c r="WJE20" s="63"/>
      <c r="WJF20" s="63"/>
      <c r="WJG20" s="63"/>
      <c r="WJH20" s="63"/>
      <c r="WJI20" s="63"/>
      <c r="WJJ20" s="63"/>
      <c r="WJK20" s="63"/>
      <c r="WJL20" s="63"/>
      <c r="WJM20" s="63"/>
      <c r="WJN20" s="63"/>
      <c r="WJO20" s="63"/>
      <c r="WJP20" s="63"/>
      <c r="WJQ20" s="63"/>
      <c r="WJR20" s="63"/>
      <c r="WJS20" s="63"/>
      <c r="WJT20" s="63"/>
      <c r="WJU20" s="63"/>
      <c r="WJV20" s="63"/>
      <c r="WJW20" s="63"/>
      <c r="WJX20" s="63"/>
      <c r="WJY20" s="63"/>
      <c r="WJZ20" s="63"/>
      <c r="WKA20" s="63"/>
      <c r="WKB20" s="63"/>
      <c r="WKC20" s="63"/>
      <c r="WKD20" s="63"/>
      <c r="WKE20" s="63"/>
      <c r="WKF20" s="63"/>
      <c r="WKG20" s="63"/>
      <c r="WKH20" s="63"/>
      <c r="WKI20" s="63"/>
      <c r="WKJ20" s="63"/>
      <c r="WKK20" s="63"/>
      <c r="WKL20" s="63"/>
      <c r="WKM20" s="63"/>
      <c r="WKN20" s="63"/>
      <c r="WKO20" s="63"/>
      <c r="WKP20" s="63"/>
      <c r="WKQ20" s="63"/>
      <c r="WKR20" s="63"/>
      <c r="WKS20" s="63"/>
      <c r="WKT20" s="63"/>
      <c r="WKU20" s="63"/>
      <c r="WKV20" s="63"/>
      <c r="WKW20" s="63"/>
      <c r="WKX20" s="63"/>
      <c r="WKY20" s="63"/>
      <c r="WKZ20" s="63"/>
      <c r="WLA20" s="63"/>
      <c r="WLB20" s="63"/>
      <c r="WLC20" s="63"/>
      <c r="WLD20" s="63"/>
      <c r="WLE20" s="63"/>
      <c r="WLF20" s="63"/>
      <c r="WLG20" s="63"/>
      <c r="WLH20" s="63"/>
      <c r="WLI20" s="63"/>
      <c r="WLJ20" s="63"/>
      <c r="WLK20" s="63"/>
      <c r="WLL20" s="63"/>
      <c r="WLM20" s="63"/>
      <c r="WLN20" s="63"/>
      <c r="WLO20" s="63"/>
      <c r="WLP20" s="63"/>
      <c r="WLQ20" s="63"/>
      <c r="WLR20" s="63"/>
      <c r="WLS20" s="63"/>
      <c r="WLT20" s="63"/>
      <c r="WLU20" s="63"/>
      <c r="WLV20" s="63"/>
      <c r="WLW20" s="63"/>
      <c r="WLX20" s="63"/>
      <c r="WLY20" s="63"/>
      <c r="WLZ20" s="63"/>
      <c r="WMA20" s="63"/>
      <c r="WMB20" s="63"/>
      <c r="WMC20" s="63"/>
      <c r="WMD20" s="63"/>
      <c r="WME20" s="63"/>
      <c r="WMF20" s="63"/>
      <c r="WMG20" s="63"/>
      <c r="WMH20" s="63"/>
      <c r="WMI20" s="63"/>
      <c r="WMJ20" s="63"/>
      <c r="WMK20" s="63"/>
      <c r="WML20" s="63"/>
      <c r="WMM20" s="63"/>
      <c r="WMN20" s="63"/>
      <c r="WMO20" s="63"/>
      <c r="WMP20" s="63"/>
      <c r="WMQ20" s="63"/>
      <c r="WMR20" s="63"/>
      <c r="WMS20" s="63"/>
      <c r="WMT20" s="63"/>
      <c r="WMU20" s="63"/>
      <c r="WMV20" s="63"/>
      <c r="WMW20" s="63"/>
      <c r="WMX20" s="63"/>
      <c r="WMY20" s="63"/>
      <c r="WMZ20" s="63"/>
      <c r="WNA20" s="63"/>
      <c r="WNB20" s="63"/>
      <c r="WNC20" s="63"/>
      <c r="WND20" s="63"/>
      <c r="WNE20" s="63"/>
      <c r="WNF20" s="63"/>
      <c r="WNG20" s="63"/>
      <c r="WNH20" s="63"/>
      <c r="WNI20" s="63"/>
      <c r="WNJ20" s="63"/>
      <c r="WNK20" s="63"/>
      <c r="WNL20" s="63"/>
      <c r="WNM20" s="63"/>
      <c r="WNN20" s="63"/>
      <c r="WNO20" s="63"/>
      <c r="WNP20" s="63"/>
      <c r="WNQ20" s="63"/>
      <c r="WNR20" s="63"/>
      <c r="WNS20" s="63"/>
      <c r="WNT20" s="63"/>
      <c r="WNU20" s="63"/>
      <c r="WNV20" s="63"/>
      <c r="WNW20" s="63"/>
      <c r="WNX20" s="63"/>
      <c r="WNY20" s="63"/>
      <c r="WNZ20" s="63"/>
      <c r="WOA20" s="63"/>
      <c r="WOB20" s="63"/>
      <c r="WOC20" s="63"/>
      <c r="WOD20" s="63"/>
      <c r="WOE20" s="63"/>
      <c r="WOF20" s="63"/>
      <c r="WOG20" s="63"/>
      <c r="WOH20" s="63"/>
      <c r="WOI20" s="63"/>
      <c r="WOJ20" s="63"/>
      <c r="WOK20" s="63"/>
      <c r="WOL20" s="63"/>
      <c r="WOM20" s="63"/>
      <c r="WON20" s="63"/>
      <c r="WOO20" s="63"/>
      <c r="WOP20" s="63"/>
      <c r="WOQ20" s="63"/>
      <c r="WOR20" s="63"/>
      <c r="WOS20" s="63"/>
      <c r="WOT20" s="63"/>
      <c r="WOU20" s="63"/>
      <c r="WOV20" s="63"/>
      <c r="WOW20" s="63"/>
      <c r="WOX20" s="63"/>
      <c r="WOY20" s="63"/>
      <c r="WOZ20" s="63"/>
      <c r="WPA20" s="63"/>
      <c r="WPB20" s="63"/>
      <c r="WPC20" s="63"/>
      <c r="WPD20" s="63"/>
      <c r="WPE20" s="63"/>
      <c r="WPF20" s="63"/>
      <c r="WPG20" s="63"/>
      <c r="WPH20" s="63"/>
      <c r="WPI20" s="63"/>
      <c r="WPJ20" s="63"/>
      <c r="WPK20" s="63"/>
      <c r="WPL20" s="63"/>
      <c r="WPM20" s="63"/>
      <c r="WPN20" s="63"/>
      <c r="WPO20" s="63"/>
      <c r="WPP20" s="63"/>
      <c r="WPQ20" s="63"/>
      <c r="WPR20" s="63"/>
      <c r="WPS20" s="63"/>
      <c r="WPT20" s="63"/>
      <c r="WPU20" s="63"/>
      <c r="WPV20" s="63"/>
      <c r="WPW20" s="63"/>
      <c r="WPX20" s="63"/>
      <c r="WPY20" s="63"/>
      <c r="WPZ20" s="63"/>
      <c r="WQA20" s="63"/>
      <c r="WQB20" s="63"/>
      <c r="WQC20" s="63"/>
      <c r="WQD20" s="63"/>
      <c r="WQE20" s="63"/>
      <c r="WQF20" s="63"/>
      <c r="WQG20" s="63"/>
      <c r="WQH20" s="63"/>
      <c r="WQI20" s="63"/>
      <c r="WQJ20" s="63"/>
      <c r="WQK20" s="63"/>
      <c r="WQL20" s="63"/>
      <c r="WQM20" s="63"/>
      <c r="WQN20" s="63"/>
      <c r="WQO20" s="63"/>
      <c r="WQP20" s="63"/>
      <c r="WQQ20" s="63"/>
      <c r="WQR20" s="63"/>
      <c r="WQS20" s="63"/>
      <c r="WQT20" s="63"/>
      <c r="WQU20" s="63"/>
      <c r="WQV20" s="63"/>
      <c r="WQW20" s="63"/>
      <c r="WQX20" s="63"/>
      <c r="WQY20" s="63"/>
      <c r="WQZ20" s="63"/>
      <c r="WRA20" s="63"/>
      <c r="WRB20" s="63"/>
      <c r="WRC20" s="63"/>
      <c r="WRD20" s="63"/>
      <c r="WRE20" s="63"/>
      <c r="WRF20" s="63"/>
      <c r="WRG20" s="63"/>
      <c r="WRH20" s="63"/>
      <c r="WRI20" s="63"/>
      <c r="WRJ20" s="63"/>
      <c r="WRK20" s="63"/>
      <c r="WRL20" s="63"/>
      <c r="WRM20" s="63"/>
      <c r="WRN20" s="63"/>
      <c r="WRO20" s="63"/>
      <c r="WRP20" s="63"/>
      <c r="WRQ20" s="63"/>
      <c r="WRR20" s="63"/>
      <c r="WRS20" s="63"/>
      <c r="WRT20" s="63"/>
      <c r="WRU20" s="63"/>
      <c r="WRV20" s="63"/>
      <c r="WRW20" s="63"/>
      <c r="WRX20" s="63"/>
      <c r="WRY20" s="63"/>
      <c r="WRZ20" s="63"/>
      <c r="WSA20" s="63"/>
      <c r="WSB20" s="63"/>
      <c r="WSC20" s="63"/>
      <c r="WSD20" s="63"/>
      <c r="WSE20" s="63"/>
      <c r="WSF20" s="63"/>
      <c r="WSG20" s="63"/>
      <c r="WSH20" s="63"/>
      <c r="WSI20" s="63"/>
      <c r="WSJ20" s="63"/>
      <c r="WSK20" s="63"/>
      <c r="WSL20" s="63"/>
      <c r="WSM20" s="63"/>
      <c r="WSN20" s="63"/>
      <c r="WSO20" s="63"/>
      <c r="WSP20" s="63"/>
      <c r="WSQ20" s="63"/>
      <c r="WSR20" s="63"/>
      <c r="WSS20" s="63"/>
      <c r="WST20" s="63"/>
      <c r="WSU20" s="63"/>
      <c r="WSV20" s="63"/>
      <c r="WSW20" s="63"/>
      <c r="WSX20" s="63"/>
      <c r="WSY20" s="63"/>
      <c r="WSZ20" s="63"/>
      <c r="WTA20" s="63"/>
      <c r="WTB20" s="63"/>
      <c r="WTC20" s="63"/>
      <c r="WTD20" s="63"/>
      <c r="WTE20" s="63"/>
      <c r="WTF20" s="63"/>
      <c r="WTG20" s="63"/>
      <c r="WTH20" s="63"/>
      <c r="WTI20" s="63"/>
      <c r="WTJ20" s="63"/>
      <c r="WTK20" s="63"/>
      <c r="WTL20" s="63"/>
      <c r="WTM20" s="63"/>
      <c r="WTN20" s="63"/>
      <c r="WTO20" s="63"/>
      <c r="WTP20" s="63"/>
      <c r="WTQ20" s="63"/>
      <c r="WTR20" s="63"/>
      <c r="WTS20" s="63"/>
      <c r="WTT20" s="63"/>
      <c r="WTU20" s="63"/>
      <c r="WTV20" s="63"/>
      <c r="WTW20" s="63"/>
      <c r="WTX20" s="63"/>
      <c r="WTY20" s="63"/>
      <c r="WTZ20" s="63"/>
      <c r="WUA20" s="63"/>
      <c r="WUB20" s="63"/>
      <c r="WUC20" s="63"/>
      <c r="WUD20" s="63"/>
      <c r="WUE20" s="63"/>
      <c r="WUF20" s="63"/>
      <c r="WUG20" s="63"/>
      <c r="WUH20" s="63"/>
      <c r="WUI20" s="63"/>
      <c r="WUJ20" s="63"/>
      <c r="WUK20" s="63"/>
      <c r="WUL20" s="63"/>
      <c r="WUM20" s="63"/>
      <c r="WUN20" s="63"/>
      <c r="WUO20" s="63"/>
      <c r="WUP20" s="63"/>
      <c r="WUQ20" s="63"/>
      <c r="WUR20" s="63"/>
      <c r="WUS20" s="63"/>
      <c r="WUT20" s="63"/>
      <c r="WUU20" s="63"/>
      <c r="WUV20" s="63"/>
      <c r="WUW20" s="63"/>
      <c r="WUX20" s="63"/>
      <c r="WUY20" s="63"/>
      <c r="WUZ20" s="63"/>
      <c r="WVA20" s="63"/>
      <c r="WVB20" s="63"/>
      <c r="WVC20" s="63"/>
      <c r="WVD20" s="63"/>
      <c r="WVE20" s="63"/>
      <c r="WVF20" s="63"/>
      <c r="WVG20" s="63"/>
      <c r="WVH20" s="63"/>
      <c r="WVI20" s="63"/>
      <c r="WVJ20" s="63"/>
      <c r="WVK20" s="63"/>
      <c r="WVL20" s="63"/>
      <c r="WVM20" s="63"/>
      <c r="WVN20" s="63"/>
      <c r="WVO20" s="63"/>
      <c r="WVP20" s="63"/>
      <c r="WVQ20" s="63"/>
      <c r="WVR20" s="63"/>
      <c r="WVS20" s="63"/>
      <c r="WVT20" s="63"/>
      <c r="WVU20" s="63"/>
      <c r="WVV20" s="63"/>
      <c r="WVW20" s="63"/>
      <c r="WVX20" s="63"/>
      <c r="WVY20" s="63"/>
      <c r="WVZ20" s="63"/>
      <c r="WWA20" s="63"/>
      <c r="WWB20" s="63"/>
      <c r="WWC20" s="63"/>
      <c r="WWD20" s="63"/>
      <c r="WWE20" s="63"/>
      <c r="WWF20" s="63"/>
      <c r="WWG20" s="63"/>
      <c r="WWH20" s="63"/>
      <c r="WWI20" s="63"/>
      <c r="WWJ20" s="63"/>
      <c r="WWK20" s="63"/>
      <c r="WWL20" s="63"/>
      <c r="WWM20" s="63"/>
      <c r="WWN20" s="63"/>
      <c r="WWO20" s="63"/>
      <c r="WWP20" s="63"/>
      <c r="WWQ20" s="63"/>
      <c r="WWR20" s="63"/>
      <c r="WWS20" s="63"/>
      <c r="WWT20" s="63"/>
      <c r="WWU20" s="63"/>
      <c r="WWV20" s="63"/>
      <c r="WWW20" s="63"/>
      <c r="WWX20" s="63"/>
      <c r="WWY20" s="63"/>
      <c r="WWZ20" s="63"/>
      <c r="WXA20" s="63"/>
      <c r="WXB20" s="63"/>
      <c r="WXC20" s="63"/>
      <c r="WXD20" s="63"/>
      <c r="WXE20" s="63"/>
      <c r="WXF20" s="63"/>
      <c r="WXG20" s="63"/>
      <c r="WXH20" s="63"/>
      <c r="WXI20" s="63"/>
      <c r="WXJ20" s="63"/>
      <c r="WXK20" s="63"/>
      <c r="WXL20" s="63"/>
      <c r="WXM20" s="63"/>
      <c r="WXN20" s="63"/>
      <c r="WXO20" s="63"/>
      <c r="WXP20" s="63"/>
      <c r="WXQ20" s="63"/>
      <c r="WXR20" s="63"/>
      <c r="WXS20" s="63"/>
      <c r="WXT20" s="63"/>
      <c r="WXU20" s="63"/>
      <c r="WXV20" s="63"/>
      <c r="WXW20" s="63"/>
      <c r="WXX20" s="63"/>
      <c r="WXY20" s="63"/>
      <c r="WXZ20" s="63"/>
      <c r="WYA20" s="63"/>
      <c r="WYB20" s="63"/>
      <c r="WYC20" s="63"/>
      <c r="WYD20" s="63"/>
      <c r="WYE20" s="63"/>
      <c r="WYF20" s="63"/>
      <c r="WYG20" s="63"/>
      <c r="WYH20" s="63"/>
      <c r="WYI20" s="63"/>
      <c r="WYJ20" s="63"/>
      <c r="WYK20" s="63"/>
      <c r="WYL20" s="63"/>
      <c r="WYM20" s="63"/>
      <c r="WYN20" s="63"/>
      <c r="WYO20" s="63"/>
      <c r="WYP20" s="63"/>
      <c r="WYQ20" s="63"/>
      <c r="WYR20" s="63"/>
      <c r="WYS20" s="63"/>
      <c r="WYT20" s="63"/>
      <c r="WYU20" s="63"/>
      <c r="WYV20" s="63"/>
      <c r="WYW20" s="63"/>
      <c r="WYX20" s="63"/>
      <c r="WYY20" s="63"/>
      <c r="WYZ20" s="63"/>
      <c r="WZA20" s="63"/>
      <c r="WZB20" s="63"/>
      <c r="WZC20" s="63"/>
      <c r="WZD20" s="63"/>
      <c r="WZE20" s="63"/>
      <c r="WZF20" s="63"/>
      <c r="WZG20" s="63"/>
      <c r="WZH20" s="63"/>
      <c r="WZI20" s="63"/>
      <c r="WZJ20" s="63"/>
      <c r="WZK20" s="63"/>
      <c r="WZL20" s="63"/>
      <c r="WZM20" s="63"/>
      <c r="WZN20" s="63"/>
      <c r="WZO20" s="63"/>
      <c r="WZP20" s="63"/>
      <c r="WZQ20" s="63"/>
      <c r="WZR20" s="63"/>
      <c r="WZS20" s="63"/>
      <c r="WZT20" s="63"/>
      <c r="WZU20" s="63"/>
      <c r="WZV20" s="63"/>
      <c r="WZW20" s="63"/>
      <c r="WZX20" s="63"/>
      <c r="WZY20" s="63"/>
      <c r="WZZ20" s="63"/>
      <c r="XAA20" s="63"/>
      <c r="XAB20" s="63"/>
      <c r="XAC20" s="63"/>
      <c r="XAD20" s="63"/>
      <c r="XAE20" s="63"/>
      <c r="XAF20" s="63"/>
      <c r="XAG20" s="63"/>
      <c r="XAH20" s="63"/>
      <c r="XAI20" s="63"/>
      <c r="XAJ20" s="63"/>
      <c r="XAK20" s="63"/>
      <c r="XAL20" s="63"/>
      <c r="XAM20" s="63"/>
      <c r="XAN20" s="63"/>
      <c r="XAO20" s="63"/>
      <c r="XAP20" s="63"/>
      <c r="XAQ20" s="63"/>
      <c r="XAR20" s="63"/>
      <c r="XAS20" s="63"/>
      <c r="XAT20" s="63"/>
      <c r="XAU20" s="63"/>
      <c r="XAV20" s="63"/>
      <c r="XAW20" s="63"/>
      <c r="XAX20" s="63"/>
      <c r="XAY20" s="63"/>
      <c r="XAZ20" s="63"/>
      <c r="XBA20" s="63"/>
      <c r="XBB20" s="63"/>
      <c r="XBC20" s="63"/>
      <c r="XBD20" s="63"/>
      <c r="XBE20" s="63"/>
      <c r="XBF20" s="63"/>
      <c r="XBG20" s="63"/>
      <c r="XBH20" s="63"/>
      <c r="XBI20" s="63"/>
      <c r="XBJ20" s="63"/>
      <c r="XBK20" s="63"/>
      <c r="XBL20" s="63"/>
      <c r="XBM20" s="63"/>
      <c r="XBN20" s="63"/>
      <c r="XBO20" s="63"/>
      <c r="XBP20" s="63"/>
      <c r="XBQ20" s="63"/>
      <c r="XBR20" s="63"/>
      <c r="XBS20" s="63"/>
      <c r="XBT20" s="63"/>
      <c r="XBU20" s="63"/>
      <c r="XBV20" s="63"/>
      <c r="XBW20" s="63"/>
      <c r="XBX20" s="63"/>
      <c r="XBY20" s="63"/>
      <c r="XBZ20" s="63"/>
      <c r="XCA20" s="63"/>
      <c r="XCB20" s="63"/>
      <c r="XCC20" s="63"/>
      <c r="XCD20" s="63"/>
      <c r="XCE20" s="63"/>
      <c r="XCF20" s="63"/>
      <c r="XCG20" s="63"/>
      <c r="XCH20" s="63"/>
      <c r="XCI20" s="63"/>
      <c r="XCJ20" s="63"/>
      <c r="XCK20" s="63"/>
      <c r="XCL20" s="63"/>
      <c r="XCM20" s="63"/>
      <c r="XCN20" s="63"/>
      <c r="XCO20" s="63"/>
      <c r="XCP20" s="63"/>
      <c r="XCQ20" s="63"/>
      <c r="XCR20" s="63"/>
      <c r="XCS20" s="63"/>
      <c r="XCT20" s="63"/>
      <c r="XCU20" s="63"/>
      <c r="XCV20" s="63"/>
      <c r="XCW20" s="63"/>
      <c r="XCX20" s="63"/>
      <c r="XCY20" s="63"/>
      <c r="XCZ20" s="63"/>
      <c r="XDA20" s="63"/>
      <c r="XDB20" s="63"/>
      <c r="XDC20" s="63"/>
      <c r="XDD20" s="63"/>
      <c r="XDE20" s="63"/>
      <c r="XDF20" s="63"/>
      <c r="XDG20" s="63"/>
      <c r="XDH20" s="63"/>
      <c r="XDI20" s="63"/>
      <c r="XDJ20" s="63"/>
      <c r="XDK20" s="63"/>
      <c r="XDL20" s="63"/>
      <c r="XDM20" s="63"/>
      <c r="XDN20" s="63"/>
      <c r="XDO20" s="63"/>
      <c r="XDP20" s="63"/>
      <c r="XDQ20" s="63"/>
      <c r="XDR20" s="63"/>
      <c r="XDS20" s="63"/>
      <c r="XDT20" s="63"/>
      <c r="XDU20" s="63"/>
      <c r="XDV20" s="63"/>
      <c r="XDW20" s="63"/>
      <c r="XDX20" s="63"/>
      <c r="XDY20" s="63"/>
      <c r="XDZ20" s="63"/>
      <c r="XEA20" s="63"/>
      <c r="XEB20" s="63"/>
      <c r="XEC20" s="63"/>
      <c r="XED20" s="63"/>
      <c r="XEE20" s="63"/>
      <c r="XEF20" s="63"/>
      <c r="XEG20" s="63"/>
      <c r="XEH20" s="63"/>
      <c r="XEI20" s="63"/>
      <c r="XEJ20" s="63"/>
      <c r="XEK20" s="63"/>
      <c r="XEL20" s="63"/>
      <c r="XEM20" s="63"/>
      <c r="XEN20" s="63"/>
      <c r="XEO20" s="63"/>
      <c r="XEP20" s="63"/>
      <c r="XEQ20" s="63"/>
      <c r="XER20" s="63"/>
      <c r="XES20" s="63"/>
      <c r="XET20" s="63"/>
      <c r="XEU20" s="63"/>
      <c r="XEV20" s="63"/>
      <c r="XEW20" s="63"/>
      <c r="XEX20" s="63"/>
      <c r="XEY20" s="63"/>
      <c r="XEZ20" s="63"/>
      <c r="XFA20" s="63"/>
      <c r="XFB20" s="63"/>
      <c r="XFC20" s="63"/>
      <c r="XFD20" s="63"/>
    </row>
    <row r="21" spans="4:16384" x14ac:dyDescent="0.25">
      <c r="D21" s="51" t="s">
        <v>82</v>
      </c>
      <c r="F21" s="56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2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</row>
    <row r="22" spans="4:16384" x14ac:dyDescent="0.25">
      <c r="D22" s="42" t="s">
        <v>83</v>
      </c>
      <c r="E22" t="s">
        <v>84</v>
      </c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>
        <v>58</v>
      </c>
      <c r="AB22" s="56"/>
      <c r="AC22" s="56"/>
      <c r="AD22" s="56"/>
      <c r="AE22" s="56"/>
      <c r="AF22" s="56"/>
      <c r="AG22" s="56">
        <v>48</v>
      </c>
      <c r="AH22" s="56"/>
      <c r="AI22" s="56"/>
      <c r="AJ22" s="56"/>
      <c r="AK22" s="56"/>
      <c r="AL22" s="56"/>
      <c r="AM22" s="56"/>
      <c r="AN22" s="56">
        <v>67</v>
      </c>
      <c r="AO22" s="56"/>
      <c r="AP22" s="56"/>
      <c r="AQ22" s="56"/>
      <c r="AR22" s="56"/>
      <c r="AS22" s="56"/>
      <c r="AT22" s="56"/>
      <c r="AU22" s="56"/>
      <c r="AV22" s="56">
        <v>77</v>
      </c>
      <c r="AW22" s="56"/>
      <c r="AX22" s="56"/>
      <c r="AY22" s="72"/>
      <c r="AZ22" s="56"/>
      <c r="BA22" s="56"/>
      <c r="BB22" s="56"/>
      <c r="BC22" s="56"/>
      <c r="BD22" s="56"/>
      <c r="BE22" s="56"/>
      <c r="BF22" s="56">
        <v>79</v>
      </c>
      <c r="BG22" s="56"/>
      <c r="BH22" s="56"/>
      <c r="BI22" s="56"/>
      <c r="BJ22" s="56"/>
      <c r="BK22" s="56"/>
      <c r="BL22" s="56"/>
      <c r="BM22" s="56"/>
      <c r="BN22" s="72"/>
      <c r="BO22" s="56"/>
      <c r="BP22" s="56">
        <v>67</v>
      </c>
      <c r="BQ22" s="56"/>
      <c r="BR22" s="56"/>
      <c r="BS22" s="56"/>
      <c r="BT22" s="56"/>
      <c r="BU22" s="56"/>
      <c r="BV22" s="56"/>
      <c r="BW22" s="56"/>
      <c r="BX22" s="56"/>
      <c r="BY22" s="56"/>
      <c r="BZ22" s="56">
        <v>60</v>
      </c>
      <c r="CA22" s="56"/>
      <c r="CB22" s="56"/>
      <c r="CC22" s="72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2">
        <v>678</v>
      </c>
      <c r="CS22" s="61"/>
      <c r="CT22" s="61"/>
      <c r="CU22" s="61"/>
      <c r="CV22" s="61"/>
      <c r="CW22" s="61"/>
      <c r="CX22" s="61"/>
      <c r="CY22" s="61"/>
      <c r="CZ22" s="61"/>
      <c r="DA22" s="61"/>
      <c r="DB22" s="73"/>
      <c r="DC22" s="61"/>
      <c r="DD22" s="61"/>
      <c r="DE22" s="61"/>
      <c r="DF22" s="61"/>
      <c r="DG22" s="61"/>
      <c r="DH22" s="61"/>
      <c r="DI22" s="61"/>
      <c r="DJ22" s="61"/>
      <c r="DK22" s="61"/>
      <c r="DL22" s="73"/>
    </row>
    <row r="23" spans="4:16384" x14ac:dyDescent="0.25">
      <c r="D23" t="s">
        <v>85</v>
      </c>
      <c r="E23" t="s">
        <v>86</v>
      </c>
      <c r="F23">
        <v>1</v>
      </c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62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72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72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72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72"/>
      <c r="CS23" s="61"/>
      <c r="CT23" s="61"/>
      <c r="CU23" s="61"/>
      <c r="CV23" s="61"/>
      <c r="CW23" s="61"/>
      <c r="CX23" s="61"/>
      <c r="CY23" s="61"/>
      <c r="CZ23" s="61"/>
      <c r="DA23" s="61"/>
      <c r="DB23" s="73"/>
      <c r="DC23" s="61"/>
      <c r="DD23" s="61"/>
      <c r="DE23" s="61"/>
      <c r="DF23" s="61"/>
      <c r="DG23" s="61"/>
      <c r="DH23" s="61"/>
      <c r="DI23" s="61"/>
      <c r="DJ23" s="61"/>
      <c r="DK23" s="61"/>
      <c r="DL23" s="73"/>
    </row>
    <row r="24" spans="4:16384" x14ac:dyDescent="0.25">
      <c r="D24" t="s">
        <v>54</v>
      </c>
      <c r="E24" t="s">
        <v>55</v>
      </c>
      <c r="F24">
        <f>F5</f>
        <v>0.46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62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61"/>
      <c r="CU24" s="61"/>
      <c r="CW24" s="61"/>
      <c r="CY24" s="61"/>
      <c r="DA24" s="61"/>
      <c r="DC24" s="61"/>
      <c r="DE24" s="61"/>
      <c r="DG24" s="61"/>
      <c r="DI24" s="61"/>
      <c r="DK24" s="61"/>
    </row>
    <row r="25" spans="4:16384" x14ac:dyDescent="0.25">
      <c r="D25" t="s">
        <v>87</v>
      </c>
      <c r="E25" t="s">
        <v>88</v>
      </c>
      <c r="G25" s="56">
        <f t="shared" ref="G25:BR25" si="12">G22*$F$24*$F$23*$F$3</f>
        <v>0</v>
      </c>
      <c r="H25" s="56">
        <f t="shared" si="12"/>
        <v>0</v>
      </c>
      <c r="I25" s="56">
        <f t="shared" si="12"/>
        <v>0</v>
      </c>
      <c r="J25" s="56">
        <f t="shared" si="12"/>
        <v>0</v>
      </c>
      <c r="K25" s="56">
        <f t="shared" si="12"/>
        <v>0</v>
      </c>
      <c r="L25" s="56">
        <f t="shared" si="12"/>
        <v>0</v>
      </c>
      <c r="M25" s="56">
        <f t="shared" si="12"/>
        <v>0</v>
      </c>
      <c r="N25" s="56">
        <f t="shared" si="12"/>
        <v>0</v>
      </c>
      <c r="O25" s="56">
        <f t="shared" si="12"/>
        <v>0</v>
      </c>
      <c r="P25" s="56">
        <f t="shared" si="12"/>
        <v>0</v>
      </c>
      <c r="Q25" s="56">
        <f t="shared" si="12"/>
        <v>0</v>
      </c>
      <c r="R25" s="56">
        <f t="shared" si="12"/>
        <v>0</v>
      </c>
      <c r="S25" s="56">
        <f t="shared" si="12"/>
        <v>0</v>
      </c>
      <c r="T25" s="56">
        <f t="shared" si="12"/>
        <v>0</v>
      </c>
      <c r="U25" s="56">
        <f t="shared" si="12"/>
        <v>0</v>
      </c>
      <c r="V25" s="56">
        <f t="shared" si="12"/>
        <v>0</v>
      </c>
      <c r="W25" s="56">
        <f t="shared" si="12"/>
        <v>0</v>
      </c>
      <c r="X25" s="56">
        <f t="shared" si="12"/>
        <v>0</v>
      </c>
      <c r="Y25" s="56">
        <f t="shared" si="12"/>
        <v>0</v>
      </c>
      <c r="Z25" s="56">
        <f t="shared" si="12"/>
        <v>0</v>
      </c>
      <c r="AA25" s="56">
        <f t="shared" si="12"/>
        <v>44.822399999999995</v>
      </c>
      <c r="AB25" s="56">
        <f t="shared" si="12"/>
        <v>0</v>
      </c>
      <c r="AC25" s="56">
        <f t="shared" si="12"/>
        <v>0</v>
      </c>
      <c r="AD25" s="56">
        <f t="shared" si="12"/>
        <v>0</v>
      </c>
      <c r="AE25" s="56">
        <f t="shared" si="12"/>
        <v>0</v>
      </c>
      <c r="AF25" s="56">
        <f t="shared" si="12"/>
        <v>0</v>
      </c>
      <c r="AG25" s="56">
        <f t="shared" si="12"/>
        <v>37.0944</v>
      </c>
      <c r="AH25" s="56">
        <f t="shared" si="12"/>
        <v>0</v>
      </c>
      <c r="AI25" s="56">
        <f t="shared" si="12"/>
        <v>0</v>
      </c>
      <c r="AJ25" s="56">
        <f t="shared" si="12"/>
        <v>0</v>
      </c>
      <c r="AK25" s="56">
        <f t="shared" si="12"/>
        <v>0</v>
      </c>
      <c r="AL25" s="56">
        <f t="shared" si="12"/>
        <v>0</v>
      </c>
      <c r="AM25" s="56">
        <f t="shared" si="12"/>
        <v>0</v>
      </c>
      <c r="AN25" s="56">
        <f t="shared" si="12"/>
        <v>51.7776</v>
      </c>
      <c r="AO25" s="56">
        <f t="shared" si="12"/>
        <v>0</v>
      </c>
      <c r="AP25" s="56">
        <f t="shared" si="12"/>
        <v>0</v>
      </c>
      <c r="AQ25" s="56">
        <f t="shared" si="12"/>
        <v>0</v>
      </c>
      <c r="AR25" s="56">
        <f t="shared" si="12"/>
        <v>0</v>
      </c>
      <c r="AS25" s="56">
        <f t="shared" si="12"/>
        <v>0</v>
      </c>
      <c r="AT25" s="56">
        <f t="shared" si="12"/>
        <v>0</v>
      </c>
      <c r="AU25" s="56">
        <f t="shared" si="12"/>
        <v>0</v>
      </c>
      <c r="AV25" s="56">
        <f t="shared" si="12"/>
        <v>59.505600000000001</v>
      </c>
      <c r="AW25" s="56">
        <f t="shared" si="12"/>
        <v>0</v>
      </c>
      <c r="AX25" s="56">
        <f t="shared" si="12"/>
        <v>0</v>
      </c>
      <c r="AY25" s="56">
        <f t="shared" si="12"/>
        <v>0</v>
      </c>
      <c r="AZ25" s="56">
        <f t="shared" si="12"/>
        <v>0</v>
      </c>
      <c r="BA25" s="56">
        <f t="shared" si="12"/>
        <v>0</v>
      </c>
      <c r="BB25" s="56">
        <f t="shared" si="12"/>
        <v>0</v>
      </c>
      <c r="BC25" s="56">
        <f t="shared" si="12"/>
        <v>0</v>
      </c>
      <c r="BD25" s="56">
        <f t="shared" si="12"/>
        <v>0</v>
      </c>
      <c r="BE25" s="56">
        <f t="shared" si="12"/>
        <v>0</v>
      </c>
      <c r="BF25" s="56">
        <f t="shared" si="12"/>
        <v>61.051200000000001</v>
      </c>
      <c r="BG25" s="56">
        <f t="shared" si="12"/>
        <v>0</v>
      </c>
      <c r="BH25" s="56">
        <f t="shared" si="12"/>
        <v>0</v>
      </c>
      <c r="BI25" s="56">
        <f t="shared" si="12"/>
        <v>0</v>
      </c>
      <c r="BJ25" s="56">
        <f t="shared" si="12"/>
        <v>0</v>
      </c>
      <c r="BK25" s="56">
        <f t="shared" si="12"/>
        <v>0</v>
      </c>
      <c r="BL25" s="56">
        <f t="shared" si="12"/>
        <v>0</v>
      </c>
      <c r="BM25" s="56">
        <f t="shared" si="12"/>
        <v>0</v>
      </c>
      <c r="BN25" s="56">
        <f t="shared" si="12"/>
        <v>0</v>
      </c>
      <c r="BO25" s="56">
        <f t="shared" si="12"/>
        <v>0</v>
      </c>
      <c r="BP25" s="56">
        <f t="shared" si="12"/>
        <v>51.7776</v>
      </c>
      <c r="BQ25" s="56">
        <f t="shared" si="12"/>
        <v>0</v>
      </c>
      <c r="BR25" s="56">
        <f t="shared" si="12"/>
        <v>0</v>
      </c>
      <c r="BS25" s="56">
        <f t="shared" ref="BS25:CR25" si="13">BS22*$F$24*$F$23*$F$3</f>
        <v>0</v>
      </c>
      <c r="BT25" s="56">
        <f t="shared" si="13"/>
        <v>0</v>
      </c>
      <c r="BU25" s="56">
        <f t="shared" si="13"/>
        <v>0</v>
      </c>
      <c r="BV25" s="56">
        <f t="shared" si="13"/>
        <v>0</v>
      </c>
      <c r="BW25" s="56">
        <f t="shared" si="13"/>
        <v>0</v>
      </c>
      <c r="BX25" s="56">
        <f t="shared" si="13"/>
        <v>0</v>
      </c>
      <c r="BY25" s="56">
        <f t="shared" si="13"/>
        <v>0</v>
      </c>
      <c r="BZ25" s="56">
        <f t="shared" si="13"/>
        <v>46.368000000000002</v>
      </c>
      <c r="CA25" s="56">
        <f t="shared" si="13"/>
        <v>0</v>
      </c>
      <c r="CB25" s="56">
        <f t="shared" si="13"/>
        <v>0</v>
      </c>
      <c r="CC25" s="56">
        <f t="shared" si="13"/>
        <v>0</v>
      </c>
      <c r="CD25" s="56">
        <f t="shared" si="13"/>
        <v>0</v>
      </c>
      <c r="CE25" s="56">
        <f t="shared" si="13"/>
        <v>0</v>
      </c>
      <c r="CF25" s="56">
        <f t="shared" si="13"/>
        <v>0</v>
      </c>
      <c r="CG25" s="56">
        <f t="shared" si="13"/>
        <v>0</v>
      </c>
      <c r="CH25" s="56">
        <f t="shared" si="13"/>
        <v>0</v>
      </c>
      <c r="CI25" s="56">
        <f t="shared" si="13"/>
        <v>0</v>
      </c>
      <c r="CJ25" s="56">
        <f t="shared" si="13"/>
        <v>0</v>
      </c>
      <c r="CK25" s="56">
        <f t="shared" si="13"/>
        <v>0</v>
      </c>
      <c r="CL25" s="56">
        <f t="shared" si="13"/>
        <v>0</v>
      </c>
      <c r="CM25" s="56">
        <f t="shared" si="13"/>
        <v>0</v>
      </c>
      <c r="CN25" s="56">
        <f t="shared" si="13"/>
        <v>0</v>
      </c>
      <c r="CO25" s="56">
        <f t="shared" si="13"/>
        <v>0</v>
      </c>
      <c r="CP25" s="56">
        <f t="shared" si="13"/>
        <v>0</v>
      </c>
      <c r="CQ25" s="56">
        <f t="shared" si="13"/>
        <v>0</v>
      </c>
      <c r="CR25" s="56">
        <f t="shared" si="13"/>
        <v>523.95839999999998</v>
      </c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</row>
    <row r="26" spans="4:16384" x14ac:dyDescent="0.25">
      <c r="D26" t="s">
        <v>89</v>
      </c>
      <c r="E26" t="s">
        <v>90</v>
      </c>
      <c r="G26" s="56">
        <f>G25*0.475</f>
        <v>0</v>
      </c>
      <c r="H26" s="56">
        <f t="shared" ref="H26:BS26" si="14">H25*0.475</f>
        <v>0</v>
      </c>
      <c r="I26" s="56">
        <f t="shared" si="14"/>
        <v>0</v>
      </c>
      <c r="J26" s="56">
        <f t="shared" si="14"/>
        <v>0</v>
      </c>
      <c r="K26" s="56">
        <f t="shared" si="14"/>
        <v>0</v>
      </c>
      <c r="L26" s="56">
        <f t="shared" si="14"/>
        <v>0</v>
      </c>
      <c r="M26" s="56">
        <f t="shared" si="14"/>
        <v>0</v>
      </c>
      <c r="N26" s="56">
        <f t="shared" si="14"/>
        <v>0</v>
      </c>
      <c r="O26" s="56">
        <f t="shared" si="14"/>
        <v>0</v>
      </c>
      <c r="P26" s="56">
        <f t="shared" si="14"/>
        <v>0</v>
      </c>
      <c r="Q26" s="56">
        <f t="shared" si="14"/>
        <v>0</v>
      </c>
      <c r="R26" s="56">
        <f t="shared" si="14"/>
        <v>0</v>
      </c>
      <c r="S26" s="56">
        <f t="shared" si="14"/>
        <v>0</v>
      </c>
      <c r="T26" s="56">
        <f t="shared" si="14"/>
        <v>0</v>
      </c>
      <c r="U26" s="56">
        <f t="shared" si="14"/>
        <v>0</v>
      </c>
      <c r="V26" s="56">
        <f t="shared" si="14"/>
        <v>0</v>
      </c>
      <c r="W26" s="56">
        <f t="shared" si="14"/>
        <v>0</v>
      </c>
      <c r="X26" s="56">
        <f t="shared" si="14"/>
        <v>0</v>
      </c>
      <c r="Y26" s="56">
        <f t="shared" si="14"/>
        <v>0</v>
      </c>
      <c r="Z26" s="56">
        <f t="shared" si="14"/>
        <v>0</v>
      </c>
      <c r="AA26" s="56">
        <f t="shared" si="14"/>
        <v>21.290639999999996</v>
      </c>
      <c r="AB26" s="56">
        <f t="shared" si="14"/>
        <v>0</v>
      </c>
      <c r="AC26" s="56">
        <f t="shared" si="14"/>
        <v>0</v>
      </c>
      <c r="AD26" s="56">
        <f t="shared" si="14"/>
        <v>0</v>
      </c>
      <c r="AE26" s="56">
        <f t="shared" si="14"/>
        <v>0</v>
      </c>
      <c r="AF26" s="56">
        <f t="shared" si="14"/>
        <v>0</v>
      </c>
      <c r="AG26" s="56">
        <f t="shared" si="14"/>
        <v>17.61984</v>
      </c>
      <c r="AH26" s="56">
        <f t="shared" si="14"/>
        <v>0</v>
      </c>
      <c r="AI26" s="56">
        <f t="shared" si="14"/>
        <v>0</v>
      </c>
      <c r="AJ26" s="56">
        <f t="shared" si="14"/>
        <v>0</v>
      </c>
      <c r="AK26" s="56">
        <f t="shared" si="14"/>
        <v>0</v>
      </c>
      <c r="AL26" s="56">
        <f t="shared" si="14"/>
        <v>0</v>
      </c>
      <c r="AM26" s="56">
        <f t="shared" si="14"/>
        <v>0</v>
      </c>
      <c r="AN26" s="56">
        <f t="shared" si="14"/>
        <v>24.594359999999998</v>
      </c>
      <c r="AO26" s="56">
        <f t="shared" si="14"/>
        <v>0</v>
      </c>
      <c r="AP26" s="56">
        <f t="shared" si="14"/>
        <v>0</v>
      </c>
      <c r="AQ26" s="56">
        <f t="shared" si="14"/>
        <v>0</v>
      </c>
      <c r="AR26" s="56">
        <f t="shared" si="14"/>
        <v>0</v>
      </c>
      <c r="AS26" s="56">
        <f t="shared" si="14"/>
        <v>0</v>
      </c>
      <c r="AT26" s="56">
        <f t="shared" si="14"/>
        <v>0</v>
      </c>
      <c r="AU26" s="56">
        <f t="shared" si="14"/>
        <v>0</v>
      </c>
      <c r="AV26" s="56">
        <f t="shared" si="14"/>
        <v>28.265159999999998</v>
      </c>
      <c r="AW26" s="56">
        <f t="shared" si="14"/>
        <v>0</v>
      </c>
      <c r="AX26" s="56">
        <f t="shared" si="14"/>
        <v>0</v>
      </c>
      <c r="AY26" s="56">
        <f t="shared" si="14"/>
        <v>0</v>
      </c>
      <c r="AZ26" s="56">
        <f t="shared" si="14"/>
        <v>0</v>
      </c>
      <c r="BA26" s="56">
        <f t="shared" si="14"/>
        <v>0</v>
      </c>
      <c r="BB26" s="56">
        <f t="shared" si="14"/>
        <v>0</v>
      </c>
      <c r="BC26" s="56">
        <f t="shared" si="14"/>
        <v>0</v>
      </c>
      <c r="BD26" s="56">
        <f t="shared" si="14"/>
        <v>0</v>
      </c>
      <c r="BE26" s="56">
        <f t="shared" si="14"/>
        <v>0</v>
      </c>
      <c r="BF26" s="56">
        <f t="shared" si="14"/>
        <v>28.999320000000001</v>
      </c>
      <c r="BG26" s="56">
        <f t="shared" si="14"/>
        <v>0</v>
      </c>
      <c r="BH26" s="56">
        <f t="shared" si="14"/>
        <v>0</v>
      </c>
      <c r="BI26" s="56">
        <f t="shared" si="14"/>
        <v>0</v>
      </c>
      <c r="BJ26" s="56">
        <f t="shared" si="14"/>
        <v>0</v>
      </c>
      <c r="BK26" s="56">
        <f t="shared" si="14"/>
        <v>0</v>
      </c>
      <c r="BL26" s="56">
        <f t="shared" si="14"/>
        <v>0</v>
      </c>
      <c r="BM26" s="56">
        <f t="shared" si="14"/>
        <v>0</v>
      </c>
      <c r="BN26" s="56">
        <f t="shared" si="14"/>
        <v>0</v>
      </c>
      <c r="BO26" s="56">
        <f t="shared" si="14"/>
        <v>0</v>
      </c>
      <c r="BP26" s="56">
        <f t="shared" si="14"/>
        <v>24.594359999999998</v>
      </c>
      <c r="BQ26" s="56">
        <f t="shared" si="14"/>
        <v>0</v>
      </c>
      <c r="BR26" s="56">
        <f t="shared" si="14"/>
        <v>0</v>
      </c>
      <c r="BS26" s="56">
        <f t="shared" si="14"/>
        <v>0</v>
      </c>
      <c r="BT26" s="56">
        <f t="shared" ref="BT26:CR26" si="15">BT25*0.475</f>
        <v>0</v>
      </c>
      <c r="BU26" s="56">
        <f t="shared" si="15"/>
        <v>0</v>
      </c>
      <c r="BV26" s="56">
        <f t="shared" si="15"/>
        <v>0</v>
      </c>
      <c r="BW26" s="56">
        <f t="shared" si="15"/>
        <v>0</v>
      </c>
      <c r="BX26" s="56">
        <f t="shared" si="15"/>
        <v>0</v>
      </c>
      <c r="BY26" s="56">
        <f t="shared" si="15"/>
        <v>0</v>
      </c>
      <c r="BZ26" s="56">
        <f t="shared" si="15"/>
        <v>22.024799999999999</v>
      </c>
      <c r="CA26" s="56">
        <f t="shared" si="15"/>
        <v>0</v>
      </c>
      <c r="CB26" s="56">
        <f t="shared" si="15"/>
        <v>0</v>
      </c>
      <c r="CC26" s="56">
        <f t="shared" si="15"/>
        <v>0</v>
      </c>
      <c r="CD26" s="56">
        <f t="shared" si="15"/>
        <v>0</v>
      </c>
      <c r="CE26" s="56">
        <f t="shared" si="15"/>
        <v>0</v>
      </c>
      <c r="CF26" s="56">
        <f t="shared" si="15"/>
        <v>0</v>
      </c>
      <c r="CG26" s="56">
        <f t="shared" si="15"/>
        <v>0</v>
      </c>
      <c r="CH26" s="56">
        <f t="shared" si="15"/>
        <v>0</v>
      </c>
      <c r="CI26" s="56">
        <f t="shared" si="15"/>
        <v>0</v>
      </c>
      <c r="CJ26" s="56">
        <f t="shared" si="15"/>
        <v>0</v>
      </c>
      <c r="CK26" s="56">
        <f t="shared" si="15"/>
        <v>0</v>
      </c>
      <c r="CL26" s="56">
        <f t="shared" si="15"/>
        <v>0</v>
      </c>
      <c r="CM26" s="56">
        <f t="shared" si="15"/>
        <v>0</v>
      </c>
      <c r="CN26" s="56">
        <f t="shared" si="15"/>
        <v>0</v>
      </c>
      <c r="CO26" s="56">
        <f t="shared" si="15"/>
        <v>0</v>
      </c>
      <c r="CP26" s="56">
        <f t="shared" si="15"/>
        <v>0</v>
      </c>
      <c r="CQ26" s="56">
        <f t="shared" si="15"/>
        <v>0</v>
      </c>
      <c r="CR26" s="56">
        <f t="shared" si="15"/>
        <v>248.88023999999999</v>
      </c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</row>
    <row r="27" spans="4:16384" x14ac:dyDescent="0.25">
      <c r="D27" t="s">
        <v>91</v>
      </c>
      <c r="F27" s="38">
        <v>0.5</v>
      </c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</row>
    <row r="28" spans="4:16384" x14ac:dyDescent="0.25">
      <c r="D28" s="42" t="s">
        <v>92</v>
      </c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>
        <f>0</f>
        <v>0</v>
      </c>
      <c r="AB28" s="74"/>
      <c r="AC28" s="74"/>
      <c r="AD28" s="74"/>
      <c r="AE28" s="74"/>
      <c r="AF28" s="74"/>
      <c r="AG28" s="74">
        <v>0</v>
      </c>
      <c r="AH28" s="74"/>
      <c r="AI28" s="74"/>
      <c r="AJ28" s="74"/>
      <c r="AK28" s="74"/>
      <c r="AL28" s="74"/>
      <c r="AM28" s="74"/>
      <c r="AN28" s="74">
        <v>0</v>
      </c>
      <c r="AO28" s="74"/>
      <c r="AP28" s="74"/>
      <c r="AQ28" s="74"/>
      <c r="AR28" s="74"/>
      <c r="AS28" s="74"/>
      <c r="AT28" s="74"/>
      <c r="AU28" s="74"/>
      <c r="AV28" s="74">
        <f>30%*F27/F23</f>
        <v>0.15</v>
      </c>
      <c r="AW28" s="74"/>
      <c r="AX28" s="74"/>
      <c r="AY28" s="74"/>
      <c r="AZ28" s="74"/>
      <c r="BA28" s="74"/>
      <c r="BB28" s="74"/>
      <c r="BC28" s="74"/>
      <c r="BD28" s="74"/>
      <c r="BE28" s="74"/>
      <c r="BF28" s="74">
        <f>50%*F27/F23</f>
        <v>0.25</v>
      </c>
      <c r="BG28" s="74"/>
      <c r="BH28" s="74"/>
      <c r="BI28" s="74"/>
      <c r="BJ28" s="74"/>
      <c r="BK28" s="74"/>
      <c r="BL28" s="74"/>
      <c r="BM28" s="74"/>
      <c r="BN28" s="74"/>
      <c r="BO28" s="74"/>
      <c r="BP28" s="74">
        <f>70%*F27/F23</f>
        <v>0.35</v>
      </c>
      <c r="BQ28" s="74"/>
      <c r="BR28" s="74"/>
      <c r="BS28" s="74"/>
      <c r="BT28" s="74"/>
      <c r="BU28" s="74"/>
      <c r="BV28" s="74"/>
      <c r="BW28" s="74"/>
      <c r="BX28" s="74"/>
      <c r="BY28" s="74"/>
      <c r="BZ28" s="74">
        <f>80%*F27/F23</f>
        <v>0.4</v>
      </c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>
        <v>0.6</v>
      </c>
      <c r="CS28" s="74"/>
      <c r="CT28" s="75"/>
      <c r="CU28" s="75"/>
      <c r="CV28" s="75"/>
      <c r="CW28" s="75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</row>
    <row r="29" spans="4:16384" x14ac:dyDescent="0.25">
      <c r="D29" s="42" t="s">
        <v>93</v>
      </c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>
        <f>40%*F27/F23+(1-40%*F27/F23)*50%</f>
        <v>0.60000000000000009</v>
      </c>
      <c r="AB29" s="74"/>
      <c r="AC29" s="74"/>
      <c r="AD29" s="74"/>
      <c r="AE29" s="74"/>
      <c r="AF29" s="74"/>
      <c r="AG29" s="74">
        <f>60%*F27/F23+(1-60%*F27/F23)*50%</f>
        <v>0.64999999999999991</v>
      </c>
      <c r="AH29" s="74"/>
      <c r="AI29" s="74"/>
      <c r="AJ29" s="74"/>
      <c r="AK29" s="74"/>
      <c r="AL29" s="74"/>
      <c r="AM29" s="74"/>
      <c r="AN29" s="74">
        <f>70%*F27/F23+(1-70%*F27/F23)*50%</f>
        <v>0.67500000000000004</v>
      </c>
      <c r="AO29" s="74"/>
      <c r="AP29" s="74"/>
      <c r="AQ29" s="74"/>
      <c r="AR29" s="74"/>
      <c r="AS29" s="74"/>
      <c r="AT29" s="74"/>
      <c r="AU29" s="74"/>
      <c r="AV29" s="74">
        <f>50%*F27/F23+(1-80%*F27/F23)*50%</f>
        <v>0.55000000000000004</v>
      </c>
      <c r="AW29" s="74"/>
      <c r="AX29" s="74"/>
      <c r="AY29" s="74"/>
      <c r="AZ29" s="74"/>
      <c r="BA29" s="74"/>
      <c r="BB29" s="74"/>
      <c r="BC29" s="74"/>
      <c r="BD29" s="74"/>
      <c r="BE29" s="74"/>
      <c r="BF29" s="74">
        <f>50%*F27/F23+(1-100%*F27/F23)*50%</f>
        <v>0.5</v>
      </c>
      <c r="BG29" s="74"/>
      <c r="BH29" s="74"/>
      <c r="BI29" s="74"/>
      <c r="BJ29" s="74"/>
      <c r="BK29" s="74"/>
      <c r="BL29" s="74"/>
      <c r="BM29" s="74"/>
      <c r="BN29" s="74"/>
      <c r="BO29" s="74"/>
      <c r="BP29" s="74">
        <f>30%*F27/F23+(1-100%*F27/F23)*50%</f>
        <v>0.4</v>
      </c>
      <c r="BQ29" s="74"/>
      <c r="BR29" s="74"/>
      <c r="BS29" s="74"/>
      <c r="BT29" s="74"/>
      <c r="BU29" s="74"/>
      <c r="BV29" s="74"/>
      <c r="BW29" s="74"/>
      <c r="BX29" s="74"/>
      <c r="BY29" s="74"/>
      <c r="BZ29" s="74">
        <f>20%*F27/F23+(1-100%*F27/F23)*50%</f>
        <v>0.35</v>
      </c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>
        <v>0.2</v>
      </c>
      <c r="CS29" s="74"/>
      <c r="CT29" s="75"/>
      <c r="CU29" s="75"/>
      <c r="CV29" s="75"/>
      <c r="CW29" s="75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</row>
    <row r="30" spans="4:16384" x14ac:dyDescent="0.25">
      <c r="D30" s="42" t="s">
        <v>94</v>
      </c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>
        <f>(1-40%*F27/F23)*50%</f>
        <v>0.4</v>
      </c>
      <c r="AB30" s="74"/>
      <c r="AC30" s="74"/>
      <c r="AD30" s="74"/>
      <c r="AE30" s="74"/>
      <c r="AF30" s="74"/>
      <c r="AG30" s="74">
        <f>(1-60%*F27/F23)*50%</f>
        <v>0.35</v>
      </c>
      <c r="AH30" s="74"/>
      <c r="AI30" s="74"/>
      <c r="AJ30" s="74"/>
      <c r="AK30" s="74"/>
      <c r="AL30" s="74"/>
      <c r="AM30" s="74"/>
      <c r="AN30" s="74">
        <f>(1-70%*F27/F23)*50%</f>
        <v>0.32500000000000001</v>
      </c>
      <c r="AO30" s="74"/>
      <c r="AP30" s="74"/>
      <c r="AQ30" s="74"/>
      <c r="AR30" s="74"/>
      <c r="AS30" s="74"/>
      <c r="AT30" s="74"/>
      <c r="AU30" s="74"/>
      <c r="AV30" s="74">
        <f>(1-80%*F27/F23)*50%</f>
        <v>0.3</v>
      </c>
      <c r="AW30" s="74"/>
      <c r="AX30" s="74"/>
      <c r="AY30" s="74"/>
      <c r="AZ30" s="74"/>
      <c r="BA30" s="74"/>
      <c r="BB30" s="74"/>
      <c r="BC30" s="74"/>
      <c r="BD30" s="74"/>
      <c r="BE30" s="74"/>
      <c r="BF30" s="74">
        <f>(1-100%*F27/F23)*50%</f>
        <v>0.25</v>
      </c>
      <c r="BG30" s="74"/>
      <c r="BH30" s="74"/>
      <c r="BI30" s="74"/>
      <c r="BJ30" s="74"/>
      <c r="BK30" s="74"/>
      <c r="BL30" s="74"/>
      <c r="BM30" s="74"/>
      <c r="BN30" s="74"/>
      <c r="BO30" s="74"/>
      <c r="BP30" s="74">
        <f>(1-100%*F27/F23)*50%</f>
        <v>0.25</v>
      </c>
      <c r="BQ30" s="74"/>
      <c r="BR30" s="74"/>
      <c r="BS30" s="74"/>
      <c r="BT30" s="74"/>
      <c r="BU30" s="74"/>
      <c r="BV30" s="74"/>
      <c r="BW30" s="74"/>
      <c r="BX30" s="74"/>
      <c r="BY30" s="74"/>
      <c r="BZ30" s="74">
        <f>(1-100%*F27/F23)*50%</f>
        <v>0.25</v>
      </c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>
        <v>0.2</v>
      </c>
      <c r="CS30" s="74"/>
      <c r="CT30" s="75"/>
      <c r="CU30" s="75"/>
      <c r="CV30" s="75"/>
      <c r="CW30" s="75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</row>
    <row r="31" spans="4:16384" x14ac:dyDescent="0.25">
      <c r="D31" s="42" t="s">
        <v>95</v>
      </c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5"/>
      <c r="CU31" s="75"/>
      <c r="CV31" s="75"/>
      <c r="CW31" s="75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</row>
    <row r="32" spans="4:16384" x14ac:dyDescent="0.25">
      <c r="D32" t="s">
        <v>96</v>
      </c>
      <c r="G32" s="56">
        <f t="shared" ref="G32:BR32" si="16">IF(G26=0,0,G26*G28)</f>
        <v>0</v>
      </c>
      <c r="H32" s="56">
        <f t="shared" si="16"/>
        <v>0</v>
      </c>
      <c r="I32" s="56">
        <f t="shared" si="16"/>
        <v>0</v>
      </c>
      <c r="J32" s="56">
        <f t="shared" si="16"/>
        <v>0</v>
      </c>
      <c r="K32" s="56">
        <f t="shared" si="16"/>
        <v>0</v>
      </c>
      <c r="L32" s="56">
        <f t="shared" si="16"/>
        <v>0</v>
      </c>
      <c r="M32" s="56">
        <f t="shared" si="16"/>
        <v>0</v>
      </c>
      <c r="N32" s="56">
        <f t="shared" si="16"/>
        <v>0</v>
      </c>
      <c r="O32" s="56">
        <f t="shared" si="16"/>
        <v>0</v>
      </c>
      <c r="P32" s="56">
        <f t="shared" si="16"/>
        <v>0</v>
      </c>
      <c r="Q32" s="56">
        <f t="shared" si="16"/>
        <v>0</v>
      </c>
      <c r="R32" s="56">
        <f t="shared" si="16"/>
        <v>0</v>
      </c>
      <c r="S32" s="56">
        <f t="shared" si="16"/>
        <v>0</v>
      </c>
      <c r="T32" s="56">
        <f t="shared" si="16"/>
        <v>0</v>
      </c>
      <c r="U32" s="56">
        <f t="shared" si="16"/>
        <v>0</v>
      </c>
      <c r="V32" s="56">
        <f t="shared" si="16"/>
        <v>0</v>
      </c>
      <c r="W32" s="56">
        <f t="shared" si="16"/>
        <v>0</v>
      </c>
      <c r="X32" s="56">
        <f t="shared" si="16"/>
        <v>0</v>
      </c>
      <c r="Y32" s="56">
        <f t="shared" si="16"/>
        <v>0</v>
      </c>
      <c r="Z32" s="56">
        <f t="shared" si="16"/>
        <v>0</v>
      </c>
      <c r="AA32" s="56">
        <f t="shared" si="16"/>
        <v>0</v>
      </c>
      <c r="AB32" s="56">
        <f t="shared" si="16"/>
        <v>0</v>
      </c>
      <c r="AC32" s="56">
        <f t="shared" si="16"/>
        <v>0</v>
      </c>
      <c r="AD32" s="56">
        <f t="shared" si="16"/>
        <v>0</v>
      </c>
      <c r="AE32" s="56">
        <f t="shared" si="16"/>
        <v>0</v>
      </c>
      <c r="AF32" s="56">
        <f t="shared" si="16"/>
        <v>0</v>
      </c>
      <c r="AG32" s="56">
        <f t="shared" si="16"/>
        <v>0</v>
      </c>
      <c r="AH32" s="56">
        <f t="shared" si="16"/>
        <v>0</v>
      </c>
      <c r="AI32" s="56">
        <f t="shared" si="16"/>
        <v>0</v>
      </c>
      <c r="AJ32" s="56">
        <f t="shared" si="16"/>
        <v>0</v>
      </c>
      <c r="AK32" s="56">
        <f t="shared" si="16"/>
        <v>0</v>
      </c>
      <c r="AL32" s="56">
        <f t="shared" si="16"/>
        <v>0</v>
      </c>
      <c r="AM32" s="56">
        <f t="shared" si="16"/>
        <v>0</v>
      </c>
      <c r="AN32" s="56">
        <f t="shared" si="16"/>
        <v>0</v>
      </c>
      <c r="AO32" s="56">
        <f t="shared" si="16"/>
        <v>0</v>
      </c>
      <c r="AP32" s="56">
        <f t="shared" si="16"/>
        <v>0</v>
      </c>
      <c r="AQ32" s="56">
        <f t="shared" si="16"/>
        <v>0</v>
      </c>
      <c r="AR32" s="56">
        <f t="shared" si="16"/>
        <v>0</v>
      </c>
      <c r="AS32" s="56">
        <f t="shared" si="16"/>
        <v>0</v>
      </c>
      <c r="AT32" s="56">
        <f t="shared" si="16"/>
        <v>0</v>
      </c>
      <c r="AU32" s="56">
        <f t="shared" si="16"/>
        <v>0</v>
      </c>
      <c r="AV32" s="56">
        <f t="shared" si="16"/>
        <v>4.2397739999999997</v>
      </c>
      <c r="AW32" s="56">
        <f t="shared" si="16"/>
        <v>0</v>
      </c>
      <c r="AX32" s="56">
        <f t="shared" si="16"/>
        <v>0</v>
      </c>
      <c r="AY32" s="56">
        <f t="shared" si="16"/>
        <v>0</v>
      </c>
      <c r="AZ32" s="56">
        <f t="shared" si="16"/>
        <v>0</v>
      </c>
      <c r="BA32" s="56">
        <f t="shared" si="16"/>
        <v>0</v>
      </c>
      <c r="BB32" s="56">
        <f t="shared" si="16"/>
        <v>0</v>
      </c>
      <c r="BC32" s="56">
        <f t="shared" si="16"/>
        <v>0</v>
      </c>
      <c r="BD32" s="56">
        <f t="shared" si="16"/>
        <v>0</v>
      </c>
      <c r="BE32" s="56">
        <f t="shared" si="16"/>
        <v>0</v>
      </c>
      <c r="BF32" s="56">
        <f t="shared" si="16"/>
        <v>7.2498300000000002</v>
      </c>
      <c r="BG32" s="56">
        <f t="shared" si="16"/>
        <v>0</v>
      </c>
      <c r="BH32" s="56">
        <f t="shared" si="16"/>
        <v>0</v>
      </c>
      <c r="BI32" s="56">
        <f t="shared" si="16"/>
        <v>0</v>
      </c>
      <c r="BJ32" s="56">
        <f t="shared" si="16"/>
        <v>0</v>
      </c>
      <c r="BK32" s="56">
        <f t="shared" si="16"/>
        <v>0</v>
      </c>
      <c r="BL32" s="56">
        <f t="shared" si="16"/>
        <v>0</v>
      </c>
      <c r="BM32" s="56">
        <f t="shared" si="16"/>
        <v>0</v>
      </c>
      <c r="BN32" s="56">
        <f t="shared" si="16"/>
        <v>0</v>
      </c>
      <c r="BO32" s="56">
        <f t="shared" si="16"/>
        <v>0</v>
      </c>
      <c r="BP32" s="56">
        <f t="shared" si="16"/>
        <v>8.6080259999999988</v>
      </c>
      <c r="BQ32" s="56">
        <f t="shared" si="16"/>
        <v>0</v>
      </c>
      <c r="BR32" s="56">
        <f t="shared" si="16"/>
        <v>0</v>
      </c>
      <c r="BS32" s="56">
        <f t="shared" ref="BS32:CR32" si="17">IF(BS26=0,0,BS26*BS28)</f>
        <v>0</v>
      </c>
      <c r="BT32" s="56">
        <f t="shared" si="17"/>
        <v>0</v>
      </c>
      <c r="BU32" s="56">
        <f t="shared" si="17"/>
        <v>0</v>
      </c>
      <c r="BV32" s="56">
        <f t="shared" si="17"/>
        <v>0</v>
      </c>
      <c r="BW32" s="56">
        <f t="shared" si="17"/>
        <v>0</v>
      </c>
      <c r="BX32" s="56">
        <f t="shared" si="17"/>
        <v>0</v>
      </c>
      <c r="BY32" s="56">
        <f t="shared" si="17"/>
        <v>0</v>
      </c>
      <c r="BZ32" s="56">
        <f t="shared" si="17"/>
        <v>8.80992</v>
      </c>
      <c r="CA32" s="56">
        <f t="shared" si="17"/>
        <v>0</v>
      </c>
      <c r="CB32" s="56">
        <f t="shared" si="17"/>
        <v>0</v>
      </c>
      <c r="CC32" s="56">
        <f t="shared" si="17"/>
        <v>0</v>
      </c>
      <c r="CD32" s="56">
        <f t="shared" si="17"/>
        <v>0</v>
      </c>
      <c r="CE32" s="56">
        <f t="shared" si="17"/>
        <v>0</v>
      </c>
      <c r="CF32" s="56">
        <f t="shared" si="17"/>
        <v>0</v>
      </c>
      <c r="CG32" s="56">
        <f t="shared" si="17"/>
        <v>0</v>
      </c>
      <c r="CH32" s="56">
        <f t="shared" si="17"/>
        <v>0</v>
      </c>
      <c r="CI32" s="56">
        <f t="shared" si="17"/>
        <v>0</v>
      </c>
      <c r="CJ32" s="56">
        <f t="shared" si="17"/>
        <v>0</v>
      </c>
      <c r="CK32" s="56">
        <f t="shared" si="17"/>
        <v>0</v>
      </c>
      <c r="CL32" s="56">
        <f t="shared" si="17"/>
        <v>0</v>
      </c>
      <c r="CM32" s="56">
        <f t="shared" si="17"/>
        <v>0</v>
      </c>
      <c r="CN32" s="56">
        <f t="shared" si="17"/>
        <v>0</v>
      </c>
      <c r="CO32" s="56">
        <f t="shared" si="17"/>
        <v>0</v>
      </c>
      <c r="CP32" s="56">
        <f t="shared" si="17"/>
        <v>0</v>
      </c>
      <c r="CQ32" s="56">
        <f t="shared" si="17"/>
        <v>0</v>
      </c>
      <c r="CR32" s="56">
        <f t="shared" si="17"/>
        <v>149.32814399999998</v>
      </c>
      <c r="CS32" s="56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</row>
    <row r="33" spans="4:116" x14ac:dyDescent="0.25">
      <c r="D33" t="s">
        <v>97</v>
      </c>
      <c r="G33" s="56">
        <f t="shared" ref="G33:BR33" si="18">IF(G26=0,0,G26*G29)</f>
        <v>0</v>
      </c>
      <c r="H33" s="56">
        <f t="shared" si="18"/>
        <v>0</v>
      </c>
      <c r="I33" s="56">
        <f t="shared" si="18"/>
        <v>0</v>
      </c>
      <c r="J33" s="56">
        <f t="shared" si="18"/>
        <v>0</v>
      </c>
      <c r="K33" s="56">
        <f t="shared" si="18"/>
        <v>0</v>
      </c>
      <c r="L33" s="56">
        <f t="shared" si="18"/>
        <v>0</v>
      </c>
      <c r="M33" s="56">
        <f t="shared" si="18"/>
        <v>0</v>
      </c>
      <c r="N33" s="56">
        <f t="shared" si="18"/>
        <v>0</v>
      </c>
      <c r="O33" s="56">
        <f t="shared" si="18"/>
        <v>0</v>
      </c>
      <c r="P33" s="56">
        <f t="shared" si="18"/>
        <v>0</v>
      </c>
      <c r="Q33" s="56">
        <f t="shared" si="18"/>
        <v>0</v>
      </c>
      <c r="R33" s="56">
        <f t="shared" si="18"/>
        <v>0</v>
      </c>
      <c r="S33" s="56">
        <f t="shared" si="18"/>
        <v>0</v>
      </c>
      <c r="T33" s="56">
        <f t="shared" si="18"/>
        <v>0</v>
      </c>
      <c r="U33" s="56">
        <f t="shared" si="18"/>
        <v>0</v>
      </c>
      <c r="V33" s="56">
        <f t="shared" si="18"/>
        <v>0</v>
      </c>
      <c r="W33" s="56">
        <f t="shared" si="18"/>
        <v>0</v>
      </c>
      <c r="X33" s="56">
        <f t="shared" si="18"/>
        <v>0</v>
      </c>
      <c r="Y33" s="56">
        <f t="shared" si="18"/>
        <v>0</v>
      </c>
      <c r="Z33" s="56">
        <f t="shared" si="18"/>
        <v>0</v>
      </c>
      <c r="AA33" s="56">
        <f t="shared" si="18"/>
        <v>12.774384</v>
      </c>
      <c r="AB33" s="56">
        <f t="shared" si="18"/>
        <v>0</v>
      </c>
      <c r="AC33" s="56">
        <f t="shared" si="18"/>
        <v>0</v>
      </c>
      <c r="AD33" s="56">
        <f t="shared" si="18"/>
        <v>0</v>
      </c>
      <c r="AE33" s="56">
        <f t="shared" si="18"/>
        <v>0</v>
      </c>
      <c r="AF33" s="56">
        <f t="shared" si="18"/>
        <v>0</v>
      </c>
      <c r="AG33" s="56">
        <f t="shared" si="18"/>
        <v>11.452895999999999</v>
      </c>
      <c r="AH33" s="56">
        <f t="shared" si="18"/>
        <v>0</v>
      </c>
      <c r="AI33" s="56">
        <f t="shared" si="18"/>
        <v>0</v>
      </c>
      <c r="AJ33" s="56">
        <f t="shared" si="18"/>
        <v>0</v>
      </c>
      <c r="AK33" s="56">
        <f t="shared" si="18"/>
        <v>0</v>
      </c>
      <c r="AL33" s="56">
        <f t="shared" si="18"/>
        <v>0</v>
      </c>
      <c r="AM33" s="56">
        <f t="shared" si="18"/>
        <v>0</v>
      </c>
      <c r="AN33" s="56">
        <f t="shared" si="18"/>
        <v>16.601192999999999</v>
      </c>
      <c r="AO33" s="56">
        <f t="shared" si="18"/>
        <v>0</v>
      </c>
      <c r="AP33" s="56">
        <f t="shared" si="18"/>
        <v>0</v>
      </c>
      <c r="AQ33" s="56">
        <f t="shared" si="18"/>
        <v>0</v>
      </c>
      <c r="AR33" s="56">
        <f t="shared" si="18"/>
        <v>0</v>
      </c>
      <c r="AS33" s="56">
        <f t="shared" si="18"/>
        <v>0</v>
      </c>
      <c r="AT33" s="56">
        <f t="shared" si="18"/>
        <v>0</v>
      </c>
      <c r="AU33" s="56">
        <f t="shared" si="18"/>
        <v>0</v>
      </c>
      <c r="AV33" s="56">
        <f t="shared" si="18"/>
        <v>15.545838</v>
      </c>
      <c r="AW33" s="56">
        <f t="shared" si="18"/>
        <v>0</v>
      </c>
      <c r="AX33" s="56">
        <f t="shared" si="18"/>
        <v>0</v>
      </c>
      <c r="AY33" s="56">
        <f t="shared" si="18"/>
        <v>0</v>
      </c>
      <c r="AZ33" s="56">
        <f t="shared" si="18"/>
        <v>0</v>
      </c>
      <c r="BA33" s="56">
        <f t="shared" si="18"/>
        <v>0</v>
      </c>
      <c r="BB33" s="56">
        <f t="shared" si="18"/>
        <v>0</v>
      </c>
      <c r="BC33" s="56">
        <f t="shared" si="18"/>
        <v>0</v>
      </c>
      <c r="BD33" s="56">
        <f t="shared" si="18"/>
        <v>0</v>
      </c>
      <c r="BE33" s="56">
        <f t="shared" si="18"/>
        <v>0</v>
      </c>
      <c r="BF33" s="56">
        <f t="shared" si="18"/>
        <v>14.49966</v>
      </c>
      <c r="BG33" s="56">
        <f t="shared" si="18"/>
        <v>0</v>
      </c>
      <c r="BH33" s="56">
        <f t="shared" si="18"/>
        <v>0</v>
      </c>
      <c r="BI33" s="56">
        <f t="shared" si="18"/>
        <v>0</v>
      </c>
      <c r="BJ33" s="56">
        <f t="shared" si="18"/>
        <v>0</v>
      </c>
      <c r="BK33" s="56">
        <f t="shared" si="18"/>
        <v>0</v>
      </c>
      <c r="BL33" s="56">
        <f t="shared" si="18"/>
        <v>0</v>
      </c>
      <c r="BM33" s="56">
        <f t="shared" si="18"/>
        <v>0</v>
      </c>
      <c r="BN33" s="56">
        <f t="shared" si="18"/>
        <v>0</v>
      </c>
      <c r="BO33" s="56">
        <f t="shared" si="18"/>
        <v>0</v>
      </c>
      <c r="BP33" s="56">
        <f t="shared" si="18"/>
        <v>9.8377440000000007</v>
      </c>
      <c r="BQ33" s="56">
        <f t="shared" si="18"/>
        <v>0</v>
      </c>
      <c r="BR33" s="56">
        <f t="shared" si="18"/>
        <v>0</v>
      </c>
      <c r="BS33" s="56">
        <f t="shared" ref="BS33:CR33" si="19">IF(BS26=0,0,BS26*BS29)</f>
        <v>0</v>
      </c>
      <c r="BT33" s="56">
        <f t="shared" si="19"/>
        <v>0</v>
      </c>
      <c r="BU33" s="56">
        <f t="shared" si="19"/>
        <v>0</v>
      </c>
      <c r="BV33" s="56">
        <f t="shared" si="19"/>
        <v>0</v>
      </c>
      <c r="BW33" s="56">
        <f t="shared" si="19"/>
        <v>0</v>
      </c>
      <c r="BX33" s="56">
        <f t="shared" si="19"/>
        <v>0</v>
      </c>
      <c r="BY33" s="56">
        <f t="shared" si="19"/>
        <v>0</v>
      </c>
      <c r="BZ33" s="56">
        <f t="shared" si="19"/>
        <v>7.7086799999999993</v>
      </c>
      <c r="CA33" s="56">
        <f t="shared" si="19"/>
        <v>0</v>
      </c>
      <c r="CB33" s="56">
        <f t="shared" si="19"/>
        <v>0</v>
      </c>
      <c r="CC33" s="56">
        <f t="shared" si="19"/>
        <v>0</v>
      </c>
      <c r="CD33" s="56">
        <f t="shared" si="19"/>
        <v>0</v>
      </c>
      <c r="CE33" s="56">
        <f t="shared" si="19"/>
        <v>0</v>
      </c>
      <c r="CF33" s="56">
        <f t="shared" si="19"/>
        <v>0</v>
      </c>
      <c r="CG33" s="56">
        <f t="shared" si="19"/>
        <v>0</v>
      </c>
      <c r="CH33" s="56">
        <f t="shared" si="19"/>
        <v>0</v>
      </c>
      <c r="CI33" s="56">
        <f t="shared" si="19"/>
        <v>0</v>
      </c>
      <c r="CJ33" s="56">
        <f t="shared" si="19"/>
        <v>0</v>
      </c>
      <c r="CK33" s="56">
        <f t="shared" si="19"/>
        <v>0</v>
      </c>
      <c r="CL33" s="56">
        <f t="shared" si="19"/>
        <v>0</v>
      </c>
      <c r="CM33" s="56">
        <f t="shared" si="19"/>
        <v>0</v>
      </c>
      <c r="CN33" s="56">
        <f t="shared" si="19"/>
        <v>0</v>
      </c>
      <c r="CO33" s="56">
        <f t="shared" si="19"/>
        <v>0</v>
      </c>
      <c r="CP33" s="56">
        <f t="shared" si="19"/>
        <v>0</v>
      </c>
      <c r="CQ33" s="56">
        <f t="shared" si="19"/>
        <v>0</v>
      </c>
      <c r="CR33" s="56">
        <f t="shared" si="19"/>
        <v>49.776048000000003</v>
      </c>
      <c r="CS33" s="56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</row>
    <row r="34" spans="4:116" x14ac:dyDescent="0.25">
      <c r="D34" t="s">
        <v>98</v>
      </c>
      <c r="G34" s="56">
        <f t="shared" ref="G34:BR34" si="20">IF(G26=0,0,G26*G30)</f>
        <v>0</v>
      </c>
      <c r="H34" s="56">
        <f t="shared" si="20"/>
        <v>0</v>
      </c>
      <c r="I34" s="56">
        <f t="shared" si="20"/>
        <v>0</v>
      </c>
      <c r="J34" s="56">
        <f t="shared" si="20"/>
        <v>0</v>
      </c>
      <c r="K34" s="56">
        <f t="shared" si="20"/>
        <v>0</v>
      </c>
      <c r="L34" s="56">
        <f t="shared" si="20"/>
        <v>0</v>
      </c>
      <c r="M34" s="56">
        <f t="shared" si="20"/>
        <v>0</v>
      </c>
      <c r="N34" s="56">
        <f t="shared" si="20"/>
        <v>0</v>
      </c>
      <c r="O34" s="56">
        <f t="shared" si="20"/>
        <v>0</v>
      </c>
      <c r="P34" s="56">
        <f t="shared" si="20"/>
        <v>0</v>
      </c>
      <c r="Q34" s="56">
        <f t="shared" si="20"/>
        <v>0</v>
      </c>
      <c r="R34" s="56">
        <f t="shared" si="20"/>
        <v>0</v>
      </c>
      <c r="S34" s="56">
        <f t="shared" si="20"/>
        <v>0</v>
      </c>
      <c r="T34" s="56">
        <f t="shared" si="20"/>
        <v>0</v>
      </c>
      <c r="U34" s="56">
        <f t="shared" si="20"/>
        <v>0</v>
      </c>
      <c r="V34" s="56">
        <f t="shared" si="20"/>
        <v>0</v>
      </c>
      <c r="W34" s="56">
        <f t="shared" si="20"/>
        <v>0</v>
      </c>
      <c r="X34" s="56">
        <f t="shared" si="20"/>
        <v>0</v>
      </c>
      <c r="Y34" s="56">
        <f t="shared" si="20"/>
        <v>0</v>
      </c>
      <c r="Z34" s="56">
        <f t="shared" si="20"/>
        <v>0</v>
      </c>
      <c r="AA34" s="56">
        <f t="shared" si="20"/>
        <v>8.5162559999999985</v>
      </c>
      <c r="AB34" s="56">
        <f t="shared" si="20"/>
        <v>0</v>
      </c>
      <c r="AC34" s="56">
        <f t="shared" si="20"/>
        <v>0</v>
      </c>
      <c r="AD34" s="56">
        <f t="shared" si="20"/>
        <v>0</v>
      </c>
      <c r="AE34" s="56">
        <f t="shared" si="20"/>
        <v>0</v>
      </c>
      <c r="AF34" s="56">
        <f t="shared" si="20"/>
        <v>0</v>
      </c>
      <c r="AG34" s="56">
        <f t="shared" si="20"/>
        <v>6.166944</v>
      </c>
      <c r="AH34" s="56">
        <f t="shared" si="20"/>
        <v>0</v>
      </c>
      <c r="AI34" s="56">
        <f t="shared" si="20"/>
        <v>0</v>
      </c>
      <c r="AJ34" s="56">
        <f t="shared" si="20"/>
        <v>0</v>
      </c>
      <c r="AK34" s="56">
        <f t="shared" si="20"/>
        <v>0</v>
      </c>
      <c r="AL34" s="56">
        <f t="shared" si="20"/>
        <v>0</v>
      </c>
      <c r="AM34" s="56">
        <f t="shared" si="20"/>
        <v>0</v>
      </c>
      <c r="AN34" s="56">
        <f t="shared" si="20"/>
        <v>7.9931669999999997</v>
      </c>
      <c r="AO34" s="56">
        <f t="shared" si="20"/>
        <v>0</v>
      </c>
      <c r="AP34" s="56">
        <f t="shared" si="20"/>
        <v>0</v>
      </c>
      <c r="AQ34" s="56">
        <f t="shared" si="20"/>
        <v>0</v>
      </c>
      <c r="AR34" s="56">
        <f t="shared" si="20"/>
        <v>0</v>
      </c>
      <c r="AS34" s="56">
        <f t="shared" si="20"/>
        <v>0</v>
      </c>
      <c r="AT34" s="56">
        <f t="shared" si="20"/>
        <v>0</v>
      </c>
      <c r="AU34" s="56">
        <f t="shared" si="20"/>
        <v>0</v>
      </c>
      <c r="AV34" s="56">
        <f t="shared" si="20"/>
        <v>8.4795479999999994</v>
      </c>
      <c r="AW34" s="56">
        <f t="shared" si="20"/>
        <v>0</v>
      </c>
      <c r="AX34" s="56">
        <f t="shared" si="20"/>
        <v>0</v>
      </c>
      <c r="AY34" s="56">
        <f t="shared" si="20"/>
        <v>0</v>
      </c>
      <c r="AZ34" s="56">
        <f t="shared" si="20"/>
        <v>0</v>
      </c>
      <c r="BA34" s="56">
        <f t="shared" si="20"/>
        <v>0</v>
      </c>
      <c r="BB34" s="56">
        <f t="shared" si="20"/>
        <v>0</v>
      </c>
      <c r="BC34" s="56">
        <f t="shared" si="20"/>
        <v>0</v>
      </c>
      <c r="BD34" s="56">
        <f t="shared" si="20"/>
        <v>0</v>
      </c>
      <c r="BE34" s="56">
        <f t="shared" si="20"/>
        <v>0</v>
      </c>
      <c r="BF34" s="56">
        <f t="shared" si="20"/>
        <v>7.2498300000000002</v>
      </c>
      <c r="BG34" s="56">
        <f t="shared" si="20"/>
        <v>0</v>
      </c>
      <c r="BH34" s="56">
        <f t="shared" si="20"/>
        <v>0</v>
      </c>
      <c r="BI34" s="56">
        <f t="shared" si="20"/>
        <v>0</v>
      </c>
      <c r="BJ34" s="56">
        <f t="shared" si="20"/>
        <v>0</v>
      </c>
      <c r="BK34" s="56">
        <f t="shared" si="20"/>
        <v>0</v>
      </c>
      <c r="BL34" s="56">
        <f t="shared" si="20"/>
        <v>0</v>
      </c>
      <c r="BM34" s="56">
        <f t="shared" si="20"/>
        <v>0</v>
      </c>
      <c r="BN34" s="56">
        <f t="shared" si="20"/>
        <v>0</v>
      </c>
      <c r="BO34" s="56">
        <f t="shared" si="20"/>
        <v>0</v>
      </c>
      <c r="BP34" s="56">
        <f t="shared" si="20"/>
        <v>6.1485899999999996</v>
      </c>
      <c r="BQ34" s="56">
        <f t="shared" si="20"/>
        <v>0</v>
      </c>
      <c r="BR34" s="56">
        <f t="shared" si="20"/>
        <v>0</v>
      </c>
      <c r="BS34" s="56">
        <f t="shared" ref="BS34:CR34" si="21">IF(BS26=0,0,BS26*BS30)</f>
        <v>0</v>
      </c>
      <c r="BT34" s="56">
        <f t="shared" si="21"/>
        <v>0</v>
      </c>
      <c r="BU34" s="56">
        <f t="shared" si="21"/>
        <v>0</v>
      </c>
      <c r="BV34" s="56">
        <f t="shared" si="21"/>
        <v>0</v>
      </c>
      <c r="BW34" s="56">
        <f t="shared" si="21"/>
        <v>0</v>
      </c>
      <c r="BX34" s="56">
        <f t="shared" si="21"/>
        <v>0</v>
      </c>
      <c r="BY34" s="56">
        <f t="shared" si="21"/>
        <v>0</v>
      </c>
      <c r="BZ34" s="56">
        <f t="shared" si="21"/>
        <v>5.5061999999999998</v>
      </c>
      <c r="CA34" s="56">
        <f t="shared" si="21"/>
        <v>0</v>
      </c>
      <c r="CB34" s="56">
        <f t="shared" si="21"/>
        <v>0</v>
      </c>
      <c r="CC34" s="56">
        <f t="shared" si="21"/>
        <v>0</v>
      </c>
      <c r="CD34" s="56">
        <f t="shared" si="21"/>
        <v>0</v>
      </c>
      <c r="CE34" s="56">
        <f t="shared" si="21"/>
        <v>0</v>
      </c>
      <c r="CF34" s="56">
        <f t="shared" si="21"/>
        <v>0</v>
      </c>
      <c r="CG34" s="56">
        <f t="shared" si="21"/>
        <v>0</v>
      </c>
      <c r="CH34" s="56">
        <f t="shared" si="21"/>
        <v>0</v>
      </c>
      <c r="CI34" s="56">
        <f t="shared" si="21"/>
        <v>0</v>
      </c>
      <c r="CJ34" s="56">
        <f t="shared" si="21"/>
        <v>0</v>
      </c>
      <c r="CK34" s="56">
        <f t="shared" si="21"/>
        <v>0</v>
      </c>
      <c r="CL34" s="56">
        <f t="shared" si="21"/>
        <v>0</v>
      </c>
      <c r="CM34" s="56">
        <f t="shared" si="21"/>
        <v>0</v>
      </c>
      <c r="CN34" s="56">
        <f t="shared" si="21"/>
        <v>0</v>
      </c>
      <c r="CO34" s="56">
        <f t="shared" si="21"/>
        <v>0</v>
      </c>
      <c r="CP34" s="56">
        <f t="shared" si="21"/>
        <v>0</v>
      </c>
      <c r="CQ34" s="56">
        <f t="shared" si="21"/>
        <v>0</v>
      </c>
      <c r="CR34" s="56">
        <f t="shared" si="21"/>
        <v>49.776048000000003</v>
      </c>
      <c r="CS34" s="56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</row>
    <row r="35" spans="4:116" x14ac:dyDescent="0.25">
      <c r="D35" t="s">
        <v>99</v>
      </c>
      <c r="G35" s="56">
        <f t="shared" ref="G35:BR35" si="22">IF(G26=0,0,G26*G31)</f>
        <v>0</v>
      </c>
      <c r="H35" s="56">
        <f t="shared" si="22"/>
        <v>0</v>
      </c>
      <c r="I35" s="56">
        <f t="shared" si="22"/>
        <v>0</v>
      </c>
      <c r="J35" s="56">
        <f t="shared" si="22"/>
        <v>0</v>
      </c>
      <c r="K35" s="56">
        <f t="shared" si="22"/>
        <v>0</v>
      </c>
      <c r="L35" s="56">
        <f t="shared" si="22"/>
        <v>0</v>
      </c>
      <c r="M35" s="56">
        <f t="shared" si="22"/>
        <v>0</v>
      </c>
      <c r="N35" s="56">
        <f t="shared" si="22"/>
        <v>0</v>
      </c>
      <c r="O35" s="56">
        <f t="shared" si="22"/>
        <v>0</v>
      </c>
      <c r="P35" s="56">
        <f t="shared" si="22"/>
        <v>0</v>
      </c>
      <c r="Q35" s="56">
        <f t="shared" si="22"/>
        <v>0</v>
      </c>
      <c r="R35" s="56">
        <f t="shared" si="22"/>
        <v>0</v>
      </c>
      <c r="S35" s="56">
        <f t="shared" si="22"/>
        <v>0</v>
      </c>
      <c r="T35" s="56">
        <f t="shared" si="22"/>
        <v>0</v>
      </c>
      <c r="U35" s="56">
        <f t="shared" si="22"/>
        <v>0</v>
      </c>
      <c r="V35" s="56">
        <f t="shared" si="22"/>
        <v>0</v>
      </c>
      <c r="W35" s="56">
        <f t="shared" si="22"/>
        <v>0</v>
      </c>
      <c r="X35" s="56">
        <f t="shared" si="22"/>
        <v>0</v>
      </c>
      <c r="Y35" s="56">
        <f t="shared" si="22"/>
        <v>0</v>
      </c>
      <c r="Z35" s="56">
        <f t="shared" si="22"/>
        <v>0</v>
      </c>
      <c r="AA35" s="56">
        <f t="shared" si="22"/>
        <v>0</v>
      </c>
      <c r="AB35" s="56">
        <f t="shared" si="22"/>
        <v>0</v>
      </c>
      <c r="AC35" s="56">
        <f t="shared" si="22"/>
        <v>0</v>
      </c>
      <c r="AD35" s="56">
        <f t="shared" si="22"/>
        <v>0</v>
      </c>
      <c r="AE35" s="56">
        <f t="shared" si="22"/>
        <v>0</v>
      </c>
      <c r="AF35" s="56">
        <f t="shared" si="22"/>
        <v>0</v>
      </c>
      <c r="AG35" s="56">
        <f t="shared" si="22"/>
        <v>0</v>
      </c>
      <c r="AH35" s="56">
        <f t="shared" si="22"/>
        <v>0</v>
      </c>
      <c r="AI35" s="56">
        <f t="shared" si="22"/>
        <v>0</v>
      </c>
      <c r="AJ35" s="56">
        <f t="shared" si="22"/>
        <v>0</v>
      </c>
      <c r="AK35" s="56">
        <f t="shared" si="22"/>
        <v>0</v>
      </c>
      <c r="AL35" s="56">
        <f t="shared" si="22"/>
        <v>0</v>
      </c>
      <c r="AM35" s="56">
        <f t="shared" si="22"/>
        <v>0</v>
      </c>
      <c r="AN35" s="56">
        <f t="shared" si="22"/>
        <v>0</v>
      </c>
      <c r="AO35" s="56">
        <f t="shared" si="22"/>
        <v>0</v>
      </c>
      <c r="AP35" s="56">
        <f t="shared" si="22"/>
        <v>0</v>
      </c>
      <c r="AQ35" s="56">
        <f t="shared" si="22"/>
        <v>0</v>
      </c>
      <c r="AR35" s="56">
        <f t="shared" si="22"/>
        <v>0</v>
      </c>
      <c r="AS35" s="56">
        <f t="shared" si="22"/>
        <v>0</v>
      </c>
      <c r="AT35" s="56">
        <f t="shared" si="22"/>
        <v>0</v>
      </c>
      <c r="AU35" s="56">
        <f t="shared" si="22"/>
        <v>0</v>
      </c>
      <c r="AV35" s="56">
        <f t="shared" si="22"/>
        <v>0</v>
      </c>
      <c r="AW35" s="56">
        <f t="shared" si="22"/>
        <v>0</v>
      </c>
      <c r="AX35" s="56">
        <f t="shared" si="22"/>
        <v>0</v>
      </c>
      <c r="AY35" s="56">
        <f t="shared" si="22"/>
        <v>0</v>
      </c>
      <c r="AZ35" s="56">
        <f t="shared" si="22"/>
        <v>0</v>
      </c>
      <c r="BA35" s="56">
        <f t="shared" si="22"/>
        <v>0</v>
      </c>
      <c r="BB35" s="56">
        <f t="shared" si="22"/>
        <v>0</v>
      </c>
      <c r="BC35" s="56">
        <f t="shared" si="22"/>
        <v>0</v>
      </c>
      <c r="BD35" s="56">
        <f t="shared" si="22"/>
        <v>0</v>
      </c>
      <c r="BE35" s="56">
        <f t="shared" si="22"/>
        <v>0</v>
      </c>
      <c r="BF35" s="56">
        <f t="shared" si="22"/>
        <v>0</v>
      </c>
      <c r="BG35" s="56">
        <f t="shared" si="22"/>
        <v>0</v>
      </c>
      <c r="BH35" s="56">
        <f t="shared" si="22"/>
        <v>0</v>
      </c>
      <c r="BI35" s="56">
        <f t="shared" si="22"/>
        <v>0</v>
      </c>
      <c r="BJ35" s="56">
        <f t="shared" si="22"/>
        <v>0</v>
      </c>
      <c r="BK35" s="56">
        <f t="shared" si="22"/>
        <v>0</v>
      </c>
      <c r="BL35" s="56">
        <f t="shared" si="22"/>
        <v>0</v>
      </c>
      <c r="BM35" s="56">
        <f t="shared" si="22"/>
        <v>0</v>
      </c>
      <c r="BN35" s="56">
        <f t="shared" si="22"/>
        <v>0</v>
      </c>
      <c r="BO35" s="56">
        <f t="shared" si="22"/>
        <v>0</v>
      </c>
      <c r="BP35" s="56">
        <f t="shared" si="22"/>
        <v>0</v>
      </c>
      <c r="BQ35" s="56">
        <f t="shared" si="22"/>
        <v>0</v>
      </c>
      <c r="BR35" s="56">
        <f t="shared" si="22"/>
        <v>0</v>
      </c>
      <c r="BS35" s="56">
        <f t="shared" ref="BS35:CR35" si="23">IF(BS26=0,0,BS26*BS31)</f>
        <v>0</v>
      </c>
      <c r="BT35" s="56">
        <f t="shared" si="23"/>
        <v>0</v>
      </c>
      <c r="BU35" s="56">
        <f t="shared" si="23"/>
        <v>0</v>
      </c>
      <c r="BV35" s="56">
        <f t="shared" si="23"/>
        <v>0</v>
      </c>
      <c r="BW35" s="56">
        <f t="shared" si="23"/>
        <v>0</v>
      </c>
      <c r="BX35" s="56">
        <f t="shared" si="23"/>
        <v>0</v>
      </c>
      <c r="BY35" s="56">
        <f t="shared" si="23"/>
        <v>0</v>
      </c>
      <c r="BZ35" s="56">
        <f t="shared" si="23"/>
        <v>0</v>
      </c>
      <c r="CA35" s="56">
        <f t="shared" si="23"/>
        <v>0</v>
      </c>
      <c r="CB35" s="56">
        <f t="shared" si="23"/>
        <v>0</v>
      </c>
      <c r="CC35" s="56">
        <f t="shared" si="23"/>
        <v>0</v>
      </c>
      <c r="CD35" s="56">
        <f t="shared" si="23"/>
        <v>0</v>
      </c>
      <c r="CE35" s="56">
        <f t="shared" si="23"/>
        <v>0</v>
      </c>
      <c r="CF35" s="56">
        <f t="shared" si="23"/>
        <v>0</v>
      </c>
      <c r="CG35" s="56">
        <f t="shared" si="23"/>
        <v>0</v>
      </c>
      <c r="CH35" s="56">
        <f t="shared" si="23"/>
        <v>0</v>
      </c>
      <c r="CI35" s="56">
        <f t="shared" si="23"/>
        <v>0</v>
      </c>
      <c r="CJ35" s="56">
        <f t="shared" si="23"/>
        <v>0</v>
      </c>
      <c r="CK35" s="56">
        <f t="shared" si="23"/>
        <v>0</v>
      </c>
      <c r="CL35" s="56">
        <f t="shared" si="23"/>
        <v>0</v>
      </c>
      <c r="CM35" s="56">
        <f t="shared" si="23"/>
        <v>0</v>
      </c>
      <c r="CN35" s="56">
        <f t="shared" si="23"/>
        <v>0</v>
      </c>
      <c r="CO35" s="56">
        <f t="shared" si="23"/>
        <v>0</v>
      </c>
      <c r="CP35" s="56">
        <f t="shared" si="23"/>
        <v>0</v>
      </c>
      <c r="CQ35" s="56">
        <f t="shared" si="23"/>
        <v>0</v>
      </c>
      <c r="CR35" s="56">
        <f t="shared" si="23"/>
        <v>0</v>
      </c>
      <c r="CS35" s="56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</row>
    <row r="36" spans="4:116" x14ac:dyDescent="0.25">
      <c r="D36" t="s">
        <v>100</v>
      </c>
      <c r="E36" t="s">
        <v>101</v>
      </c>
      <c r="F36">
        <f>(LN(2))/35</f>
        <v>1.980420515885558E-2</v>
      </c>
      <c r="G36" s="56">
        <v>0</v>
      </c>
      <c r="H36" s="56">
        <f>G36*EXP(-$F$36)+G32*(1-EXP(-$F$36))/$F$36</f>
        <v>0</v>
      </c>
      <c r="I36" s="56">
        <f t="shared" ref="I36:BT36" si="24">H36*EXP(-$F$36)+H32*(1-EXP(-$F$36))/$F$36</f>
        <v>0</v>
      </c>
      <c r="J36" s="56">
        <f t="shared" si="24"/>
        <v>0</v>
      </c>
      <c r="K36" s="56">
        <f t="shared" si="24"/>
        <v>0</v>
      </c>
      <c r="L36" s="56">
        <f t="shared" si="24"/>
        <v>0</v>
      </c>
      <c r="M36" s="56">
        <f t="shared" si="24"/>
        <v>0</v>
      </c>
      <c r="N36" s="56">
        <f t="shared" si="24"/>
        <v>0</v>
      </c>
      <c r="O36" s="56">
        <f t="shared" si="24"/>
        <v>0</v>
      </c>
      <c r="P36" s="56">
        <f t="shared" si="24"/>
        <v>0</v>
      </c>
      <c r="Q36" s="56">
        <f t="shared" si="24"/>
        <v>0</v>
      </c>
      <c r="R36" s="56">
        <f t="shared" si="24"/>
        <v>0</v>
      </c>
      <c r="S36" s="56">
        <f t="shared" si="24"/>
        <v>0</v>
      </c>
      <c r="T36" s="56">
        <f t="shared" si="24"/>
        <v>0</v>
      </c>
      <c r="U36" s="56">
        <f t="shared" si="24"/>
        <v>0</v>
      </c>
      <c r="V36" s="56">
        <f t="shared" si="24"/>
        <v>0</v>
      </c>
      <c r="W36" s="56">
        <f t="shared" si="24"/>
        <v>0</v>
      </c>
      <c r="X36" s="56">
        <f t="shared" si="24"/>
        <v>0</v>
      </c>
      <c r="Y36" s="56">
        <f t="shared" si="24"/>
        <v>0</v>
      </c>
      <c r="Z36" s="56">
        <f t="shared" si="24"/>
        <v>0</v>
      </c>
      <c r="AA36" s="56">
        <f t="shared" si="24"/>
        <v>0</v>
      </c>
      <c r="AB36" s="56">
        <f t="shared" si="24"/>
        <v>0</v>
      </c>
      <c r="AC36" s="56">
        <f t="shared" si="24"/>
        <v>0</v>
      </c>
      <c r="AD36" s="56">
        <f t="shared" si="24"/>
        <v>0</v>
      </c>
      <c r="AE36" s="56">
        <f t="shared" si="24"/>
        <v>0</v>
      </c>
      <c r="AF36" s="56">
        <f t="shared" si="24"/>
        <v>0</v>
      </c>
      <c r="AG36" s="56">
        <f t="shared" si="24"/>
        <v>0</v>
      </c>
      <c r="AH36" s="56">
        <f t="shared" si="24"/>
        <v>0</v>
      </c>
      <c r="AI36" s="56">
        <f t="shared" si="24"/>
        <v>0</v>
      </c>
      <c r="AJ36" s="56">
        <f t="shared" si="24"/>
        <v>0</v>
      </c>
      <c r="AK36" s="56">
        <f t="shared" si="24"/>
        <v>0</v>
      </c>
      <c r="AL36" s="56">
        <f t="shared" si="24"/>
        <v>0</v>
      </c>
      <c r="AM36" s="56">
        <f t="shared" si="24"/>
        <v>0</v>
      </c>
      <c r="AN36" s="56">
        <f t="shared" si="24"/>
        <v>0</v>
      </c>
      <c r="AO36" s="56">
        <f t="shared" si="24"/>
        <v>0</v>
      </c>
      <c r="AP36" s="56">
        <f t="shared" si="24"/>
        <v>0</v>
      </c>
      <c r="AQ36" s="56">
        <f t="shared" si="24"/>
        <v>0</v>
      </c>
      <c r="AR36" s="56">
        <f t="shared" si="24"/>
        <v>0</v>
      </c>
      <c r="AS36" s="56">
        <f t="shared" si="24"/>
        <v>0</v>
      </c>
      <c r="AT36" s="56">
        <f t="shared" si="24"/>
        <v>0</v>
      </c>
      <c r="AU36" s="56">
        <f t="shared" si="24"/>
        <v>0</v>
      </c>
      <c r="AV36" s="56">
        <f t="shared" si="24"/>
        <v>0</v>
      </c>
      <c r="AW36" s="56">
        <f t="shared" si="24"/>
        <v>4.1980671007152557</v>
      </c>
      <c r="AX36" s="56">
        <f t="shared" si="24"/>
        <v>4.1157455654383259</v>
      </c>
      <c r="AY36" s="56">
        <f t="shared" si="24"/>
        <v>4.0350383052569985</v>
      </c>
      <c r="AZ36" s="56">
        <f t="shared" si="24"/>
        <v>3.9559136652212583</v>
      </c>
      <c r="BA36" s="56">
        <f t="shared" si="24"/>
        <v>3.878340611115354</v>
      </c>
      <c r="BB36" s="56">
        <f t="shared" si="24"/>
        <v>3.8022887172855757</v>
      </c>
      <c r="BC36" s="56">
        <f t="shared" si="24"/>
        <v>3.7277281547067243</v>
      </c>
      <c r="BD36" s="56">
        <f t="shared" si="24"/>
        <v>3.6546296792825914</v>
      </c>
      <c r="BE36" s="56">
        <f t="shared" si="24"/>
        <v>3.5829646203758583</v>
      </c>
      <c r="BF36" s="56">
        <f t="shared" si="24"/>
        <v>3.5127048695629166</v>
      </c>
      <c r="BG36" s="56">
        <f t="shared" si="24"/>
        <v>10.622335877325764</v>
      </c>
      <c r="BH36" s="56">
        <f t="shared" si="24"/>
        <v>10.414038349756543</v>
      </c>
      <c r="BI36" s="56">
        <f t="shared" si="24"/>
        <v>10.209825409654009</v>
      </c>
      <c r="BJ36" s="56">
        <f t="shared" si="24"/>
        <v>10.009616960749291</v>
      </c>
      <c r="BK36" s="56">
        <f t="shared" si="24"/>
        <v>9.8133344774124982</v>
      </c>
      <c r="BL36" s="56">
        <f t="shared" si="24"/>
        <v>9.6209009738534466</v>
      </c>
      <c r="BM36" s="56">
        <f t="shared" si="24"/>
        <v>9.4322409739263406</v>
      </c>
      <c r="BN36" s="56">
        <f t="shared" si="24"/>
        <v>9.2472804815265679</v>
      </c>
      <c r="BO36" s="56">
        <f t="shared" si="24"/>
        <v>9.0659469515679945</v>
      </c>
      <c r="BP36" s="56">
        <f t="shared" si="24"/>
        <v>8.8881692615293755</v>
      </c>
      <c r="BQ36" s="56">
        <f t="shared" si="24"/>
        <v>17.237226039556369</v>
      </c>
      <c r="BR36" s="56">
        <f t="shared" si="24"/>
        <v>16.899214550590415</v>
      </c>
      <c r="BS36" s="56">
        <f t="shared" si="24"/>
        <v>16.567831260756432</v>
      </c>
      <c r="BT36" s="56">
        <f t="shared" si="24"/>
        <v>16.242946195112243</v>
      </c>
      <c r="BU36" s="56">
        <f t="shared" ref="BU36:CR36" si="25">BT36*EXP(-$F$36)+BT32*(1-EXP(-$F$36))/$F$36</f>
        <v>15.924431927445013</v>
      </c>
      <c r="BV36" s="56">
        <f t="shared" si="25"/>
        <v>15.61216353029222</v>
      </c>
      <c r="BW36" s="56">
        <f t="shared" si="25"/>
        <v>15.306018525942676</v>
      </c>
      <c r="BX36" s="56">
        <f t="shared" si="25"/>
        <v>15.005876838398413</v>
      </c>
      <c r="BY36" s="56">
        <f t="shared" si="25"/>
        <v>14.711620746278539</v>
      </c>
      <c r="BZ36" s="56">
        <f t="shared" si="25"/>
        <v>14.423134836646643</v>
      </c>
      <c r="CA36" s="56">
        <f t="shared" si="25"/>
        <v>22.863562272918152</v>
      </c>
      <c r="CB36" s="56">
        <f t="shared" si="25"/>
        <v>22.41522176214222</v>
      </c>
      <c r="CC36" s="56">
        <f t="shared" si="25"/>
        <v>21.975672935321896</v>
      </c>
      <c r="CD36" s="56">
        <f t="shared" si="25"/>
        <v>21.544743392897207</v>
      </c>
      <c r="CE36" s="56">
        <f t="shared" si="25"/>
        <v>21.122264115958398</v>
      </c>
      <c r="CF36" s="56">
        <f t="shared" si="25"/>
        <v>20.708069399953445</v>
      </c>
      <c r="CG36" s="56">
        <f t="shared" si="25"/>
        <v>20.301996789695515</v>
      </c>
      <c r="CH36" s="56">
        <f t="shared" si="25"/>
        <v>19.903887015644909</v>
      </c>
      <c r="CI36" s="56">
        <f t="shared" si="25"/>
        <v>19.513583931440451</v>
      </c>
      <c r="CJ36" s="56">
        <f t="shared" si="25"/>
        <v>19.130934452655865</v>
      </c>
      <c r="CK36" s="56">
        <f t="shared" si="25"/>
        <v>18.755788496757109</v>
      </c>
      <c r="CL36" s="56">
        <f t="shared" si="25"/>
        <v>18.387998924237088</v>
      </c>
      <c r="CM36" s="56">
        <f t="shared" si="25"/>
        <v>18.027421480904696</v>
      </c>
      <c r="CN36" s="56">
        <f t="shared" si="25"/>
        <v>17.673914741305527</v>
      </c>
      <c r="CO36" s="56">
        <f t="shared" si="25"/>
        <v>17.32734005325208</v>
      </c>
      <c r="CP36" s="56">
        <f t="shared" si="25"/>
        <v>16.987561483441674</v>
      </c>
      <c r="CQ36" s="56">
        <f t="shared" si="25"/>
        <v>16.654445764140785</v>
      </c>
      <c r="CR36" s="56">
        <f t="shared" si="25"/>
        <v>16.327862240914861</v>
      </c>
      <c r="CS36" s="56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</row>
    <row r="37" spans="4:116" x14ac:dyDescent="0.25">
      <c r="D37" t="s">
        <v>102</v>
      </c>
      <c r="E37" t="s">
        <v>103</v>
      </c>
      <c r="F37">
        <f>LN(2)/25</f>
        <v>2.7725887222397813E-2</v>
      </c>
      <c r="G37" s="56">
        <v>0</v>
      </c>
      <c r="H37" s="56">
        <f>G37*EXP(-$F$37)+G33*(1-EXP(-$F$37))/$F$37</f>
        <v>0</v>
      </c>
      <c r="I37" s="56">
        <f t="shared" ref="I37:BT37" si="26">H37*EXP(-$F$37)+H33*(1-EXP(-$F$37))/$F$37</f>
        <v>0</v>
      </c>
      <c r="J37" s="56">
        <f t="shared" si="26"/>
        <v>0</v>
      </c>
      <c r="K37" s="56">
        <f t="shared" si="26"/>
        <v>0</v>
      </c>
      <c r="L37" s="56">
        <f t="shared" si="26"/>
        <v>0</v>
      </c>
      <c r="M37" s="56">
        <f t="shared" si="26"/>
        <v>0</v>
      </c>
      <c r="N37" s="56">
        <f t="shared" si="26"/>
        <v>0</v>
      </c>
      <c r="O37" s="56">
        <f t="shared" si="26"/>
        <v>0</v>
      </c>
      <c r="P37" s="56">
        <f t="shared" si="26"/>
        <v>0</v>
      </c>
      <c r="Q37" s="56">
        <f t="shared" si="26"/>
        <v>0</v>
      </c>
      <c r="R37" s="56">
        <f t="shared" si="26"/>
        <v>0</v>
      </c>
      <c r="S37" s="56">
        <f t="shared" si="26"/>
        <v>0</v>
      </c>
      <c r="T37" s="56">
        <f t="shared" si="26"/>
        <v>0</v>
      </c>
      <c r="U37" s="56">
        <f t="shared" si="26"/>
        <v>0</v>
      </c>
      <c r="V37" s="56">
        <f t="shared" si="26"/>
        <v>0</v>
      </c>
      <c r="W37" s="56">
        <f t="shared" si="26"/>
        <v>0</v>
      </c>
      <c r="X37" s="56">
        <f t="shared" si="26"/>
        <v>0</v>
      </c>
      <c r="Y37" s="56">
        <f t="shared" si="26"/>
        <v>0</v>
      </c>
      <c r="Z37" s="56">
        <f t="shared" si="26"/>
        <v>0</v>
      </c>
      <c r="AA37" s="56">
        <f t="shared" si="26"/>
        <v>0</v>
      </c>
      <c r="AB37" s="56">
        <f t="shared" si="26"/>
        <v>12.598918817410109</v>
      </c>
      <c r="AC37" s="56">
        <f t="shared" si="26"/>
        <v>12.254400719799683</v>
      </c>
      <c r="AD37" s="56">
        <f t="shared" si="26"/>
        <v>11.919303487685834</v>
      </c>
      <c r="AE37" s="56">
        <f t="shared" si="26"/>
        <v>11.593369507006136</v>
      </c>
      <c r="AF37" s="56">
        <f t="shared" si="26"/>
        <v>11.276348208168248</v>
      </c>
      <c r="AG37" s="56">
        <f t="shared" si="26"/>
        <v>10.967995873418507</v>
      </c>
      <c r="AH37" s="56">
        <f t="shared" si="26"/>
        <v>21.963657837500897</v>
      </c>
      <c r="AI37" s="56">
        <f t="shared" si="26"/>
        <v>21.363060458915868</v>
      </c>
      <c r="AJ37" s="56">
        <f t="shared" si="26"/>
        <v>20.778886447232289</v>
      </c>
      <c r="AK37" s="56">
        <f t="shared" si="26"/>
        <v>20.210686704618574</v>
      </c>
      <c r="AL37" s="56">
        <f t="shared" si="26"/>
        <v>19.658024413846956</v>
      </c>
      <c r="AM37" s="56">
        <f t="shared" si="26"/>
        <v>19.120474702479736</v>
      </c>
      <c r="AN37" s="56">
        <f t="shared" si="26"/>
        <v>18.597624316238363</v>
      </c>
      <c r="AO37" s="56">
        <f t="shared" si="26"/>
        <v>34.462235195481625</v>
      </c>
      <c r="AP37" s="56">
        <f t="shared" si="26"/>
        <v>33.519863561770997</v>
      </c>
      <c r="AQ37" s="56">
        <f t="shared" si="26"/>
        <v>32.603261129941352</v>
      </c>
      <c r="AR37" s="56">
        <f t="shared" si="26"/>
        <v>31.71172323981212</v>
      </c>
      <c r="AS37" s="56">
        <f t="shared" si="26"/>
        <v>30.84456450017241</v>
      </c>
      <c r="AT37" s="56">
        <f t="shared" si="26"/>
        <v>30.001118261870044</v>
      </c>
      <c r="AU37" s="56">
        <f t="shared" si="26"/>
        <v>29.180736105308966</v>
      </c>
      <c r="AV37" s="56">
        <f t="shared" si="26"/>
        <v>28.382787341961073</v>
      </c>
      <c r="AW37" s="56">
        <f t="shared" si="26"/>
        <v>42.938963469662049</v>
      </c>
      <c r="AX37" s="56">
        <f t="shared" si="26"/>
        <v>41.764795255522188</v>
      </c>
      <c r="AY37" s="56">
        <f t="shared" si="26"/>
        <v>40.622734732944807</v>
      </c>
      <c r="AZ37" s="56">
        <f t="shared" si="26"/>
        <v>39.511903915415658</v>
      </c>
      <c r="BA37" s="56">
        <f t="shared" si="26"/>
        <v>38.431448825007898</v>
      </c>
      <c r="BB37" s="56">
        <f t="shared" si="26"/>
        <v>37.380538835865998</v>
      </c>
      <c r="BC37" s="56">
        <f t="shared" si="26"/>
        <v>36.358366035642142</v>
      </c>
      <c r="BD37" s="56">
        <f t="shared" si="26"/>
        <v>35.364144604394134</v>
      </c>
      <c r="BE37" s="56">
        <f t="shared" si="26"/>
        <v>34.397110210467439</v>
      </c>
      <c r="BF37" s="56">
        <f t="shared" si="26"/>
        <v>33.456519422896797</v>
      </c>
      <c r="BG37" s="56">
        <f t="shared" si="26"/>
        <v>46.842146073430371</v>
      </c>
      <c r="BH37" s="56">
        <f t="shared" si="26"/>
        <v>45.561245125731013</v>
      </c>
      <c r="BI37" s="56">
        <f t="shared" si="26"/>
        <v>44.315370481806148</v>
      </c>
      <c r="BJ37" s="56">
        <f t="shared" si="26"/>
        <v>43.103564345537109</v>
      </c>
      <c r="BK37" s="56">
        <f t="shared" si="26"/>
        <v>41.924895111790462</v>
      </c>
      <c r="BL37" s="56">
        <f t="shared" si="26"/>
        <v>40.778456650224136</v>
      </c>
      <c r="BM37" s="56">
        <f t="shared" si="26"/>
        <v>39.663367608677923</v>
      </c>
      <c r="BN37" s="56">
        <f t="shared" si="26"/>
        <v>38.578770735612778</v>
      </c>
      <c r="BO37" s="56">
        <f t="shared" si="26"/>
        <v>37.523832221078067</v>
      </c>
      <c r="BP37" s="56">
        <f t="shared" si="26"/>
        <v>36.497741055700111</v>
      </c>
      <c r="BQ37" s="56">
        <f t="shared" si="26"/>
        <v>45.202324048193205</v>
      </c>
      <c r="BR37" s="56">
        <f t="shared" si="26"/>
        <v>43.966264120008454</v>
      </c>
      <c r="BS37" s="56">
        <f t="shared" si="26"/>
        <v>42.764004315561479</v>
      </c>
      <c r="BT37" s="56">
        <f t="shared" si="26"/>
        <v>41.594620368691203</v>
      </c>
      <c r="BU37" s="56">
        <f t="shared" ref="BU37:CR37" si="27">BT37*EXP(-$F$37)+BT33*(1-EXP(-$F$37))/$F$37</f>
        <v>40.457213287343322</v>
      </c>
      <c r="BV37" s="56">
        <f t="shared" si="27"/>
        <v>39.350908662448539</v>
      </c>
      <c r="BW37" s="56">
        <f t="shared" si="27"/>
        <v>38.274855995699532</v>
      </c>
      <c r="BX37" s="56">
        <f t="shared" si="27"/>
        <v>37.228228045709933</v>
      </c>
      <c r="BY37" s="56">
        <f t="shared" si="27"/>
        <v>36.210220192052567</v>
      </c>
      <c r="BZ37" s="56">
        <f t="shared" si="27"/>
        <v>35.220049816688167</v>
      </c>
      <c r="CA37" s="56">
        <f t="shared" si="27"/>
        <v>41.859751540401213</v>
      </c>
      <c r="CB37" s="56">
        <f t="shared" si="27"/>
        <v>40.71509443322028</v>
      </c>
      <c r="CC37" s="56">
        <f t="shared" si="27"/>
        <v>39.601738034830113</v>
      </c>
      <c r="CD37" s="56">
        <f t="shared" si="27"/>
        <v>38.518826425702791</v>
      </c>
      <c r="CE37" s="56">
        <f t="shared" si="27"/>
        <v>37.465527091474904</v>
      </c>
      <c r="CF37" s="56">
        <f t="shared" si="27"/>
        <v>36.441030282932083</v>
      </c>
      <c r="CG37" s="56">
        <f t="shared" si="27"/>
        <v>35.444548393494813</v>
      </c>
      <c r="CH37" s="56">
        <f t="shared" si="27"/>
        <v>34.475315353726906</v>
      </c>
      <c r="CI37" s="56">
        <f t="shared" si="27"/>
        <v>33.532586042401206</v>
      </c>
      <c r="CJ37" s="56">
        <f t="shared" si="27"/>
        <v>32.615635713669683</v>
      </c>
      <c r="CK37" s="56">
        <f t="shared" si="27"/>
        <v>31.723759439897648</v>
      </c>
      <c r="CL37" s="56">
        <f t="shared" si="27"/>
        <v>30.856271569733643</v>
      </c>
      <c r="CM37" s="56">
        <f t="shared" si="27"/>
        <v>30.012505200998479</v>
      </c>
      <c r="CN37" s="56">
        <f t="shared" si="27"/>
        <v>29.191811667988123</v>
      </c>
      <c r="CO37" s="56">
        <f t="shared" si="27"/>
        <v>28.393560042796331</v>
      </c>
      <c r="CP37" s="56">
        <f t="shared" si="27"/>
        <v>27.617136650273636</v>
      </c>
      <c r="CQ37" s="56">
        <f t="shared" si="27"/>
        <v>26.861944596249806</v>
      </c>
      <c r="CR37" s="56">
        <f t="shared" si="27"/>
        <v>26.127403308657083</v>
      </c>
      <c r="CS37" s="56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</row>
    <row r="38" spans="4:116" x14ac:dyDescent="0.25">
      <c r="D38" t="s">
        <v>104</v>
      </c>
      <c r="E38" t="s">
        <v>105</v>
      </c>
      <c r="F38">
        <f>LN(2)/2</f>
        <v>0.34657359027997264</v>
      </c>
      <c r="G38" s="56">
        <v>0</v>
      </c>
      <c r="H38" s="56">
        <f>G38*EXP(-$F$38)+G34*(1-EXP(-$F$38))/$F$38</f>
        <v>0</v>
      </c>
      <c r="I38" s="56">
        <f t="shared" ref="I38:BT38" si="28">H38*EXP(-$F$38)+H34*(1-EXP(-$F$38))/$F$38</f>
        <v>0</v>
      </c>
      <c r="J38" s="56">
        <f t="shared" si="28"/>
        <v>0</v>
      </c>
      <c r="K38" s="56">
        <f t="shared" si="28"/>
        <v>0</v>
      </c>
      <c r="L38" s="56">
        <f t="shared" si="28"/>
        <v>0</v>
      </c>
      <c r="M38" s="56">
        <f t="shared" si="28"/>
        <v>0</v>
      </c>
      <c r="N38" s="56">
        <f t="shared" si="28"/>
        <v>0</v>
      </c>
      <c r="O38" s="56">
        <f t="shared" si="28"/>
        <v>0</v>
      </c>
      <c r="P38" s="56">
        <f t="shared" si="28"/>
        <v>0</v>
      </c>
      <c r="Q38" s="56">
        <f t="shared" si="28"/>
        <v>0</v>
      </c>
      <c r="R38" s="56">
        <f t="shared" si="28"/>
        <v>0</v>
      </c>
      <c r="S38" s="56">
        <f t="shared" si="28"/>
        <v>0</v>
      </c>
      <c r="T38" s="56">
        <f t="shared" si="28"/>
        <v>0</v>
      </c>
      <c r="U38" s="56">
        <f t="shared" si="28"/>
        <v>0</v>
      </c>
      <c r="V38" s="56">
        <f t="shared" si="28"/>
        <v>0</v>
      </c>
      <c r="W38" s="56">
        <f t="shared" si="28"/>
        <v>0</v>
      </c>
      <c r="X38" s="56">
        <f t="shared" si="28"/>
        <v>0</v>
      </c>
      <c r="Y38" s="56">
        <f t="shared" si="28"/>
        <v>0</v>
      </c>
      <c r="Z38" s="56">
        <f t="shared" si="28"/>
        <v>0</v>
      </c>
      <c r="AA38" s="56">
        <f t="shared" si="28"/>
        <v>0</v>
      </c>
      <c r="AB38" s="56">
        <f t="shared" si="28"/>
        <v>7.1971832304485819</v>
      </c>
      <c r="AC38" s="56">
        <f t="shared" si="28"/>
        <v>5.0891770676922947</v>
      </c>
      <c r="AD38" s="56">
        <f t="shared" si="28"/>
        <v>3.5985916152242914</v>
      </c>
      <c r="AE38" s="56">
        <f t="shared" si="28"/>
        <v>2.5445885338461478</v>
      </c>
      <c r="AF38" s="56">
        <f t="shared" si="28"/>
        <v>1.7992958076121459</v>
      </c>
      <c r="AG38" s="56">
        <f t="shared" si="28"/>
        <v>1.2722942669230741</v>
      </c>
      <c r="AH38" s="56">
        <f t="shared" si="28"/>
        <v>6.1114012775791853</v>
      </c>
      <c r="AI38" s="56">
        <f t="shared" si="28"/>
        <v>4.3214132859283723</v>
      </c>
      <c r="AJ38" s="56">
        <f t="shared" si="28"/>
        <v>3.0557006387895931</v>
      </c>
      <c r="AK38" s="56">
        <f t="shared" si="28"/>
        <v>2.1607066429641866</v>
      </c>
      <c r="AL38" s="56">
        <f t="shared" si="28"/>
        <v>1.5278503193947968</v>
      </c>
      <c r="AM38" s="56">
        <f t="shared" si="28"/>
        <v>1.0803533214820933</v>
      </c>
      <c r="AN38" s="56">
        <f t="shared" si="28"/>
        <v>0.76392515969739838</v>
      </c>
      <c r="AO38" s="56">
        <f t="shared" si="28"/>
        <v>7.2952915246642318</v>
      </c>
      <c r="AP38" s="56">
        <f t="shared" si="28"/>
        <v>5.1585501078228262</v>
      </c>
      <c r="AQ38" s="56">
        <f t="shared" si="28"/>
        <v>3.6476457623321163</v>
      </c>
      <c r="AR38" s="56">
        <f t="shared" si="28"/>
        <v>2.5792750539114131</v>
      </c>
      <c r="AS38" s="56">
        <f t="shared" si="28"/>
        <v>1.8238228811660582</v>
      </c>
      <c r="AT38" s="56">
        <f t="shared" si="28"/>
        <v>1.2896375269557065</v>
      </c>
      <c r="AU38" s="56">
        <f t="shared" si="28"/>
        <v>0.91191144058302909</v>
      </c>
      <c r="AV38" s="56">
        <f t="shared" si="28"/>
        <v>0.64481876347785327</v>
      </c>
      <c r="AW38" s="56">
        <f t="shared" si="28"/>
        <v>7.6221166092295434</v>
      </c>
      <c r="AX38" s="56">
        <f t="shared" si="28"/>
        <v>5.3896503413808245</v>
      </c>
      <c r="AY38" s="56">
        <f t="shared" si="28"/>
        <v>3.8110583046147721</v>
      </c>
      <c r="AZ38" s="56">
        <f t="shared" si="28"/>
        <v>2.6948251706904127</v>
      </c>
      <c r="BA38" s="56">
        <f t="shared" si="28"/>
        <v>1.9055291523073863</v>
      </c>
      <c r="BB38" s="56">
        <f t="shared" si="28"/>
        <v>1.3474125853452066</v>
      </c>
      <c r="BC38" s="56">
        <f t="shared" si="28"/>
        <v>0.95276457615369337</v>
      </c>
      <c r="BD38" s="56">
        <f t="shared" si="28"/>
        <v>0.6737062926726034</v>
      </c>
      <c r="BE38" s="56">
        <f t="shared" si="28"/>
        <v>0.47638228807684674</v>
      </c>
      <c r="BF38" s="56">
        <f t="shared" si="28"/>
        <v>0.33685314633630176</v>
      </c>
      <c r="BG38" s="56">
        <f t="shared" si="28"/>
        <v>6.3651035923728845</v>
      </c>
      <c r="BH38" s="56">
        <f t="shared" si="28"/>
        <v>4.5008079131217213</v>
      </c>
      <c r="BI38" s="56">
        <f t="shared" si="28"/>
        <v>3.1825517961864427</v>
      </c>
      <c r="BJ38" s="56">
        <f t="shared" si="28"/>
        <v>2.2504039565608607</v>
      </c>
      <c r="BK38" s="56">
        <f t="shared" si="28"/>
        <v>1.5912758980932213</v>
      </c>
      <c r="BL38" s="56">
        <f t="shared" si="28"/>
        <v>1.1252019782804303</v>
      </c>
      <c r="BM38" s="56">
        <f t="shared" si="28"/>
        <v>0.79563794904661067</v>
      </c>
      <c r="BN38" s="56">
        <f t="shared" si="28"/>
        <v>0.56260098914021517</v>
      </c>
      <c r="BO38" s="56">
        <f t="shared" si="28"/>
        <v>0.39781897452330534</v>
      </c>
      <c r="BP38" s="56">
        <f t="shared" si="28"/>
        <v>0.28130049457010758</v>
      </c>
      <c r="BQ38" s="56">
        <f t="shared" si="28"/>
        <v>5.3951516902794872</v>
      </c>
      <c r="BR38" s="56">
        <f t="shared" si="28"/>
        <v>3.8149483457266897</v>
      </c>
      <c r="BS38" s="56">
        <f t="shared" si="28"/>
        <v>2.697575845139744</v>
      </c>
      <c r="BT38" s="56">
        <f t="shared" si="28"/>
        <v>1.9074741728633451</v>
      </c>
      <c r="BU38" s="56">
        <f t="shared" ref="BU38:CR38" si="29">BT38*EXP(-$F$38)+BT34*(1-EXP(-$F$38))/$F$38</f>
        <v>1.3487879225698722</v>
      </c>
      <c r="BV38" s="56">
        <f t="shared" si="29"/>
        <v>0.95373708643167276</v>
      </c>
      <c r="BW38" s="56">
        <f t="shared" si="29"/>
        <v>0.67439396128493623</v>
      </c>
      <c r="BX38" s="56">
        <f t="shared" si="29"/>
        <v>0.47686854321583644</v>
      </c>
      <c r="BY38" s="56">
        <f t="shared" si="29"/>
        <v>0.33719698064246817</v>
      </c>
      <c r="BZ38" s="56">
        <f t="shared" si="29"/>
        <v>0.23843427160791825</v>
      </c>
      <c r="CA38" s="56">
        <f t="shared" si="29"/>
        <v>4.8219497169043697</v>
      </c>
      <c r="CB38" s="56">
        <f t="shared" si="29"/>
        <v>3.409633343363633</v>
      </c>
      <c r="CC38" s="56">
        <f t="shared" si="29"/>
        <v>2.4109748584521848</v>
      </c>
      <c r="CD38" s="56">
        <f t="shared" si="29"/>
        <v>1.7048166716818165</v>
      </c>
      <c r="CE38" s="56">
        <f t="shared" si="29"/>
        <v>1.2054874292260924</v>
      </c>
      <c r="CF38" s="56">
        <f t="shared" si="29"/>
        <v>0.85240833584090825</v>
      </c>
      <c r="CG38" s="56">
        <f t="shared" si="29"/>
        <v>0.60274371461304621</v>
      </c>
      <c r="CH38" s="56">
        <f t="shared" si="29"/>
        <v>0.42620416792045412</v>
      </c>
      <c r="CI38" s="56">
        <f t="shared" si="29"/>
        <v>0.30137185730652311</v>
      </c>
      <c r="CJ38" s="56">
        <f t="shared" si="29"/>
        <v>0.21310208396022706</v>
      </c>
      <c r="CK38" s="56">
        <f t="shared" si="29"/>
        <v>0.15068592865326155</v>
      </c>
      <c r="CL38" s="56">
        <f t="shared" si="29"/>
        <v>0.10655104198011353</v>
      </c>
      <c r="CM38" s="56">
        <f t="shared" si="29"/>
        <v>7.5342964326630776E-2</v>
      </c>
      <c r="CN38" s="56">
        <f t="shared" si="29"/>
        <v>5.3275520990056766E-2</v>
      </c>
      <c r="CO38" s="56">
        <f t="shared" si="29"/>
        <v>3.7671482163315388E-2</v>
      </c>
      <c r="CP38" s="56">
        <f t="shared" si="29"/>
        <v>2.6637760495028383E-2</v>
      </c>
      <c r="CQ38" s="56">
        <f t="shared" si="29"/>
        <v>1.8835741081657694E-2</v>
      </c>
      <c r="CR38" s="56">
        <f t="shared" si="29"/>
        <v>1.3318880247514191E-2</v>
      </c>
      <c r="CS38" s="56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</row>
    <row r="39" spans="4:116" x14ac:dyDescent="0.25">
      <c r="D39" t="s">
        <v>106</v>
      </c>
      <c r="E39" s="76" t="s">
        <v>107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6">
        <v>0</v>
      </c>
      <c r="AE39" s="56">
        <v>0</v>
      </c>
      <c r="AF39" s="56">
        <v>0</v>
      </c>
      <c r="AG39" s="56">
        <v>0</v>
      </c>
      <c r="AH39" s="56">
        <v>0</v>
      </c>
      <c r="AI39" s="56">
        <v>0</v>
      </c>
      <c r="AJ39" s="56">
        <v>0</v>
      </c>
      <c r="AK39" s="56">
        <v>0</v>
      </c>
      <c r="AL39" s="56">
        <v>0</v>
      </c>
      <c r="AM39" s="56">
        <v>0</v>
      </c>
      <c r="AN39" s="56">
        <v>0</v>
      </c>
      <c r="AO39" s="56">
        <v>0</v>
      </c>
      <c r="AP39" s="56">
        <v>0</v>
      </c>
      <c r="AQ39" s="56">
        <v>0</v>
      </c>
      <c r="AR39" s="56">
        <v>0</v>
      </c>
      <c r="AS39" s="56">
        <v>0</v>
      </c>
      <c r="AT39" s="56">
        <v>0</v>
      </c>
      <c r="AU39" s="56">
        <v>0</v>
      </c>
      <c r="AV39" s="56">
        <v>0</v>
      </c>
      <c r="AW39" s="56">
        <v>0</v>
      </c>
      <c r="AX39" s="56">
        <v>0</v>
      </c>
      <c r="AY39" s="56">
        <v>0</v>
      </c>
      <c r="AZ39" s="56">
        <v>0</v>
      </c>
      <c r="BA39" s="56">
        <v>0</v>
      </c>
      <c r="BB39" s="56">
        <v>0</v>
      </c>
      <c r="BC39" s="56">
        <v>0</v>
      </c>
      <c r="BD39" s="56">
        <v>0</v>
      </c>
      <c r="BE39" s="56">
        <v>0</v>
      </c>
      <c r="BF39" s="56">
        <v>0</v>
      </c>
      <c r="BG39" s="56">
        <v>0</v>
      </c>
      <c r="BH39" s="56">
        <v>0</v>
      </c>
      <c r="BI39" s="56">
        <v>0</v>
      </c>
      <c r="BJ39" s="56">
        <v>0</v>
      </c>
      <c r="BK39" s="56">
        <v>0</v>
      </c>
      <c r="BL39" s="56">
        <v>0</v>
      </c>
      <c r="BM39" s="56">
        <v>0</v>
      </c>
      <c r="BN39" s="56">
        <v>0</v>
      </c>
      <c r="BO39" s="56">
        <v>0</v>
      </c>
      <c r="BP39" s="56">
        <v>0</v>
      </c>
      <c r="BQ39" s="56">
        <v>0</v>
      </c>
      <c r="BR39" s="56">
        <v>0</v>
      </c>
      <c r="BS39" s="56">
        <v>0</v>
      </c>
      <c r="BT39" s="56">
        <v>0</v>
      </c>
      <c r="BU39" s="56">
        <v>0</v>
      </c>
      <c r="BV39" s="56">
        <v>0</v>
      </c>
      <c r="BW39" s="56">
        <v>0</v>
      </c>
      <c r="BX39" s="56">
        <v>0</v>
      </c>
      <c r="BY39" s="56">
        <v>0</v>
      </c>
      <c r="BZ39" s="56">
        <v>0</v>
      </c>
      <c r="CA39" s="56">
        <v>0</v>
      </c>
      <c r="CB39" s="56">
        <v>0</v>
      </c>
      <c r="CC39" s="56">
        <v>0</v>
      </c>
      <c r="CD39" s="56">
        <v>0</v>
      </c>
      <c r="CE39" s="56">
        <v>0</v>
      </c>
      <c r="CF39" s="56">
        <v>0</v>
      </c>
      <c r="CG39" s="56">
        <v>0</v>
      </c>
      <c r="CH39" s="56">
        <v>0</v>
      </c>
      <c r="CI39" s="56">
        <v>0</v>
      </c>
      <c r="CJ39" s="56">
        <v>0</v>
      </c>
      <c r="CK39" s="56">
        <v>0</v>
      </c>
      <c r="CL39" s="56">
        <v>0</v>
      </c>
      <c r="CM39" s="56">
        <v>0</v>
      </c>
      <c r="CN39" s="56">
        <v>0</v>
      </c>
      <c r="CO39" s="56">
        <v>0</v>
      </c>
      <c r="CP39" s="56">
        <v>0</v>
      </c>
      <c r="CQ39" s="56">
        <v>0</v>
      </c>
      <c r="CR39" s="56">
        <v>0</v>
      </c>
      <c r="CS39" s="56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</row>
    <row r="40" spans="4:116" x14ac:dyDescent="0.25">
      <c r="D40" t="s">
        <v>108</v>
      </c>
      <c r="G40" s="56">
        <f>SUM(G36:G39)</f>
        <v>0</v>
      </c>
      <c r="H40" s="56">
        <f>SUM(H36:H39)</f>
        <v>0</v>
      </c>
      <c r="I40" s="56">
        <f t="shared" ref="I40:BT40" si="30">SUM(I36:I39)</f>
        <v>0</v>
      </c>
      <c r="J40" s="56">
        <f t="shared" si="30"/>
        <v>0</v>
      </c>
      <c r="K40" s="56">
        <f t="shared" si="30"/>
        <v>0</v>
      </c>
      <c r="L40" s="56">
        <f t="shared" si="30"/>
        <v>0</v>
      </c>
      <c r="M40" s="56">
        <f t="shared" si="30"/>
        <v>0</v>
      </c>
      <c r="N40" s="56">
        <f t="shared" si="30"/>
        <v>0</v>
      </c>
      <c r="O40" s="56">
        <f t="shared" si="30"/>
        <v>0</v>
      </c>
      <c r="P40" s="56">
        <f t="shared" si="30"/>
        <v>0</v>
      </c>
      <c r="Q40" s="56">
        <f t="shared" si="30"/>
        <v>0</v>
      </c>
      <c r="R40" s="56">
        <f t="shared" si="30"/>
        <v>0</v>
      </c>
      <c r="S40" s="56">
        <f t="shared" si="30"/>
        <v>0</v>
      </c>
      <c r="T40" s="56">
        <f t="shared" si="30"/>
        <v>0</v>
      </c>
      <c r="U40" s="56">
        <f t="shared" si="30"/>
        <v>0</v>
      </c>
      <c r="V40" s="56">
        <f t="shared" si="30"/>
        <v>0</v>
      </c>
      <c r="W40" s="56">
        <f t="shared" si="30"/>
        <v>0</v>
      </c>
      <c r="X40" s="56">
        <f t="shared" si="30"/>
        <v>0</v>
      </c>
      <c r="Y40" s="56">
        <f t="shared" si="30"/>
        <v>0</v>
      </c>
      <c r="Z40" s="56">
        <f t="shared" si="30"/>
        <v>0</v>
      </c>
      <c r="AA40" s="56">
        <f t="shared" si="30"/>
        <v>0</v>
      </c>
      <c r="AB40" s="56">
        <f t="shared" si="30"/>
        <v>19.796102047858689</v>
      </c>
      <c r="AC40" s="56">
        <f t="shared" si="30"/>
        <v>17.343577787491977</v>
      </c>
      <c r="AD40" s="56">
        <f t="shared" si="30"/>
        <v>15.517895102910126</v>
      </c>
      <c r="AE40" s="56">
        <f t="shared" si="30"/>
        <v>14.137958040852283</v>
      </c>
      <c r="AF40" s="56">
        <f t="shared" si="30"/>
        <v>13.075644015780394</v>
      </c>
      <c r="AG40" s="56">
        <f t="shared" si="30"/>
        <v>12.240290140341582</v>
      </c>
      <c r="AH40" s="56">
        <f t="shared" si="30"/>
        <v>28.07505911508008</v>
      </c>
      <c r="AI40" s="56">
        <f t="shared" si="30"/>
        <v>25.68447374484424</v>
      </c>
      <c r="AJ40" s="56">
        <f t="shared" si="30"/>
        <v>23.83458708602188</v>
      </c>
      <c r="AK40" s="56">
        <f t="shared" si="30"/>
        <v>22.37139334758276</v>
      </c>
      <c r="AL40" s="56">
        <f t="shared" si="30"/>
        <v>21.185874733241754</v>
      </c>
      <c r="AM40" s="56">
        <f t="shared" si="30"/>
        <v>20.200828023961829</v>
      </c>
      <c r="AN40" s="56">
        <f t="shared" si="30"/>
        <v>19.36154947593576</v>
      </c>
      <c r="AO40" s="56">
        <f t="shared" si="30"/>
        <v>41.757526720145854</v>
      </c>
      <c r="AP40" s="56">
        <f t="shared" si="30"/>
        <v>38.678413669593823</v>
      </c>
      <c r="AQ40" s="56">
        <f t="shared" si="30"/>
        <v>36.25090689227347</v>
      </c>
      <c r="AR40" s="56">
        <f t="shared" si="30"/>
        <v>34.290998293723533</v>
      </c>
      <c r="AS40" s="56">
        <f t="shared" si="30"/>
        <v>32.668387381338469</v>
      </c>
      <c r="AT40" s="56">
        <f t="shared" si="30"/>
        <v>31.290755788825749</v>
      </c>
      <c r="AU40" s="56">
        <f t="shared" si="30"/>
        <v>30.092647545891996</v>
      </c>
      <c r="AV40" s="56">
        <f t="shared" si="30"/>
        <v>29.027606105438927</v>
      </c>
      <c r="AW40" s="56">
        <f t="shared" si="30"/>
        <v>54.759147179606849</v>
      </c>
      <c r="AX40" s="56">
        <f t="shared" si="30"/>
        <v>51.270191162341334</v>
      </c>
      <c r="AY40" s="56">
        <f t="shared" si="30"/>
        <v>48.468831342816578</v>
      </c>
      <c r="AZ40" s="56">
        <f t="shared" si="30"/>
        <v>46.162642751327333</v>
      </c>
      <c r="BA40" s="56">
        <f t="shared" si="30"/>
        <v>44.215318588430641</v>
      </c>
      <c r="BB40" s="56">
        <f t="shared" si="30"/>
        <v>42.530240138496779</v>
      </c>
      <c r="BC40" s="56">
        <f t="shared" si="30"/>
        <v>41.038858766502557</v>
      </c>
      <c r="BD40" s="56">
        <f t="shared" si="30"/>
        <v>39.692480576349332</v>
      </c>
      <c r="BE40" s="56">
        <f t="shared" si="30"/>
        <v>38.456457118920149</v>
      </c>
      <c r="BF40" s="56">
        <f t="shared" si="30"/>
        <v>37.306077438796017</v>
      </c>
      <c r="BG40" s="56">
        <f t="shared" si="30"/>
        <v>63.829585543129021</v>
      </c>
      <c r="BH40" s="56">
        <f t="shared" si="30"/>
        <v>60.476091388609277</v>
      </c>
      <c r="BI40" s="56">
        <f t="shared" si="30"/>
        <v>57.707747687646602</v>
      </c>
      <c r="BJ40" s="56">
        <f t="shared" si="30"/>
        <v>55.363585262847259</v>
      </c>
      <c r="BK40" s="56">
        <f t="shared" si="30"/>
        <v>53.329505487296181</v>
      </c>
      <c r="BL40" s="56">
        <f t="shared" si="30"/>
        <v>51.524559602358011</v>
      </c>
      <c r="BM40" s="56">
        <f t="shared" si="30"/>
        <v>49.891246531650872</v>
      </c>
      <c r="BN40" s="56">
        <f t="shared" si="30"/>
        <v>48.388652206279559</v>
      </c>
      <c r="BO40" s="56">
        <f t="shared" si="30"/>
        <v>46.987598147169365</v>
      </c>
      <c r="BP40" s="56">
        <f t="shared" si="30"/>
        <v>45.667210811799599</v>
      </c>
      <c r="BQ40" s="56">
        <f t="shared" si="30"/>
        <v>67.834701778029057</v>
      </c>
      <c r="BR40" s="56">
        <f t="shared" si="30"/>
        <v>64.680427016325552</v>
      </c>
      <c r="BS40" s="56">
        <f t="shared" si="30"/>
        <v>62.02941142145766</v>
      </c>
      <c r="BT40" s="56">
        <f t="shared" si="30"/>
        <v>59.745040736666795</v>
      </c>
      <c r="BU40" s="56">
        <f t="shared" ref="BU40:CR40" si="31">SUM(BU36:BU39)</f>
        <v>57.730433137358204</v>
      </c>
      <c r="BV40" s="56">
        <f t="shared" si="31"/>
        <v>55.916809279172433</v>
      </c>
      <c r="BW40" s="56">
        <f t="shared" si="31"/>
        <v>54.255268482927143</v>
      </c>
      <c r="BX40" s="56">
        <f t="shared" si="31"/>
        <v>52.710973427324184</v>
      </c>
      <c r="BY40" s="56">
        <f t="shared" si="31"/>
        <v>51.259037918973576</v>
      </c>
      <c r="BZ40" s="56">
        <f t="shared" si="31"/>
        <v>49.881618924942735</v>
      </c>
      <c r="CA40" s="56">
        <f t="shared" si="31"/>
        <v>69.545263530223735</v>
      </c>
      <c r="CB40" s="56">
        <f t="shared" si="31"/>
        <v>66.539949538726134</v>
      </c>
      <c r="CC40" s="56">
        <f t="shared" si="31"/>
        <v>63.988385828604194</v>
      </c>
      <c r="CD40" s="56">
        <f t="shared" si="31"/>
        <v>61.76838649028182</v>
      </c>
      <c r="CE40" s="56">
        <f t="shared" si="31"/>
        <v>59.793278636659387</v>
      </c>
      <c r="CF40" s="56">
        <f t="shared" si="31"/>
        <v>58.001508018726433</v>
      </c>
      <c r="CG40" s="56">
        <f t="shared" si="31"/>
        <v>56.349288897803376</v>
      </c>
      <c r="CH40" s="56">
        <f t="shared" si="31"/>
        <v>54.805406537292264</v>
      </c>
      <c r="CI40" s="56">
        <f t="shared" si="31"/>
        <v>53.347541831148177</v>
      </c>
      <c r="CJ40" s="56">
        <f t="shared" si="31"/>
        <v>51.959672250285777</v>
      </c>
      <c r="CK40" s="56">
        <f t="shared" si="31"/>
        <v>50.630233865308014</v>
      </c>
      <c r="CL40" s="56">
        <f t="shared" si="31"/>
        <v>49.350821535950843</v>
      </c>
      <c r="CM40" s="56">
        <f t="shared" si="31"/>
        <v>48.115269646229805</v>
      </c>
      <c r="CN40" s="56">
        <f t="shared" si="31"/>
        <v>46.919001930283706</v>
      </c>
      <c r="CO40" s="56">
        <f t="shared" si="31"/>
        <v>45.758571578211729</v>
      </c>
      <c r="CP40" s="56">
        <f t="shared" si="31"/>
        <v>44.631335894210338</v>
      </c>
      <c r="CQ40" s="56">
        <f t="shared" si="31"/>
        <v>43.535226101472247</v>
      </c>
      <c r="CR40" s="56">
        <f t="shared" si="31"/>
        <v>42.468584429819465</v>
      </c>
      <c r="CS40" s="56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</row>
    <row r="41" spans="4:116" x14ac:dyDescent="0.25">
      <c r="D41" t="s">
        <v>109</v>
      </c>
      <c r="E41" t="s">
        <v>110</v>
      </c>
      <c r="G41" s="56">
        <f>G40*44/12</f>
        <v>0</v>
      </c>
      <c r="H41" s="56">
        <f t="shared" ref="H41:BS41" si="32">H40*44/12</f>
        <v>0</v>
      </c>
      <c r="I41" s="56">
        <f t="shared" si="32"/>
        <v>0</v>
      </c>
      <c r="J41" s="56">
        <f t="shared" si="32"/>
        <v>0</v>
      </c>
      <c r="K41" s="56">
        <f t="shared" si="32"/>
        <v>0</v>
      </c>
      <c r="L41" s="56">
        <f t="shared" si="32"/>
        <v>0</v>
      </c>
      <c r="M41" s="56">
        <f t="shared" si="32"/>
        <v>0</v>
      </c>
      <c r="N41" s="56">
        <f t="shared" si="32"/>
        <v>0</v>
      </c>
      <c r="O41" s="56">
        <f t="shared" si="32"/>
        <v>0</v>
      </c>
      <c r="P41" s="56">
        <f t="shared" si="32"/>
        <v>0</v>
      </c>
      <c r="Q41" s="56">
        <f t="shared" si="32"/>
        <v>0</v>
      </c>
      <c r="R41" s="56">
        <f t="shared" si="32"/>
        <v>0</v>
      </c>
      <c r="S41" s="56">
        <f t="shared" si="32"/>
        <v>0</v>
      </c>
      <c r="T41" s="56">
        <f t="shared" si="32"/>
        <v>0</v>
      </c>
      <c r="U41" s="56">
        <f t="shared" si="32"/>
        <v>0</v>
      </c>
      <c r="V41" s="56">
        <f t="shared" si="32"/>
        <v>0</v>
      </c>
      <c r="W41" s="56">
        <f t="shared" si="32"/>
        <v>0</v>
      </c>
      <c r="X41" s="56">
        <f t="shared" si="32"/>
        <v>0</v>
      </c>
      <c r="Y41" s="56">
        <f t="shared" si="32"/>
        <v>0</v>
      </c>
      <c r="Z41" s="56">
        <f t="shared" si="32"/>
        <v>0</v>
      </c>
      <c r="AA41" s="56">
        <f t="shared" si="32"/>
        <v>0</v>
      </c>
      <c r="AB41" s="56">
        <f t="shared" si="32"/>
        <v>72.58570750881519</v>
      </c>
      <c r="AC41" s="56">
        <f t="shared" si="32"/>
        <v>63.593118554137249</v>
      </c>
      <c r="AD41" s="56">
        <f t="shared" si="32"/>
        <v>56.89894871067046</v>
      </c>
      <c r="AE41" s="56">
        <f t="shared" si="32"/>
        <v>51.839179483125037</v>
      </c>
      <c r="AF41" s="56">
        <f t="shared" si="32"/>
        <v>47.944028057861452</v>
      </c>
      <c r="AG41" s="56">
        <f t="shared" si="32"/>
        <v>44.881063847919137</v>
      </c>
      <c r="AH41" s="56">
        <f t="shared" si="32"/>
        <v>102.9418834219603</v>
      </c>
      <c r="AI41" s="56">
        <f t="shared" si="32"/>
        <v>94.176403731095547</v>
      </c>
      <c r="AJ41" s="56">
        <f t="shared" si="32"/>
        <v>87.393485982080222</v>
      </c>
      <c r="AK41" s="56">
        <f t="shared" si="32"/>
        <v>82.028442274470123</v>
      </c>
      <c r="AL41" s="56">
        <f t="shared" si="32"/>
        <v>77.681540688553099</v>
      </c>
      <c r="AM41" s="56">
        <f t="shared" si="32"/>
        <v>74.069702754526716</v>
      </c>
      <c r="AN41" s="56">
        <f t="shared" si="32"/>
        <v>70.992348078431121</v>
      </c>
      <c r="AO41" s="56">
        <f t="shared" si="32"/>
        <v>153.11093130720147</v>
      </c>
      <c r="AP41" s="56">
        <f t="shared" si="32"/>
        <v>141.82085012184402</v>
      </c>
      <c r="AQ41" s="56">
        <f t="shared" si="32"/>
        <v>132.91999193833604</v>
      </c>
      <c r="AR41" s="56">
        <f t="shared" si="32"/>
        <v>125.73366041031962</v>
      </c>
      <c r="AS41" s="56">
        <f t="shared" si="32"/>
        <v>119.78408706490772</v>
      </c>
      <c r="AT41" s="56">
        <f t="shared" si="32"/>
        <v>114.73277122569441</v>
      </c>
      <c r="AU41" s="56">
        <f t="shared" si="32"/>
        <v>110.33970766827065</v>
      </c>
      <c r="AV41" s="56">
        <f t="shared" si="32"/>
        <v>106.43455571994274</v>
      </c>
      <c r="AW41" s="56">
        <f t="shared" si="32"/>
        <v>200.78353965855845</v>
      </c>
      <c r="AX41" s="56">
        <f t="shared" si="32"/>
        <v>187.99070092858491</v>
      </c>
      <c r="AY41" s="56">
        <f t="shared" si="32"/>
        <v>177.71904825699411</v>
      </c>
      <c r="AZ41" s="56">
        <f t="shared" si="32"/>
        <v>169.26302342153355</v>
      </c>
      <c r="BA41" s="56">
        <f t="shared" si="32"/>
        <v>162.1228348242457</v>
      </c>
      <c r="BB41" s="56">
        <f t="shared" si="32"/>
        <v>155.94421384115486</v>
      </c>
      <c r="BC41" s="56">
        <f t="shared" si="32"/>
        <v>150.47581547717604</v>
      </c>
      <c r="BD41" s="56">
        <f t="shared" si="32"/>
        <v>145.53909544661423</v>
      </c>
      <c r="BE41" s="56">
        <f t="shared" si="32"/>
        <v>141.00700943604053</v>
      </c>
      <c r="BF41" s="56">
        <f t="shared" si="32"/>
        <v>136.78895060891873</v>
      </c>
      <c r="BG41" s="56">
        <f t="shared" si="32"/>
        <v>234.04181365813974</v>
      </c>
      <c r="BH41" s="56">
        <f t="shared" si="32"/>
        <v>221.74566842490069</v>
      </c>
      <c r="BI41" s="56">
        <f t="shared" si="32"/>
        <v>211.59507485470419</v>
      </c>
      <c r="BJ41" s="56">
        <f t="shared" si="32"/>
        <v>202.99981263043995</v>
      </c>
      <c r="BK41" s="56">
        <f t="shared" si="32"/>
        <v>195.54152012008601</v>
      </c>
      <c r="BL41" s="56">
        <f t="shared" si="32"/>
        <v>188.92338520864601</v>
      </c>
      <c r="BM41" s="56">
        <f t="shared" si="32"/>
        <v>182.93457061605318</v>
      </c>
      <c r="BN41" s="56">
        <f t="shared" si="32"/>
        <v>177.4250580896917</v>
      </c>
      <c r="BO41" s="56">
        <f t="shared" si="32"/>
        <v>172.28785987295433</v>
      </c>
      <c r="BP41" s="56">
        <f t="shared" si="32"/>
        <v>167.44643964326519</v>
      </c>
      <c r="BQ41" s="56">
        <f t="shared" si="32"/>
        <v>248.72723985277321</v>
      </c>
      <c r="BR41" s="56">
        <f t="shared" si="32"/>
        <v>237.16156572652702</v>
      </c>
      <c r="BS41" s="56">
        <f t="shared" si="32"/>
        <v>227.44117521201142</v>
      </c>
      <c r="BT41" s="56">
        <f t="shared" ref="BT41:CR41" si="33">BT40*44/12</f>
        <v>219.06514936777822</v>
      </c>
      <c r="BU41" s="56">
        <f t="shared" si="33"/>
        <v>211.67825483698007</v>
      </c>
      <c r="BV41" s="56">
        <f t="shared" si="33"/>
        <v>205.02830069029892</v>
      </c>
      <c r="BW41" s="56">
        <f t="shared" si="33"/>
        <v>198.93598443739953</v>
      </c>
      <c r="BX41" s="56">
        <f t="shared" si="33"/>
        <v>193.27356923352201</v>
      </c>
      <c r="BY41" s="56">
        <f t="shared" si="33"/>
        <v>187.94980570290309</v>
      </c>
      <c r="BZ41" s="56">
        <f t="shared" si="33"/>
        <v>182.89926939145667</v>
      </c>
      <c r="CA41" s="56">
        <f t="shared" si="33"/>
        <v>254.99929961082034</v>
      </c>
      <c r="CB41" s="56">
        <f t="shared" si="33"/>
        <v>243.97981497532916</v>
      </c>
      <c r="CC41" s="56">
        <f t="shared" si="33"/>
        <v>234.62408137154873</v>
      </c>
      <c r="CD41" s="56">
        <f t="shared" si="33"/>
        <v>226.48408379770001</v>
      </c>
      <c r="CE41" s="56">
        <f t="shared" si="33"/>
        <v>219.24202166775106</v>
      </c>
      <c r="CF41" s="56">
        <f t="shared" si="33"/>
        <v>212.67219606866357</v>
      </c>
      <c r="CG41" s="56">
        <f t="shared" si="33"/>
        <v>206.61405929194572</v>
      </c>
      <c r="CH41" s="56">
        <f t="shared" si="33"/>
        <v>200.95315730340496</v>
      </c>
      <c r="CI41" s="56">
        <f t="shared" si="33"/>
        <v>195.60765338087666</v>
      </c>
      <c r="CJ41" s="56">
        <f t="shared" si="33"/>
        <v>190.51879825104785</v>
      </c>
      <c r="CK41" s="56">
        <f t="shared" si="33"/>
        <v>185.64419083946271</v>
      </c>
      <c r="CL41" s="56">
        <f t="shared" si="33"/>
        <v>180.95301229848641</v>
      </c>
      <c r="CM41" s="56">
        <f t="shared" si="33"/>
        <v>176.42265536950927</v>
      </c>
      <c r="CN41" s="56">
        <f t="shared" si="33"/>
        <v>172.03634041104024</v>
      </c>
      <c r="CO41" s="56">
        <f t="shared" si="33"/>
        <v>167.78142912010966</v>
      </c>
      <c r="CP41" s="56">
        <f t="shared" si="33"/>
        <v>163.64823161210458</v>
      </c>
      <c r="CQ41" s="56">
        <f t="shared" si="33"/>
        <v>159.62916237206491</v>
      </c>
      <c r="CR41" s="56">
        <f t="shared" si="33"/>
        <v>155.71814290933804</v>
      </c>
      <c r="CS41" s="56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</row>
    <row r="42" spans="4:116" x14ac:dyDescent="0.25"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</row>
    <row r="43" spans="4:116" x14ac:dyDescent="0.25">
      <c r="E43" t="s">
        <v>111</v>
      </c>
      <c r="G43" s="56">
        <f t="shared" ref="G43:BR43" si="34">G41-G97</f>
        <v>0</v>
      </c>
      <c r="H43" s="56">
        <f t="shared" si="34"/>
        <v>0</v>
      </c>
      <c r="I43" s="56">
        <f t="shared" si="34"/>
        <v>0</v>
      </c>
      <c r="J43" s="56">
        <f t="shared" si="34"/>
        <v>0</v>
      </c>
      <c r="K43" s="56">
        <f t="shared" si="34"/>
        <v>0</v>
      </c>
      <c r="L43" s="56">
        <f t="shared" si="34"/>
        <v>0</v>
      </c>
      <c r="M43" s="56">
        <f t="shared" si="34"/>
        <v>0</v>
      </c>
      <c r="N43" s="56">
        <f t="shared" si="34"/>
        <v>0</v>
      </c>
      <c r="O43" s="56">
        <f t="shared" si="34"/>
        <v>0</v>
      </c>
      <c r="P43" s="56">
        <f t="shared" si="34"/>
        <v>0</v>
      </c>
      <c r="Q43" s="56">
        <f t="shared" si="34"/>
        <v>0</v>
      </c>
      <c r="R43" s="56">
        <f t="shared" si="34"/>
        <v>0</v>
      </c>
      <c r="S43" s="56">
        <f t="shared" si="34"/>
        <v>0</v>
      </c>
      <c r="T43" s="56">
        <f t="shared" si="34"/>
        <v>0</v>
      </c>
      <c r="U43" s="56">
        <f t="shared" si="34"/>
        <v>0</v>
      </c>
      <c r="V43" s="56">
        <f t="shared" si="34"/>
        <v>0</v>
      </c>
      <c r="W43" s="56">
        <f t="shared" si="34"/>
        <v>0</v>
      </c>
      <c r="X43" s="56">
        <f t="shared" si="34"/>
        <v>0</v>
      </c>
      <c r="Y43" s="56">
        <f t="shared" si="34"/>
        <v>0</v>
      </c>
      <c r="Z43" s="56">
        <f t="shared" si="34"/>
        <v>0</v>
      </c>
      <c r="AA43" s="56">
        <f t="shared" si="34"/>
        <v>0</v>
      </c>
      <c r="AB43" s="56">
        <f t="shared" si="34"/>
        <v>72.58570750881519</v>
      </c>
      <c r="AC43" s="56">
        <f t="shared" si="34"/>
        <v>63.593118554137249</v>
      </c>
      <c r="AD43" s="56">
        <f t="shared" si="34"/>
        <v>56.89894871067046</v>
      </c>
      <c r="AE43" s="56">
        <f t="shared" si="34"/>
        <v>51.839179483125037</v>
      </c>
      <c r="AF43" s="56">
        <f t="shared" si="34"/>
        <v>47.944028057861452</v>
      </c>
      <c r="AG43" s="56">
        <f t="shared" si="34"/>
        <v>44.881063847919137</v>
      </c>
      <c r="AH43" s="56">
        <f t="shared" si="34"/>
        <v>102.9418834219603</v>
      </c>
      <c r="AI43" s="56">
        <f t="shared" si="34"/>
        <v>94.176403731095547</v>
      </c>
      <c r="AJ43" s="56">
        <f t="shared" si="34"/>
        <v>87.393485982080222</v>
      </c>
      <c r="AK43" s="56">
        <f t="shared" si="34"/>
        <v>82.028442274470123</v>
      </c>
      <c r="AL43" s="56">
        <f t="shared" si="34"/>
        <v>77.681540688553099</v>
      </c>
      <c r="AM43" s="56">
        <f t="shared" si="34"/>
        <v>74.069702754526716</v>
      </c>
      <c r="AN43" s="56">
        <f t="shared" si="34"/>
        <v>70.992348078431121</v>
      </c>
      <c r="AO43" s="56">
        <f t="shared" si="34"/>
        <v>153.11093130720147</v>
      </c>
      <c r="AP43" s="56">
        <f t="shared" si="34"/>
        <v>141.82085012184402</v>
      </c>
      <c r="AQ43" s="56">
        <f t="shared" si="34"/>
        <v>132.91999193833604</v>
      </c>
      <c r="AR43" s="56">
        <f t="shared" si="34"/>
        <v>125.73366041031962</v>
      </c>
      <c r="AS43" s="56">
        <f t="shared" si="34"/>
        <v>119.78408706490772</v>
      </c>
      <c r="AT43" s="56">
        <f t="shared" si="34"/>
        <v>114.73277122569441</v>
      </c>
      <c r="AU43" s="56">
        <f t="shared" si="34"/>
        <v>110.33970766827065</v>
      </c>
      <c r="AV43" s="56">
        <f t="shared" si="34"/>
        <v>106.43455571994274</v>
      </c>
      <c r="AW43" s="56">
        <f t="shared" si="34"/>
        <v>200.78353965855845</v>
      </c>
      <c r="AX43" s="56">
        <f t="shared" si="34"/>
        <v>187.99070092858491</v>
      </c>
      <c r="AY43" s="56">
        <f t="shared" si="34"/>
        <v>177.71904825699411</v>
      </c>
      <c r="AZ43" s="56">
        <f t="shared" si="34"/>
        <v>169.26302342153355</v>
      </c>
      <c r="BA43" s="56">
        <f t="shared" si="34"/>
        <v>162.1228348242457</v>
      </c>
      <c r="BB43" s="56">
        <f t="shared" si="34"/>
        <v>155.94421384115486</v>
      </c>
      <c r="BC43" s="56">
        <f t="shared" si="34"/>
        <v>150.47581547717604</v>
      </c>
      <c r="BD43" s="56">
        <f t="shared" si="34"/>
        <v>145.53909544661423</v>
      </c>
      <c r="BE43" s="56">
        <f t="shared" si="34"/>
        <v>141.00700943604053</v>
      </c>
      <c r="BF43" s="56">
        <f t="shared" si="34"/>
        <v>136.78895060891873</v>
      </c>
      <c r="BG43" s="56">
        <f t="shared" si="34"/>
        <v>234.04181365813974</v>
      </c>
      <c r="BH43" s="56">
        <f t="shared" si="34"/>
        <v>221.74566842490069</v>
      </c>
      <c r="BI43" s="56">
        <f t="shared" si="34"/>
        <v>211.59507485470419</v>
      </c>
      <c r="BJ43" s="56">
        <f t="shared" si="34"/>
        <v>202.99981263043995</v>
      </c>
      <c r="BK43" s="56">
        <f t="shared" si="34"/>
        <v>195.54152012008601</v>
      </c>
      <c r="BL43" s="56">
        <f t="shared" si="34"/>
        <v>188.92338520864601</v>
      </c>
      <c r="BM43" s="56">
        <f t="shared" si="34"/>
        <v>182.93457061605318</v>
      </c>
      <c r="BN43" s="56">
        <f t="shared" si="34"/>
        <v>177.4250580896917</v>
      </c>
      <c r="BO43" s="56">
        <f t="shared" si="34"/>
        <v>172.28785987295433</v>
      </c>
      <c r="BP43" s="56">
        <f t="shared" si="34"/>
        <v>167.44643964326519</v>
      </c>
      <c r="BQ43" s="56">
        <f t="shared" si="34"/>
        <v>248.72723985277321</v>
      </c>
      <c r="BR43" s="56">
        <f t="shared" si="34"/>
        <v>237.16156572652702</v>
      </c>
      <c r="BS43" s="56">
        <f t="shared" ref="BS43:CR43" si="35">BS41-BS97</f>
        <v>227.44117521201142</v>
      </c>
      <c r="BT43" s="56">
        <f t="shared" si="35"/>
        <v>219.06514936777822</v>
      </c>
      <c r="BU43" s="56">
        <f t="shared" si="35"/>
        <v>211.67825483698007</v>
      </c>
      <c r="BV43" s="56">
        <f t="shared" si="35"/>
        <v>205.02830069029892</v>
      </c>
      <c r="BW43" s="56">
        <f t="shared" si="35"/>
        <v>198.93598443739953</v>
      </c>
      <c r="BX43" s="56">
        <f t="shared" si="35"/>
        <v>193.27356923352201</v>
      </c>
      <c r="BY43" s="56">
        <f t="shared" si="35"/>
        <v>187.94980570290309</v>
      </c>
      <c r="BZ43" s="56">
        <f t="shared" si="35"/>
        <v>182.89926939145667</v>
      </c>
      <c r="CA43" s="56">
        <f t="shared" si="35"/>
        <v>254.99929961082034</v>
      </c>
      <c r="CB43" s="56">
        <f t="shared" si="35"/>
        <v>243.97981497532916</v>
      </c>
      <c r="CC43" s="56">
        <f t="shared" si="35"/>
        <v>234.62408137154873</v>
      </c>
      <c r="CD43" s="56">
        <f t="shared" si="35"/>
        <v>226.48408379770001</v>
      </c>
      <c r="CE43" s="56">
        <f t="shared" si="35"/>
        <v>219.24202166775106</v>
      </c>
      <c r="CF43" s="56">
        <f t="shared" si="35"/>
        <v>212.67219606866357</v>
      </c>
      <c r="CG43" s="56">
        <f t="shared" si="35"/>
        <v>206.61405929194572</v>
      </c>
      <c r="CH43" s="56">
        <f t="shared" si="35"/>
        <v>200.95315730340496</v>
      </c>
      <c r="CI43" s="56">
        <f t="shared" si="35"/>
        <v>195.60765338087666</v>
      </c>
      <c r="CJ43" s="56">
        <f t="shared" si="35"/>
        <v>190.51879825104785</v>
      </c>
      <c r="CK43" s="56">
        <f t="shared" si="35"/>
        <v>185.64419083946271</v>
      </c>
      <c r="CL43" s="56">
        <f t="shared" si="35"/>
        <v>180.95301229848641</v>
      </c>
      <c r="CM43" s="56">
        <f t="shared" si="35"/>
        <v>176.42265536950927</v>
      </c>
      <c r="CN43" s="56">
        <f t="shared" si="35"/>
        <v>172.03634041104024</v>
      </c>
      <c r="CO43" s="56">
        <f t="shared" si="35"/>
        <v>167.78142912010966</v>
      </c>
      <c r="CP43" s="56">
        <f t="shared" si="35"/>
        <v>163.64823161210458</v>
      </c>
      <c r="CQ43" s="56">
        <f t="shared" si="35"/>
        <v>159.62916237206491</v>
      </c>
      <c r="CR43" s="56">
        <f t="shared" si="35"/>
        <v>155.71814290933804</v>
      </c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</row>
    <row r="44" spans="4:116" x14ac:dyDescent="0.25">
      <c r="E44" s="3" t="s">
        <v>112</v>
      </c>
      <c r="F44" s="14"/>
      <c r="G44" s="59">
        <f>1/30*SUM(G43:AJ43)</f>
        <v>20.741793976588816</v>
      </c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4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</row>
    <row r="45" spans="4:116" ht="15.75" thickBot="1" x14ac:dyDescent="0.3">
      <c r="E45" s="3"/>
      <c r="F45" s="14"/>
      <c r="G45" s="59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4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</row>
    <row r="46" spans="4:116" ht="15.75" thickBot="1" x14ac:dyDescent="0.3">
      <c r="E46" s="77" t="s">
        <v>9</v>
      </c>
      <c r="F46" s="78"/>
      <c r="G46" s="65">
        <f>MIN(G44:G45)</f>
        <v>20.741793976588816</v>
      </c>
      <c r="H46" s="79" t="s">
        <v>113</v>
      </c>
      <c r="I46" s="65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1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4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</row>
    <row r="47" spans="4:116" x14ac:dyDescent="0.25">
      <c r="G47" s="61"/>
      <c r="H47" s="82" t="s">
        <v>114</v>
      </c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2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</row>
    <row r="48" spans="4:116" x14ac:dyDescent="0.25">
      <c r="D48" s="51" t="s">
        <v>115</v>
      </c>
      <c r="E48" s="5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2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</row>
    <row r="49" spans="4:116" x14ac:dyDescent="0.25">
      <c r="E49" t="s">
        <v>57</v>
      </c>
      <c r="F49" s="42" t="s">
        <v>58</v>
      </c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2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</row>
    <row r="50" spans="4:116" x14ac:dyDescent="0.25">
      <c r="D50" t="s">
        <v>116</v>
      </c>
      <c r="F50">
        <f>VLOOKUP(F49,'Référencement Essences'!$B$3:$C$6,2,0)</f>
        <v>0.43</v>
      </c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2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</row>
    <row r="51" spans="4:116" x14ac:dyDescent="0.25">
      <c r="D51" t="s">
        <v>117</v>
      </c>
      <c r="E51" s="14" t="s">
        <v>118</v>
      </c>
      <c r="G51" s="61">
        <f t="shared" ref="G51:AJ51" si="36">$F$50*G22*$F$3</f>
        <v>0</v>
      </c>
      <c r="H51" s="61">
        <f t="shared" si="36"/>
        <v>0</v>
      </c>
      <c r="I51" s="61">
        <f t="shared" si="36"/>
        <v>0</v>
      </c>
      <c r="J51" s="61">
        <f t="shared" si="36"/>
        <v>0</v>
      </c>
      <c r="K51" s="61">
        <f t="shared" si="36"/>
        <v>0</v>
      </c>
      <c r="L51" s="61">
        <f t="shared" si="36"/>
        <v>0</v>
      </c>
      <c r="M51" s="61">
        <f t="shared" si="36"/>
        <v>0</v>
      </c>
      <c r="N51" s="61">
        <f t="shared" si="36"/>
        <v>0</v>
      </c>
      <c r="O51" s="61">
        <f t="shared" si="36"/>
        <v>0</v>
      </c>
      <c r="P51" s="61">
        <f t="shared" si="36"/>
        <v>0</v>
      </c>
      <c r="Q51" s="61">
        <f t="shared" si="36"/>
        <v>0</v>
      </c>
      <c r="R51" s="61">
        <f t="shared" si="36"/>
        <v>0</v>
      </c>
      <c r="S51" s="61">
        <f t="shared" si="36"/>
        <v>0</v>
      </c>
      <c r="T51" s="61">
        <f t="shared" si="36"/>
        <v>0</v>
      </c>
      <c r="U51" s="61">
        <f t="shared" si="36"/>
        <v>0</v>
      </c>
      <c r="V51" s="61">
        <f t="shared" si="36"/>
        <v>0</v>
      </c>
      <c r="W51" s="61">
        <f t="shared" si="36"/>
        <v>0</v>
      </c>
      <c r="X51" s="61">
        <f t="shared" si="36"/>
        <v>0</v>
      </c>
      <c r="Y51" s="61">
        <f t="shared" si="36"/>
        <v>0</v>
      </c>
      <c r="Z51" s="61">
        <f t="shared" si="36"/>
        <v>0</v>
      </c>
      <c r="AA51" s="61">
        <f t="shared" si="36"/>
        <v>41.8992</v>
      </c>
      <c r="AB51" s="61">
        <f t="shared" si="36"/>
        <v>0</v>
      </c>
      <c r="AC51" s="61">
        <f t="shared" si="36"/>
        <v>0</v>
      </c>
      <c r="AD51" s="61">
        <f t="shared" si="36"/>
        <v>0</v>
      </c>
      <c r="AE51" s="61">
        <f t="shared" si="36"/>
        <v>0</v>
      </c>
      <c r="AF51" s="61">
        <f t="shared" si="36"/>
        <v>0</v>
      </c>
      <c r="AG51" s="61">
        <f t="shared" si="36"/>
        <v>34.675199999999997</v>
      </c>
      <c r="AH51" s="61">
        <f t="shared" si="36"/>
        <v>0</v>
      </c>
      <c r="AI51" s="61">
        <f t="shared" si="36"/>
        <v>0</v>
      </c>
      <c r="AJ51" s="61">
        <f t="shared" si="36"/>
        <v>0</v>
      </c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</row>
    <row r="52" spans="4:116" x14ac:dyDescent="0.25">
      <c r="D52" s="14" t="s">
        <v>119</v>
      </c>
      <c r="F52" s="59">
        <f>SUM(G51:AJ51)</f>
        <v>76.574399999999997</v>
      </c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2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</row>
    <row r="53" spans="4:116" ht="15.75" thickBot="1" x14ac:dyDescent="0.3">
      <c r="E53" s="3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2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</row>
    <row r="54" spans="4:116" ht="15.75" thickBot="1" x14ac:dyDescent="0.3">
      <c r="E54" s="47" t="s">
        <v>56</v>
      </c>
      <c r="F54" s="78"/>
      <c r="G54" s="65">
        <f>F52-G104</f>
        <v>76.574399999999997</v>
      </c>
      <c r="H54" s="67" t="s">
        <v>120</v>
      </c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8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2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</row>
    <row r="55" spans="4:116" x14ac:dyDescent="0.25">
      <c r="G55" s="61"/>
      <c r="H55" s="82" t="s">
        <v>114</v>
      </c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2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</row>
    <row r="56" spans="4:116" x14ac:dyDescent="0.25"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2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</row>
    <row r="57" spans="4:116" x14ac:dyDescent="0.25"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2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</row>
    <row r="58" spans="4:116" x14ac:dyDescent="0.25">
      <c r="D58" s="39" t="s">
        <v>121</v>
      </c>
      <c r="E58" s="40"/>
      <c r="F58" s="40"/>
      <c r="G58" s="40"/>
      <c r="H58" s="40"/>
      <c r="I58" s="40"/>
      <c r="J58" s="40"/>
      <c r="K58" s="73"/>
      <c r="AJ58" s="41"/>
    </row>
    <row r="59" spans="4:116" x14ac:dyDescent="0.25">
      <c r="K59" s="73"/>
      <c r="AJ59" s="41"/>
    </row>
    <row r="60" spans="4:116" x14ac:dyDescent="0.25">
      <c r="K60" s="73"/>
      <c r="AJ60" s="41"/>
    </row>
    <row r="61" spans="4:116" x14ac:dyDescent="0.25">
      <c r="D61" t="s">
        <v>122</v>
      </c>
      <c r="E61" t="s">
        <v>123</v>
      </c>
      <c r="F61" s="45">
        <v>1</v>
      </c>
      <c r="K61" s="73"/>
      <c r="AJ61" s="41"/>
    </row>
    <row r="62" spans="4:116" x14ac:dyDescent="0.25">
      <c r="D62" s="42" t="s">
        <v>124</v>
      </c>
      <c r="E62" t="s">
        <v>125</v>
      </c>
      <c r="F62" s="84">
        <v>80</v>
      </c>
      <c r="G62">
        <v>1</v>
      </c>
      <c r="H62">
        <v>2</v>
      </c>
      <c r="I62">
        <v>3</v>
      </c>
      <c r="J62">
        <v>4</v>
      </c>
      <c r="K62">
        <v>5</v>
      </c>
      <c r="L62">
        <v>6</v>
      </c>
      <c r="M62">
        <v>7</v>
      </c>
      <c r="N62">
        <v>8</v>
      </c>
      <c r="O62">
        <v>9</v>
      </c>
      <c r="P62">
        <v>10</v>
      </c>
      <c r="Q62">
        <v>11</v>
      </c>
      <c r="R62">
        <v>12</v>
      </c>
      <c r="S62">
        <v>13</v>
      </c>
      <c r="T62">
        <v>14</v>
      </c>
      <c r="U62">
        <v>15</v>
      </c>
      <c r="V62">
        <v>16</v>
      </c>
      <c r="W62">
        <v>17</v>
      </c>
      <c r="X62">
        <v>18</v>
      </c>
      <c r="Y62">
        <v>19</v>
      </c>
      <c r="Z62">
        <v>20</v>
      </c>
      <c r="AA62">
        <v>21</v>
      </c>
      <c r="AB62">
        <v>22</v>
      </c>
      <c r="AC62">
        <v>23</v>
      </c>
      <c r="AD62">
        <v>24</v>
      </c>
      <c r="AE62">
        <v>25</v>
      </c>
      <c r="AF62">
        <v>26</v>
      </c>
      <c r="AG62">
        <v>27</v>
      </c>
      <c r="AH62">
        <v>28</v>
      </c>
      <c r="AI62">
        <v>29</v>
      </c>
      <c r="AJ62" s="41">
        <v>30</v>
      </c>
      <c r="AK62">
        <v>31</v>
      </c>
      <c r="AL62">
        <v>32</v>
      </c>
      <c r="AM62">
        <v>33</v>
      </c>
      <c r="AN62">
        <v>34</v>
      </c>
      <c r="AO62">
        <v>35</v>
      </c>
      <c r="AP62">
        <v>36</v>
      </c>
      <c r="AQ62">
        <v>37</v>
      </c>
      <c r="AR62">
        <v>38</v>
      </c>
      <c r="AS62">
        <v>39</v>
      </c>
      <c r="AT62">
        <v>40</v>
      </c>
      <c r="AU62">
        <v>41</v>
      </c>
      <c r="AV62">
        <v>42</v>
      </c>
      <c r="AW62">
        <v>43</v>
      </c>
      <c r="AX62">
        <v>44</v>
      </c>
      <c r="AY62">
        <v>45</v>
      </c>
      <c r="AZ62">
        <v>46</v>
      </c>
      <c r="BA62">
        <v>47</v>
      </c>
      <c r="BB62">
        <v>48</v>
      </c>
      <c r="BC62">
        <v>49</v>
      </c>
      <c r="BD62">
        <v>50</v>
      </c>
      <c r="BE62">
        <v>51</v>
      </c>
      <c r="BF62">
        <v>52</v>
      </c>
      <c r="BG62">
        <v>53</v>
      </c>
      <c r="BH62">
        <v>54</v>
      </c>
      <c r="BI62">
        <v>55</v>
      </c>
      <c r="BJ62">
        <v>56</v>
      </c>
      <c r="BK62">
        <v>57</v>
      </c>
      <c r="BL62">
        <v>58</v>
      </c>
      <c r="BM62">
        <v>59</v>
      </c>
      <c r="BN62">
        <v>60</v>
      </c>
      <c r="BO62">
        <v>61</v>
      </c>
      <c r="BP62">
        <v>62</v>
      </c>
      <c r="BQ62">
        <v>63</v>
      </c>
      <c r="BR62">
        <v>64</v>
      </c>
      <c r="BS62">
        <v>65</v>
      </c>
      <c r="BT62">
        <v>66</v>
      </c>
      <c r="BU62">
        <v>67</v>
      </c>
      <c r="BV62">
        <v>68</v>
      </c>
      <c r="BW62">
        <v>69</v>
      </c>
      <c r="BX62">
        <v>70</v>
      </c>
      <c r="BY62">
        <v>71</v>
      </c>
      <c r="BZ62">
        <v>72</v>
      </c>
      <c r="CA62">
        <v>73</v>
      </c>
      <c r="CB62">
        <v>74</v>
      </c>
      <c r="CC62">
        <v>75</v>
      </c>
      <c r="CD62">
        <v>76</v>
      </c>
      <c r="CE62">
        <v>77</v>
      </c>
      <c r="CF62">
        <v>78</v>
      </c>
      <c r="CG62">
        <v>79</v>
      </c>
      <c r="CH62">
        <v>80</v>
      </c>
    </row>
    <row r="63" spans="4:116" x14ac:dyDescent="0.25">
      <c r="D63" t="s">
        <v>126</v>
      </c>
      <c r="E63" t="s">
        <v>50</v>
      </c>
      <c r="F63" s="42">
        <f>$F$3</f>
        <v>1.68</v>
      </c>
      <c r="AJ63" s="41"/>
    </row>
    <row r="64" spans="4:116" x14ac:dyDescent="0.25">
      <c r="D64" t="s">
        <v>127</v>
      </c>
      <c r="E64" t="s">
        <v>55</v>
      </c>
      <c r="F64" s="42">
        <v>0.56999999999999995</v>
      </c>
      <c r="AJ64" s="41"/>
    </row>
    <row r="65" spans="4:86" x14ac:dyDescent="0.25">
      <c r="AJ65" s="41"/>
    </row>
    <row r="66" spans="4:86" x14ac:dyDescent="0.25">
      <c r="AJ66" s="41"/>
    </row>
    <row r="67" spans="4:86" x14ac:dyDescent="0.25">
      <c r="D67" s="51" t="s">
        <v>62</v>
      </c>
      <c r="E67" s="51"/>
      <c r="AJ67" s="41"/>
    </row>
    <row r="68" spans="4:86" x14ac:dyDescent="0.25">
      <c r="D68" t="s">
        <v>128</v>
      </c>
      <c r="E68" t="s">
        <v>129</v>
      </c>
      <c r="G68">
        <f>G62*$F$61</f>
        <v>1</v>
      </c>
      <c r="H68">
        <f t="shared" ref="H68:BS68" si="37">H62*$F$61</f>
        <v>2</v>
      </c>
      <c r="I68">
        <f t="shared" si="37"/>
        <v>3</v>
      </c>
      <c r="J68">
        <f t="shared" si="37"/>
        <v>4</v>
      </c>
      <c r="K68">
        <f t="shared" si="37"/>
        <v>5</v>
      </c>
      <c r="L68">
        <f t="shared" si="37"/>
        <v>6</v>
      </c>
      <c r="M68">
        <f t="shared" si="37"/>
        <v>7</v>
      </c>
      <c r="N68">
        <f t="shared" si="37"/>
        <v>8</v>
      </c>
      <c r="O68">
        <f t="shared" si="37"/>
        <v>9</v>
      </c>
      <c r="P68">
        <f t="shared" si="37"/>
        <v>10</v>
      </c>
      <c r="Q68">
        <f t="shared" si="37"/>
        <v>11</v>
      </c>
      <c r="R68">
        <f t="shared" si="37"/>
        <v>12</v>
      </c>
      <c r="S68">
        <f t="shared" si="37"/>
        <v>13</v>
      </c>
      <c r="T68">
        <f t="shared" si="37"/>
        <v>14</v>
      </c>
      <c r="U68">
        <f t="shared" si="37"/>
        <v>15</v>
      </c>
      <c r="V68">
        <f t="shared" si="37"/>
        <v>16</v>
      </c>
      <c r="W68">
        <f t="shared" si="37"/>
        <v>17</v>
      </c>
      <c r="X68">
        <f t="shared" si="37"/>
        <v>18</v>
      </c>
      <c r="Y68">
        <f t="shared" si="37"/>
        <v>19</v>
      </c>
      <c r="Z68">
        <f t="shared" si="37"/>
        <v>20</v>
      </c>
      <c r="AA68">
        <f t="shared" si="37"/>
        <v>21</v>
      </c>
      <c r="AB68">
        <f t="shared" si="37"/>
        <v>22</v>
      </c>
      <c r="AC68">
        <f t="shared" si="37"/>
        <v>23</v>
      </c>
      <c r="AD68">
        <f t="shared" si="37"/>
        <v>24</v>
      </c>
      <c r="AE68">
        <f t="shared" si="37"/>
        <v>25</v>
      </c>
      <c r="AF68">
        <f t="shared" si="37"/>
        <v>26</v>
      </c>
      <c r="AG68">
        <f t="shared" si="37"/>
        <v>27</v>
      </c>
      <c r="AH68">
        <f t="shared" si="37"/>
        <v>28</v>
      </c>
      <c r="AI68">
        <f t="shared" si="37"/>
        <v>29</v>
      </c>
      <c r="AJ68" s="46">
        <f t="shared" si="37"/>
        <v>30</v>
      </c>
      <c r="AK68">
        <f t="shared" si="37"/>
        <v>31</v>
      </c>
      <c r="AL68">
        <f t="shared" si="37"/>
        <v>32</v>
      </c>
      <c r="AM68">
        <f t="shared" si="37"/>
        <v>33</v>
      </c>
      <c r="AN68">
        <f t="shared" si="37"/>
        <v>34</v>
      </c>
      <c r="AO68">
        <f t="shared" si="37"/>
        <v>35</v>
      </c>
      <c r="AP68">
        <f t="shared" si="37"/>
        <v>36</v>
      </c>
      <c r="AQ68">
        <f t="shared" si="37"/>
        <v>37</v>
      </c>
      <c r="AR68">
        <f t="shared" si="37"/>
        <v>38</v>
      </c>
      <c r="AS68">
        <f t="shared" si="37"/>
        <v>39</v>
      </c>
      <c r="AT68">
        <f t="shared" si="37"/>
        <v>40</v>
      </c>
      <c r="AU68">
        <f t="shared" si="37"/>
        <v>41</v>
      </c>
      <c r="AV68">
        <f t="shared" si="37"/>
        <v>42</v>
      </c>
      <c r="AW68">
        <f t="shared" si="37"/>
        <v>43</v>
      </c>
      <c r="AX68">
        <f t="shared" si="37"/>
        <v>44</v>
      </c>
      <c r="AY68">
        <f t="shared" si="37"/>
        <v>45</v>
      </c>
      <c r="AZ68">
        <f t="shared" si="37"/>
        <v>46</v>
      </c>
      <c r="BA68">
        <f t="shared" si="37"/>
        <v>47</v>
      </c>
      <c r="BB68">
        <f t="shared" si="37"/>
        <v>48</v>
      </c>
      <c r="BC68">
        <f t="shared" si="37"/>
        <v>49</v>
      </c>
      <c r="BD68">
        <f t="shared" si="37"/>
        <v>50</v>
      </c>
      <c r="BE68">
        <f t="shared" si="37"/>
        <v>51</v>
      </c>
      <c r="BF68">
        <f t="shared" si="37"/>
        <v>52</v>
      </c>
      <c r="BG68">
        <f t="shared" si="37"/>
        <v>53</v>
      </c>
      <c r="BH68">
        <f t="shared" si="37"/>
        <v>54</v>
      </c>
      <c r="BI68">
        <f t="shared" si="37"/>
        <v>55</v>
      </c>
      <c r="BJ68">
        <f t="shared" si="37"/>
        <v>56</v>
      </c>
      <c r="BK68">
        <f t="shared" si="37"/>
        <v>57</v>
      </c>
      <c r="BL68">
        <f t="shared" si="37"/>
        <v>58</v>
      </c>
      <c r="BM68">
        <f t="shared" si="37"/>
        <v>59</v>
      </c>
      <c r="BN68">
        <f t="shared" si="37"/>
        <v>60</v>
      </c>
      <c r="BO68">
        <f t="shared" si="37"/>
        <v>61</v>
      </c>
      <c r="BP68">
        <f t="shared" si="37"/>
        <v>62</v>
      </c>
      <c r="BQ68">
        <f t="shared" si="37"/>
        <v>63</v>
      </c>
      <c r="BR68">
        <f t="shared" si="37"/>
        <v>64</v>
      </c>
      <c r="BS68">
        <f t="shared" si="37"/>
        <v>65</v>
      </c>
      <c r="BT68">
        <f t="shared" ref="BT68:CH68" si="38">BT62*$F$61</f>
        <v>66</v>
      </c>
      <c r="BU68">
        <f t="shared" si="38"/>
        <v>67</v>
      </c>
      <c r="BV68">
        <f t="shared" si="38"/>
        <v>68</v>
      </c>
      <c r="BW68">
        <f t="shared" si="38"/>
        <v>69</v>
      </c>
      <c r="BX68">
        <f t="shared" si="38"/>
        <v>70</v>
      </c>
      <c r="BY68">
        <f t="shared" si="38"/>
        <v>71</v>
      </c>
      <c r="BZ68">
        <f t="shared" si="38"/>
        <v>72</v>
      </c>
      <c r="CA68">
        <f t="shared" si="38"/>
        <v>73</v>
      </c>
      <c r="CB68">
        <f t="shared" si="38"/>
        <v>74</v>
      </c>
      <c r="CC68">
        <f t="shared" si="38"/>
        <v>75</v>
      </c>
      <c r="CD68">
        <f t="shared" si="38"/>
        <v>76</v>
      </c>
      <c r="CE68">
        <f t="shared" si="38"/>
        <v>77</v>
      </c>
      <c r="CF68">
        <f t="shared" si="38"/>
        <v>78</v>
      </c>
      <c r="CG68">
        <f t="shared" si="38"/>
        <v>79</v>
      </c>
      <c r="CH68">
        <f t="shared" si="38"/>
        <v>80</v>
      </c>
    </row>
    <row r="69" spans="4:86" x14ac:dyDescent="0.25">
      <c r="D69" t="s">
        <v>66</v>
      </c>
      <c r="E69" t="s">
        <v>67</v>
      </c>
      <c r="G69" s="56">
        <f>G68*$F$64*$F$63</f>
        <v>0.9575999999999999</v>
      </c>
      <c r="H69" s="56">
        <f t="shared" ref="H69:BS69" si="39">H68*$F$64*$F$63</f>
        <v>1.9151999999999998</v>
      </c>
      <c r="I69" s="56">
        <f t="shared" si="39"/>
        <v>2.8727999999999998</v>
      </c>
      <c r="J69" s="56">
        <f t="shared" si="39"/>
        <v>3.8303999999999996</v>
      </c>
      <c r="K69" s="56">
        <f t="shared" si="39"/>
        <v>4.7879999999999994</v>
      </c>
      <c r="L69" s="56">
        <f t="shared" si="39"/>
        <v>5.7455999999999996</v>
      </c>
      <c r="M69" s="56">
        <f t="shared" si="39"/>
        <v>6.7031999999999989</v>
      </c>
      <c r="N69" s="56">
        <f t="shared" si="39"/>
        <v>7.6607999999999992</v>
      </c>
      <c r="O69" s="56">
        <f t="shared" si="39"/>
        <v>8.6183999999999994</v>
      </c>
      <c r="P69" s="56">
        <f t="shared" si="39"/>
        <v>9.5759999999999987</v>
      </c>
      <c r="Q69" s="56">
        <f t="shared" si="39"/>
        <v>10.533599999999998</v>
      </c>
      <c r="R69" s="56">
        <f t="shared" si="39"/>
        <v>11.491199999999999</v>
      </c>
      <c r="S69" s="56">
        <f t="shared" si="39"/>
        <v>12.448799999999999</v>
      </c>
      <c r="T69" s="56">
        <f t="shared" si="39"/>
        <v>13.406399999999998</v>
      </c>
      <c r="U69" s="56">
        <f t="shared" si="39"/>
        <v>14.363999999999997</v>
      </c>
      <c r="V69" s="56">
        <f t="shared" si="39"/>
        <v>15.321599999999998</v>
      </c>
      <c r="W69" s="56">
        <f t="shared" si="39"/>
        <v>16.279199999999999</v>
      </c>
      <c r="X69" s="56">
        <f t="shared" si="39"/>
        <v>17.236799999999999</v>
      </c>
      <c r="Y69" s="56">
        <f t="shared" si="39"/>
        <v>18.194399999999998</v>
      </c>
      <c r="Z69" s="56">
        <f t="shared" si="39"/>
        <v>19.151999999999997</v>
      </c>
      <c r="AA69" s="56">
        <f t="shared" si="39"/>
        <v>20.109599999999997</v>
      </c>
      <c r="AB69" s="56">
        <f t="shared" si="39"/>
        <v>21.067199999999996</v>
      </c>
      <c r="AC69" s="56">
        <f t="shared" si="39"/>
        <v>22.024799999999999</v>
      </c>
      <c r="AD69" s="56">
        <f t="shared" si="39"/>
        <v>22.982399999999998</v>
      </c>
      <c r="AE69" s="56">
        <f t="shared" si="39"/>
        <v>23.939999999999998</v>
      </c>
      <c r="AF69" s="56">
        <f t="shared" si="39"/>
        <v>24.897599999999997</v>
      </c>
      <c r="AG69" s="56">
        <f t="shared" si="39"/>
        <v>25.855199999999996</v>
      </c>
      <c r="AH69" s="56">
        <f t="shared" si="39"/>
        <v>26.812799999999996</v>
      </c>
      <c r="AI69" s="56">
        <f t="shared" si="39"/>
        <v>27.770399999999995</v>
      </c>
      <c r="AJ69" s="46">
        <f t="shared" si="39"/>
        <v>28.727999999999994</v>
      </c>
      <c r="AK69" s="56">
        <f t="shared" si="39"/>
        <v>29.685599999999997</v>
      </c>
      <c r="AL69" s="56">
        <f t="shared" si="39"/>
        <v>30.643199999999997</v>
      </c>
      <c r="AM69" s="56">
        <f t="shared" si="39"/>
        <v>31.600799999999996</v>
      </c>
      <c r="AN69" s="56">
        <f t="shared" si="39"/>
        <v>32.558399999999999</v>
      </c>
      <c r="AO69" s="56">
        <f t="shared" si="39"/>
        <v>33.515999999999998</v>
      </c>
      <c r="AP69" s="56">
        <f t="shared" si="39"/>
        <v>34.473599999999998</v>
      </c>
      <c r="AQ69" s="56">
        <f t="shared" si="39"/>
        <v>35.431199999999997</v>
      </c>
      <c r="AR69" s="56">
        <f t="shared" si="39"/>
        <v>36.388799999999996</v>
      </c>
      <c r="AS69" s="56">
        <f t="shared" si="39"/>
        <v>37.346399999999996</v>
      </c>
      <c r="AT69" s="56">
        <f t="shared" si="39"/>
        <v>38.303999999999995</v>
      </c>
      <c r="AU69" s="56">
        <f t="shared" si="39"/>
        <v>39.261599999999994</v>
      </c>
      <c r="AV69" s="56">
        <f t="shared" si="39"/>
        <v>40.219199999999994</v>
      </c>
      <c r="AW69" s="56">
        <f t="shared" si="39"/>
        <v>41.176799999999993</v>
      </c>
      <c r="AX69" s="56">
        <f t="shared" si="39"/>
        <v>42.134399999999992</v>
      </c>
      <c r="AY69" s="56">
        <f t="shared" si="39"/>
        <v>43.091999999999999</v>
      </c>
      <c r="AZ69" s="56">
        <f t="shared" si="39"/>
        <v>44.049599999999998</v>
      </c>
      <c r="BA69" s="56">
        <f t="shared" si="39"/>
        <v>45.007199999999997</v>
      </c>
      <c r="BB69" s="56">
        <f t="shared" si="39"/>
        <v>45.964799999999997</v>
      </c>
      <c r="BC69" s="56">
        <f t="shared" si="39"/>
        <v>46.922399999999989</v>
      </c>
      <c r="BD69" s="56">
        <f t="shared" si="39"/>
        <v>47.879999999999995</v>
      </c>
      <c r="BE69" s="56">
        <f t="shared" si="39"/>
        <v>48.837599999999995</v>
      </c>
      <c r="BF69" s="56">
        <f t="shared" si="39"/>
        <v>49.795199999999994</v>
      </c>
      <c r="BG69" s="56">
        <f t="shared" si="39"/>
        <v>50.752799999999993</v>
      </c>
      <c r="BH69" s="56">
        <f t="shared" si="39"/>
        <v>51.710399999999993</v>
      </c>
      <c r="BI69" s="56">
        <f t="shared" si="39"/>
        <v>52.667999999999992</v>
      </c>
      <c r="BJ69" s="56">
        <f t="shared" si="39"/>
        <v>53.625599999999991</v>
      </c>
      <c r="BK69" s="56">
        <f t="shared" si="39"/>
        <v>54.583199999999991</v>
      </c>
      <c r="BL69" s="56">
        <f t="shared" si="39"/>
        <v>55.54079999999999</v>
      </c>
      <c r="BM69" s="56">
        <f t="shared" si="39"/>
        <v>56.49839999999999</v>
      </c>
      <c r="BN69" s="56">
        <f t="shared" si="39"/>
        <v>57.455999999999989</v>
      </c>
      <c r="BO69" s="56">
        <f t="shared" si="39"/>
        <v>58.413599999999988</v>
      </c>
      <c r="BP69" s="56">
        <f t="shared" si="39"/>
        <v>59.371199999999995</v>
      </c>
      <c r="BQ69" s="56">
        <f t="shared" si="39"/>
        <v>60.328799999999994</v>
      </c>
      <c r="BR69" s="56">
        <f t="shared" si="39"/>
        <v>61.286399999999993</v>
      </c>
      <c r="BS69" s="56">
        <f t="shared" si="39"/>
        <v>62.243999999999993</v>
      </c>
      <c r="BT69" s="56">
        <f t="shared" ref="BT69:CH69" si="40">BT68*$F$64*$F$63</f>
        <v>63.201599999999992</v>
      </c>
      <c r="BU69" s="56">
        <f t="shared" si="40"/>
        <v>64.159199999999998</v>
      </c>
      <c r="BV69" s="56">
        <f t="shared" si="40"/>
        <v>65.116799999999998</v>
      </c>
      <c r="BW69" s="56">
        <f t="shared" si="40"/>
        <v>66.074399999999997</v>
      </c>
      <c r="BX69" s="56">
        <f t="shared" si="40"/>
        <v>67.031999999999996</v>
      </c>
      <c r="BY69" s="56">
        <f t="shared" si="40"/>
        <v>67.989599999999996</v>
      </c>
      <c r="BZ69" s="56">
        <f t="shared" si="40"/>
        <v>68.947199999999995</v>
      </c>
      <c r="CA69" s="56">
        <f t="shared" si="40"/>
        <v>69.904799999999994</v>
      </c>
      <c r="CB69" s="56">
        <f t="shared" si="40"/>
        <v>70.862399999999994</v>
      </c>
      <c r="CC69" s="56">
        <f t="shared" si="40"/>
        <v>71.819999999999979</v>
      </c>
      <c r="CD69" s="56">
        <f t="shared" si="40"/>
        <v>72.777599999999993</v>
      </c>
      <c r="CE69" s="56">
        <f t="shared" si="40"/>
        <v>73.735199999999992</v>
      </c>
      <c r="CF69" s="56">
        <f t="shared" si="40"/>
        <v>74.692799999999991</v>
      </c>
      <c r="CG69" s="56">
        <f t="shared" si="40"/>
        <v>75.650399999999991</v>
      </c>
      <c r="CH69" s="56">
        <f t="shared" si="40"/>
        <v>76.60799999999999</v>
      </c>
    </row>
    <row r="70" spans="4:86" x14ac:dyDescent="0.25">
      <c r="D70" t="s">
        <v>68</v>
      </c>
      <c r="E70" t="s">
        <v>69</v>
      </c>
      <c r="G70" s="56">
        <f>EXP(-1.0587+0.8836*LN(G69)+0.284)</f>
        <v>0.44353343983618132</v>
      </c>
      <c r="H70" s="56">
        <f t="shared" ref="H70:BS70" si="41">EXP(-1.0587+0.8836*LN(H69)+0.284)</f>
        <v>0.81830738926005675</v>
      </c>
      <c r="I70" s="56">
        <f t="shared" si="41"/>
        <v>1.1708754747912635</v>
      </c>
      <c r="J70" s="56">
        <f t="shared" si="41"/>
        <v>1.5097553491455717</v>
      </c>
      <c r="K70" s="56">
        <f t="shared" si="41"/>
        <v>1.8388074917608872</v>
      </c>
      <c r="L70" s="56">
        <f t="shared" si="41"/>
        <v>2.1602340812881109</v>
      </c>
      <c r="M70" s="56">
        <f t="shared" si="41"/>
        <v>2.4754547771549982</v>
      </c>
      <c r="N70" s="56">
        <f t="shared" si="41"/>
        <v>2.7854584282011037</v>
      </c>
      <c r="O70" s="56">
        <f t="shared" si="41"/>
        <v>3.0909718509026645</v>
      </c>
      <c r="P70" s="56">
        <f t="shared" si="41"/>
        <v>3.3925508716782398</v>
      </c>
      <c r="Q70" s="56">
        <f t="shared" si="41"/>
        <v>3.6906337188248157</v>
      </c>
      <c r="R70" s="56">
        <f t="shared" si="41"/>
        <v>3.9855743727065613</v>
      </c>
      <c r="S70" s="56">
        <f t="shared" si="41"/>
        <v>4.2776644527179633</v>
      </c>
      <c r="T70" s="56">
        <f t="shared" si="41"/>
        <v>4.5671481651377324</v>
      </c>
      <c r="U70" s="56">
        <f t="shared" si="41"/>
        <v>4.8542328527934115</v>
      </c>
      <c r="V70" s="56">
        <f t="shared" si="41"/>
        <v>5.1390966487567367</v>
      </c>
      <c r="W70" s="56">
        <f t="shared" si="41"/>
        <v>5.4218941609512674</v>
      </c>
      <c r="X70" s="56">
        <f t="shared" si="41"/>
        <v>5.7027607806137564</v>
      </c>
      <c r="Y70" s="56">
        <f t="shared" si="41"/>
        <v>5.9818160058708338</v>
      </c>
      <c r="Z70" s="56">
        <f t="shared" si="41"/>
        <v>6.2591660456544602</v>
      </c>
      <c r="AA70" s="56">
        <f t="shared" si="41"/>
        <v>6.5349058880345092</v>
      </c>
      <c r="AB70" s="56">
        <f t="shared" si="41"/>
        <v>6.809120963420777</v>
      </c>
      <c r="AC70" s="56">
        <f t="shared" si="41"/>
        <v>7.0818884968164904</v>
      </c>
      <c r="AD70" s="56">
        <f t="shared" si="41"/>
        <v>7.3532786182613421</v>
      </c>
      <c r="AE70" s="56">
        <f t="shared" si="41"/>
        <v>7.6233552829856803</v>
      </c>
      <c r="AF70" s="56">
        <f t="shared" si="41"/>
        <v>7.8921770401958238</v>
      </c>
      <c r="AG70" s="56">
        <f t="shared" si="41"/>
        <v>8.159797680257924</v>
      </c>
      <c r="AH70" s="56">
        <f t="shared" si="41"/>
        <v>8.4262667833074687</v>
      </c>
      <c r="AI70" s="56">
        <f t="shared" si="41"/>
        <v>8.6916301872836375</v>
      </c>
      <c r="AJ70" s="46">
        <f t="shared" si="41"/>
        <v>8.9559303895934494</v>
      </c>
      <c r="AK70" s="56">
        <f t="shared" si="41"/>
        <v>9.2192068937163167</v>
      </c>
      <c r="AL70" s="56">
        <f t="shared" si="41"/>
        <v>9.4814965098290624</v>
      </c>
      <c r="AM70" s="56">
        <f t="shared" si="41"/>
        <v>9.7428336167972187</v>
      </c>
      <c r="AN70" s="56">
        <f t="shared" si="41"/>
        <v>10.003250391517485</v>
      </c>
      <c r="AO70" s="56">
        <f t="shared" si="41"/>
        <v>10.26277701052061</v>
      </c>
      <c r="AP70" s="56">
        <f t="shared" si="41"/>
        <v>10.521441827886292</v>
      </c>
      <c r="AQ70" s="56">
        <f t="shared" si="41"/>
        <v>10.779271532834022</v>
      </c>
      <c r="AR70" s="56">
        <f t="shared" si="41"/>
        <v>11.036291289797976</v>
      </c>
      <c r="AS70" s="56">
        <f t="shared" si="41"/>
        <v>11.292524863342392</v>
      </c>
      <c r="AT70" s="56">
        <f t="shared" si="41"/>
        <v>11.547994729904632</v>
      </c>
      <c r="AU70" s="56">
        <f t="shared" si="41"/>
        <v>11.802722178049367</v>
      </c>
      <c r="AV70" s="56">
        <f t="shared" si="41"/>
        <v>12.056727398666506</v>
      </c>
      <c r="AW70" s="56">
        <f t="shared" si="41"/>
        <v>12.31002956633683</v>
      </c>
      <c r="AX70" s="56">
        <f t="shared" si="41"/>
        <v>12.562646912915461</v>
      </c>
      <c r="AY70" s="56">
        <f t="shared" si="41"/>
        <v>12.814596794237442</v>
      </c>
      <c r="AZ70" s="56">
        <f t="shared" si="41"/>
        <v>13.065895750726638</v>
      </c>
      <c r="BA70" s="56">
        <f t="shared" si="41"/>
        <v>13.316559562585672</v>
      </c>
      <c r="BB70" s="56">
        <f t="shared" si="41"/>
        <v>13.566603300156347</v>
      </c>
      <c r="BC70" s="56">
        <f t="shared" si="41"/>
        <v>13.816041369964857</v>
      </c>
      <c r="BD70" s="56">
        <f t="shared" si="41"/>
        <v>14.064887556902065</v>
      </c>
      <c r="BE70" s="56">
        <f t="shared" si="41"/>
        <v>14.313155062934051</v>
      </c>
      <c r="BF70" s="56">
        <f t="shared" si="41"/>
        <v>14.560856542690773</v>
      </c>
      <c r="BG70" s="56">
        <f t="shared" si="41"/>
        <v>14.808004136239715</v>
      </c>
      <c r="BH70" s="56">
        <f t="shared" si="41"/>
        <v>15.054609499316115</v>
      </c>
      <c r="BI70" s="56">
        <f t="shared" si="41"/>
        <v>15.30068383125059</v>
      </c>
      <c r="BJ70" s="56">
        <f t="shared" si="41"/>
        <v>15.546237900808196</v>
      </c>
      <c r="BK70" s="56">
        <f t="shared" si="41"/>
        <v>15.79128207012959</v>
      </c>
      <c r="BL70" s="56">
        <f t="shared" si="41"/>
        <v>16.03582631694454</v>
      </c>
      <c r="BM70" s="56">
        <f t="shared" si="41"/>
        <v>16.27988025521007</v>
      </c>
      <c r="BN70" s="56">
        <f t="shared" si="41"/>
        <v>16.523453154309788</v>
      </c>
      <c r="BO70" s="56">
        <f t="shared" si="41"/>
        <v>16.766553956936995</v>
      </c>
      <c r="BP70" s="56">
        <f t="shared" si="41"/>
        <v>17.009191295771842</v>
      </c>
      <c r="BQ70" s="56">
        <f t="shared" si="41"/>
        <v>17.251373509052048</v>
      </c>
      <c r="BR70" s="56">
        <f t="shared" si="41"/>
        <v>17.493108655127021</v>
      </c>
      <c r="BS70" s="56">
        <f t="shared" si="41"/>
        <v>17.734404526076432</v>
      </c>
      <c r="BT70" s="56">
        <f t="shared" ref="BT70:CH70" si="42">EXP(-1.0587+0.8836*LN(BT69)+0.284)</f>
        <v>17.975268660467027</v>
      </c>
      <c r="BU70" s="56">
        <f t="shared" si="42"/>
        <v>18.21570835531428</v>
      </c>
      <c r="BV70" s="56">
        <f t="shared" si="42"/>
        <v>18.455730677309727</v>
      </c>
      <c r="BW70" s="56">
        <f t="shared" si="42"/>
        <v>18.695342473368964</v>
      </c>
      <c r="BX70" s="56">
        <f t="shared" si="42"/>
        <v>18.934550380550988</v>
      </c>
      <c r="BY70" s="56">
        <f t="shared" si="42"/>
        <v>19.173360835394455</v>
      </c>
      <c r="BZ70" s="56">
        <f t="shared" si="42"/>
        <v>19.411780082713054</v>
      </c>
      <c r="CA70" s="56">
        <f t="shared" si="42"/>
        <v>19.64981418388837</v>
      </c>
      <c r="CB70" s="56">
        <f t="shared" si="42"/>
        <v>19.88746902469541</v>
      </c>
      <c r="CC70" s="56">
        <f t="shared" si="42"/>
        <v>20.124750322693043</v>
      </c>
      <c r="CD70" s="56">
        <f t="shared" si="42"/>
        <v>20.361663634209204</v>
      </c>
      <c r="CE70" s="56">
        <f t="shared" si="42"/>
        <v>20.598214360947807</v>
      </c>
      <c r="CF70" s="56">
        <f t="shared" si="42"/>
        <v>20.834407756242822</v>
      </c>
      <c r="CG70" s="56">
        <f t="shared" si="42"/>
        <v>21.070248930982473</v>
      </c>
      <c r="CH70" s="56">
        <f t="shared" si="42"/>
        <v>21.305742859224843</v>
      </c>
    </row>
    <row r="71" spans="4:86" x14ac:dyDescent="0.25">
      <c r="D71" t="s">
        <v>130</v>
      </c>
      <c r="E71" t="s">
        <v>50</v>
      </c>
      <c r="G71" s="56">
        <f>$F$63*70</f>
        <v>117.6</v>
      </c>
      <c r="H71" s="56">
        <f t="shared" ref="H71:BS71" si="43">$F$63*70</f>
        <v>117.6</v>
      </c>
      <c r="I71" s="56">
        <f t="shared" si="43"/>
        <v>117.6</v>
      </c>
      <c r="J71" s="56">
        <f t="shared" si="43"/>
        <v>117.6</v>
      </c>
      <c r="K71" s="56">
        <f t="shared" si="43"/>
        <v>117.6</v>
      </c>
      <c r="L71" s="56">
        <f t="shared" si="43"/>
        <v>117.6</v>
      </c>
      <c r="M71" s="56">
        <f t="shared" si="43"/>
        <v>117.6</v>
      </c>
      <c r="N71" s="56">
        <f t="shared" si="43"/>
        <v>117.6</v>
      </c>
      <c r="O71" s="56">
        <f t="shared" si="43"/>
        <v>117.6</v>
      </c>
      <c r="P71" s="56">
        <f t="shared" si="43"/>
        <v>117.6</v>
      </c>
      <c r="Q71" s="56">
        <f t="shared" si="43"/>
        <v>117.6</v>
      </c>
      <c r="R71" s="56">
        <f t="shared" si="43"/>
        <v>117.6</v>
      </c>
      <c r="S71" s="56">
        <f t="shared" si="43"/>
        <v>117.6</v>
      </c>
      <c r="T71" s="56">
        <f t="shared" si="43"/>
        <v>117.6</v>
      </c>
      <c r="U71" s="56">
        <f t="shared" si="43"/>
        <v>117.6</v>
      </c>
      <c r="V71" s="56">
        <f t="shared" si="43"/>
        <v>117.6</v>
      </c>
      <c r="W71" s="56">
        <f t="shared" si="43"/>
        <v>117.6</v>
      </c>
      <c r="X71" s="56">
        <f t="shared" si="43"/>
        <v>117.6</v>
      </c>
      <c r="Y71" s="56">
        <f t="shared" si="43"/>
        <v>117.6</v>
      </c>
      <c r="Z71" s="56">
        <f t="shared" si="43"/>
        <v>117.6</v>
      </c>
      <c r="AA71" s="56">
        <f t="shared" si="43"/>
        <v>117.6</v>
      </c>
      <c r="AB71" s="56">
        <f t="shared" si="43"/>
        <v>117.6</v>
      </c>
      <c r="AC71" s="56">
        <f t="shared" si="43"/>
        <v>117.6</v>
      </c>
      <c r="AD71" s="56">
        <f t="shared" si="43"/>
        <v>117.6</v>
      </c>
      <c r="AE71" s="56">
        <f t="shared" si="43"/>
        <v>117.6</v>
      </c>
      <c r="AF71" s="56">
        <f t="shared" si="43"/>
        <v>117.6</v>
      </c>
      <c r="AG71" s="56">
        <f t="shared" si="43"/>
        <v>117.6</v>
      </c>
      <c r="AH71" s="56">
        <f t="shared" si="43"/>
        <v>117.6</v>
      </c>
      <c r="AI71" s="56">
        <f t="shared" si="43"/>
        <v>117.6</v>
      </c>
      <c r="AJ71" s="46">
        <f t="shared" si="43"/>
        <v>117.6</v>
      </c>
      <c r="AK71" s="56">
        <f t="shared" si="43"/>
        <v>117.6</v>
      </c>
      <c r="AL71" s="56">
        <f t="shared" si="43"/>
        <v>117.6</v>
      </c>
      <c r="AM71" s="56">
        <f t="shared" si="43"/>
        <v>117.6</v>
      </c>
      <c r="AN71" s="56">
        <f t="shared" si="43"/>
        <v>117.6</v>
      </c>
      <c r="AO71" s="56">
        <f t="shared" si="43"/>
        <v>117.6</v>
      </c>
      <c r="AP71" s="56">
        <f t="shared" si="43"/>
        <v>117.6</v>
      </c>
      <c r="AQ71" s="56">
        <f t="shared" si="43"/>
        <v>117.6</v>
      </c>
      <c r="AR71" s="56">
        <f t="shared" si="43"/>
        <v>117.6</v>
      </c>
      <c r="AS71" s="56">
        <f t="shared" si="43"/>
        <v>117.6</v>
      </c>
      <c r="AT71" s="56">
        <f t="shared" si="43"/>
        <v>117.6</v>
      </c>
      <c r="AU71" s="56">
        <f t="shared" si="43"/>
        <v>117.6</v>
      </c>
      <c r="AV71" s="56">
        <f t="shared" si="43"/>
        <v>117.6</v>
      </c>
      <c r="AW71" s="56">
        <f t="shared" si="43"/>
        <v>117.6</v>
      </c>
      <c r="AX71" s="56">
        <f t="shared" si="43"/>
        <v>117.6</v>
      </c>
      <c r="AY71" s="56">
        <f t="shared" si="43"/>
        <v>117.6</v>
      </c>
      <c r="AZ71" s="56">
        <f t="shared" si="43"/>
        <v>117.6</v>
      </c>
      <c r="BA71" s="56">
        <f t="shared" si="43"/>
        <v>117.6</v>
      </c>
      <c r="BB71" s="56">
        <f t="shared" si="43"/>
        <v>117.6</v>
      </c>
      <c r="BC71" s="56">
        <f t="shared" si="43"/>
        <v>117.6</v>
      </c>
      <c r="BD71" s="56">
        <f t="shared" si="43"/>
        <v>117.6</v>
      </c>
      <c r="BE71" s="56">
        <f t="shared" si="43"/>
        <v>117.6</v>
      </c>
      <c r="BF71" s="56">
        <f t="shared" si="43"/>
        <v>117.6</v>
      </c>
      <c r="BG71" s="56">
        <f t="shared" si="43"/>
        <v>117.6</v>
      </c>
      <c r="BH71" s="56">
        <f t="shared" si="43"/>
        <v>117.6</v>
      </c>
      <c r="BI71" s="56">
        <f t="shared" si="43"/>
        <v>117.6</v>
      </c>
      <c r="BJ71" s="56">
        <f t="shared" si="43"/>
        <v>117.6</v>
      </c>
      <c r="BK71" s="56">
        <f t="shared" si="43"/>
        <v>117.6</v>
      </c>
      <c r="BL71" s="56">
        <f t="shared" si="43"/>
        <v>117.6</v>
      </c>
      <c r="BM71" s="56">
        <f t="shared" si="43"/>
        <v>117.6</v>
      </c>
      <c r="BN71" s="56">
        <f t="shared" si="43"/>
        <v>117.6</v>
      </c>
      <c r="BO71" s="56">
        <f t="shared" si="43"/>
        <v>117.6</v>
      </c>
      <c r="BP71" s="56">
        <f t="shared" si="43"/>
        <v>117.6</v>
      </c>
      <c r="BQ71" s="56">
        <f t="shared" si="43"/>
        <v>117.6</v>
      </c>
      <c r="BR71" s="56">
        <f t="shared" si="43"/>
        <v>117.6</v>
      </c>
      <c r="BS71" s="56">
        <f t="shared" si="43"/>
        <v>117.6</v>
      </c>
      <c r="BT71" s="56">
        <f t="shared" ref="BT71:CH71" si="44">$F$63*70</f>
        <v>117.6</v>
      </c>
      <c r="BU71" s="56">
        <f t="shared" si="44"/>
        <v>117.6</v>
      </c>
      <c r="BV71" s="56">
        <f t="shared" si="44"/>
        <v>117.6</v>
      </c>
      <c r="BW71" s="56">
        <f t="shared" si="44"/>
        <v>117.6</v>
      </c>
      <c r="BX71" s="56">
        <f t="shared" si="44"/>
        <v>117.6</v>
      </c>
      <c r="BY71" s="56">
        <f t="shared" si="44"/>
        <v>117.6</v>
      </c>
      <c r="BZ71" s="56">
        <f t="shared" si="44"/>
        <v>117.6</v>
      </c>
      <c r="CA71" s="56">
        <f t="shared" si="44"/>
        <v>117.6</v>
      </c>
      <c r="CB71" s="56">
        <f t="shared" si="44"/>
        <v>117.6</v>
      </c>
      <c r="CC71" s="56">
        <f t="shared" si="44"/>
        <v>117.6</v>
      </c>
      <c r="CD71" s="56">
        <f t="shared" si="44"/>
        <v>117.6</v>
      </c>
      <c r="CE71" s="56">
        <f t="shared" si="44"/>
        <v>117.6</v>
      </c>
      <c r="CF71" s="56">
        <f t="shared" si="44"/>
        <v>117.6</v>
      </c>
      <c r="CG71" s="56">
        <f t="shared" si="44"/>
        <v>117.6</v>
      </c>
      <c r="CH71" s="56">
        <f t="shared" si="44"/>
        <v>117.6</v>
      </c>
    </row>
    <row r="72" spans="4:86" ht="16.5" x14ac:dyDescent="0.25">
      <c r="D72" s="42" t="s">
        <v>71</v>
      </c>
      <c r="E72" t="s">
        <v>72</v>
      </c>
      <c r="F72" s="58" t="s">
        <v>73</v>
      </c>
      <c r="G72" s="56">
        <f>IF(G62&gt;30,10*$F$63,$F$63*(10/2+10/30*G62/2))</f>
        <v>8.68</v>
      </c>
      <c r="H72" s="56">
        <f t="shared" ref="H72:BS72" si="45">IF(H62&gt;30,10*$F$63,$F$63*(10/2+10/30*H62/2))</f>
        <v>8.9599999999999991</v>
      </c>
      <c r="I72" s="56">
        <f t="shared" si="45"/>
        <v>9.24</v>
      </c>
      <c r="J72" s="56">
        <f t="shared" si="45"/>
        <v>9.52</v>
      </c>
      <c r="K72" s="56">
        <f t="shared" si="45"/>
        <v>9.7999999999999989</v>
      </c>
      <c r="L72" s="56">
        <f t="shared" si="45"/>
        <v>10.08</v>
      </c>
      <c r="M72" s="56">
        <f t="shared" si="45"/>
        <v>10.36</v>
      </c>
      <c r="N72" s="56">
        <f t="shared" si="45"/>
        <v>10.639999999999999</v>
      </c>
      <c r="O72" s="56">
        <f t="shared" si="45"/>
        <v>10.92</v>
      </c>
      <c r="P72" s="56">
        <f t="shared" si="45"/>
        <v>11.2</v>
      </c>
      <c r="Q72" s="56">
        <f t="shared" si="45"/>
        <v>11.479999999999999</v>
      </c>
      <c r="R72" s="56">
        <f t="shared" si="45"/>
        <v>11.76</v>
      </c>
      <c r="S72" s="56">
        <f t="shared" si="45"/>
        <v>12.04</v>
      </c>
      <c r="T72" s="56">
        <f t="shared" si="45"/>
        <v>12.319999999999999</v>
      </c>
      <c r="U72" s="56">
        <f t="shared" si="45"/>
        <v>12.6</v>
      </c>
      <c r="V72" s="56">
        <f t="shared" si="45"/>
        <v>12.879999999999999</v>
      </c>
      <c r="W72" s="56">
        <f t="shared" si="45"/>
        <v>13.159999999999998</v>
      </c>
      <c r="X72" s="56">
        <f t="shared" si="45"/>
        <v>13.44</v>
      </c>
      <c r="Y72" s="56">
        <f t="shared" si="45"/>
        <v>13.719999999999999</v>
      </c>
      <c r="Z72" s="56">
        <f t="shared" si="45"/>
        <v>13.999999999999998</v>
      </c>
      <c r="AA72" s="56">
        <f t="shared" si="45"/>
        <v>14.28</v>
      </c>
      <c r="AB72" s="56">
        <f t="shared" si="45"/>
        <v>14.559999999999999</v>
      </c>
      <c r="AC72" s="56">
        <f t="shared" si="45"/>
        <v>14.839999999999998</v>
      </c>
      <c r="AD72" s="56">
        <f t="shared" si="45"/>
        <v>15.12</v>
      </c>
      <c r="AE72" s="56">
        <f t="shared" si="45"/>
        <v>15.399999999999999</v>
      </c>
      <c r="AF72" s="56">
        <f t="shared" si="45"/>
        <v>15.679999999999998</v>
      </c>
      <c r="AG72" s="56">
        <f t="shared" si="45"/>
        <v>15.959999999999999</v>
      </c>
      <c r="AH72" s="56">
        <f t="shared" si="45"/>
        <v>16.239999999999998</v>
      </c>
      <c r="AI72" s="56">
        <f t="shared" si="45"/>
        <v>16.519999999999996</v>
      </c>
      <c r="AJ72" s="46">
        <f t="shared" si="45"/>
        <v>16.8</v>
      </c>
      <c r="AK72" s="56">
        <f t="shared" si="45"/>
        <v>16.8</v>
      </c>
      <c r="AL72" s="56">
        <f t="shared" si="45"/>
        <v>16.8</v>
      </c>
      <c r="AM72" s="56">
        <f t="shared" si="45"/>
        <v>16.8</v>
      </c>
      <c r="AN72" s="56">
        <f t="shared" si="45"/>
        <v>16.8</v>
      </c>
      <c r="AO72" s="56">
        <f t="shared" si="45"/>
        <v>16.8</v>
      </c>
      <c r="AP72" s="56">
        <f t="shared" si="45"/>
        <v>16.8</v>
      </c>
      <c r="AQ72" s="56">
        <f t="shared" si="45"/>
        <v>16.8</v>
      </c>
      <c r="AR72" s="56">
        <f t="shared" si="45"/>
        <v>16.8</v>
      </c>
      <c r="AS72" s="56">
        <f t="shared" si="45"/>
        <v>16.8</v>
      </c>
      <c r="AT72" s="56">
        <f t="shared" si="45"/>
        <v>16.8</v>
      </c>
      <c r="AU72" s="56">
        <f t="shared" si="45"/>
        <v>16.8</v>
      </c>
      <c r="AV72" s="56">
        <f t="shared" si="45"/>
        <v>16.8</v>
      </c>
      <c r="AW72" s="56">
        <f t="shared" si="45"/>
        <v>16.8</v>
      </c>
      <c r="AX72" s="56">
        <f t="shared" si="45"/>
        <v>16.8</v>
      </c>
      <c r="AY72" s="56">
        <f t="shared" si="45"/>
        <v>16.8</v>
      </c>
      <c r="AZ72" s="56">
        <f t="shared" si="45"/>
        <v>16.8</v>
      </c>
      <c r="BA72" s="56">
        <f t="shared" si="45"/>
        <v>16.8</v>
      </c>
      <c r="BB72" s="56">
        <f t="shared" si="45"/>
        <v>16.8</v>
      </c>
      <c r="BC72" s="56">
        <f t="shared" si="45"/>
        <v>16.8</v>
      </c>
      <c r="BD72" s="56">
        <f t="shared" si="45"/>
        <v>16.8</v>
      </c>
      <c r="BE72" s="56">
        <f t="shared" si="45"/>
        <v>16.8</v>
      </c>
      <c r="BF72" s="56">
        <f t="shared" si="45"/>
        <v>16.8</v>
      </c>
      <c r="BG72" s="56">
        <f t="shared" si="45"/>
        <v>16.8</v>
      </c>
      <c r="BH72" s="56">
        <f t="shared" si="45"/>
        <v>16.8</v>
      </c>
      <c r="BI72" s="56">
        <f t="shared" si="45"/>
        <v>16.8</v>
      </c>
      <c r="BJ72" s="56">
        <f t="shared" si="45"/>
        <v>16.8</v>
      </c>
      <c r="BK72" s="56">
        <f t="shared" si="45"/>
        <v>16.8</v>
      </c>
      <c r="BL72" s="56">
        <f t="shared" si="45"/>
        <v>16.8</v>
      </c>
      <c r="BM72" s="56">
        <f t="shared" si="45"/>
        <v>16.8</v>
      </c>
      <c r="BN72" s="56">
        <f t="shared" si="45"/>
        <v>16.8</v>
      </c>
      <c r="BO72" s="56">
        <f t="shared" si="45"/>
        <v>16.8</v>
      </c>
      <c r="BP72" s="56">
        <f t="shared" si="45"/>
        <v>16.8</v>
      </c>
      <c r="BQ72" s="56">
        <f t="shared" si="45"/>
        <v>16.8</v>
      </c>
      <c r="BR72" s="56">
        <f t="shared" si="45"/>
        <v>16.8</v>
      </c>
      <c r="BS72" s="56">
        <f t="shared" si="45"/>
        <v>16.8</v>
      </c>
      <c r="BT72" s="56">
        <f t="shared" ref="BT72:CH72" si="46">IF(BT62&gt;30,10*$F$63,$F$63*(10/2+10/30*BT62/2))</f>
        <v>16.8</v>
      </c>
      <c r="BU72" s="56">
        <f t="shared" si="46"/>
        <v>16.8</v>
      </c>
      <c r="BV72" s="56">
        <f t="shared" si="46"/>
        <v>16.8</v>
      </c>
      <c r="BW72" s="56">
        <f t="shared" si="46"/>
        <v>16.8</v>
      </c>
      <c r="BX72" s="56">
        <f t="shared" si="46"/>
        <v>16.8</v>
      </c>
      <c r="BY72" s="56">
        <f t="shared" si="46"/>
        <v>16.8</v>
      </c>
      <c r="BZ72" s="56">
        <f t="shared" si="46"/>
        <v>16.8</v>
      </c>
      <c r="CA72" s="56">
        <f t="shared" si="46"/>
        <v>16.8</v>
      </c>
      <c r="CB72" s="56">
        <f t="shared" si="46"/>
        <v>16.8</v>
      </c>
      <c r="CC72" s="56">
        <f t="shared" si="46"/>
        <v>16.8</v>
      </c>
      <c r="CD72" s="56">
        <f t="shared" si="46"/>
        <v>16.8</v>
      </c>
      <c r="CE72" s="56">
        <f t="shared" si="46"/>
        <v>16.8</v>
      </c>
      <c r="CF72" s="56">
        <f t="shared" si="46"/>
        <v>16.8</v>
      </c>
      <c r="CG72" s="56">
        <f t="shared" si="46"/>
        <v>16.8</v>
      </c>
      <c r="CH72" s="56">
        <f t="shared" si="46"/>
        <v>16.8</v>
      </c>
    </row>
    <row r="73" spans="4:86" x14ac:dyDescent="0.25">
      <c r="D73" t="s">
        <v>74</v>
      </c>
      <c r="E73" t="s">
        <v>75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0</v>
      </c>
      <c r="W73" s="56">
        <v>0</v>
      </c>
      <c r="X73" s="56">
        <v>0</v>
      </c>
      <c r="Y73" s="56">
        <v>0</v>
      </c>
      <c r="Z73" s="56">
        <v>0</v>
      </c>
      <c r="AA73" s="56">
        <v>0</v>
      </c>
      <c r="AB73" s="56">
        <v>0</v>
      </c>
      <c r="AC73" s="56">
        <v>0</v>
      </c>
      <c r="AD73" s="56">
        <v>0</v>
      </c>
      <c r="AE73" s="56">
        <v>0</v>
      </c>
      <c r="AF73" s="56">
        <v>0</v>
      </c>
      <c r="AG73" s="56">
        <v>0</v>
      </c>
      <c r="AH73" s="56">
        <v>0</v>
      </c>
      <c r="AI73" s="56">
        <v>0</v>
      </c>
      <c r="AJ73" s="46">
        <v>0</v>
      </c>
      <c r="AK73" s="56">
        <v>0</v>
      </c>
      <c r="AL73" s="56">
        <v>0</v>
      </c>
      <c r="AM73" s="56">
        <v>0</v>
      </c>
      <c r="AN73" s="56">
        <v>0</v>
      </c>
      <c r="AO73" s="56">
        <v>0</v>
      </c>
      <c r="AP73" s="56">
        <v>0</v>
      </c>
      <c r="AQ73" s="56">
        <v>0</v>
      </c>
      <c r="AR73" s="56">
        <v>0</v>
      </c>
      <c r="AS73" s="56">
        <v>0</v>
      </c>
      <c r="AT73" s="56">
        <v>0</v>
      </c>
      <c r="AU73" s="56">
        <v>0</v>
      </c>
      <c r="AV73" s="56">
        <v>0</v>
      </c>
      <c r="AW73" s="56">
        <v>0</v>
      </c>
      <c r="AX73" s="56">
        <v>0</v>
      </c>
      <c r="AY73" s="56">
        <v>0</v>
      </c>
      <c r="AZ73" s="56">
        <v>0</v>
      </c>
      <c r="BA73" s="56">
        <v>0</v>
      </c>
      <c r="BB73" s="56">
        <v>0</v>
      </c>
      <c r="BC73" s="56">
        <v>0</v>
      </c>
      <c r="BD73" s="56">
        <v>0</v>
      </c>
      <c r="BE73" s="56">
        <v>0</v>
      </c>
      <c r="BF73" s="56">
        <v>0</v>
      </c>
      <c r="BG73" s="56">
        <v>0</v>
      </c>
      <c r="BH73" s="56">
        <v>0</v>
      </c>
      <c r="BI73" s="56">
        <v>0</v>
      </c>
      <c r="BJ73" s="56">
        <v>0</v>
      </c>
      <c r="BK73" s="56">
        <v>0</v>
      </c>
      <c r="BL73" s="56">
        <v>0</v>
      </c>
      <c r="BM73" s="56">
        <v>0</v>
      </c>
      <c r="BN73" s="56">
        <v>0</v>
      </c>
      <c r="BO73" s="56">
        <v>0</v>
      </c>
      <c r="BP73" s="56">
        <v>0</v>
      </c>
      <c r="BQ73" s="56">
        <v>0</v>
      </c>
      <c r="BR73" s="56">
        <v>0</v>
      </c>
      <c r="BS73" s="56">
        <v>0</v>
      </c>
      <c r="BT73" s="56">
        <v>0</v>
      </c>
      <c r="BU73" s="56">
        <v>0</v>
      </c>
      <c r="BV73" s="56">
        <v>0</v>
      </c>
      <c r="BW73" s="56">
        <v>0</v>
      </c>
      <c r="BX73" s="56">
        <v>0</v>
      </c>
      <c r="BY73" s="56">
        <v>0</v>
      </c>
      <c r="BZ73" s="56">
        <v>0</v>
      </c>
      <c r="CA73" s="56">
        <v>0</v>
      </c>
      <c r="CB73" s="56">
        <v>0</v>
      </c>
      <c r="CC73" s="56">
        <v>0</v>
      </c>
      <c r="CD73" s="56">
        <v>0</v>
      </c>
      <c r="CE73" s="56">
        <v>0</v>
      </c>
      <c r="CF73" s="56">
        <v>0</v>
      </c>
      <c r="CG73" s="56">
        <v>0</v>
      </c>
      <c r="CH73" s="56">
        <v>0</v>
      </c>
    </row>
    <row r="74" spans="4:86" x14ac:dyDescent="0.25">
      <c r="D74" t="s">
        <v>131</v>
      </c>
      <c r="E74" t="s">
        <v>132</v>
      </c>
      <c r="F74" s="56"/>
      <c r="G74" s="56">
        <f>((G69+G70)*0.475+G71+G72+G73)*44/12</f>
        <v>465.46697407438137</v>
      </c>
      <c r="H74" s="56">
        <f t="shared" ref="H74:AU74" si="47">((H69+H70)*0.475+H71+H72+H73)*44/12</f>
        <v>468.81419203629457</v>
      </c>
      <c r="I74" s="56">
        <f t="shared" si="47"/>
        <v>472.1227347852614</v>
      </c>
      <c r="J74" s="56">
        <f t="shared" si="47"/>
        <v>475.40743723309515</v>
      </c>
      <c r="K74" s="56">
        <f t="shared" si="47"/>
        <v>478.67502304815025</v>
      </c>
      <c r="L74" s="56">
        <f t="shared" si="47"/>
        <v>481.92932769157687</v>
      </c>
      <c r="M74" s="56">
        <f t="shared" si="47"/>
        <v>485.17282373687823</v>
      </c>
      <c r="N74" s="56">
        <f t="shared" si="47"/>
        <v>488.40723342911696</v>
      </c>
      <c r="O74" s="56">
        <f t="shared" si="47"/>
        <v>491.63382264032208</v>
      </c>
      <c r="P74" s="56">
        <f t="shared" si="47"/>
        <v>494.85355943483955</v>
      </c>
      <c r="Q74" s="56">
        <f t="shared" si="47"/>
        <v>498.06720706028659</v>
      </c>
      <c r="R74" s="56">
        <f t="shared" si="47"/>
        <v>501.27538203246394</v>
      </c>
      <c r="S74" s="56">
        <f t="shared" si="47"/>
        <v>504.47859225515043</v>
      </c>
      <c r="T74" s="56">
        <f t="shared" si="47"/>
        <v>507.67726305428147</v>
      </c>
      <c r="U74" s="56">
        <f t="shared" si="47"/>
        <v>510.87175555194852</v>
      </c>
      <c r="V74" s="56">
        <f t="shared" si="47"/>
        <v>514.06237999658458</v>
      </c>
      <c r="W74" s="56">
        <f t="shared" si="47"/>
        <v>517.24940566365672</v>
      </c>
      <c r="X74" s="56">
        <f t="shared" si="47"/>
        <v>520.43306835956901</v>
      </c>
      <c r="Y74" s="56">
        <f t="shared" si="47"/>
        <v>523.61357621022501</v>
      </c>
      <c r="Z74" s="56">
        <f t="shared" si="47"/>
        <v>526.79111419618141</v>
      </c>
      <c r="AA74" s="56">
        <f t="shared" si="47"/>
        <v>529.96584775499343</v>
      </c>
      <c r="AB74" s="56">
        <f t="shared" si="47"/>
        <v>533.13792567795792</v>
      </c>
      <c r="AC74" s="56">
        <f t="shared" si="47"/>
        <v>536.30748246528867</v>
      </c>
      <c r="AD74" s="56">
        <f t="shared" si="47"/>
        <v>539.47464026013847</v>
      </c>
      <c r="AE74" s="56">
        <f t="shared" si="47"/>
        <v>542.63951045119995</v>
      </c>
      <c r="AF74" s="56">
        <f t="shared" si="47"/>
        <v>545.80219501167437</v>
      </c>
      <c r="AG74" s="56">
        <f t="shared" si="47"/>
        <v>548.9627876264492</v>
      </c>
      <c r="AH74" s="56">
        <f t="shared" si="47"/>
        <v>552.12137464759383</v>
      </c>
      <c r="AI74" s="56">
        <f t="shared" si="47"/>
        <v>555.27803590951908</v>
      </c>
      <c r="AJ74" s="46">
        <f t="shared" si="47"/>
        <v>558.4328454285419</v>
      </c>
      <c r="AK74" s="56">
        <f t="shared" si="47"/>
        <v>560.55920533988922</v>
      </c>
      <c r="AL74" s="56">
        <f t="shared" si="47"/>
        <v>562.68384642128569</v>
      </c>
      <c r="AM74" s="56">
        <f t="shared" si="47"/>
        <v>564.80682854925521</v>
      </c>
      <c r="AN74" s="56">
        <f t="shared" si="47"/>
        <v>566.92820776522626</v>
      </c>
      <c r="AO74" s="56">
        <f t="shared" si="47"/>
        <v>569.04803662665677</v>
      </c>
      <c r="AP74" s="56">
        <f t="shared" si="47"/>
        <v>571.16636451690204</v>
      </c>
      <c r="AQ74" s="56">
        <f t="shared" si="47"/>
        <v>573.28323791968592</v>
      </c>
      <c r="AR74" s="56">
        <f t="shared" si="47"/>
        <v>575.39870066306491</v>
      </c>
      <c r="AS74" s="56">
        <f t="shared" si="47"/>
        <v>577.51279413698796</v>
      </c>
      <c r="AT74" s="56">
        <f t="shared" si="47"/>
        <v>579.62555748791726</v>
      </c>
      <c r="AU74" s="56">
        <f t="shared" si="47"/>
        <v>581.73702779343591</v>
      </c>
      <c r="AV74" s="56">
        <f>((AV69+AV70)*0.475+AV71+AV72+AV73)*44/12</f>
        <v>583.84724021934426</v>
      </c>
      <c r="AW74" s="56">
        <f t="shared" ref="AW74:CG74" si="48">((AW69+AW70)*0.475+AW71+AW72+AW73)*44/12</f>
        <v>585.95622816136995</v>
      </c>
      <c r="AX74" s="56">
        <f t="shared" si="48"/>
        <v>588.06402337332781</v>
      </c>
      <c r="AY74" s="56">
        <f t="shared" si="48"/>
        <v>590.17065608329688</v>
      </c>
      <c r="AZ74" s="56">
        <f t="shared" si="48"/>
        <v>592.27615509918223</v>
      </c>
      <c r="BA74" s="56">
        <f t="shared" si="48"/>
        <v>594.3805479048367</v>
      </c>
      <c r="BB74" s="56">
        <f t="shared" si="48"/>
        <v>596.48386074777227</v>
      </c>
      <c r="BC74" s="56">
        <f t="shared" si="48"/>
        <v>598.58611871935545</v>
      </c>
      <c r="BD74" s="56">
        <f t="shared" si="48"/>
        <v>600.68734582827108</v>
      </c>
      <c r="BE74" s="56">
        <f t="shared" si="48"/>
        <v>602.78756506794343</v>
      </c>
      <c r="BF74" s="56">
        <f t="shared" si="48"/>
        <v>604.88679847851984</v>
      </c>
      <c r="BG74" s="56">
        <f t="shared" si="48"/>
        <v>606.98506720395096</v>
      </c>
      <c r="BH74" s="56">
        <f t="shared" si="48"/>
        <v>609.08239154464229</v>
      </c>
      <c r="BI74" s="56">
        <f t="shared" si="48"/>
        <v>611.17879100609468</v>
      </c>
      <c r="BJ74" s="56">
        <f t="shared" si="48"/>
        <v>613.27428434390765</v>
      </c>
      <c r="BK74" s="56">
        <f t="shared" si="48"/>
        <v>615.36888960547572</v>
      </c>
      <c r="BL74" s="56">
        <f t="shared" si="48"/>
        <v>617.46262416867842</v>
      </c>
      <c r="BM74" s="56">
        <f t="shared" si="48"/>
        <v>619.55550477782424</v>
      </c>
      <c r="BN74" s="56">
        <f t="shared" si="48"/>
        <v>621.64754757708954</v>
      </c>
      <c r="BO74" s="56">
        <f t="shared" si="48"/>
        <v>623.73876814166522</v>
      </c>
      <c r="BP74" s="56">
        <f t="shared" si="48"/>
        <v>625.82918150680268</v>
      </c>
      <c r="BQ74" s="56">
        <f t="shared" si="48"/>
        <v>627.91880219493225</v>
      </c>
      <c r="BR74" s="56">
        <f t="shared" si="48"/>
        <v>630.00764424101283</v>
      </c>
      <c r="BS74" s="56">
        <f t="shared" si="48"/>
        <v>632.09572121624979</v>
      </c>
      <c r="BT74" s="56">
        <f t="shared" si="48"/>
        <v>634.1830462503134</v>
      </c>
      <c r="BU74" s="56">
        <f t="shared" si="48"/>
        <v>636.26963205217237</v>
      </c>
      <c r="BV74" s="56">
        <f t="shared" si="48"/>
        <v>638.35549092964777</v>
      </c>
      <c r="BW74" s="56">
        <f t="shared" si="48"/>
        <v>640.44063480778425</v>
      </c>
      <c r="BX74" s="56">
        <f t="shared" si="48"/>
        <v>642.52507524612622</v>
      </c>
      <c r="BY74" s="56">
        <f t="shared" si="48"/>
        <v>644.60882345497862</v>
      </c>
      <c r="BZ74" s="56">
        <f t="shared" si="48"/>
        <v>646.69189031072528</v>
      </c>
      <c r="CA74" s="56">
        <f t="shared" si="48"/>
        <v>648.77428637027231</v>
      </c>
      <c r="CB74" s="56">
        <f t="shared" si="48"/>
        <v>650.85602188467783</v>
      </c>
      <c r="CC74" s="56">
        <f t="shared" si="48"/>
        <v>652.93710681202367</v>
      </c>
      <c r="CD74" s="56">
        <f t="shared" si="48"/>
        <v>655.01755082958107</v>
      </c>
      <c r="CE74" s="56">
        <f t="shared" si="48"/>
        <v>657.09736334531738</v>
      </c>
      <c r="CF74" s="56">
        <f t="shared" si="48"/>
        <v>659.17655350878965</v>
      </c>
      <c r="CG74" s="56">
        <f t="shared" si="48"/>
        <v>661.25513022146117</v>
      </c>
      <c r="CH74" s="56">
        <f>((CH69+CH70)*0.475+CH71+CH72+CH73)*44/12</f>
        <v>663.33310214648327</v>
      </c>
    </row>
    <row r="75" spans="4:86" x14ac:dyDescent="0.25">
      <c r="F75" s="56"/>
      <c r="G75" s="56"/>
      <c r="H75" s="60"/>
      <c r="AJ75" s="41"/>
    </row>
    <row r="76" spans="4:86" x14ac:dyDescent="0.25">
      <c r="F76" s="56"/>
      <c r="G76" s="56"/>
      <c r="AJ76" s="41"/>
    </row>
    <row r="77" spans="4:86" x14ac:dyDescent="0.25">
      <c r="AJ77" s="41"/>
    </row>
    <row r="78" spans="4:86" x14ac:dyDescent="0.25">
      <c r="D78" s="51" t="s">
        <v>82</v>
      </c>
      <c r="E78" s="51"/>
      <c r="AJ78" s="41"/>
    </row>
    <row r="79" spans="4:86" x14ac:dyDescent="0.25">
      <c r="D79" t="s">
        <v>133</v>
      </c>
      <c r="E79" s="42" t="s">
        <v>129</v>
      </c>
      <c r="G79" s="61"/>
      <c r="AJ79" s="41"/>
      <c r="CH79">
        <f>CH68</f>
        <v>80</v>
      </c>
    </row>
    <row r="80" spans="4:86" x14ac:dyDescent="0.25">
      <c r="D80" t="s">
        <v>54</v>
      </c>
      <c r="E80" t="s">
        <v>55</v>
      </c>
      <c r="F80" s="61">
        <f>F64</f>
        <v>0.56999999999999995</v>
      </c>
      <c r="G80" s="61"/>
      <c r="AJ80" s="41"/>
    </row>
    <row r="81" spans="4:87" x14ac:dyDescent="0.25">
      <c r="D81" t="s">
        <v>87</v>
      </c>
      <c r="E81" t="s">
        <v>88</v>
      </c>
      <c r="G81" s="61">
        <f>G79*$F$80*$F$63</f>
        <v>0</v>
      </c>
      <c r="H81" s="61">
        <f t="shared" ref="H81:BS81" si="49">H79*$F$80*$F$63</f>
        <v>0</v>
      </c>
      <c r="I81" s="61">
        <f t="shared" si="49"/>
        <v>0</v>
      </c>
      <c r="J81" s="61">
        <f t="shared" si="49"/>
        <v>0</v>
      </c>
      <c r="K81" s="61">
        <f t="shared" si="49"/>
        <v>0</v>
      </c>
      <c r="L81" s="61">
        <f t="shared" si="49"/>
        <v>0</v>
      </c>
      <c r="M81" s="61">
        <f t="shared" si="49"/>
        <v>0</v>
      </c>
      <c r="N81" s="61">
        <f t="shared" si="49"/>
        <v>0</v>
      </c>
      <c r="O81" s="61">
        <f t="shared" si="49"/>
        <v>0</v>
      </c>
      <c r="P81" s="61">
        <f t="shared" si="49"/>
        <v>0</v>
      </c>
      <c r="Q81" s="61">
        <f t="shared" si="49"/>
        <v>0</v>
      </c>
      <c r="R81" s="61">
        <f t="shared" si="49"/>
        <v>0</v>
      </c>
      <c r="S81" s="61">
        <f t="shared" si="49"/>
        <v>0</v>
      </c>
      <c r="T81" s="61">
        <f t="shared" si="49"/>
        <v>0</v>
      </c>
      <c r="U81" s="61">
        <f t="shared" si="49"/>
        <v>0</v>
      </c>
      <c r="V81" s="61">
        <f t="shared" si="49"/>
        <v>0</v>
      </c>
      <c r="W81" s="61">
        <f t="shared" si="49"/>
        <v>0</v>
      </c>
      <c r="X81" s="61">
        <f t="shared" si="49"/>
        <v>0</v>
      </c>
      <c r="Y81" s="61">
        <f t="shared" si="49"/>
        <v>0</v>
      </c>
      <c r="Z81" s="61">
        <f t="shared" si="49"/>
        <v>0</v>
      </c>
      <c r="AA81" s="61">
        <f t="shared" si="49"/>
        <v>0</v>
      </c>
      <c r="AB81" s="61">
        <f t="shared" si="49"/>
        <v>0</v>
      </c>
      <c r="AC81" s="61">
        <f t="shared" si="49"/>
        <v>0</v>
      </c>
      <c r="AD81" s="61">
        <f t="shared" si="49"/>
        <v>0</v>
      </c>
      <c r="AE81" s="61">
        <f t="shared" si="49"/>
        <v>0</v>
      </c>
      <c r="AF81" s="61">
        <f t="shared" si="49"/>
        <v>0</v>
      </c>
      <c r="AG81" s="61">
        <f t="shared" si="49"/>
        <v>0</v>
      </c>
      <c r="AH81" s="61">
        <f t="shared" si="49"/>
        <v>0</v>
      </c>
      <c r="AI81" s="61">
        <f t="shared" si="49"/>
        <v>0</v>
      </c>
      <c r="AJ81" s="62">
        <f t="shared" si="49"/>
        <v>0</v>
      </c>
      <c r="AK81" s="61">
        <f t="shared" si="49"/>
        <v>0</v>
      </c>
      <c r="AL81" s="61">
        <f t="shared" si="49"/>
        <v>0</v>
      </c>
      <c r="AM81" s="61">
        <f t="shared" si="49"/>
        <v>0</v>
      </c>
      <c r="AN81" s="61">
        <f t="shared" si="49"/>
        <v>0</v>
      </c>
      <c r="AO81" s="61">
        <f t="shared" si="49"/>
        <v>0</v>
      </c>
      <c r="AP81" s="61">
        <f t="shared" si="49"/>
        <v>0</v>
      </c>
      <c r="AQ81" s="61">
        <f t="shared" si="49"/>
        <v>0</v>
      </c>
      <c r="AR81" s="61">
        <f t="shared" si="49"/>
        <v>0</v>
      </c>
      <c r="AS81" s="61">
        <f t="shared" si="49"/>
        <v>0</v>
      </c>
      <c r="AT81" s="61">
        <f t="shared" si="49"/>
        <v>0</v>
      </c>
      <c r="AU81" s="61">
        <f t="shared" si="49"/>
        <v>0</v>
      </c>
      <c r="AV81" s="61">
        <f t="shared" si="49"/>
        <v>0</v>
      </c>
      <c r="AW81" s="61">
        <f t="shared" si="49"/>
        <v>0</v>
      </c>
      <c r="AX81" s="61">
        <f t="shared" si="49"/>
        <v>0</v>
      </c>
      <c r="AY81" s="61">
        <f t="shared" si="49"/>
        <v>0</v>
      </c>
      <c r="AZ81" s="61">
        <f t="shared" si="49"/>
        <v>0</v>
      </c>
      <c r="BA81" s="61">
        <f t="shared" si="49"/>
        <v>0</v>
      </c>
      <c r="BB81" s="61">
        <f t="shared" si="49"/>
        <v>0</v>
      </c>
      <c r="BC81" s="61">
        <f t="shared" si="49"/>
        <v>0</v>
      </c>
      <c r="BD81" s="61">
        <f t="shared" si="49"/>
        <v>0</v>
      </c>
      <c r="BE81" s="61">
        <f t="shared" si="49"/>
        <v>0</v>
      </c>
      <c r="BF81" s="61">
        <f t="shared" si="49"/>
        <v>0</v>
      </c>
      <c r="BG81" s="61">
        <f t="shared" si="49"/>
        <v>0</v>
      </c>
      <c r="BH81" s="61">
        <f t="shared" si="49"/>
        <v>0</v>
      </c>
      <c r="BI81" s="61">
        <f t="shared" si="49"/>
        <v>0</v>
      </c>
      <c r="BJ81" s="61">
        <f t="shared" si="49"/>
        <v>0</v>
      </c>
      <c r="BK81" s="61">
        <f t="shared" si="49"/>
        <v>0</v>
      </c>
      <c r="BL81" s="61">
        <f t="shared" si="49"/>
        <v>0</v>
      </c>
      <c r="BM81" s="61">
        <f t="shared" si="49"/>
        <v>0</v>
      </c>
      <c r="BN81" s="61">
        <f t="shared" si="49"/>
        <v>0</v>
      </c>
      <c r="BO81" s="61">
        <f t="shared" si="49"/>
        <v>0</v>
      </c>
      <c r="BP81" s="61">
        <f t="shared" si="49"/>
        <v>0</v>
      </c>
      <c r="BQ81" s="61">
        <f t="shared" si="49"/>
        <v>0</v>
      </c>
      <c r="BR81" s="61">
        <f t="shared" si="49"/>
        <v>0</v>
      </c>
      <c r="BS81" s="61">
        <f t="shared" si="49"/>
        <v>0</v>
      </c>
      <c r="BT81" s="61">
        <f t="shared" ref="BT81:CH81" si="50">BT79*$F$80*$F$63</f>
        <v>0</v>
      </c>
      <c r="BU81" s="61">
        <f t="shared" si="50"/>
        <v>0</v>
      </c>
      <c r="BV81" s="61">
        <f t="shared" si="50"/>
        <v>0</v>
      </c>
      <c r="BW81" s="61">
        <f t="shared" si="50"/>
        <v>0</v>
      </c>
      <c r="BX81" s="61">
        <f t="shared" si="50"/>
        <v>0</v>
      </c>
      <c r="BY81" s="61">
        <f t="shared" si="50"/>
        <v>0</v>
      </c>
      <c r="BZ81" s="61">
        <f t="shared" si="50"/>
        <v>0</v>
      </c>
      <c r="CA81" s="61">
        <f t="shared" si="50"/>
        <v>0</v>
      </c>
      <c r="CB81" s="61">
        <f t="shared" si="50"/>
        <v>0</v>
      </c>
      <c r="CC81" s="61">
        <f t="shared" si="50"/>
        <v>0</v>
      </c>
      <c r="CD81" s="61">
        <f t="shared" si="50"/>
        <v>0</v>
      </c>
      <c r="CE81" s="61">
        <f t="shared" si="50"/>
        <v>0</v>
      </c>
      <c r="CF81" s="61">
        <f t="shared" si="50"/>
        <v>0</v>
      </c>
      <c r="CG81" s="61">
        <f t="shared" si="50"/>
        <v>0</v>
      </c>
      <c r="CH81" s="61">
        <f t="shared" si="50"/>
        <v>76.60799999999999</v>
      </c>
      <c r="CI81" s="61"/>
    </row>
    <row r="82" spans="4:87" x14ac:dyDescent="0.25">
      <c r="D82" t="s">
        <v>89</v>
      </c>
      <c r="E82" t="s">
        <v>134</v>
      </c>
      <c r="G82" s="61">
        <f>G81*0.475</f>
        <v>0</v>
      </c>
      <c r="H82" s="61">
        <f t="shared" ref="H82:BS82" si="51">H81*0.475</f>
        <v>0</v>
      </c>
      <c r="I82" s="61">
        <f t="shared" si="51"/>
        <v>0</v>
      </c>
      <c r="J82" s="61">
        <f t="shared" si="51"/>
        <v>0</v>
      </c>
      <c r="K82" s="61">
        <f t="shared" si="51"/>
        <v>0</v>
      </c>
      <c r="L82" s="61">
        <f t="shared" si="51"/>
        <v>0</v>
      </c>
      <c r="M82" s="61">
        <f t="shared" si="51"/>
        <v>0</v>
      </c>
      <c r="N82" s="61">
        <f t="shared" si="51"/>
        <v>0</v>
      </c>
      <c r="O82" s="61">
        <f t="shared" si="51"/>
        <v>0</v>
      </c>
      <c r="P82" s="61">
        <f t="shared" si="51"/>
        <v>0</v>
      </c>
      <c r="Q82" s="61">
        <f t="shared" si="51"/>
        <v>0</v>
      </c>
      <c r="R82" s="61">
        <f t="shared" si="51"/>
        <v>0</v>
      </c>
      <c r="S82" s="61">
        <f t="shared" si="51"/>
        <v>0</v>
      </c>
      <c r="T82" s="61">
        <f t="shared" si="51"/>
        <v>0</v>
      </c>
      <c r="U82" s="61">
        <f t="shared" si="51"/>
        <v>0</v>
      </c>
      <c r="V82" s="61">
        <f t="shared" si="51"/>
        <v>0</v>
      </c>
      <c r="W82" s="61">
        <f t="shared" si="51"/>
        <v>0</v>
      </c>
      <c r="X82" s="61">
        <f t="shared" si="51"/>
        <v>0</v>
      </c>
      <c r="Y82" s="61">
        <f t="shared" si="51"/>
        <v>0</v>
      </c>
      <c r="Z82" s="61">
        <f t="shared" si="51"/>
        <v>0</v>
      </c>
      <c r="AA82" s="61">
        <f t="shared" si="51"/>
        <v>0</v>
      </c>
      <c r="AB82" s="61">
        <f t="shared" si="51"/>
        <v>0</v>
      </c>
      <c r="AC82" s="61">
        <f t="shared" si="51"/>
        <v>0</v>
      </c>
      <c r="AD82" s="61">
        <f t="shared" si="51"/>
        <v>0</v>
      </c>
      <c r="AE82" s="61">
        <f t="shared" si="51"/>
        <v>0</v>
      </c>
      <c r="AF82" s="61">
        <f t="shared" si="51"/>
        <v>0</v>
      </c>
      <c r="AG82" s="61">
        <f t="shared" si="51"/>
        <v>0</v>
      </c>
      <c r="AH82" s="61">
        <f t="shared" si="51"/>
        <v>0</v>
      </c>
      <c r="AI82" s="61">
        <f t="shared" si="51"/>
        <v>0</v>
      </c>
      <c r="AJ82" s="62">
        <f t="shared" si="51"/>
        <v>0</v>
      </c>
      <c r="AK82" s="61">
        <f t="shared" si="51"/>
        <v>0</v>
      </c>
      <c r="AL82" s="61">
        <f t="shared" si="51"/>
        <v>0</v>
      </c>
      <c r="AM82" s="61">
        <f t="shared" si="51"/>
        <v>0</v>
      </c>
      <c r="AN82" s="61">
        <f t="shared" si="51"/>
        <v>0</v>
      </c>
      <c r="AO82" s="61">
        <f t="shared" si="51"/>
        <v>0</v>
      </c>
      <c r="AP82" s="61">
        <f t="shared" si="51"/>
        <v>0</v>
      </c>
      <c r="AQ82" s="61">
        <f t="shared" si="51"/>
        <v>0</v>
      </c>
      <c r="AR82" s="61">
        <f t="shared" si="51"/>
        <v>0</v>
      </c>
      <c r="AS82" s="61">
        <f t="shared" si="51"/>
        <v>0</v>
      </c>
      <c r="AT82" s="61">
        <f t="shared" si="51"/>
        <v>0</v>
      </c>
      <c r="AU82" s="61">
        <f t="shared" si="51"/>
        <v>0</v>
      </c>
      <c r="AV82" s="61">
        <f t="shared" si="51"/>
        <v>0</v>
      </c>
      <c r="AW82" s="61">
        <f t="shared" si="51"/>
        <v>0</v>
      </c>
      <c r="AX82" s="61">
        <f t="shared" si="51"/>
        <v>0</v>
      </c>
      <c r="AY82" s="61">
        <f t="shared" si="51"/>
        <v>0</v>
      </c>
      <c r="AZ82" s="61">
        <f t="shared" si="51"/>
        <v>0</v>
      </c>
      <c r="BA82" s="61">
        <f t="shared" si="51"/>
        <v>0</v>
      </c>
      <c r="BB82" s="61">
        <f t="shared" si="51"/>
        <v>0</v>
      </c>
      <c r="BC82" s="61">
        <f t="shared" si="51"/>
        <v>0</v>
      </c>
      <c r="BD82" s="61">
        <f t="shared" si="51"/>
        <v>0</v>
      </c>
      <c r="BE82" s="61">
        <f t="shared" si="51"/>
        <v>0</v>
      </c>
      <c r="BF82" s="61">
        <f t="shared" si="51"/>
        <v>0</v>
      </c>
      <c r="BG82" s="61">
        <f t="shared" si="51"/>
        <v>0</v>
      </c>
      <c r="BH82" s="61">
        <f t="shared" si="51"/>
        <v>0</v>
      </c>
      <c r="BI82" s="61">
        <f t="shared" si="51"/>
        <v>0</v>
      </c>
      <c r="BJ82" s="61">
        <f t="shared" si="51"/>
        <v>0</v>
      </c>
      <c r="BK82" s="61">
        <f t="shared" si="51"/>
        <v>0</v>
      </c>
      <c r="BL82" s="61">
        <f t="shared" si="51"/>
        <v>0</v>
      </c>
      <c r="BM82" s="61">
        <f t="shared" si="51"/>
        <v>0</v>
      </c>
      <c r="BN82" s="61">
        <f t="shared" si="51"/>
        <v>0</v>
      </c>
      <c r="BO82" s="61">
        <f t="shared" si="51"/>
        <v>0</v>
      </c>
      <c r="BP82" s="61">
        <f t="shared" si="51"/>
        <v>0</v>
      </c>
      <c r="BQ82" s="61">
        <f t="shared" si="51"/>
        <v>0</v>
      </c>
      <c r="BR82" s="61">
        <f t="shared" si="51"/>
        <v>0</v>
      </c>
      <c r="BS82" s="61">
        <f t="shared" si="51"/>
        <v>0</v>
      </c>
      <c r="BT82" s="61">
        <f t="shared" ref="BT82:CH82" si="52">BT81*0.475</f>
        <v>0</v>
      </c>
      <c r="BU82" s="61">
        <f t="shared" si="52"/>
        <v>0</v>
      </c>
      <c r="BV82" s="61">
        <f t="shared" si="52"/>
        <v>0</v>
      </c>
      <c r="BW82" s="61">
        <f t="shared" si="52"/>
        <v>0</v>
      </c>
      <c r="BX82" s="61">
        <f t="shared" si="52"/>
        <v>0</v>
      </c>
      <c r="BY82" s="61">
        <f t="shared" si="52"/>
        <v>0</v>
      </c>
      <c r="BZ82" s="61">
        <f t="shared" si="52"/>
        <v>0</v>
      </c>
      <c r="CA82" s="61">
        <f t="shared" si="52"/>
        <v>0</v>
      </c>
      <c r="CB82" s="61">
        <f t="shared" si="52"/>
        <v>0</v>
      </c>
      <c r="CC82" s="61">
        <f t="shared" si="52"/>
        <v>0</v>
      </c>
      <c r="CD82" s="61">
        <f t="shared" si="52"/>
        <v>0</v>
      </c>
      <c r="CE82" s="61">
        <f t="shared" si="52"/>
        <v>0</v>
      </c>
      <c r="CF82" s="61">
        <f t="shared" si="52"/>
        <v>0</v>
      </c>
      <c r="CG82" s="61">
        <f t="shared" si="52"/>
        <v>0</v>
      </c>
      <c r="CH82" s="61">
        <f t="shared" si="52"/>
        <v>36.388799999999996</v>
      </c>
      <c r="CI82" s="61"/>
    </row>
    <row r="83" spans="4:87" x14ac:dyDescent="0.25">
      <c r="D83" t="s">
        <v>91</v>
      </c>
      <c r="F83" s="38">
        <f>F27</f>
        <v>0.5</v>
      </c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2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</row>
    <row r="84" spans="4:87" x14ac:dyDescent="0.25">
      <c r="D84" t="s">
        <v>92</v>
      </c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2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</row>
    <row r="85" spans="4:87" x14ac:dyDescent="0.25">
      <c r="D85" t="s">
        <v>93</v>
      </c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2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75">
        <v>0.25</v>
      </c>
      <c r="CI85" s="61"/>
    </row>
    <row r="86" spans="4:87" x14ac:dyDescent="0.25">
      <c r="D86" t="s">
        <v>94</v>
      </c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2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75">
        <v>0.25</v>
      </c>
      <c r="CI86" s="61"/>
    </row>
    <row r="87" spans="4:87" x14ac:dyDescent="0.25">
      <c r="D87" t="s">
        <v>95</v>
      </c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2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75">
        <v>0.5</v>
      </c>
      <c r="CI87" s="61"/>
    </row>
    <row r="88" spans="4:87" x14ac:dyDescent="0.25">
      <c r="D88" t="s">
        <v>96</v>
      </c>
      <c r="G88" s="61">
        <f>IF(G82=0,0,G82*G84)</f>
        <v>0</v>
      </c>
      <c r="H88" s="61">
        <f>IF(H82=0,0,H82*H84)</f>
        <v>0</v>
      </c>
      <c r="I88" s="61">
        <f t="shared" ref="I88:BT88" si="53">IF(I82=0,0,I82*I84)</f>
        <v>0</v>
      </c>
      <c r="J88" s="61">
        <f t="shared" si="53"/>
        <v>0</v>
      </c>
      <c r="K88" s="61">
        <f t="shared" si="53"/>
        <v>0</v>
      </c>
      <c r="L88" s="61">
        <f t="shared" si="53"/>
        <v>0</v>
      </c>
      <c r="M88" s="61">
        <f t="shared" si="53"/>
        <v>0</v>
      </c>
      <c r="N88" s="61">
        <f t="shared" si="53"/>
        <v>0</v>
      </c>
      <c r="O88" s="61">
        <f t="shared" si="53"/>
        <v>0</v>
      </c>
      <c r="P88" s="61">
        <f t="shared" si="53"/>
        <v>0</v>
      </c>
      <c r="Q88" s="61">
        <f t="shared" si="53"/>
        <v>0</v>
      </c>
      <c r="R88" s="61">
        <f t="shared" si="53"/>
        <v>0</v>
      </c>
      <c r="S88" s="61">
        <f t="shared" si="53"/>
        <v>0</v>
      </c>
      <c r="T88" s="61">
        <f t="shared" si="53"/>
        <v>0</v>
      </c>
      <c r="U88" s="61">
        <f t="shared" si="53"/>
        <v>0</v>
      </c>
      <c r="V88" s="61">
        <f t="shared" si="53"/>
        <v>0</v>
      </c>
      <c r="W88" s="61">
        <f t="shared" si="53"/>
        <v>0</v>
      </c>
      <c r="X88" s="61">
        <f t="shared" si="53"/>
        <v>0</v>
      </c>
      <c r="Y88" s="61">
        <f t="shared" si="53"/>
        <v>0</v>
      </c>
      <c r="Z88" s="61">
        <f t="shared" si="53"/>
        <v>0</v>
      </c>
      <c r="AA88" s="61">
        <f t="shared" si="53"/>
        <v>0</v>
      </c>
      <c r="AB88" s="61">
        <f t="shared" si="53"/>
        <v>0</v>
      </c>
      <c r="AC88" s="61">
        <f t="shared" si="53"/>
        <v>0</v>
      </c>
      <c r="AD88" s="61">
        <f t="shared" si="53"/>
        <v>0</v>
      </c>
      <c r="AE88" s="61">
        <f t="shared" si="53"/>
        <v>0</v>
      </c>
      <c r="AF88" s="61">
        <f t="shared" si="53"/>
        <v>0</v>
      </c>
      <c r="AG88" s="61">
        <f t="shared" si="53"/>
        <v>0</v>
      </c>
      <c r="AH88" s="61">
        <f t="shared" si="53"/>
        <v>0</v>
      </c>
      <c r="AI88" s="61">
        <f t="shared" si="53"/>
        <v>0</v>
      </c>
      <c r="AJ88" s="62">
        <f t="shared" si="53"/>
        <v>0</v>
      </c>
      <c r="AK88" s="61">
        <f t="shared" si="53"/>
        <v>0</v>
      </c>
      <c r="AL88" s="61">
        <f t="shared" si="53"/>
        <v>0</v>
      </c>
      <c r="AM88" s="61">
        <f t="shared" si="53"/>
        <v>0</v>
      </c>
      <c r="AN88" s="61">
        <f t="shared" si="53"/>
        <v>0</v>
      </c>
      <c r="AO88" s="61">
        <f t="shared" si="53"/>
        <v>0</v>
      </c>
      <c r="AP88" s="61">
        <f t="shared" si="53"/>
        <v>0</v>
      </c>
      <c r="AQ88" s="61">
        <f t="shared" si="53"/>
        <v>0</v>
      </c>
      <c r="AR88" s="61">
        <f t="shared" si="53"/>
        <v>0</v>
      </c>
      <c r="AS88" s="61">
        <f t="shared" si="53"/>
        <v>0</v>
      </c>
      <c r="AT88" s="61">
        <f t="shared" si="53"/>
        <v>0</v>
      </c>
      <c r="AU88" s="61">
        <f t="shared" si="53"/>
        <v>0</v>
      </c>
      <c r="AV88" s="61">
        <f t="shared" si="53"/>
        <v>0</v>
      </c>
      <c r="AW88" s="61">
        <f t="shared" si="53"/>
        <v>0</v>
      </c>
      <c r="AX88" s="61">
        <f t="shared" si="53"/>
        <v>0</v>
      </c>
      <c r="AY88" s="61">
        <f t="shared" si="53"/>
        <v>0</v>
      </c>
      <c r="AZ88" s="61">
        <f t="shared" si="53"/>
        <v>0</v>
      </c>
      <c r="BA88" s="61">
        <f t="shared" si="53"/>
        <v>0</v>
      </c>
      <c r="BB88" s="61">
        <f t="shared" si="53"/>
        <v>0</v>
      </c>
      <c r="BC88" s="61">
        <f t="shared" si="53"/>
        <v>0</v>
      </c>
      <c r="BD88" s="61">
        <f t="shared" si="53"/>
        <v>0</v>
      </c>
      <c r="BE88" s="61">
        <f t="shared" si="53"/>
        <v>0</v>
      </c>
      <c r="BF88" s="61">
        <f t="shared" si="53"/>
        <v>0</v>
      </c>
      <c r="BG88" s="61">
        <f t="shared" si="53"/>
        <v>0</v>
      </c>
      <c r="BH88" s="61">
        <f t="shared" si="53"/>
        <v>0</v>
      </c>
      <c r="BI88" s="61">
        <f t="shared" si="53"/>
        <v>0</v>
      </c>
      <c r="BJ88" s="61">
        <f t="shared" si="53"/>
        <v>0</v>
      </c>
      <c r="BK88" s="61">
        <f t="shared" si="53"/>
        <v>0</v>
      </c>
      <c r="BL88" s="61">
        <f t="shared" si="53"/>
        <v>0</v>
      </c>
      <c r="BM88" s="61">
        <f t="shared" si="53"/>
        <v>0</v>
      </c>
      <c r="BN88" s="61">
        <f t="shared" si="53"/>
        <v>0</v>
      </c>
      <c r="BO88" s="61">
        <f t="shared" si="53"/>
        <v>0</v>
      </c>
      <c r="BP88" s="61">
        <f t="shared" si="53"/>
        <v>0</v>
      </c>
      <c r="BQ88" s="61">
        <f t="shared" si="53"/>
        <v>0</v>
      </c>
      <c r="BR88" s="61">
        <f t="shared" si="53"/>
        <v>0</v>
      </c>
      <c r="BS88" s="61">
        <f t="shared" si="53"/>
        <v>0</v>
      </c>
      <c r="BT88" s="61">
        <f t="shared" si="53"/>
        <v>0</v>
      </c>
      <c r="BU88" s="61">
        <f t="shared" ref="BU88:CH88" si="54">IF(BU82=0,0,BU82*BU84)</f>
        <v>0</v>
      </c>
      <c r="BV88" s="61">
        <f t="shared" si="54"/>
        <v>0</v>
      </c>
      <c r="BW88" s="61">
        <f t="shared" si="54"/>
        <v>0</v>
      </c>
      <c r="BX88" s="61">
        <f t="shared" si="54"/>
        <v>0</v>
      </c>
      <c r="BY88" s="61">
        <f t="shared" si="54"/>
        <v>0</v>
      </c>
      <c r="BZ88" s="61">
        <f t="shared" si="54"/>
        <v>0</v>
      </c>
      <c r="CA88" s="61">
        <f t="shared" si="54"/>
        <v>0</v>
      </c>
      <c r="CB88" s="61">
        <f t="shared" si="54"/>
        <v>0</v>
      </c>
      <c r="CC88" s="61">
        <f t="shared" si="54"/>
        <v>0</v>
      </c>
      <c r="CD88" s="61">
        <f t="shared" si="54"/>
        <v>0</v>
      </c>
      <c r="CE88" s="61">
        <f t="shared" si="54"/>
        <v>0</v>
      </c>
      <c r="CF88" s="61">
        <f t="shared" si="54"/>
        <v>0</v>
      </c>
      <c r="CG88" s="61">
        <f t="shared" si="54"/>
        <v>0</v>
      </c>
      <c r="CH88" s="61">
        <f t="shared" si="54"/>
        <v>0</v>
      </c>
      <c r="CI88" s="61"/>
    </row>
    <row r="89" spans="4:87" x14ac:dyDescent="0.25">
      <c r="D89" t="s">
        <v>97</v>
      </c>
      <c r="G89" s="61">
        <f>IF(G82=0,0,G82*G85)</f>
        <v>0</v>
      </c>
      <c r="H89" s="61">
        <f>IF(H82=0,0,H82*H85)</f>
        <v>0</v>
      </c>
      <c r="I89" s="61">
        <f t="shared" ref="I89:BT89" si="55">IF(I82=0,0,I82*I85)</f>
        <v>0</v>
      </c>
      <c r="J89" s="61">
        <f t="shared" si="55"/>
        <v>0</v>
      </c>
      <c r="K89" s="61">
        <f t="shared" si="55"/>
        <v>0</v>
      </c>
      <c r="L89" s="61">
        <f t="shared" si="55"/>
        <v>0</v>
      </c>
      <c r="M89" s="61">
        <f t="shared" si="55"/>
        <v>0</v>
      </c>
      <c r="N89" s="61">
        <f t="shared" si="55"/>
        <v>0</v>
      </c>
      <c r="O89" s="61">
        <f t="shared" si="55"/>
        <v>0</v>
      </c>
      <c r="P89" s="61">
        <f t="shared" si="55"/>
        <v>0</v>
      </c>
      <c r="Q89" s="61">
        <f t="shared" si="55"/>
        <v>0</v>
      </c>
      <c r="R89" s="61">
        <f t="shared" si="55"/>
        <v>0</v>
      </c>
      <c r="S89" s="61">
        <f t="shared" si="55"/>
        <v>0</v>
      </c>
      <c r="T89" s="61">
        <f t="shared" si="55"/>
        <v>0</v>
      </c>
      <c r="U89" s="61">
        <f t="shared" si="55"/>
        <v>0</v>
      </c>
      <c r="V89" s="61">
        <f t="shared" si="55"/>
        <v>0</v>
      </c>
      <c r="W89" s="61">
        <f t="shared" si="55"/>
        <v>0</v>
      </c>
      <c r="X89" s="61">
        <f t="shared" si="55"/>
        <v>0</v>
      </c>
      <c r="Y89" s="61">
        <f t="shared" si="55"/>
        <v>0</v>
      </c>
      <c r="Z89" s="61">
        <f t="shared" si="55"/>
        <v>0</v>
      </c>
      <c r="AA89" s="61">
        <f t="shared" si="55"/>
        <v>0</v>
      </c>
      <c r="AB89" s="61">
        <f t="shared" si="55"/>
        <v>0</v>
      </c>
      <c r="AC89" s="61">
        <f t="shared" si="55"/>
        <v>0</v>
      </c>
      <c r="AD89" s="61">
        <f t="shared" si="55"/>
        <v>0</v>
      </c>
      <c r="AE89" s="61">
        <f t="shared" si="55"/>
        <v>0</v>
      </c>
      <c r="AF89" s="61">
        <f t="shared" si="55"/>
        <v>0</v>
      </c>
      <c r="AG89" s="61">
        <f t="shared" si="55"/>
        <v>0</v>
      </c>
      <c r="AH89" s="61">
        <f t="shared" si="55"/>
        <v>0</v>
      </c>
      <c r="AI89" s="61">
        <f t="shared" si="55"/>
        <v>0</v>
      </c>
      <c r="AJ89" s="62">
        <f t="shared" si="55"/>
        <v>0</v>
      </c>
      <c r="AK89" s="61">
        <f t="shared" si="55"/>
        <v>0</v>
      </c>
      <c r="AL89" s="61">
        <f t="shared" si="55"/>
        <v>0</v>
      </c>
      <c r="AM89" s="61">
        <f t="shared" si="55"/>
        <v>0</v>
      </c>
      <c r="AN89" s="61">
        <f t="shared" si="55"/>
        <v>0</v>
      </c>
      <c r="AO89" s="61">
        <f t="shared" si="55"/>
        <v>0</v>
      </c>
      <c r="AP89" s="61">
        <f t="shared" si="55"/>
        <v>0</v>
      </c>
      <c r="AQ89" s="61">
        <f t="shared" si="55"/>
        <v>0</v>
      </c>
      <c r="AR89" s="61">
        <f t="shared" si="55"/>
        <v>0</v>
      </c>
      <c r="AS89" s="61">
        <f t="shared" si="55"/>
        <v>0</v>
      </c>
      <c r="AT89" s="61">
        <f t="shared" si="55"/>
        <v>0</v>
      </c>
      <c r="AU89" s="61">
        <f t="shared" si="55"/>
        <v>0</v>
      </c>
      <c r="AV89" s="61">
        <f t="shared" si="55"/>
        <v>0</v>
      </c>
      <c r="AW89" s="61">
        <f t="shared" si="55"/>
        <v>0</v>
      </c>
      <c r="AX89" s="61">
        <f t="shared" si="55"/>
        <v>0</v>
      </c>
      <c r="AY89" s="61">
        <f t="shared" si="55"/>
        <v>0</v>
      </c>
      <c r="AZ89" s="61">
        <f t="shared" si="55"/>
        <v>0</v>
      </c>
      <c r="BA89" s="61">
        <f t="shared" si="55"/>
        <v>0</v>
      </c>
      <c r="BB89" s="61">
        <f t="shared" si="55"/>
        <v>0</v>
      </c>
      <c r="BC89" s="61">
        <f t="shared" si="55"/>
        <v>0</v>
      </c>
      <c r="BD89" s="61">
        <f t="shared" si="55"/>
        <v>0</v>
      </c>
      <c r="BE89" s="61">
        <f t="shared" si="55"/>
        <v>0</v>
      </c>
      <c r="BF89" s="61">
        <f t="shared" si="55"/>
        <v>0</v>
      </c>
      <c r="BG89" s="61">
        <f t="shared" si="55"/>
        <v>0</v>
      </c>
      <c r="BH89" s="61">
        <f t="shared" si="55"/>
        <v>0</v>
      </c>
      <c r="BI89" s="61">
        <f t="shared" si="55"/>
        <v>0</v>
      </c>
      <c r="BJ89" s="61">
        <f t="shared" si="55"/>
        <v>0</v>
      </c>
      <c r="BK89" s="61">
        <f t="shared" si="55"/>
        <v>0</v>
      </c>
      <c r="BL89" s="61">
        <f t="shared" si="55"/>
        <v>0</v>
      </c>
      <c r="BM89" s="61">
        <f t="shared" si="55"/>
        <v>0</v>
      </c>
      <c r="BN89" s="61">
        <f t="shared" si="55"/>
        <v>0</v>
      </c>
      <c r="BO89" s="61">
        <f t="shared" si="55"/>
        <v>0</v>
      </c>
      <c r="BP89" s="61">
        <f t="shared" si="55"/>
        <v>0</v>
      </c>
      <c r="BQ89" s="61">
        <f t="shared" si="55"/>
        <v>0</v>
      </c>
      <c r="BR89" s="61">
        <f t="shared" si="55"/>
        <v>0</v>
      </c>
      <c r="BS89" s="61">
        <f t="shared" si="55"/>
        <v>0</v>
      </c>
      <c r="BT89" s="61">
        <f t="shared" si="55"/>
        <v>0</v>
      </c>
      <c r="BU89" s="61">
        <f t="shared" ref="BU89:CH89" si="56">IF(BU82=0,0,BU82*BU85)</f>
        <v>0</v>
      </c>
      <c r="BV89" s="61">
        <f t="shared" si="56"/>
        <v>0</v>
      </c>
      <c r="BW89" s="61">
        <f t="shared" si="56"/>
        <v>0</v>
      </c>
      <c r="BX89" s="61">
        <f t="shared" si="56"/>
        <v>0</v>
      </c>
      <c r="BY89" s="61">
        <f t="shared" si="56"/>
        <v>0</v>
      </c>
      <c r="BZ89" s="61">
        <f t="shared" si="56"/>
        <v>0</v>
      </c>
      <c r="CA89" s="61">
        <f t="shared" si="56"/>
        <v>0</v>
      </c>
      <c r="CB89" s="61">
        <f t="shared" si="56"/>
        <v>0</v>
      </c>
      <c r="CC89" s="61">
        <f t="shared" si="56"/>
        <v>0</v>
      </c>
      <c r="CD89" s="61">
        <f t="shared" si="56"/>
        <v>0</v>
      </c>
      <c r="CE89" s="61">
        <f t="shared" si="56"/>
        <v>0</v>
      </c>
      <c r="CF89" s="61">
        <f t="shared" si="56"/>
        <v>0</v>
      </c>
      <c r="CG89" s="61">
        <f t="shared" si="56"/>
        <v>0</v>
      </c>
      <c r="CH89" s="61">
        <f t="shared" si="56"/>
        <v>9.0971999999999991</v>
      </c>
      <c r="CI89" s="61"/>
    </row>
    <row r="90" spans="4:87" x14ac:dyDescent="0.25">
      <c r="D90" t="s">
        <v>98</v>
      </c>
      <c r="G90" s="61">
        <f>IF(G82=0,0,G82*G86)</f>
        <v>0</v>
      </c>
      <c r="H90" s="61">
        <f>IF(H82=0,0,H82*H86)</f>
        <v>0</v>
      </c>
      <c r="I90" s="61">
        <f t="shared" ref="I90:BT90" si="57">IF(I82=0,0,I82*I86)</f>
        <v>0</v>
      </c>
      <c r="J90" s="61">
        <f t="shared" si="57"/>
        <v>0</v>
      </c>
      <c r="K90" s="61">
        <f t="shared" si="57"/>
        <v>0</v>
      </c>
      <c r="L90" s="61">
        <f t="shared" si="57"/>
        <v>0</v>
      </c>
      <c r="M90" s="61">
        <f t="shared" si="57"/>
        <v>0</v>
      </c>
      <c r="N90" s="61">
        <f t="shared" si="57"/>
        <v>0</v>
      </c>
      <c r="O90" s="61">
        <f t="shared" si="57"/>
        <v>0</v>
      </c>
      <c r="P90" s="61">
        <f t="shared" si="57"/>
        <v>0</v>
      </c>
      <c r="Q90" s="61">
        <f t="shared" si="57"/>
        <v>0</v>
      </c>
      <c r="R90" s="61">
        <f t="shared" si="57"/>
        <v>0</v>
      </c>
      <c r="S90" s="61">
        <f t="shared" si="57"/>
        <v>0</v>
      </c>
      <c r="T90" s="61">
        <f t="shared" si="57"/>
        <v>0</v>
      </c>
      <c r="U90" s="61">
        <f t="shared" si="57"/>
        <v>0</v>
      </c>
      <c r="V90" s="61">
        <f t="shared" si="57"/>
        <v>0</v>
      </c>
      <c r="W90" s="61">
        <f t="shared" si="57"/>
        <v>0</v>
      </c>
      <c r="X90" s="61">
        <f t="shared" si="57"/>
        <v>0</v>
      </c>
      <c r="Y90" s="61">
        <f t="shared" si="57"/>
        <v>0</v>
      </c>
      <c r="Z90" s="61">
        <f t="shared" si="57"/>
        <v>0</v>
      </c>
      <c r="AA90" s="61">
        <f t="shared" si="57"/>
        <v>0</v>
      </c>
      <c r="AB90" s="61">
        <f t="shared" si="57"/>
        <v>0</v>
      </c>
      <c r="AC90" s="61">
        <f t="shared" si="57"/>
        <v>0</v>
      </c>
      <c r="AD90" s="61">
        <f t="shared" si="57"/>
        <v>0</v>
      </c>
      <c r="AE90" s="61">
        <f t="shared" si="57"/>
        <v>0</v>
      </c>
      <c r="AF90" s="61">
        <f t="shared" si="57"/>
        <v>0</v>
      </c>
      <c r="AG90" s="61">
        <f t="shared" si="57"/>
        <v>0</v>
      </c>
      <c r="AH90" s="61">
        <f t="shared" si="57"/>
        <v>0</v>
      </c>
      <c r="AI90" s="61">
        <f t="shared" si="57"/>
        <v>0</v>
      </c>
      <c r="AJ90" s="62">
        <f t="shared" si="57"/>
        <v>0</v>
      </c>
      <c r="AK90" s="61">
        <f t="shared" si="57"/>
        <v>0</v>
      </c>
      <c r="AL90" s="61">
        <f t="shared" si="57"/>
        <v>0</v>
      </c>
      <c r="AM90" s="61">
        <f t="shared" si="57"/>
        <v>0</v>
      </c>
      <c r="AN90" s="61">
        <f t="shared" si="57"/>
        <v>0</v>
      </c>
      <c r="AO90" s="61">
        <f t="shared" si="57"/>
        <v>0</v>
      </c>
      <c r="AP90" s="61">
        <f t="shared" si="57"/>
        <v>0</v>
      </c>
      <c r="AQ90" s="61">
        <f t="shared" si="57"/>
        <v>0</v>
      </c>
      <c r="AR90" s="61">
        <f t="shared" si="57"/>
        <v>0</v>
      </c>
      <c r="AS90" s="61">
        <f t="shared" si="57"/>
        <v>0</v>
      </c>
      <c r="AT90" s="61">
        <f t="shared" si="57"/>
        <v>0</v>
      </c>
      <c r="AU90" s="61">
        <f t="shared" si="57"/>
        <v>0</v>
      </c>
      <c r="AV90" s="61">
        <f t="shared" si="57"/>
        <v>0</v>
      </c>
      <c r="AW90" s="61">
        <f t="shared" si="57"/>
        <v>0</v>
      </c>
      <c r="AX90" s="61">
        <f t="shared" si="57"/>
        <v>0</v>
      </c>
      <c r="AY90" s="61">
        <f t="shared" si="57"/>
        <v>0</v>
      </c>
      <c r="AZ90" s="61">
        <f t="shared" si="57"/>
        <v>0</v>
      </c>
      <c r="BA90" s="61">
        <f t="shared" si="57"/>
        <v>0</v>
      </c>
      <c r="BB90" s="61">
        <f t="shared" si="57"/>
        <v>0</v>
      </c>
      <c r="BC90" s="61">
        <f t="shared" si="57"/>
        <v>0</v>
      </c>
      <c r="BD90" s="61">
        <f t="shared" si="57"/>
        <v>0</v>
      </c>
      <c r="BE90" s="61">
        <f t="shared" si="57"/>
        <v>0</v>
      </c>
      <c r="BF90" s="61">
        <f t="shared" si="57"/>
        <v>0</v>
      </c>
      <c r="BG90" s="61">
        <f t="shared" si="57"/>
        <v>0</v>
      </c>
      <c r="BH90" s="61">
        <f t="shared" si="57"/>
        <v>0</v>
      </c>
      <c r="BI90" s="61">
        <f t="shared" si="57"/>
        <v>0</v>
      </c>
      <c r="BJ90" s="61">
        <f t="shared" si="57"/>
        <v>0</v>
      </c>
      <c r="BK90" s="61">
        <f t="shared" si="57"/>
        <v>0</v>
      </c>
      <c r="BL90" s="61">
        <f t="shared" si="57"/>
        <v>0</v>
      </c>
      <c r="BM90" s="61">
        <f t="shared" si="57"/>
        <v>0</v>
      </c>
      <c r="BN90" s="61">
        <f t="shared" si="57"/>
        <v>0</v>
      </c>
      <c r="BO90" s="61">
        <f t="shared" si="57"/>
        <v>0</v>
      </c>
      <c r="BP90" s="61">
        <f t="shared" si="57"/>
        <v>0</v>
      </c>
      <c r="BQ90" s="61">
        <f t="shared" si="57"/>
        <v>0</v>
      </c>
      <c r="BR90" s="61">
        <f t="shared" si="57"/>
        <v>0</v>
      </c>
      <c r="BS90" s="61">
        <f t="shared" si="57"/>
        <v>0</v>
      </c>
      <c r="BT90" s="61">
        <f t="shared" si="57"/>
        <v>0</v>
      </c>
      <c r="BU90" s="61">
        <f t="shared" ref="BU90:CH90" si="58">IF(BU82=0,0,BU82*BU86)</f>
        <v>0</v>
      </c>
      <c r="BV90" s="61">
        <f t="shared" si="58"/>
        <v>0</v>
      </c>
      <c r="BW90" s="61">
        <f t="shared" si="58"/>
        <v>0</v>
      </c>
      <c r="BX90" s="61">
        <f t="shared" si="58"/>
        <v>0</v>
      </c>
      <c r="BY90" s="61">
        <f t="shared" si="58"/>
        <v>0</v>
      </c>
      <c r="BZ90" s="61">
        <f t="shared" si="58"/>
        <v>0</v>
      </c>
      <c r="CA90" s="61">
        <f t="shared" si="58"/>
        <v>0</v>
      </c>
      <c r="CB90" s="61">
        <f t="shared" si="58"/>
        <v>0</v>
      </c>
      <c r="CC90" s="61">
        <f t="shared" si="58"/>
        <v>0</v>
      </c>
      <c r="CD90" s="61">
        <f t="shared" si="58"/>
        <v>0</v>
      </c>
      <c r="CE90" s="61">
        <f t="shared" si="58"/>
        <v>0</v>
      </c>
      <c r="CF90" s="61">
        <f t="shared" si="58"/>
        <v>0</v>
      </c>
      <c r="CG90" s="61">
        <f t="shared" si="58"/>
        <v>0</v>
      </c>
      <c r="CH90" s="61">
        <f t="shared" si="58"/>
        <v>9.0971999999999991</v>
      </c>
      <c r="CI90" s="61"/>
    </row>
    <row r="91" spans="4:87" x14ac:dyDescent="0.25">
      <c r="D91" t="s">
        <v>99</v>
      </c>
      <c r="G91" s="61">
        <f>IF(G82=0,0,G82*G87)</f>
        <v>0</v>
      </c>
      <c r="H91" s="61">
        <f>IF(H82=0,0,H82*H87)</f>
        <v>0</v>
      </c>
      <c r="I91" s="61">
        <f t="shared" ref="I91:BT91" si="59">IF(I82=0,0,I82*I87)</f>
        <v>0</v>
      </c>
      <c r="J91" s="61">
        <f t="shared" si="59"/>
        <v>0</v>
      </c>
      <c r="K91" s="61">
        <f t="shared" si="59"/>
        <v>0</v>
      </c>
      <c r="L91" s="61">
        <f t="shared" si="59"/>
        <v>0</v>
      </c>
      <c r="M91" s="61">
        <f t="shared" si="59"/>
        <v>0</v>
      </c>
      <c r="N91" s="61">
        <f t="shared" si="59"/>
        <v>0</v>
      </c>
      <c r="O91" s="61">
        <f t="shared" si="59"/>
        <v>0</v>
      </c>
      <c r="P91" s="61">
        <f t="shared" si="59"/>
        <v>0</v>
      </c>
      <c r="Q91" s="61">
        <f t="shared" si="59"/>
        <v>0</v>
      </c>
      <c r="R91" s="61">
        <f t="shared" si="59"/>
        <v>0</v>
      </c>
      <c r="S91" s="61">
        <f t="shared" si="59"/>
        <v>0</v>
      </c>
      <c r="T91" s="61">
        <f t="shared" si="59"/>
        <v>0</v>
      </c>
      <c r="U91" s="61">
        <f t="shared" si="59"/>
        <v>0</v>
      </c>
      <c r="V91" s="61">
        <f t="shared" si="59"/>
        <v>0</v>
      </c>
      <c r="W91" s="61">
        <f t="shared" si="59"/>
        <v>0</v>
      </c>
      <c r="X91" s="61">
        <f t="shared" si="59"/>
        <v>0</v>
      </c>
      <c r="Y91" s="61">
        <f t="shared" si="59"/>
        <v>0</v>
      </c>
      <c r="Z91" s="61">
        <f t="shared" si="59"/>
        <v>0</v>
      </c>
      <c r="AA91" s="61">
        <f t="shared" si="59"/>
        <v>0</v>
      </c>
      <c r="AB91" s="61">
        <f t="shared" si="59"/>
        <v>0</v>
      </c>
      <c r="AC91" s="61">
        <f t="shared" si="59"/>
        <v>0</v>
      </c>
      <c r="AD91" s="61">
        <f t="shared" si="59"/>
        <v>0</v>
      </c>
      <c r="AE91" s="61">
        <f t="shared" si="59"/>
        <v>0</v>
      </c>
      <c r="AF91" s="61">
        <f t="shared" si="59"/>
        <v>0</v>
      </c>
      <c r="AG91" s="61">
        <f t="shared" si="59"/>
        <v>0</v>
      </c>
      <c r="AH91" s="61">
        <f t="shared" si="59"/>
        <v>0</v>
      </c>
      <c r="AI91" s="61">
        <f t="shared" si="59"/>
        <v>0</v>
      </c>
      <c r="AJ91" s="62">
        <f t="shared" si="59"/>
        <v>0</v>
      </c>
      <c r="AK91" s="61">
        <f t="shared" si="59"/>
        <v>0</v>
      </c>
      <c r="AL91" s="61">
        <f t="shared" si="59"/>
        <v>0</v>
      </c>
      <c r="AM91" s="61">
        <f t="shared" si="59"/>
        <v>0</v>
      </c>
      <c r="AN91" s="61">
        <f t="shared" si="59"/>
        <v>0</v>
      </c>
      <c r="AO91" s="61">
        <f t="shared" si="59"/>
        <v>0</v>
      </c>
      <c r="AP91" s="61">
        <f t="shared" si="59"/>
        <v>0</v>
      </c>
      <c r="AQ91" s="61">
        <f t="shared" si="59"/>
        <v>0</v>
      </c>
      <c r="AR91" s="61">
        <f t="shared" si="59"/>
        <v>0</v>
      </c>
      <c r="AS91" s="61">
        <f t="shared" si="59"/>
        <v>0</v>
      </c>
      <c r="AT91" s="61">
        <f t="shared" si="59"/>
        <v>0</v>
      </c>
      <c r="AU91" s="61">
        <f t="shared" si="59"/>
        <v>0</v>
      </c>
      <c r="AV91" s="61">
        <f t="shared" si="59"/>
        <v>0</v>
      </c>
      <c r="AW91" s="61">
        <f t="shared" si="59"/>
        <v>0</v>
      </c>
      <c r="AX91" s="61">
        <f t="shared" si="59"/>
        <v>0</v>
      </c>
      <c r="AY91" s="61">
        <f t="shared" si="59"/>
        <v>0</v>
      </c>
      <c r="AZ91" s="61">
        <f t="shared" si="59"/>
        <v>0</v>
      </c>
      <c r="BA91" s="61">
        <f t="shared" si="59"/>
        <v>0</v>
      </c>
      <c r="BB91" s="61">
        <f t="shared" si="59"/>
        <v>0</v>
      </c>
      <c r="BC91" s="61">
        <f t="shared" si="59"/>
        <v>0</v>
      </c>
      <c r="BD91" s="61">
        <f t="shared" si="59"/>
        <v>0</v>
      </c>
      <c r="BE91" s="61">
        <f t="shared" si="59"/>
        <v>0</v>
      </c>
      <c r="BF91" s="61">
        <f t="shared" si="59"/>
        <v>0</v>
      </c>
      <c r="BG91" s="61">
        <f t="shared" si="59"/>
        <v>0</v>
      </c>
      <c r="BH91" s="61">
        <f t="shared" si="59"/>
        <v>0</v>
      </c>
      <c r="BI91" s="61">
        <f t="shared" si="59"/>
        <v>0</v>
      </c>
      <c r="BJ91" s="61">
        <f t="shared" si="59"/>
        <v>0</v>
      </c>
      <c r="BK91" s="61">
        <f t="shared" si="59"/>
        <v>0</v>
      </c>
      <c r="BL91" s="61">
        <f t="shared" si="59"/>
        <v>0</v>
      </c>
      <c r="BM91" s="61">
        <f t="shared" si="59"/>
        <v>0</v>
      </c>
      <c r="BN91" s="61">
        <f t="shared" si="59"/>
        <v>0</v>
      </c>
      <c r="BO91" s="61">
        <f t="shared" si="59"/>
        <v>0</v>
      </c>
      <c r="BP91" s="61">
        <f t="shared" si="59"/>
        <v>0</v>
      </c>
      <c r="BQ91" s="61">
        <f t="shared" si="59"/>
        <v>0</v>
      </c>
      <c r="BR91" s="61">
        <f t="shared" si="59"/>
        <v>0</v>
      </c>
      <c r="BS91" s="61">
        <f t="shared" si="59"/>
        <v>0</v>
      </c>
      <c r="BT91" s="61">
        <f t="shared" si="59"/>
        <v>0</v>
      </c>
      <c r="BU91" s="61">
        <f t="shared" ref="BU91:CH91" si="60">IF(BU82=0,0,BU82*BU87)</f>
        <v>0</v>
      </c>
      <c r="BV91" s="61">
        <f t="shared" si="60"/>
        <v>0</v>
      </c>
      <c r="BW91" s="61">
        <f t="shared" si="60"/>
        <v>0</v>
      </c>
      <c r="BX91" s="61">
        <f t="shared" si="60"/>
        <v>0</v>
      </c>
      <c r="BY91" s="61">
        <f t="shared" si="60"/>
        <v>0</v>
      </c>
      <c r="BZ91" s="61">
        <f t="shared" si="60"/>
        <v>0</v>
      </c>
      <c r="CA91" s="61">
        <f t="shared" si="60"/>
        <v>0</v>
      </c>
      <c r="CB91" s="61">
        <f t="shared" si="60"/>
        <v>0</v>
      </c>
      <c r="CC91" s="61">
        <f t="shared" si="60"/>
        <v>0</v>
      </c>
      <c r="CD91" s="61">
        <f t="shared" si="60"/>
        <v>0</v>
      </c>
      <c r="CE91" s="61">
        <f t="shared" si="60"/>
        <v>0</v>
      </c>
      <c r="CF91" s="61">
        <f t="shared" si="60"/>
        <v>0</v>
      </c>
      <c r="CG91" s="61">
        <f t="shared" si="60"/>
        <v>0</v>
      </c>
      <c r="CH91" s="61">
        <f t="shared" si="60"/>
        <v>18.194399999999998</v>
      </c>
      <c r="CI91" s="61"/>
    </row>
    <row r="92" spans="4:87" x14ac:dyDescent="0.25">
      <c r="D92" t="s">
        <v>100</v>
      </c>
      <c r="E92" t="s">
        <v>101</v>
      </c>
      <c r="F92">
        <f>(LN(2))/35</f>
        <v>1.980420515885558E-2</v>
      </c>
      <c r="G92" s="61">
        <v>0</v>
      </c>
      <c r="H92" s="61">
        <f>G92*EXP(-$F$92)+G88*(1-EXP(-$F$92))/$F$92</f>
        <v>0</v>
      </c>
      <c r="I92" s="61">
        <f t="shared" ref="I92:BT92" si="61">H92*EXP(-$F$92)+H88*(1-EXP(-$F$92))/$F$92</f>
        <v>0</v>
      </c>
      <c r="J92" s="61">
        <f t="shared" si="61"/>
        <v>0</v>
      </c>
      <c r="K92" s="61">
        <f t="shared" si="61"/>
        <v>0</v>
      </c>
      <c r="L92" s="61">
        <f t="shared" si="61"/>
        <v>0</v>
      </c>
      <c r="M92" s="61">
        <f t="shared" si="61"/>
        <v>0</v>
      </c>
      <c r="N92" s="61">
        <f t="shared" si="61"/>
        <v>0</v>
      </c>
      <c r="O92" s="61">
        <f t="shared" si="61"/>
        <v>0</v>
      </c>
      <c r="P92" s="61">
        <f t="shared" si="61"/>
        <v>0</v>
      </c>
      <c r="Q92" s="61">
        <f t="shared" si="61"/>
        <v>0</v>
      </c>
      <c r="R92" s="61">
        <f t="shared" si="61"/>
        <v>0</v>
      </c>
      <c r="S92" s="61">
        <f t="shared" si="61"/>
        <v>0</v>
      </c>
      <c r="T92" s="61">
        <f t="shared" si="61"/>
        <v>0</v>
      </c>
      <c r="U92" s="61">
        <f t="shared" si="61"/>
        <v>0</v>
      </c>
      <c r="V92" s="61">
        <f t="shared" si="61"/>
        <v>0</v>
      </c>
      <c r="W92" s="61">
        <f t="shared" si="61"/>
        <v>0</v>
      </c>
      <c r="X92" s="61">
        <f t="shared" si="61"/>
        <v>0</v>
      </c>
      <c r="Y92" s="61">
        <f t="shared" si="61"/>
        <v>0</v>
      </c>
      <c r="Z92" s="61">
        <f t="shared" si="61"/>
        <v>0</v>
      </c>
      <c r="AA92" s="61">
        <f t="shared" si="61"/>
        <v>0</v>
      </c>
      <c r="AB92" s="61">
        <f t="shared" si="61"/>
        <v>0</v>
      </c>
      <c r="AC92" s="61">
        <f t="shared" si="61"/>
        <v>0</v>
      </c>
      <c r="AD92" s="61">
        <f t="shared" si="61"/>
        <v>0</v>
      </c>
      <c r="AE92" s="61">
        <f t="shared" si="61"/>
        <v>0</v>
      </c>
      <c r="AF92" s="61">
        <f t="shared" si="61"/>
        <v>0</v>
      </c>
      <c r="AG92" s="61">
        <f t="shared" si="61"/>
        <v>0</v>
      </c>
      <c r="AH92" s="61">
        <f t="shared" si="61"/>
        <v>0</v>
      </c>
      <c r="AI92" s="61">
        <f t="shared" si="61"/>
        <v>0</v>
      </c>
      <c r="AJ92" s="62">
        <f t="shared" si="61"/>
        <v>0</v>
      </c>
      <c r="AK92" s="61">
        <f t="shared" si="61"/>
        <v>0</v>
      </c>
      <c r="AL92" s="61">
        <f t="shared" si="61"/>
        <v>0</v>
      </c>
      <c r="AM92" s="61">
        <f t="shared" si="61"/>
        <v>0</v>
      </c>
      <c r="AN92" s="61">
        <f t="shared" si="61"/>
        <v>0</v>
      </c>
      <c r="AO92" s="61">
        <f t="shared" si="61"/>
        <v>0</v>
      </c>
      <c r="AP92" s="61">
        <f t="shared" si="61"/>
        <v>0</v>
      </c>
      <c r="AQ92" s="61">
        <f t="shared" si="61"/>
        <v>0</v>
      </c>
      <c r="AR92" s="61">
        <f t="shared" si="61"/>
        <v>0</v>
      </c>
      <c r="AS92" s="61">
        <f t="shared" si="61"/>
        <v>0</v>
      </c>
      <c r="AT92" s="61">
        <f t="shared" si="61"/>
        <v>0</v>
      </c>
      <c r="AU92" s="61">
        <f t="shared" si="61"/>
        <v>0</v>
      </c>
      <c r="AV92" s="61">
        <f t="shared" si="61"/>
        <v>0</v>
      </c>
      <c r="AW92" s="61">
        <f t="shared" si="61"/>
        <v>0</v>
      </c>
      <c r="AX92" s="61">
        <f t="shared" si="61"/>
        <v>0</v>
      </c>
      <c r="AY92" s="61">
        <f t="shared" si="61"/>
        <v>0</v>
      </c>
      <c r="AZ92" s="61">
        <f t="shared" si="61"/>
        <v>0</v>
      </c>
      <c r="BA92" s="61">
        <f t="shared" si="61"/>
        <v>0</v>
      </c>
      <c r="BB92" s="61">
        <f t="shared" si="61"/>
        <v>0</v>
      </c>
      <c r="BC92" s="61">
        <f t="shared" si="61"/>
        <v>0</v>
      </c>
      <c r="BD92" s="61">
        <f t="shared" si="61"/>
        <v>0</v>
      </c>
      <c r="BE92" s="61">
        <f t="shared" si="61"/>
        <v>0</v>
      </c>
      <c r="BF92" s="61">
        <f t="shared" si="61"/>
        <v>0</v>
      </c>
      <c r="BG92" s="61">
        <f t="shared" si="61"/>
        <v>0</v>
      </c>
      <c r="BH92" s="61">
        <f t="shared" si="61"/>
        <v>0</v>
      </c>
      <c r="BI92" s="61">
        <f t="shared" si="61"/>
        <v>0</v>
      </c>
      <c r="BJ92" s="61">
        <f t="shared" si="61"/>
        <v>0</v>
      </c>
      <c r="BK92" s="61">
        <f t="shared" si="61"/>
        <v>0</v>
      </c>
      <c r="BL92" s="61">
        <f t="shared" si="61"/>
        <v>0</v>
      </c>
      <c r="BM92" s="61">
        <f t="shared" si="61"/>
        <v>0</v>
      </c>
      <c r="BN92" s="61">
        <f t="shared" si="61"/>
        <v>0</v>
      </c>
      <c r="BO92" s="61">
        <f t="shared" si="61"/>
        <v>0</v>
      </c>
      <c r="BP92" s="61">
        <f t="shared" si="61"/>
        <v>0</v>
      </c>
      <c r="BQ92" s="61">
        <f t="shared" si="61"/>
        <v>0</v>
      </c>
      <c r="BR92" s="61">
        <f t="shared" si="61"/>
        <v>0</v>
      </c>
      <c r="BS92" s="61">
        <f t="shared" si="61"/>
        <v>0</v>
      </c>
      <c r="BT92" s="61">
        <f t="shared" si="61"/>
        <v>0</v>
      </c>
      <c r="BU92" s="61">
        <f t="shared" ref="BU92:CH92" si="62">BT92*EXP(-$F$92)+BT88*(1-EXP(-$F$92))/$F$92</f>
        <v>0</v>
      </c>
      <c r="BV92" s="61">
        <f t="shared" si="62"/>
        <v>0</v>
      </c>
      <c r="BW92" s="61">
        <f t="shared" si="62"/>
        <v>0</v>
      </c>
      <c r="BX92" s="61">
        <f t="shared" si="62"/>
        <v>0</v>
      </c>
      <c r="BY92" s="61">
        <f t="shared" si="62"/>
        <v>0</v>
      </c>
      <c r="BZ92" s="61">
        <f t="shared" si="62"/>
        <v>0</v>
      </c>
      <c r="CA92" s="61">
        <f t="shared" si="62"/>
        <v>0</v>
      </c>
      <c r="CB92" s="61">
        <f t="shared" si="62"/>
        <v>0</v>
      </c>
      <c r="CC92" s="61">
        <f t="shared" si="62"/>
        <v>0</v>
      </c>
      <c r="CD92" s="61">
        <f t="shared" si="62"/>
        <v>0</v>
      </c>
      <c r="CE92" s="61">
        <f t="shared" si="62"/>
        <v>0</v>
      </c>
      <c r="CF92" s="61">
        <f t="shared" si="62"/>
        <v>0</v>
      </c>
      <c r="CG92" s="61">
        <f t="shared" si="62"/>
        <v>0</v>
      </c>
      <c r="CH92" s="61">
        <f t="shared" si="62"/>
        <v>0</v>
      </c>
      <c r="CI92" s="61"/>
    </row>
    <row r="93" spans="4:87" x14ac:dyDescent="0.25">
      <c r="D93" t="s">
        <v>102</v>
      </c>
      <c r="E93" t="s">
        <v>103</v>
      </c>
      <c r="F93">
        <f>LN(2)/25</f>
        <v>2.7725887222397813E-2</v>
      </c>
      <c r="G93" s="61">
        <v>0</v>
      </c>
      <c r="H93" s="61">
        <f>G93*EXP(-$F$93)+G89*(1-EXP(-$F$93))/$F$93</f>
        <v>0</v>
      </c>
      <c r="I93" s="61">
        <f t="shared" ref="I93:BT93" si="63">H93*EXP(-$F$93)+H89*(1-EXP(-$F$93))/$F$93</f>
        <v>0</v>
      </c>
      <c r="J93" s="61">
        <f t="shared" si="63"/>
        <v>0</v>
      </c>
      <c r="K93" s="61">
        <f t="shared" si="63"/>
        <v>0</v>
      </c>
      <c r="L93" s="61">
        <f t="shared" si="63"/>
        <v>0</v>
      </c>
      <c r="M93" s="61">
        <f t="shared" si="63"/>
        <v>0</v>
      </c>
      <c r="N93" s="61">
        <f t="shared" si="63"/>
        <v>0</v>
      </c>
      <c r="O93" s="61">
        <f t="shared" si="63"/>
        <v>0</v>
      </c>
      <c r="P93" s="61">
        <f t="shared" si="63"/>
        <v>0</v>
      </c>
      <c r="Q93" s="61">
        <f t="shared" si="63"/>
        <v>0</v>
      </c>
      <c r="R93" s="61">
        <f t="shared" si="63"/>
        <v>0</v>
      </c>
      <c r="S93" s="61">
        <f t="shared" si="63"/>
        <v>0</v>
      </c>
      <c r="T93" s="61">
        <f t="shared" si="63"/>
        <v>0</v>
      </c>
      <c r="U93" s="61">
        <f t="shared" si="63"/>
        <v>0</v>
      </c>
      <c r="V93" s="61">
        <f t="shared" si="63"/>
        <v>0</v>
      </c>
      <c r="W93" s="61">
        <f t="shared" si="63"/>
        <v>0</v>
      </c>
      <c r="X93" s="61">
        <f t="shared" si="63"/>
        <v>0</v>
      </c>
      <c r="Y93" s="61">
        <f t="shared" si="63"/>
        <v>0</v>
      </c>
      <c r="Z93" s="61">
        <f t="shared" si="63"/>
        <v>0</v>
      </c>
      <c r="AA93" s="61">
        <f t="shared" si="63"/>
        <v>0</v>
      </c>
      <c r="AB93" s="61">
        <f t="shared" si="63"/>
        <v>0</v>
      </c>
      <c r="AC93" s="61">
        <f t="shared" si="63"/>
        <v>0</v>
      </c>
      <c r="AD93" s="61">
        <f t="shared" si="63"/>
        <v>0</v>
      </c>
      <c r="AE93" s="61">
        <f t="shared" si="63"/>
        <v>0</v>
      </c>
      <c r="AF93" s="61">
        <f t="shared" si="63"/>
        <v>0</v>
      </c>
      <c r="AG93" s="61">
        <f t="shared" si="63"/>
        <v>0</v>
      </c>
      <c r="AH93" s="61">
        <f t="shared" si="63"/>
        <v>0</v>
      </c>
      <c r="AI93" s="61">
        <f t="shared" si="63"/>
        <v>0</v>
      </c>
      <c r="AJ93" s="62">
        <f t="shared" si="63"/>
        <v>0</v>
      </c>
      <c r="AK93" s="61">
        <f t="shared" si="63"/>
        <v>0</v>
      </c>
      <c r="AL93" s="61">
        <f t="shared" si="63"/>
        <v>0</v>
      </c>
      <c r="AM93" s="61">
        <f t="shared" si="63"/>
        <v>0</v>
      </c>
      <c r="AN93" s="61">
        <f t="shared" si="63"/>
        <v>0</v>
      </c>
      <c r="AO93" s="61">
        <f t="shared" si="63"/>
        <v>0</v>
      </c>
      <c r="AP93" s="61">
        <f t="shared" si="63"/>
        <v>0</v>
      </c>
      <c r="AQ93" s="61">
        <f t="shared" si="63"/>
        <v>0</v>
      </c>
      <c r="AR93" s="61">
        <f t="shared" si="63"/>
        <v>0</v>
      </c>
      <c r="AS93" s="61">
        <f t="shared" si="63"/>
        <v>0</v>
      </c>
      <c r="AT93" s="61">
        <f t="shared" si="63"/>
        <v>0</v>
      </c>
      <c r="AU93" s="61">
        <f t="shared" si="63"/>
        <v>0</v>
      </c>
      <c r="AV93" s="61">
        <f t="shared" si="63"/>
        <v>0</v>
      </c>
      <c r="AW93" s="61">
        <f t="shared" si="63"/>
        <v>0</v>
      </c>
      <c r="AX93" s="61">
        <f t="shared" si="63"/>
        <v>0</v>
      </c>
      <c r="AY93" s="61">
        <f t="shared" si="63"/>
        <v>0</v>
      </c>
      <c r="AZ93" s="61">
        <f t="shared" si="63"/>
        <v>0</v>
      </c>
      <c r="BA93" s="61">
        <f t="shared" si="63"/>
        <v>0</v>
      </c>
      <c r="BB93" s="61">
        <f t="shared" si="63"/>
        <v>0</v>
      </c>
      <c r="BC93" s="61">
        <f t="shared" si="63"/>
        <v>0</v>
      </c>
      <c r="BD93" s="61">
        <f t="shared" si="63"/>
        <v>0</v>
      </c>
      <c r="BE93" s="61">
        <f t="shared" si="63"/>
        <v>0</v>
      </c>
      <c r="BF93" s="61">
        <f t="shared" si="63"/>
        <v>0</v>
      </c>
      <c r="BG93" s="61">
        <f t="shared" si="63"/>
        <v>0</v>
      </c>
      <c r="BH93" s="61">
        <f t="shared" si="63"/>
        <v>0</v>
      </c>
      <c r="BI93" s="61">
        <f t="shared" si="63"/>
        <v>0</v>
      </c>
      <c r="BJ93" s="61">
        <f t="shared" si="63"/>
        <v>0</v>
      </c>
      <c r="BK93" s="61">
        <f t="shared" si="63"/>
        <v>0</v>
      </c>
      <c r="BL93" s="61">
        <f t="shared" si="63"/>
        <v>0</v>
      </c>
      <c r="BM93" s="61">
        <f t="shared" si="63"/>
        <v>0</v>
      </c>
      <c r="BN93" s="61">
        <f t="shared" si="63"/>
        <v>0</v>
      </c>
      <c r="BO93" s="61">
        <f t="shared" si="63"/>
        <v>0</v>
      </c>
      <c r="BP93" s="61">
        <f t="shared" si="63"/>
        <v>0</v>
      </c>
      <c r="BQ93" s="61">
        <f t="shared" si="63"/>
        <v>0</v>
      </c>
      <c r="BR93" s="61">
        <f t="shared" si="63"/>
        <v>0</v>
      </c>
      <c r="BS93" s="61">
        <f t="shared" si="63"/>
        <v>0</v>
      </c>
      <c r="BT93" s="61">
        <f t="shared" si="63"/>
        <v>0</v>
      </c>
      <c r="BU93" s="61">
        <f t="shared" ref="BU93:CH93" si="64">BT93*EXP(-$F$93)+BT89*(1-EXP(-$F$93))/$F$93</f>
        <v>0</v>
      </c>
      <c r="BV93" s="61">
        <f t="shared" si="64"/>
        <v>0</v>
      </c>
      <c r="BW93" s="61">
        <f t="shared" si="64"/>
        <v>0</v>
      </c>
      <c r="BX93" s="61">
        <f t="shared" si="64"/>
        <v>0</v>
      </c>
      <c r="BY93" s="61">
        <f t="shared" si="64"/>
        <v>0</v>
      </c>
      <c r="BZ93" s="61">
        <f t="shared" si="64"/>
        <v>0</v>
      </c>
      <c r="CA93" s="61">
        <f t="shared" si="64"/>
        <v>0</v>
      </c>
      <c r="CB93" s="61">
        <f t="shared" si="64"/>
        <v>0</v>
      </c>
      <c r="CC93" s="61">
        <f t="shared" si="64"/>
        <v>0</v>
      </c>
      <c r="CD93" s="61">
        <f t="shared" si="64"/>
        <v>0</v>
      </c>
      <c r="CE93" s="61">
        <f t="shared" si="64"/>
        <v>0</v>
      </c>
      <c r="CF93" s="61">
        <f t="shared" si="64"/>
        <v>0</v>
      </c>
      <c r="CG93" s="61">
        <f t="shared" si="64"/>
        <v>0</v>
      </c>
      <c r="CH93" s="61">
        <f t="shared" si="64"/>
        <v>0</v>
      </c>
      <c r="CI93" s="61"/>
    </row>
    <row r="94" spans="4:87" x14ac:dyDescent="0.25">
      <c r="D94" t="s">
        <v>104</v>
      </c>
      <c r="E94" t="s">
        <v>105</v>
      </c>
      <c r="F94">
        <f>LN(2)/2</f>
        <v>0.34657359027997264</v>
      </c>
      <c r="G94" s="61">
        <v>0</v>
      </c>
      <c r="H94" s="61">
        <f>G94*EXP(-$F$94)+G90*(1-EXP(-$F$94))/$F$94</f>
        <v>0</v>
      </c>
      <c r="I94" s="61">
        <f t="shared" ref="I94:BT94" si="65">H94*EXP(-$F$94)+H90*(1-EXP(-$F$94))/$F$94</f>
        <v>0</v>
      </c>
      <c r="J94" s="61">
        <f t="shared" si="65"/>
        <v>0</v>
      </c>
      <c r="K94" s="61">
        <f t="shared" si="65"/>
        <v>0</v>
      </c>
      <c r="L94" s="61">
        <f t="shared" si="65"/>
        <v>0</v>
      </c>
      <c r="M94" s="61">
        <f t="shared" si="65"/>
        <v>0</v>
      </c>
      <c r="N94" s="61">
        <f t="shared" si="65"/>
        <v>0</v>
      </c>
      <c r="O94" s="61">
        <f t="shared" si="65"/>
        <v>0</v>
      </c>
      <c r="P94" s="61">
        <f t="shared" si="65"/>
        <v>0</v>
      </c>
      <c r="Q94" s="61">
        <f t="shared" si="65"/>
        <v>0</v>
      </c>
      <c r="R94" s="61">
        <f t="shared" si="65"/>
        <v>0</v>
      </c>
      <c r="S94" s="61">
        <f t="shared" si="65"/>
        <v>0</v>
      </c>
      <c r="T94" s="61">
        <f t="shared" si="65"/>
        <v>0</v>
      </c>
      <c r="U94" s="61">
        <f t="shared" si="65"/>
        <v>0</v>
      </c>
      <c r="V94" s="61">
        <f t="shared" si="65"/>
        <v>0</v>
      </c>
      <c r="W94" s="61">
        <f t="shared" si="65"/>
        <v>0</v>
      </c>
      <c r="X94" s="61">
        <f t="shared" si="65"/>
        <v>0</v>
      </c>
      <c r="Y94" s="61">
        <f t="shared" si="65"/>
        <v>0</v>
      </c>
      <c r="Z94" s="61">
        <f t="shared" si="65"/>
        <v>0</v>
      </c>
      <c r="AA94" s="61">
        <f t="shared" si="65"/>
        <v>0</v>
      </c>
      <c r="AB94" s="61">
        <f t="shared" si="65"/>
        <v>0</v>
      </c>
      <c r="AC94" s="61">
        <f t="shared" si="65"/>
        <v>0</v>
      </c>
      <c r="AD94" s="61">
        <f t="shared" si="65"/>
        <v>0</v>
      </c>
      <c r="AE94" s="61">
        <f t="shared" si="65"/>
        <v>0</v>
      </c>
      <c r="AF94" s="61">
        <f t="shared" si="65"/>
        <v>0</v>
      </c>
      <c r="AG94" s="61">
        <f t="shared" si="65"/>
        <v>0</v>
      </c>
      <c r="AH94" s="61">
        <f t="shared" si="65"/>
        <v>0</v>
      </c>
      <c r="AI94" s="61">
        <f t="shared" si="65"/>
        <v>0</v>
      </c>
      <c r="AJ94" s="62">
        <f t="shared" si="65"/>
        <v>0</v>
      </c>
      <c r="AK94" s="61">
        <f t="shared" si="65"/>
        <v>0</v>
      </c>
      <c r="AL94" s="61">
        <f t="shared" si="65"/>
        <v>0</v>
      </c>
      <c r="AM94" s="61">
        <f t="shared" si="65"/>
        <v>0</v>
      </c>
      <c r="AN94" s="61">
        <f t="shared" si="65"/>
        <v>0</v>
      </c>
      <c r="AO94" s="61">
        <f t="shared" si="65"/>
        <v>0</v>
      </c>
      <c r="AP94" s="61">
        <f t="shared" si="65"/>
        <v>0</v>
      </c>
      <c r="AQ94" s="61">
        <f t="shared" si="65"/>
        <v>0</v>
      </c>
      <c r="AR94" s="61">
        <f t="shared" si="65"/>
        <v>0</v>
      </c>
      <c r="AS94" s="61">
        <f t="shared" si="65"/>
        <v>0</v>
      </c>
      <c r="AT94" s="61">
        <f t="shared" si="65"/>
        <v>0</v>
      </c>
      <c r="AU94" s="61">
        <f t="shared" si="65"/>
        <v>0</v>
      </c>
      <c r="AV94" s="61">
        <f t="shared" si="65"/>
        <v>0</v>
      </c>
      <c r="AW94" s="61">
        <f t="shared" si="65"/>
        <v>0</v>
      </c>
      <c r="AX94" s="61">
        <f t="shared" si="65"/>
        <v>0</v>
      </c>
      <c r="AY94" s="61">
        <f t="shared" si="65"/>
        <v>0</v>
      </c>
      <c r="AZ94" s="61">
        <f t="shared" si="65"/>
        <v>0</v>
      </c>
      <c r="BA94" s="61">
        <f t="shared" si="65"/>
        <v>0</v>
      </c>
      <c r="BB94" s="61">
        <f t="shared" si="65"/>
        <v>0</v>
      </c>
      <c r="BC94" s="61">
        <f t="shared" si="65"/>
        <v>0</v>
      </c>
      <c r="BD94" s="61">
        <f t="shared" si="65"/>
        <v>0</v>
      </c>
      <c r="BE94" s="61">
        <f t="shared" si="65"/>
        <v>0</v>
      </c>
      <c r="BF94" s="61">
        <f t="shared" si="65"/>
        <v>0</v>
      </c>
      <c r="BG94" s="61">
        <f t="shared" si="65"/>
        <v>0</v>
      </c>
      <c r="BH94" s="61">
        <f t="shared" si="65"/>
        <v>0</v>
      </c>
      <c r="BI94" s="61">
        <f t="shared" si="65"/>
        <v>0</v>
      </c>
      <c r="BJ94" s="61">
        <f t="shared" si="65"/>
        <v>0</v>
      </c>
      <c r="BK94" s="61">
        <f t="shared" si="65"/>
        <v>0</v>
      </c>
      <c r="BL94" s="61">
        <f t="shared" si="65"/>
        <v>0</v>
      </c>
      <c r="BM94" s="61">
        <f t="shared" si="65"/>
        <v>0</v>
      </c>
      <c r="BN94" s="61">
        <f t="shared" si="65"/>
        <v>0</v>
      </c>
      <c r="BO94" s="61">
        <f t="shared" si="65"/>
        <v>0</v>
      </c>
      <c r="BP94" s="61">
        <f t="shared" si="65"/>
        <v>0</v>
      </c>
      <c r="BQ94" s="61">
        <f t="shared" si="65"/>
        <v>0</v>
      </c>
      <c r="BR94" s="61">
        <f t="shared" si="65"/>
        <v>0</v>
      </c>
      <c r="BS94" s="61">
        <f t="shared" si="65"/>
        <v>0</v>
      </c>
      <c r="BT94" s="61">
        <f t="shared" si="65"/>
        <v>0</v>
      </c>
      <c r="BU94" s="61">
        <f t="shared" ref="BU94:CH94" si="66">BT94*EXP(-$F$94)+BT90*(1-EXP(-$F$94))/$F$94</f>
        <v>0</v>
      </c>
      <c r="BV94" s="61">
        <f t="shared" si="66"/>
        <v>0</v>
      </c>
      <c r="BW94" s="61">
        <f t="shared" si="66"/>
        <v>0</v>
      </c>
      <c r="BX94" s="61">
        <f t="shared" si="66"/>
        <v>0</v>
      </c>
      <c r="BY94" s="61">
        <f t="shared" si="66"/>
        <v>0</v>
      </c>
      <c r="BZ94" s="61">
        <f t="shared" si="66"/>
        <v>0</v>
      </c>
      <c r="CA94" s="61">
        <f t="shared" si="66"/>
        <v>0</v>
      </c>
      <c r="CB94" s="61">
        <f t="shared" si="66"/>
        <v>0</v>
      </c>
      <c r="CC94" s="61">
        <f t="shared" si="66"/>
        <v>0</v>
      </c>
      <c r="CD94" s="61">
        <f t="shared" si="66"/>
        <v>0</v>
      </c>
      <c r="CE94" s="61">
        <f t="shared" si="66"/>
        <v>0</v>
      </c>
      <c r="CF94" s="61">
        <f t="shared" si="66"/>
        <v>0</v>
      </c>
      <c r="CG94" s="61">
        <f t="shared" si="66"/>
        <v>0</v>
      </c>
      <c r="CH94" s="61">
        <f t="shared" si="66"/>
        <v>0</v>
      </c>
      <c r="CI94" s="61"/>
    </row>
    <row r="95" spans="4:87" x14ac:dyDescent="0.25">
      <c r="D95" t="s">
        <v>106</v>
      </c>
      <c r="E95" s="76" t="s">
        <v>107</v>
      </c>
      <c r="G95" s="61">
        <v>0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61">
        <v>0</v>
      </c>
      <c r="T95" s="61">
        <v>0</v>
      </c>
      <c r="U95" s="61">
        <v>0</v>
      </c>
      <c r="V95" s="61">
        <v>0</v>
      </c>
      <c r="W95" s="61">
        <v>0</v>
      </c>
      <c r="X95" s="61">
        <v>0</v>
      </c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61">
        <v>0</v>
      </c>
      <c r="AE95" s="61">
        <v>0</v>
      </c>
      <c r="AF95" s="61">
        <v>0</v>
      </c>
      <c r="AG95" s="61">
        <v>0</v>
      </c>
      <c r="AH95" s="61">
        <v>0</v>
      </c>
      <c r="AI95" s="61">
        <v>0</v>
      </c>
      <c r="AJ95" s="62">
        <v>0</v>
      </c>
      <c r="AK95" s="61">
        <v>0</v>
      </c>
      <c r="AL95" s="61">
        <v>0</v>
      </c>
      <c r="AM95" s="61">
        <v>0</v>
      </c>
      <c r="AN95" s="61">
        <v>0</v>
      </c>
      <c r="AO95" s="61">
        <v>0</v>
      </c>
      <c r="AP95" s="61">
        <v>0</v>
      </c>
      <c r="AQ95" s="61">
        <v>0</v>
      </c>
      <c r="AR95" s="61">
        <v>0</v>
      </c>
      <c r="AS95" s="61">
        <v>0</v>
      </c>
      <c r="AT95" s="61">
        <v>0</v>
      </c>
      <c r="AU95" s="61">
        <v>0</v>
      </c>
      <c r="AV95" s="61">
        <v>0</v>
      </c>
      <c r="AW95" s="61">
        <v>0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61">
        <v>0</v>
      </c>
      <c r="BE95" s="61">
        <v>0</v>
      </c>
      <c r="BF95" s="61">
        <v>0</v>
      </c>
      <c r="BG95" s="61">
        <v>0</v>
      </c>
      <c r="BH95" s="61">
        <v>0</v>
      </c>
      <c r="BI95" s="61">
        <v>0</v>
      </c>
      <c r="BJ95" s="61">
        <v>0</v>
      </c>
      <c r="BK95" s="61">
        <v>0</v>
      </c>
      <c r="BL95" s="61">
        <v>0</v>
      </c>
      <c r="BM95" s="61">
        <v>0</v>
      </c>
      <c r="BN95" s="61">
        <v>0</v>
      </c>
      <c r="BO95" s="61">
        <v>0</v>
      </c>
      <c r="BP95" s="61">
        <v>0</v>
      </c>
      <c r="BQ95" s="61">
        <v>0</v>
      </c>
      <c r="BR95" s="61">
        <v>0</v>
      </c>
      <c r="BS95" s="61">
        <v>0</v>
      </c>
      <c r="BT95" s="61">
        <v>0</v>
      </c>
      <c r="BU95" s="61">
        <v>0</v>
      </c>
      <c r="BV95" s="61">
        <v>0</v>
      </c>
      <c r="BW95" s="61">
        <v>0</v>
      </c>
      <c r="BX95" s="61">
        <v>0</v>
      </c>
      <c r="BY95" s="61">
        <v>0</v>
      </c>
      <c r="BZ95" s="61">
        <v>0</v>
      </c>
      <c r="CA95" s="61">
        <v>0</v>
      </c>
      <c r="CB95" s="61">
        <v>0</v>
      </c>
      <c r="CC95" s="61">
        <v>0</v>
      </c>
      <c r="CD95" s="61">
        <v>0</v>
      </c>
      <c r="CE95" s="61">
        <v>0</v>
      </c>
      <c r="CF95" s="61">
        <v>0</v>
      </c>
      <c r="CG95" s="61">
        <v>0</v>
      </c>
      <c r="CH95" s="61">
        <v>0</v>
      </c>
      <c r="CI95" s="61"/>
    </row>
    <row r="96" spans="4:87" x14ac:dyDescent="0.25">
      <c r="D96" t="s">
        <v>108</v>
      </c>
      <c r="G96" s="61">
        <f>SUM(G92:G95)</f>
        <v>0</v>
      </c>
      <c r="H96" s="61">
        <f>SUM(H92:H95)</f>
        <v>0</v>
      </c>
      <c r="I96" s="61">
        <f t="shared" ref="I96:BT96" si="67">SUM(I92:I95)</f>
        <v>0</v>
      </c>
      <c r="J96" s="61">
        <f t="shared" si="67"/>
        <v>0</v>
      </c>
      <c r="K96" s="61">
        <f t="shared" si="67"/>
        <v>0</v>
      </c>
      <c r="L96" s="61">
        <f t="shared" si="67"/>
        <v>0</v>
      </c>
      <c r="M96" s="61">
        <f t="shared" si="67"/>
        <v>0</v>
      </c>
      <c r="N96" s="61">
        <f t="shared" si="67"/>
        <v>0</v>
      </c>
      <c r="O96" s="61">
        <f t="shared" si="67"/>
        <v>0</v>
      </c>
      <c r="P96" s="61">
        <f t="shared" si="67"/>
        <v>0</v>
      </c>
      <c r="Q96" s="61">
        <f t="shared" si="67"/>
        <v>0</v>
      </c>
      <c r="R96" s="61">
        <f t="shared" si="67"/>
        <v>0</v>
      </c>
      <c r="S96" s="61">
        <f t="shared" si="67"/>
        <v>0</v>
      </c>
      <c r="T96" s="61">
        <f t="shared" si="67"/>
        <v>0</v>
      </c>
      <c r="U96" s="61">
        <f t="shared" si="67"/>
        <v>0</v>
      </c>
      <c r="V96" s="61">
        <f t="shared" si="67"/>
        <v>0</v>
      </c>
      <c r="W96" s="61">
        <f t="shared" si="67"/>
        <v>0</v>
      </c>
      <c r="X96" s="61">
        <f t="shared" si="67"/>
        <v>0</v>
      </c>
      <c r="Y96" s="61">
        <f t="shared" si="67"/>
        <v>0</v>
      </c>
      <c r="Z96" s="61">
        <f t="shared" si="67"/>
        <v>0</v>
      </c>
      <c r="AA96" s="61">
        <f t="shared" si="67"/>
        <v>0</v>
      </c>
      <c r="AB96" s="61">
        <f t="shared" si="67"/>
        <v>0</v>
      </c>
      <c r="AC96" s="61">
        <f t="shared" si="67"/>
        <v>0</v>
      </c>
      <c r="AD96" s="61">
        <f t="shared" si="67"/>
        <v>0</v>
      </c>
      <c r="AE96" s="61">
        <f t="shared" si="67"/>
        <v>0</v>
      </c>
      <c r="AF96" s="61">
        <f t="shared" si="67"/>
        <v>0</v>
      </c>
      <c r="AG96" s="61">
        <f t="shared" si="67"/>
        <v>0</v>
      </c>
      <c r="AH96" s="61">
        <f t="shared" si="67"/>
        <v>0</v>
      </c>
      <c r="AI96" s="61">
        <f t="shared" si="67"/>
        <v>0</v>
      </c>
      <c r="AJ96" s="62">
        <f t="shared" si="67"/>
        <v>0</v>
      </c>
      <c r="AK96" s="61">
        <f t="shared" si="67"/>
        <v>0</v>
      </c>
      <c r="AL96" s="61">
        <f t="shared" si="67"/>
        <v>0</v>
      </c>
      <c r="AM96" s="61">
        <f t="shared" si="67"/>
        <v>0</v>
      </c>
      <c r="AN96" s="61">
        <f t="shared" si="67"/>
        <v>0</v>
      </c>
      <c r="AO96" s="61">
        <f t="shared" si="67"/>
        <v>0</v>
      </c>
      <c r="AP96" s="61">
        <f t="shared" si="67"/>
        <v>0</v>
      </c>
      <c r="AQ96" s="61">
        <f t="shared" si="67"/>
        <v>0</v>
      </c>
      <c r="AR96" s="61">
        <f t="shared" si="67"/>
        <v>0</v>
      </c>
      <c r="AS96" s="61">
        <f t="shared" si="67"/>
        <v>0</v>
      </c>
      <c r="AT96" s="61">
        <f t="shared" si="67"/>
        <v>0</v>
      </c>
      <c r="AU96" s="61">
        <f t="shared" si="67"/>
        <v>0</v>
      </c>
      <c r="AV96" s="61">
        <f t="shared" si="67"/>
        <v>0</v>
      </c>
      <c r="AW96" s="61">
        <f t="shared" si="67"/>
        <v>0</v>
      </c>
      <c r="AX96" s="61">
        <f t="shared" si="67"/>
        <v>0</v>
      </c>
      <c r="AY96" s="61">
        <f t="shared" si="67"/>
        <v>0</v>
      </c>
      <c r="AZ96" s="61">
        <f t="shared" si="67"/>
        <v>0</v>
      </c>
      <c r="BA96" s="61">
        <f t="shared" si="67"/>
        <v>0</v>
      </c>
      <c r="BB96" s="61">
        <f t="shared" si="67"/>
        <v>0</v>
      </c>
      <c r="BC96" s="61">
        <f t="shared" si="67"/>
        <v>0</v>
      </c>
      <c r="BD96" s="61">
        <f t="shared" si="67"/>
        <v>0</v>
      </c>
      <c r="BE96" s="61">
        <f t="shared" si="67"/>
        <v>0</v>
      </c>
      <c r="BF96" s="61">
        <f t="shared" si="67"/>
        <v>0</v>
      </c>
      <c r="BG96" s="61">
        <f t="shared" si="67"/>
        <v>0</v>
      </c>
      <c r="BH96" s="61">
        <f t="shared" si="67"/>
        <v>0</v>
      </c>
      <c r="BI96" s="61">
        <f t="shared" si="67"/>
        <v>0</v>
      </c>
      <c r="BJ96" s="61">
        <f t="shared" si="67"/>
        <v>0</v>
      </c>
      <c r="BK96" s="61">
        <f t="shared" si="67"/>
        <v>0</v>
      </c>
      <c r="BL96" s="61">
        <f t="shared" si="67"/>
        <v>0</v>
      </c>
      <c r="BM96" s="61">
        <f t="shared" si="67"/>
        <v>0</v>
      </c>
      <c r="BN96" s="61">
        <f t="shared" si="67"/>
        <v>0</v>
      </c>
      <c r="BO96" s="61">
        <f t="shared" si="67"/>
        <v>0</v>
      </c>
      <c r="BP96" s="61">
        <f t="shared" si="67"/>
        <v>0</v>
      </c>
      <c r="BQ96" s="61">
        <f t="shared" si="67"/>
        <v>0</v>
      </c>
      <c r="BR96" s="61">
        <f t="shared" si="67"/>
        <v>0</v>
      </c>
      <c r="BS96" s="61">
        <f t="shared" si="67"/>
        <v>0</v>
      </c>
      <c r="BT96" s="61">
        <f t="shared" si="67"/>
        <v>0</v>
      </c>
      <c r="BU96" s="61">
        <f t="shared" ref="BU96:CH96" si="68">SUM(BU92:BU95)</f>
        <v>0</v>
      </c>
      <c r="BV96" s="61">
        <f t="shared" si="68"/>
        <v>0</v>
      </c>
      <c r="BW96" s="61">
        <f t="shared" si="68"/>
        <v>0</v>
      </c>
      <c r="BX96" s="61">
        <f t="shared" si="68"/>
        <v>0</v>
      </c>
      <c r="BY96" s="61">
        <f t="shared" si="68"/>
        <v>0</v>
      </c>
      <c r="BZ96" s="61">
        <f t="shared" si="68"/>
        <v>0</v>
      </c>
      <c r="CA96" s="61">
        <f t="shared" si="68"/>
        <v>0</v>
      </c>
      <c r="CB96" s="61">
        <f t="shared" si="68"/>
        <v>0</v>
      </c>
      <c r="CC96" s="61">
        <f t="shared" si="68"/>
        <v>0</v>
      </c>
      <c r="CD96" s="61">
        <f t="shared" si="68"/>
        <v>0</v>
      </c>
      <c r="CE96" s="61">
        <f t="shared" si="68"/>
        <v>0</v>
      </c>
      <c r="CF96" s="61">
        <f t="shared" si="68"/>
        <v>0</v>
      </c>
      <c r="CG96" s="61">
        <f t="shared" si="68"/>
        <v>0</v>
      </c>
      <c r="CH96" s="61">
        <f t="shared" si="68"/>
        <v>0</v>
      </c>
      <c r="CI96" s="61"/>
    </row>
    <row r="97" spans="4:96" x14ac:dyDescent="0.25">
      <c r="D97" s="14" t="s">
        <v>109</v>
      </c>
      <c r="E97" s="14" t="s">
        <v>135</v>
      </c>
      <c r="G97" s="61">
        <f>G96*44/12</f>
        <v>0</v>
      </c>
      <c r="H97" s="61">
        <f>H96*44/12</f>
        <v>0</v>
      </c>
      <c r="I97" s="61">
        <f t="shared" ref="I97:BT97" si="69">I96*44/12</f>
        <v>0</v>
      </c>
      <c r="J97" s="61">
        <f t="shared" si="69"/>
        <v>0</v>
      </c>
      <c r="K97" s="61">
        <f t="shared" si="69"/>
        <v>0</v>
      </c>
      <c r="L97" s="61">
        <f t="shared" si="69"/>
        <v>0</v>
      </c>
      <c r="M97" s="61">
        <f t="shared" si="69"/>
        <v>0</v>
      </c>
      <c r="N97" s="61">
        <f t="shared" si="69"/>
        <v>0</v>
      </c>
      <c r="O97" s="61">
        <f t="shared" si="69"/>
        <v>0</v>
      </c>
      <c r="P97" s="61">
        <f t="shared" si="69"/>
        <v>0</v>
      </c>
      <c r="Q97" s="61">
        <f t="shared" si="69"/>
        <v>0</v>
      </c>
      <c r="R97" s="61">
        <f t="shared" si="69"/>
        <v>0</v>
      </c>
      <c r="S97" s="61">
        <f t="shared" si="69"/>
        <v>0</v>
      </c>
      <c r="T97" s="61">
        <f t="shared" si="69"/>
        <v>0</v>
      </c>
      <c r="U97" s="61">
        <f t="shared" si="69"/>
        <v>0</v>
      </c>
      <c r="V97" s="61">
        <f t="shared" si="69"/>
        <v>0</v>
      </c>
      <c r="W97" s="61">
        <f t="shared" si="69"/>
        <v>0</v>
      </c>
      <c r="X97" s="61">
        <f t="shared" si="69"/>
        <v>0</v>
      </c>
      <c r="Y97" s="61">
        <f t="shared" si="69"/>
        <v>0</v>
      </c>
      <c r="Z97" s="61">
        <f t="shared" si="69"/>
        <v>0</v>
      </c>
      <c r="AA97" s="61">
        <f t="shared" si="69"/>
        <v>0</v>
      </c>
      <c r="AB97" s="61">
        <f t="shared" si="69"/>
        <v>0</v>
      </c>
      <c r="AC97" s="61">
        <f t="shared" si="69"/>
        <v>0</v>
      </c>
      <c r="AD97" s="61">
        <f t="shared" si="69"/>
        <v>0</v>
      </c>
      <c r="AE97" s="61">
        <f t="shared" si="69"/>
        <v>0</v>
      </c>
      <c r="AF97" s="61">
        <f t="shared" si="69"/>
        <v>0</v>
      </c>
      <c r="AG97" s="61">
        <f t="shared" si="69"/>
        <v>0</v>
      </c>
      <c r="AH97" s="61">
        <f t="shared" si="69"/>
        <v>0</v>
      </c>
      <c r="AI97" s="61">
        <f t="shared" si="69"/>
        <v>0</v>
      </c>
      <c r="AJ97" s="62">
        <f t="shared" si="69"/>
        <v>0</v>
      </c>
      <c r="AK97" s="61">
        <f t="shared" si="69"/>
        <v>0</v>
      </c>
      <c r="AL97" s="61">
        <f t="shared" si="69"/>
        <v>0</v>
      </c>
      <c r="AM97" s="61">
        <f t="shared" si="69"/>
        <v>0</v>
      </c>
      <c r="AN97" s="61">
        <f t="shared" si="69"/>
        <v>0</v>
      </c>
      <c r="AO97" s="61">
        <f t="shared" si="69"/>
        <v>0</v>
      </c>
      <c r="AP97" s="61">
        <f t="shared" si="69"/>
        <v>0</v>
      </c>
      <c r="AQ97" s="61">
        <f t="shared" si="69"/>
        <v>0</v>
      </c>
      <c r="AR97" s="61">
        <f t="shared" si="69"/>
        <v>0</v>
      </c>
      <c r="AS97" s="61">
        <f t="shared" si="69"/>
        <v>0</v>
      </c>
      <c r="AT97" s="61">
        <f t="shared" si="69"/>
        <v>0</v>
      </c>
      <c r="AU97" s="61">
        <f t="shared" si="69"/>
        <v>0</v>
      </c>
      <c r="AV97" s="61">
        <f t="shared" si="69"/>
        <v>0</v>
      </c>
      <c r="AW97" s="61">
        <f t="shared" si="69"/>
        <v>0</v>
      </c>
      <c r="AX97" s="61">
        <f t="shared" si="69"/>
        <v>0</v>
      </c>
      <c r="AY97" s="61">
        <f t="shared" si="69"/>
        <v>0</v>
      </c>
      <c r="AZ97" s="61">
        <f t="shared" si="69"/>
        <v>0</v>
      </c>
      <c r="BA97" s="61">
        <f t="shared" si="69"/>
        <v>0</v>
      </c>
      <c r="BB97" s="61">
        <f t="shared" si="69"/>
        <v>0</v>
      </c>
      <c r="BC97" s="61">
        <f t="shared" si="69"/>
        <v>0</v>
      </c>
      <c r="BD97" s="61">
        <f t="shared" si="69"/>
        <v>0</v>
      </c>
      <c r="BE97" s="61">
        <f t="shared" si="69"/>
        <v>0</v>
      </c>
      <c r="BF97" s="61">
        <f t="shared" si="69"/>
        <v>0</v>
      </c>
      <c r="BG97" s="61">
        <f t="shared" si="69"/>
        <v>0</v>
      </c>
      <c r="BH97" s="61">
        <f t="shared" si="69"/>
        <v>0</v>
      </c>
      <c r="BI97" s="61">
        <f t="shared" si="69"/>
        <v>0</v>
      </c>
      <c r="BJ97" s="61">
        <f t="shared" si="69"/>
        <v>0</v>
      </c>
      <c r="BK97" s="61">
        <f t="shared" si="69"/>
        <v>0</v>
      </c>
      <c r="BL97" s="61">
        <f t="shared" si="69"/>
        <v>0</v>
      </c>
      <c r="BM97" s="61">
        <f t="shared" si="69"/>
        <v>0</v>
      </c>
      <c r="BN97" s="61">
        <f t="shared" si="69"/>
        <v>0</v>
      </c>
      <c r="BO97" s="61">
        <f t="shared" si="69"/>
        <v>0</v>
      </c>
      <c r="BP97" s="61">
        <f t="shared" si="69"/>
        <v>0</v>
      </c>
      <c r="BQ97" s="61">
        <f t="shared" si="69"/>
        <v>0</v>
      </c>
      <c r="BR97" s="61">
        <f t="shared" si="69"/>
        <v>0</v>
      </c>
      <c r="BS97" s="61">
        <f t="shared" si="69"/>
        <v>0</v>
      </c>
      <c r="BT97" s="61">
        <f t="shared" si="69"/>
        <v>0</v>
      </c>
      <c r="BU97" s="61">
        <f t="shared" ref="BU97:CH97" si="70">BU96*44/12</f>
        <v>0</v>
      </c>
      <c r="BV97" s="61">
        <f t="shared" si="70"/>
        <v>0</v>
      </c>
      <c r="BW97" s="61">
        <f t="shared" si="70"/>
        <v>0</v>
      </c>
      <c r="BX97" s="61">
        <f t="shared" si="70"/>
        <v>0</v>
      </c>
      <c r="BY97" s="61">
        <f t="shared" si="70"/>
        <v>0</v>
      </c>
      <c r="BZ97" s="61">
        <f t="shared" si="70"/>
        <v>0</v>
      </c>
      <c r="CA97" s="61">
        <f t="shared" si="70"/>
        <v>0</v>
      </c>
      <c r="CB97" s="61">
        <f t="shared" si="70"/>
        <v>0</v>
      </c>
      <c r="CC97" s="61">
        <f t="shared" si="70"/>
        <v>0</v>
      </c>
      <c r="CD97" s="61">
        <f t="shared" si="70"/>
        <v>0</v>
      </c>
      <c r="CE97" s="61">
        <f t="shared" si="70"/>
        <v>0</v>
      </c>
      <c r="CF97" s="61">
        <f t="shared" si="70"/>
        <v>0</v>
      </c>
      <c r="CG97" s="61">
        <f t="shared" si="70"/>
        <v>0</v>
      </c>
      <c r="CH97" s="61">
        <f t="shared" si="70"/>
        <v>0</v>
      </c>
      <c r="CI97" s="61"/>
    </row>
    <row r="98" spans="4:96" x14ac:dyDescent="0.25">
      <c r="AJ98" s="41"/>
    </row>
    <row r="99" spans="4:96" x14ac:dyDescent="0.25">
      <c r="AJ99" s="41"/>
    </row>
    <row r="100" spans="4:96" x14ac:dyDescent="0.25">
      <c r="D100" s="51" t="s">
        <v>115</v>
      </c>
      <c r="E100" s="5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2"/>
    </row>
    <row r="101" spans="4:96" x14ac:dyDescent="0.25">
      <c r="E101" t="s">
        <v>57</v>
      </c>
      <c r="F101" s="42" t="s">
        <v>136</v>
      </c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2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</row>
    <row r="102" spans="4:96" x14ac:dyDescent="0.25">
      <c r="D102" t="s">
        <v>116</v>
      </c>
      <c r="F102">
        <f>VLOOKUP(F101,'Référencement Essences'!$B$3:$C$6,2,0)</f>
        <v>0.25</v>
      </c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2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</row>
    <row r="103" spans="4:96" x14ac:dyDescent="0.25">
      <c r="D103" t="s">
        <v>117</v>
      </c>
      <c r="E103" s="14" t="s">
        <v>137</v>
      </c>
      <c r="G103" s="61">
        <f>$F$102*G79*$F$63</f>
        <v>0</v>
      </c>
      <c r="H103" s="61">
        <f t="shared" ref="H103:AJ103" si="71">$F$102*H79*$F$63</f>
        <v>0</v>
      </c>
      <c r="I103" s="61">
        <f t="shared" si="71"/>
        <v>0</v>
      </c>
      <c r="J103" s="61">
        <f t="shared" si="71"/>
        <v>0</v>
      </c>
      <c r="K103" s="61">
        <f t="shared" si="71"/>
        <v>0</v>
      </c>
      <c r="L103" s="61">
        <f t="shared" si="71"/>
        <v>0</v>
      </c>
      <c r="M103" s="61">
        <f t="shared" si="71"/>
        <v>0</v>
      </c>
      <c r="N103" s="61">
        <f t="shared" si="71"/>
        <v>0</v>
      </c>
      <c r="O103" s="61">
        <f t="shared" si="71"/>
        <v>0</v>
      </c>
      <c r="P103" s="61">
        <f t="shared" si="71"/>
        <v>0</v>
      </c>
      <c r="Q103" s="61">
        <f t="shared" si="71"/>
        <v>0</v>
      </c>
      <c r="R103" s="61">
        <f t="shared" si="71"/>
        <v>0</v>
      </c>
      <c r="S103" s="61">
        <f t="shared" si="71"/>
        <v>0</v>
      </c>
      <c r="T103" s="61">
        <f t="shared" si="71"/>
        <v>0</v>
      </c>
      <c r="U103" s="61">
        <f t="shared" si="71"/>
        <v>0</v>
      </c>
      <c r="V103" s="61">
        <f t="shared" si="71"/>
        <v>0</v>
      </c>
      <c r="W103" s="61">
        <f t="shared" si="71"/>
        <v>0</v>
      </c>
      <c r="X103" s="61">
        <f t="shared" si="71"/>
        <v>0</v>
      </c>
      <c r="Y103" s="61">
        <f t="shared" si="71"/>
        <v>0</v>
      </c>
      <c r="Z103" s="61">
        <f t="shared" si="71"/>
        <v>0</v>
      </c>
      <c r="AA103" s="61">
        <f t="shared" si="71"/>
        <v>0</v>
      </c>
      <c r="AB103" s="61">
        <f t="shared" si="71"/>
        <v>0</v>
      </c>
      <c r="AC103" s="61">
        <f t="shared" si="71"/>
        <v>0</v>
      </c>
      <c r="AD103" s="61">
        <f t="shared" si="71"/>
        <v>0</v>
      </c>
      <c r="AE103" s="61">
        <f t="shared" si="71"/>
        <v>0</v>
      </c>
      <c r="AF103" s="61">
        <f t="shared" si="71"/>
        <v>0</v>
      </c>
      <c r="AG103" s="61">
        <f t="shared" si="71"/>
        <v>0</v>
      </c>
      <c r="AH103" s="61">
        <f t="shared" si="71"/>
        <v>0</v>
      </c>
      <c r="AI103" s="61">
        <f t="shared" si="71"/>
        <v>0</v>
      </c>
      <c r="AJ103" s="62">
        <f t="shared" si="71"/>
        <v>0</v>
      </c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</row>
    <row r="104" spans="4:96" x14ac:dyDescent="0.25">
      <c r="D104" s="14" t="s">
        <v>119</v>
      </c>
      <c r="G104" s="85">
        <f>SUM(G103:AJ103)</f>
        <v>0</v>
      </c>
      <c r="AJ104" s="41"/>
    </row>
  </sheetData>
  <mergeCells count="1">
    <mergeCell ref="A1:C1"/>
  </mergeCells>
  <conditionalFormatting sqref="G79:CH80 G81:AI97 AK81:CH97">
    <cfRule type="cellIs" dxfId="58" priority="8" operator="greaterThan">
      <formula>0</formula>
    </cfRule>
  </conditionalFormatting>
  <conditionalFormatting sqref="G50:GJ51 G52:AI52 AK52:GJ52">
    <cfRule type="cellIs" dxfId="57" priority="7" operator="greaterThan">
      <formula>0</formula>
    </cfRule>
  </conditionalFormatting>
  <conditionalFormatting sqref="G101:AI103 AK101:CH103">
    <cfRule type="cellIs" dxfId="56" priority="6" operator="greaterThan">
      <formula>0</formula>
    </cfRule>
  </conditionalFormatting>
  <conditionalFormatting sqref="A1 A2:C104">
    <cfRule type="containsBlanks" dxfId="55" priority="5">
      <formula>LEN(TRIM(A1))=0</formula>
    </cfRule>
  </conditionalFormatting>
  <conditionalFormatting sqref="G92:H95 I92:AI94 AK92:CH94">
    <cfRule type="cellIs" dxfId="54" priority="4" operator="greaterThan">
      <formula>0</formula>
    </cfRule>
  </conditionalFormatting>
  <conditionalFormatting sqref="G22:GG22 G25:GG43 G23:AI24 AK23:GG24">
    <cfRule type="cellIs" dxfId="53" priority="3" operator="greaterThan">
      <formula>0</formula>
    </cfRule>
  </conditionalFormatting>
  <conditionalFormatting sqref="CI88:CI97">
    <cfRule type="cellIs" dxfId="52" priority="2" operator="greaterThan">
      <formula>0</formula>
    </cfRule>
  </conditionalFormatting>
  <conditionalFormatting sqref="CI92:CI94">
    <cfRule type="cellIs" dxfId="51" priority="1" operator="greaterThan">
      <formula>0</formula>
    </cfRule>
  </conditionalFormatting>
  <pageMargins left="0.7" right="0.7" top="0.75" bottom="0.75" header="0.3" footer="0.3"/>
  <pageSetup paperSize="8" scale="4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104"/>
  <sheetViews>
    <sheetView workbookViewId="0">
      <selection activeCell="FX28" sqref="FX28"/>
    </sheetView>
  </sheetViews>
  <sheetFormatPr baseColWidth="10" defaultRowHeight="15" outlineLevelCol="1" x14ac:dyDescent="0.25"/>
  <cols>
    <col min="1" max="1" width="25" customWidth="1" outlineLevel="1"/>
    <col min="2" max="2" width="21.85546875" customWidth="1" outlineLevel="1"/>
    <col min="3" max="3" width="12.28515625" customWidth="1" outlineLevel="1"/>
    <col min="4" max="4" width="44.85546875" customWidth="1"/>
    <col min="5" max="5" width="15.42578125" customWidth="1"/>
    <col min="6" max="6" width="8.28515625" customWidth="1"/>
    <col min="7" max="7" width="8.140625" customWidth="1"/>
    <col min="8" max="11" width="8.7109375" bestFit="1" customWidth="1"/>
    <col min="12" max="26" width="9.7109375" bestFit="1" customWidth="1"/>
    <col min="27" max="114" width="10.7109375" bestFit="1" customWidth="1"/>
    <col min="115" max="121" width="6.85546875" customWidth="1"/>
  </cols>
  <sheetData>
    <row r="1" spans="1:177" ht="16.5" thickBot="1" x14ac:dyDescent="0.3">
      <c r="A1" s="172" t="s">
        <v>44</v>
      </c>
      <c r="B1" s="173"/>
      <c r="C1" s="174"/>
      <c r="D1" s="39" t="s">
        <v>138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AJ1" s="41"/>
    </row>
    <row r="2" spans="1:177" ht="15.75" thickBot="1" x14ac:dyDescent="0.3">
      <c r="D2" s="42" t="s">
        <v>46</v>
      </c>
      <c r="E2" t="s">
        <v>47</v>
      </c>
      <c r="F2" s="42">
        <v>171</v>
      </c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E2">
        <v>25</v>
      </c>
      <c r="AF2">
        <v>26</v>
      </c>
      <c r="AG2">
        <v>27</v>
      </c>
      <c r="AH2">
        <v>28</v>
      </c>
      <c r="AI2">
        <v>29</v>
      </c>
      <c r="AJ2" s="43">
        <v>30</v>
      </c>
      <c r="AK2">
        <v>31</v>
      </c>
      <c r="AL2">
        <v>32</v>
      </c>
      <c r="AM2">
        <v>33</v>
      </c>
      <c r="AN2">
        <v>34</v>
      </c>
      <c r="AO2">
        <v>35</v>
      </c>
      <c r="AP2">
        <v>36</v>
      </c>
      <c r="AQ2">
        <v>37</v>
      </c>
      <c r="AR2">
        <v>38</v>
      </c>
      <c r="AS2">
        <v>39</v>
      </c>
      <c r="AT2">
        <v>40</v>
      </c>
      <c r="AU2">
        <v>41</v>
      </c>
      <c r="AV2">
        <v>42</v>
      </c>
      <c r="AW2">
        <v>43</v>
      </c>
      <c r="AX2">
        <v>44</v>
      </c>
      <c r="AY2">
        <v>45</v>
      </c>
      <c r="AZ2">
        <v>46</v>
      </c>
      <c r="BA2">
        <v>47</v>
      </c>
      <c r="BB2">
        <v>48</v>
      </c>
      <c r="BC2">
        <v>49</v>
      </c>
      <c r="BD2">
        <v>50</v>
      </c>
      <c r="BE2">
        <v>51</v>
      </c>
      <c r="BF2">
        <v>52</v>
      </c>
      <c r="BG2">
        <v>53</v>
      </c>
      <c r="BH2">
        <v>54</v>
      </c>
      <c r="BI2">
        <v>55</v>
      </c>
      <c r="BJ2">
        <v>56</v>
      </c>
      <c r="BK2">
        <v>57</v>
      </c>
      <c r="BL2">
        <v>58</v>
      </c>
      <c r="BM2">
        <v>59</v>
      </c>
      <c r="BN2">
        <v>60</v>
      </c>
      <c r="BO2">
        <v>61</v>
      </c>
      <c r="BP2">
        <v>62</v>
      </c>
      <c r="BQ2">
        <v>63</v>
      </c>
      <c r="BR2">
        <v>64</v>
      </c>
      <c r="BS2">
        <v>65</v>
      </c>
      <c r="BT2">
        <v>66</v>
      </c>
      <c r="BU2">
        <v>67</v>
      </c>
      <c r="BV2">
        <v>68</v>
      </c>
      <c r="BW2">
        <v>69</v>
      </c>
      <c r="BX2">
        <v>70</v>
      </c>
      <c r="BY2">
        <v>71</v>
      </c>
      <c r="BZ2">
        <v>72</v>
      </c>
      <c r="CA2">
        <v>73</v>
      </c>
      <c r="CB2">
        <v>74</v>
      </c>
      <c r="CC2">
        <v>75</v>
      </c>
      <c r="CD2">
        <v>76</v>
      </c>
      <c r="CE2">
        <v>77</v>
      </c>
      <c r="CF2">
        <v>78</v>
      </c>
      <c r="CG2">
        <v>79</v>
      </c>
      <c r="CH2">
        <v>80</v>
      </c>
      <c r="CI2">
        <v>81</v>
      </c>
      <c r="CJ2">
        <v>82</v>
      </c>
      <c r="CK2">
        <v>83</v>
      </c>
      <c r="CL2">
        <v>84</v>
      </c>
      <c r="CM2">
        <v>85</v>
      </c>
      <c r="CN2">
        <v>86</v>
      </c>
      <c r="CO2">
        <v>87</v>
      </c>
      <c r="CP2">
        <v>88</v>
      </c>
      <c r="CQ2">
        <v>89</v>
      </c>
      <c r="CR2">
        <v>90</v>
      </c>
      <c r="CS2">
        <v>91</v>
      </c>
      <c r="CT2">
        <v>92</v>
      </c>
      <c r="CU2">
        <v>93</v>
      </c>
      <c r="CV2">
        <v>94</v>
      </c>
      <c r="CW2">
        <v>95</v>
      </c>
      <c r="CX2">
        <v>96</v>
      </c>
      <c r="CY2">
        <v>97</v>
      </c>
      <c r="CZ2">
        <v>98</v>
      </c>
      <c r="DA2">
        <v>99</v>
      </c>
      <c r="DB2">
        <v>100</v>
      </c>
      <c r="DC2">
        <v>101</v>
      </c>
      <c r="DD2">
        <v>102</v>
      </c>
      <c r="DE2">
        <v>103</v>
      </c>
      <c r="DF2">
        <v>104</v>
      </c>
      <c r="DG2">
        <v>105</v>
      </c>
      <c r="DH2">
        <v>106</v>
      </c>
      <c r="DI2">
        <v>107</v>
      </c>
      <c r="DJ2">
        <v>108</v>
      </c>
      <c r="DK2">
        <v>109</v>
      </c>
      <c r="DL2">
        <v>110</v>
      </c>
      <c r="DM2">
        <v>111</v>
      </c>
      <c r="DN2">
        <v>112</v>
      </c>
      <c r="DO2">
        <v>113</v>
      </c>
      <c r="DP2">
        <v>114</v>
      </c>
      <c r="DQ2">
        <v>115</v>
      </c>
      <c r="DR2">
        <v>116</v>
      </c>
      <c r="DS2">
        <v>117</v>
      </c>
      <c r="DT2">
        <v>118</v>
      </c>
      <c r="DU2">
        <v>119</v>
      </c>
      <c r="DV2">
        <v>120</v>
      </c>
      <c r="DW2">
        <v>121</v>
      </c>
      <c r="DX2">
        <v>122</v>
      </c>
      <c r="DY2">
        <v>123</v>
      </c>
      <c r="DZ2">
        <v>124</v>
      </c>
      <c r="EA2">
        <v>125</v>
      </c>
      <c r="EB2">
        <v>126</v>
      </c>
      <c r="EC2">
        <v>127</v>
      </c>
      <c r="ED2">
        <v>128</v>
      </c>
      <c r="EE2">
        <v>129</v>
      </c>
      <c r="EF2">
        <v>130</v>
      </c>
      <c r="EG2">
        <v>131</v>
      </c>
      <c r="EH2">
        <v>132</v>
      </c>
      <c r="EI2">
        <v>133</v>
      </c>
      <c r="EJ2">
        <v>134</v>
      </c>
      <c r="EK2">
        <v>135</v>
      </c>
      <c r="EL2">
        <v>136</v>
      </c>
      <c r="EM2">
        <v>137</v>
      </c>
      <c r="EN2">
        <v>138</v>
      </c>
      <c r="EO2">
        <v>139</v>
      </c>
      <c r="EP2">
        <v>140</v>
      </c>
      <c r="EQ2">
        <v>141</v>
      </c>
      <c r="ER2">
        <v>142</v>
      </c>
      <c r="ES2">
        <v>143</v>
      </c>
      <c r="ET2">
        <v>144</v>
      </c>
      <c r="EU2">
        <v>145</v>
      </c>
      <c r="EV2">
        <v>146</v>
      </c>
      <c r="EW2">
        <v>147</v>
      </c>
      <c r="EX2">
        <v>148</v>
      </c>
      <c r="EY2">
        <v>149</v>
      </c>
      <c r="EZ2">
        <v>150</v>
      </c>
      <c r="FA2">
        <v>151</v>
      </c>
      <c r="FB2">
        <v>152</v>
      </c>
      <c r="FC2">
        <v>153</v>
      </c>
      <c r="FD2">
        <v>154</v>
      </c>
      <c r="FE2">
        <v>155</v>
      </c>
      <c r="FF2">
        <v>156</v>
      </c>
      <c r="FG2">
        <v>157</v>
      </c>
      <c r="FH2">
        <v>158</v>
      </c>
      <c r="FI2">
        <v>159</v>
      </c>
      <c r="FJ2">
        <v>160</v>
      </c>
      <c r="FK2">
        <v>161</v>
      </c>
      <c r="FL2">
        <v>162</v>
      </c>
      <c r="FM2">
        <v>163</v>
      </c>
      <c r="FN2">
        <v>164</v>
      </c>
      <c r="FO2">
        <v>165</v>
      </c>
      <c r="FP2">
        <v>166</v>
      </c>
      <c r="FQ2">
        <v>167</v>
      </c>
      <c r="FR2">
        <v>168</v>
      </c>
      <c r="FS2">
        <v>169</v>
      </c>
      <c r="FT2">
        <v>170</v>
      </c>
      <c r="FU2">
        <v>171</v>
      </c>
    </row>
    <row r="3" spans="1:177" ht="15.75" thickBot="1" x14ac:dyDescent="0.3">
      <c r="B3" s="44" t="s">
        <v>147</v>
      </c>
      <c r="D3" s="42" t="s">
        <v>49</v>
      </c>
      <c r="E3" t="s">
        <v>50</v>
      </c>
      <c r="F3" s="42">
        <f>'Description plantation'!K2</f>
        <v>2.488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6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</row>
    <row r="4" spans="1:177" ht="15.75" thickBot="1" x14ac:dyDescent="0.3">
      <c r="A4" s="47" t="s">
        <v>51</v>
      </c>
      <c r="B4" s="48">
        <f>ROUND(G18,0)/F3</f>
        <v>126.60771704180064</v>
      </c>
      <c r="D4" t="s">
        <v>52</v>
      </c>
      <c r="E4" t="s">
        <v>53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6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</row>
    <row r="5" spans="1:177" ht="15.75" thickBot="1" x14ac:dyDescent="0.3">
      <c r="A5" s="47" t="s">
        <v>9</v>
      </c>
      <c r="B5" s="48">
        <f>ROUND(G46,0)/F3</f>
        <v>0</v>
      </c>
      <c r="D5" t="s">
        <v>54</v>
      </c>
      <c r="E5" t="s">
        <v>55</v>
      </c>
      <c r="F5" s="42">
        <v>0.54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6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</row>
    <row r="6" spans="1:177" ht="15.75" thickBot="1" x14ac:dyDescent="0.3">
      <c r="A6" s="47" t="s">
        <v>56</v>
      </c>
      <c r="B6" s="48">
        <f>ROUND(G54,0)/F3</f>
        <v>0</v>
      </c>
      <c r="E6" t="s">
        <v>57</v>
      </c>
      <c r="F6" s="42" t="s">
        <v>136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6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</row>
    <row r="7" spans="1:177" ht="15.75" thickBot="1" x14ac:dyDescent="0.3">
      <c r="A7" s="49" t="s">
        <v>59</v>
      </c>
      <c r="B7" s="50">
        <f>SUM(B4:B6)</f>
        <v>126.60771704180064</v>
      </c>
      <c r="D7" t="s">
        <v>60</v>
      </c>
      <c r="E7" t="s">
        <v>61</v>
      </c>
      <c r="F7">
        <f>VLOOKUP(F6,'Référencement Essences'!B10:C11,2,0)</f>
        <v>1.56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6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</row>
    <row r="8" spans="1:177" x14ac:dyDescent="0.25">
      <c r="D8" s="51" t="s">
        <v>62</v>
      </c>
      <c r="E8" s="51"/>
      <c r="F8" t="s">
        <v>63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52"/>
      <c r="AI8" s="52"/>
      <c r="AJ8" s="46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53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53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53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53"/>
      <c r="CQ8" s="45"/>
      <c r="CR8" s="45"/>
      <c r="CZ8" s="54"/>
      <c r="DJ8" s="54"/>
    </row>
    <row r="9" spans="1:177" x14ac:dyDescent="0.25">
      <c r="D9" s="42" t="s">
        <v>64</v>
      </c>
      <c r="E9" t="s">
        <v>65</v>
      </c>
      <c r="G9">
        <v>3</v>
      </c>
      <c r="H9">
        <v>6</v>
      </c>
      <c r="I9">
        <v>9</v>
      </c>
      <c r="J9">
        <v>12</v>
      </c>
      <c r="K9">
        <v>15</v>
      </c>
      <c r="L9">
        <v>18</v>
      </c>
      <c r="M9">
        <v>21</v>
      </c>
      <c r="N9">
        <v>24</v>
      </c>
      <c r="O9">
        <v>27</v>
      </c>
      <c r="P9">
        <v>30</v>
      </c>
      <c r="Q9">
        <v>33</v>
      </c>
      <c r="R9">
        <v>36</v>
      </c>
      <c r="S9">
        <v>39</v>
      </c>
      <c r="T9">
        <v>42</v>
      </c>
      <c r="U9">
        <v>45</v>
      </c>
      <c r="V9">
        <v>48</v>
      </c>
      <c r="W9">
        <v>51</v>
      </c>
      <c r="X9">
        <v>54</v>
      </c>
      <c r="Y9">
        <v>57</v>
      </c>
      <c r="Z9">
        <v>60</v>
      </c>
      <c r="AA9">
        <v>63</v>
      </c>
      <c r="AB9">
        <v>66</v>
      </c>
      <c r="AC9">
        <v>69</v>
      </c>
      <c r="AD9">
        <v>72</v>
      </c>
      <c r="AE9">
        <v>75</v>
      </c>
      <c r="AF9">
        <v>78</v>
      </c>
      <c r="AG9">
        <v>81</v>
      </c>
      <c r="AH9">
        <v>84</v>
      </c>
      <c r="AI9">
        <v>87</v>
      </c>
      <c r="AJ9">
        <v>90</v>
      </c>
      <c r="AK9">
        <v>93</v>
      </c>
      <c r="AL9">
        <v>96</v>
      </c>
      <c r="AM9">
        <v>99</v>
      </c>
      <c r="AN9">
        <v>102</v>
      </c>
      <c r="AO9">
        <v>105</v>
      </c>
      <c r="AP9">
        <v>108</v>
      </c>
      <c r="AQ9">
        <v>111</v>
      </c>
      <c r="AR9">
        <v>114</v>
      </c>
      <c r="AS9">
        <v>117</v>
      </c>
      <c r="AT9">
        <v>120</v>
      </c>
      <c r="AU9">
        <v>123</v>
      </c>
      <c r="AV9">
        <v>96</v>
      </c>
      <c r="AW9">
        <v>102.875</v>
      </c>
      <c r="AX9">
        <v>109.75</v>
      </c>
      <c r="AY9">
        <v>116.625</v>
      </c>
      <c r="AZ9">
        <v>123.5</v>
      </c>
      <c r="BA9">
        <v>130.375</v>
      </c>
      <c r="BB9">
        <v>137.25</v>
      </c>
      <c r="BC9">
        <v>144.125</v>
      </c>
      <c r="BD9">
        <v>116</v>
      </c>
      <c r="BE9">
        <v>123.875</v>
      </c>
      <c r="BF9">
        <v>131.75</v>
      </c>
      <c r="BG9">
        <v>139.625</v>
      </c>
      <c r="BH9">
        <v>147.5</v>
      </c>
      <c r="BI9">
        <v>155.375</v>
      </c>
      <c r="BJ9">
        <v>163.25</v>
      </c>
      <c r="BK9">
        <v>171.125</v>
      </c>
      <c r="BL9">
        <v>135</v>
      </c>
      <c r="BM9">
        <v>141.875</v>
      </c>
      <c r="BN9">
        <v>148.75</v>
      </c>
      <c r="BO9">
        <v>155.625</v>
      </c>
      <c r="BP9">
        <v>162.5</v>
      </c>
      <c r="BQ9">
        <v>169.375</v>
      </c>
      <c r="BR9">
        <v>176.25</v>
      </c>
      <c r="BS9">
        <v>183.125</v>
      </c>
      <c r="BT9">
        <v>152</v>
      </c>
      <c r="BU9">
        <v>158.22222222222223</v>
      </c>
      <c r="BV9">
        <v>164.44444444444446</v>
      </c>
      <c r="BW9">
        <v>170.66666666666669</v>
      </c>
      <c r="BX9">
        <v>176.88888888888891</v>
      </c>
      <c r="BY9">
        <v>183.11111111111114</v>
      </c>
      <c r="BZ9">
        <v>189.33333333333337</v>
      </c>
      <c r="CA9">
        <v>195.5555555555556</v>
      </c>
      <c r="CB9">
        <v>201.77777777777783</v>
      </c>
      <c r="CC9">
        <v>171</v>
      </c>
      <c r="CD9">
        <v>176.88888888888889</v>
      </c>
      <c r="CE9">
        <v>182.77777777777777</v>
      </c>
      <c r="CF9">
        <v>188.66666666666666</v>
      </c>
      <c r="CG9">
        <v>194.55555555555554</v>
      </c>
      <c r="CH9">
        <v>200.44444444444443</v>
      </c>
      <c r="CI9">
        <v>206.33333333333331</v>
      </c>
      <c r="CJ9">
        <v>212.2222222222222</v>
      </c>
      <c r="CK9">
        <v>218.11111111111109</v>
      </c>
      <c r="CL9">
        <v>188</v>
      </c>
      <c r="CM9">
        <v>193.77777777777777</v>
      </c>
      <c r="CN9">
        <v>199.55555555555554</v>
      </c>
      <c r="CO9">
        <v>205.33333333333331</v>
      </c>
      <c r="CP9">
        <v>211.11111111111109</v>
      </c>
      <c r="CQ9">
        <v>216.88888888888886</v>
      </c>
      <c r="CR9">
        <v>222.66666666666663</v>
      </c>
      <c r="CS9">
        <v>228.4444444444444</v>
      </c>
      <c r="CT9">
        <v>234.22222222222217</v>
      </c>
      <c r="CU9">
        <v>206</v>
      </c>
      <c r="CV9">
        <v>211.6</v>
      </c>
      <c r="CW9">
        <v>217.2</v>
      </c>
      <c r="CX9">
        <v>222.79999999999998</v>
      </c>
      <c r="CY9">
        <v>228.39999999999998</v>
      </c>
      <c r="CZ9">
        <v>233.99999999999997</v>
      </c>
      <c r="DA9">
        <v>239.59999999999997</v>
      </c>
      <c r="DB9">
        <v>245.19999999999996</v>
      </c>
      <c r="DC9">
        <v>250.79999999999995</v>
      </c>
      <c r="DD9">
        <v>256.39999999999998</v>
      </c>
      <c r="DE9">
        <v>224</v>
      </c>
      <c r="DF9">
        <v>230</v>
      </c>
      <c r="DG9">
        <v>236</v>
      </c>
      <c r="DH9">
        <v>242</v>
      </c>
      <c r="DI9">
        <v>248</v>
      </c>
      <c r="DJ9">
        <v>254</v>
      </c>
      <c r="DK9">
        <v>260</v>
      </c>
      <c r="DL9">
        <v>266</v>
      </c>
      <c r="DM9">
        <v>272</v>
      </c>
      <c r="DN9">
        <v>278</v>
      </c>
      <c r="DO9">
        <v>242</v>
      </c>
      <c r="DP9">
        <v>248.4</v>
      </c>
      <c r="DQ9">
        <v>254.8</v>
      </c>
      <c r="DR9">
        <v>261.2</v>
      </c>
      <c r="DS9">
        <v>267.59999999999997</v>
      </c>
      <c r="DT9">
        <v>273.99999999999994</v>
      </c>
      <c r="DU9">
        <v>280.39999999999992</v>
      </c>
      <c r="DV9">
        <v>286.7999999999999</v>
      </c>
      <c r="DW9">
        <v>293.19999999999987</v>
      </c>
      <c r="DX9">
        <v>299.59999999999985</v>
      </c>
      <c r="DY9">
        <v>261</v>
      </c>
      <c r="DZ9">
        <v>266.66666666666669</v>
      </c>
      <c r="EA9">
        <v>272.33333333333337</v>
      </c>
      <c r="EB9">
        <v>278.00000000000006</v>
      </c>
      <c r="EC9">
        <v>283.66666666666674</v>
      </c>
      <c r="ED9">
        <v>289.33333333333343</v>
      </c>
      <c r="EE9">
        <v>295.00000000000011</v>
      </c>
      <c r="EF9">
        <v>300.6666666666668</v>
      </c>
      <c r="EG9">
        <v>306.33333333333348</v>
      </c>
      <c r="EH9">
        <v>312.00000000000017</v>
      </c>
      <c r="EI9">
        <v>317.66666666666686</v>
      </c>
      <c r="EJ9">
        <v>323.33333333333354</v>
      </c>
      <c r="EK9">
        <v>281</v>
      </c>
      <c r="EL9">
        <v>286.83333333333331</v>
      </c>
      <c r="EM9">
        <v>292.66666666666663</v>
      </c>
      <c r="EN9">
        <v>298.49999999999994</v>
      </c>
      <c r="EO9">
        <v>304.33333333333326</v>
      </c>
      <c r="EP9">
        <v>310.16666666666657</v>
      </c>
      <c r="EQ9">
        <v>315.99999999999989</v>
      </c>
      <c r="ER9">
        <v>321.8333333333332</v>
      </c>
      <c r="ES9">
        <v>327.66666666666652</v>
      </c>
      <c r="ET9">
        <v>333.49999999999983</v>
      </c>
      <c r="EU9">
        <v>339.33333333333314</v>
      </c>
      <c r="EV9">
        <v>345.16666666666646</v>
      </c>
      <c r="EW9">
        <v>303</v>
      </c>
      <c r="EX9">
        <v>308.91666666666669</v>
      </c>
      <c r="EY9">
        <v>314.83333333333337</v>
      </c>
      <c r="EZ9">
        <v>320.75000000000006</v>
      </c>
      <c r="FA9">
        <v>326.66666666666674</v>
      </c>
      <c r="FB9">
        <v>332.58333333333343</v>
      </c>
      <c r="FC9">
        <v>338.50000000000011</v>
      </c>
      <c r="FD9">
        <v>344.4166666666668</v>
      </c>
      <c r="FE9">
        <v>350.33333333333348</v>
      </c>
      <c r="FF9">
        <v>356.25000000000017</v>
      </c>
      <c r="FG9">
        <v>362.16666666666686</v>
      </c>
      <c r="FH9">
        <v>368.08333333333354</v>
      </c>
      <c r="FI9">
        <v>326</v>
      </c>
      <c r="FJ9">
        <v>332.08333333333331</v>
      </c>
      <c r="FK9">
        <v>338.16666666666663</v>
      </c>
      <c r="FL9">
        <v>344.24999999999994</v>
      </c>
      <c r="FM9">
        <v>350.33333333333326</v>
      </c>
      <c r="FN9">
        <v>356.41666666666657</v>
      </c>
      <c r="FO9">
        <v>362.49999999999989</v>
      </c>
      <c r="FP9">
        <v>368.5833333333332</v>
      </c>
      <c r="FQ9">
        <v>374.66666666666652</v>
      </c>
      <c r="FR9">
        <v>380.74999999999983</v>
      </c>
      <c r="FS9">
        <v>386.83333333333314</v>
      </c>
      <c r="FT9">
        <v>392.91666666666646</v>
      </c>
      <c r="FU9">
        <v>399</v>
      </c>
    </row>
    <row r="10" spans="1:177" x14ac:dyDescent="0.25">
      <c r="D10" t="s">
        <v>66</v>
      </c>
      <c r="E10" t="s">
        <v>67</v>
      </c>
      <c r="G10" s="56">
        <f t="shared" ref="G10:BR10" si="0">G9*$F$3*$F$5*$F$7</f>
        <v>6.2876736000000006</v>
      </c>
      <c r="H10" s="56">
        <f t="shared" si="0"/>
        <v>12.575347200000001</v>
      </c>
      <c r="I10" s="56">
        <f t="shared" si="0"/>
        <v>18.863020800000001</v>
      </c>
      <c r="J10" s="56">
        <f t="shared" si="0"/>
        <v>25.150694400000003</v>
      </c>
      <c r="K10" s="56">
        <f t="shared" si="0"/>
        <v>31.438368000000004</v>
      </c>
      <c r="L10" s="56">
        <f t="shared" si="0"/>
        <v>37.726041600000002</v>
      </c>
      <c r="M10" s="56">
        <f t="shared" si="0"/>
        <v>44.013715200000007</v>
      </c>
      <c r="N10" s="56">
        <f t="shared" si="0"/>
        <v>50.301388800000005</v>
      </c>
      <c r="O10" s="56">
        <f t="shared" si="0"/>
        <v>56.58906240000001</v>
      </c>
      <c r="P10" s="56">
        <f t="shared" si="0"/>
        <v>62.876736000000008</v>
      </c>
      <c r="Q10" s="56">
        <f t="shared" si="0"/>
        <v>69.164409599999999</v>
      </c>
      <c r="R10" s="56">
        <f t="shared" si="0"/>
        <v>75.452083200000004</v>
      </c>
      <c r="S10" s="56">
        <f t="shared" si="0"/>
        <v>81.739756800000009</v>
      </c>
      <c r="T10" s="56">
        <f t="shared" si="0"/>
        <v>88.027430400000014</v>
      </c>
      <c r="U10" s="56">
        <f t="shared" si="0"/>
        <v>94.315104000000005</v>
      </c>
      <c r="V10" s="56">
        <f t="shared" si="0"/>
        <v>100.60277760000001</v>
      </c>
      <c r="W10" s="56">
        <f t="shared" si="0"/>
        <v>106.89045120000003</v>
      </c>
      <c r="X10" s="56">
        <f t="shared" si="0"/>
        <v>113.17812480000002</v>
      </c>
      <c r="Y10" s="56">
        <f t="shared" si="0"/>
        <v>119.46579840000001</v>
      </c>
      <c r="Z10" s="56">
        <f t="shared" si="0"/>
        <v>125.75347200000002</v>
      </c>
      <c r="AA10" s="56">
        <f t="shared" si="0"/>
        <v>132.04114560000002</v>
      </c>
      <c r="AB10" s="56">
        <f t="shared" si="0"/>
        <v>138.3288192</v>
      </c>
      <c r="AC10" s="56">
        <f t="shared" si="0"/>
        <v>144.6164928</v>
      </c>
      <c r="AD10" s="56">
        <f t="shared" si="0"/>
        <v>150.90416640000001</v>
      </c>
      <c r="AE10" s="56">
        <f t="shared" si="0"/>
        <v>157.19184000000001</v>
      </c>
      <c r="AF10" s="56">
        <f t="shared" si="0"/>
        <v>163.47951360000002</v>
      </c>
      <c r="AG10" s="56">
        <f t="shared" si="0"/>
        <v>169.7671872</v>
      </c>
      <c r="AH10" s="56">
        <f t="shared" si="0"/>
        <v>176.05486080000003</v>
      </c>
      <c r="AI10" s="56">
        <f t="shared" si="0"/>
        <v>182.34253440000001</v>
      </c>
      <c r="AJ10" s="46">
        <f t="shared" si="0"/>
        <v>188.63020800000001</v>
      </c>
      <c r="AK10" s="56">
        <f t="shared" si="0"/>
        <v>194.91788160000002</v>
      </c>
      <c r="AL10" s="56">
        <f t="shared" si="0"/>
        <v>201.20555520000002</v>
      </c>
      <c r="AM10" s="56">
        <f t="shared" si="0"/>
        <v>207.49322880000003</v>
      </c>
      <c r="AN10" s="56">
        <f t="shared" si="0"/>
        <v>213.78090240000006</v>
      </c>
      <c r="AO10" s="56">
        <f t="shared" si="0"/>
        <v>220.06857600000001</v>
      </c>
      <c r="AP10" s="56">
        <f t="shared" si="0"/>
        <v>226.35624960000004</v>
      </c>
      <c r="AQ10" s="56">
        <f t="shared" si="0"/>
        <v>232.64392320000005</v>
      </c>
      <c r="AR10" s="56">
        <f t="shared" si="0"/>
        <v>238.93159680000002</v>
      </c>
      <c r="AS10" s="56">
        <f t="shared" si="0"/>
        <v>245.21927040000003</v>
      </c>
      <c r="AT10" s="56">
        <f t="shared" si="0"/>
        <v>251.50694400000003</v>
      </c>
      <c r="AU10" s="56">
        <f t="shared" si="0"/>
        <v>257.79461760000004</v>
      </c>
      <c r="AV10" s="56">
        <f t="shared" si="0"/>
        <v>201.20555520000002</v>
      </c>
      <c r="AW10" s="56">
        <f t="shared" si="0"/>
        <v>215.61480720000006</v>
      </c>
      <c r="AX10" s="56">
        <f t="shared" si="0"/>
        <v>230.02405920000001</v>
      </c>
      <c r="AY10" s="56">
        <f t="shared" si="0"/>
        <v>244.43331120000005</v>
      </c>
      <c r="AZ10" s="56">
        <f t="shared" si="0"/>
        <v>258.84256320000003</v>
      </c>
      <c r="BA10" s="56">
        <f t="shared" si="0"/>
        <v>273.25181520000001</v>
      </c>
      <c r="BB10" s="56">
        <f t="shared" si="0"/>
        <v>287.66106719999999</v>
      </c>
      <c r="BC10" s="56">
        <f t="shared" si="0"/>
        <v>302.07031920000003</v>
      </c>
      <c r="BD10" s="56">
        <f t="shared" si="0"/>
        <v>243.12337920000002</v>
      </c>
      <c r="BE10" s="56">
        <f t="shared" si="0"/>
        <v>259.62852240000007</v>
      </c>
      <c r="BF10" s="56">
        <f t="shared" si="0"/>
        <v>276.13366560000003</v>
      </c>
      <c r="BG10" s="56">
        <f t="shared" si="0"/>
        <v>292.63880880000005</v>
      </c>
      <c r="BH10" s="56">
        <f t="shared" si="0"/>
        <v>309.14395200000001</v>
      </c>
      <c r="BI10" s="56">
        <f t="shared" si="0"/>
        <v>325.64909520000003</v>
      </c>
      <c r="BJ10" s="56">
        <f t="shared" si="0"/>
        <v>342.15423840000005</v>
      </c>
      <c r="BK10" s="56">
        <f t="shared" si="0"/>
        <v>358.65938160000002</v>
      </c>
      <c r="BL10" s="56">
        <f t="shared" si="0"/>
        <v>282.945312</v>
      </c>
      <c r="BM10" s="56">
        <f t="shared" si="0"/>
        <v>297.35456400000004</v>
      </c>
      <c r="BN10" s="56">
        <f t="shared" si="0"/>
        <v>311.76381600000002</v>
      </c>
      <c r="BO10" s="56">
        <f t="shared" si="0"/>
        <v>326.17306800000006</v>
      </c>
      <c r="BP10" s="56">
        <f t="shared" si="0"/>
        <v>340.58232000000004</v>
      </c>
      <c r="BQ10" s="56">
        <f t="shared" si="0"/>
        <v>354.99157200000002</v>
      </c>
      <c r="BR10" s="56">
        <f t="shared" si="0"/>
        <v>369.400824</v>
      </c>
      <c r="BS10" s="56">
        <f t="shared" ref="BS10:ED10" si="1">BS9*$F$3*$F$5*$F$7</f>
        <v>383.81007600000004</v>
      </c>
      <c r="BT10" s="56">
        <f t="shared" si="1"/>
        <v>318.57546240000005</v>
      </c>
      <c r="BU10" s="56">
        <f t="shared" si="1"/>
        <v>331.61656320000003</v>
      </c>
      <c r="BV10" s="56">
        <f t="shared" si="1"/>
        <v>344.65766400000001</v>
      </c>
      <c r="BW10" s="56">
        <f t="shared" si="1"/>
        <v>357.69876480000005</v>
      </c>
      <c r="BX10" s="56">
        <f t="shared" si="1"/>
        <v>370.73986560000009</v>
      </c>
      <c r="BY10" s="56">
        <f t="shared" si="1"/>
        <v>383.78096640000012</v>
      </c>
      <c r="BZ10" s="56">
        <f t="shared" si="1"/>
        <v>396.82206720000016</v>
      </c>
      <c r="CA10" s="56">
        <f t="shared" si="1"/>
        <v>409.86316800000009</v>
      </c>
      <c r="CB10" s="56">
        <f t="shared" si="1"/>
        <v>422.90426880000012</v>
      </c>
      <c r="CC10" s="56">
        <f t="shared" si="1"/>
        <v>358.39739520000001</v>
      </c>
      <c r="CD10" s="56">
        <f t="shared" si="1"/>
        <v>370.73986560000003</v>
      </c>
      <c r="CE10" s="56">
        <f t="shared" si="1"/>
        <v>383.082336</v>
      </c>
      <c r="CF10" s="56">
        <f t="shared" si="1"/>
        <v>395.42480640000002</v>
      </c>
      <c r="CG10" s="56">
        <f t="shared" si="1"/>
        <v>407.76727679999999</v>
      </c>
      <c r="CH10" s="56">
        <f t="shared" si="1"/>
        <v>420.10974719999996</v>
      </c>
      <c r="CI10" s="56">
        <f t="shared" si="1"/>
        <v>432.45221759999993</v>
      </c>
      <c r="CJ10" s="56">
        <f t="shared" si="1"/>
        <v>444.79468800000001</v>
      </c>
      <c r="CK10" s="56">
        <f t="shared" si="1"/>
        <v>457.13715839999998</v>
      </c>
      <c r="CL10" s="56">
        <f t="shared" si="1"/>
        <v>394.0275456</v>
      </c>
      <c r="CM10" s="56">
        <f t="shared" si="1"/>
        <v>406.13713919999998</v>
      </c>
      <c r="CN10" s="56">
        <f t="shared" si="1"/>
        <v>418.24673280000002</v>
      </c>
      <c r="CO10" s="56">
        <f t="shared" si="1"/>
        <v>430.3563264</v>
      </c>
      <c r="CP10" s="56">
        <f t="shared" si="1"/>
        <v>442.46592000000004</v>
      </c>
      <c r="CQ10" s="56">
        <f t="shared" si="1"/>
        <v>454.57551360000002</v>
      </c>
      <c r="CR10" s="56">
        <f t="shared" si="1"/>
        <v>466.68510719999995</v>
      </c>
      <c r="CS10" s="56">
        <f t="shared" si="1"/>
        <v>478.79470079999999</v>
      </c>
      <c r="CT10" s="56">
        <f t="shared" si="1"/>
        <v>490.90429439999997</v>
      </c>
      <c r="CU10" s="56">
        <f t="shared" si="1"/>
        <v>431.75358720000003</v>
      </c>
      <c r="CV10" s="56">
        <f t="shared" si="1"/>
        <v>443.49057792000002</v>
      </c>
      <c r="CW10" s="56">
        <f t="shared" si="1"/>
        <v>455.22756864000002</v>
      </c>
      <c r="CX10" s="56">
        <f t="shared" si="1"/>
        <v>466.96455936000001</v>
      </c>
      <c r="CY10" s="56">
        <f t="shared" si="1"/>
        <v>478.70155008</v>
      </c>
      <c r="CZ10" s="56">
        <f t="shared" si="1"/>
        <v>490.43854079999994</v>
      </c>
      <c r="DA10" s="56">
        <f t="shared" si="1"/>
        <v>502.17553151999994</v>
      </c>
      <c r="DB10" s="56">
        <f t="shared" si="1"/>
        <v>513.91252223999993</v>
      </c>
      <c r="DC10" s="56">
        <f t="shared" si="1"/>
        <v>525.64951296000004</v>
      </c>
      <c r="DD10" s="56">
        <f t="shared" si="1"/>
        <v>537.38650368000003</v>
      </c>
      <c r="DE10" s="56">
        <f t="shared" si="1"/>
        <v>469.47962880000006</v>
      </c>
      <c r="DF10" s="56">
        <f t="shared" si="1"/>
        <v>482.05497600000007</v>
      </c>
      <c r="DG10" s="56">
        <f t="shared" si="1"/>
        <v>494.63032320000008</v>
      </c>
      <c r="DH10" s="56">
        <f t="shared" si="1"/>
        <v>507.20567040000003</v>
      </c>
      <c r="DI10" s="56">
        <f t="shared" si="1"/>
        <v>519.78101760000004</v>
      </c>
      <c r="DJ10" s="56">
        <f t="shared" si="1"/>
        <v>532.35636480000005</v>
      </c>
      <c r="DK10" s="56">
        <f t="shared" si="1"/>
        <v>544.93171200000006</v>
      </c>
      <c r="DL10" s="56">
        <f t="shared" si="1"/>
        <v>557.50705920000007</v>
      </c>
      <c r="DM10" s="56">
        <f t="shared" si="1"/>
        <v>570.08240640000008</v>
      </c>
      <c r="DN10" s="56">
        <f t="shared" si="1"/>
        <v>582.65775359999998</v>
      </c>
      <c r="DO10" s="56">
        <f t="shared" si="1"/>
        <v>507.20567040000003</v>
      </c>
      <c r="DP10" s="56">
        <f t="shared" si="1"/>
        <v>520.61937408000006</v>
      </c>
      <c r="DQ10" s="56">
        <f t="shared" si="1"/>
        <v>534.03307776000008</v>
      </c>
      <c r="DR10" s="56">
        <f t="shared" si="1"/>
        <v>547.44678144000011</v>
      </c>
      <c r="DS10" s="56">
        <f t="shared" si="1"/>
        <v>560.86048511999991</v>
      </c>
      <c r="DT10" s="56">
        <f t="shared" si="1"/>
        <v>574.27418879999993</v>
      </c>
      <c r="DU10" s="56">
        <f t="shared" si="1"/>
        <v>587.68789247999996</v>
      </c>
      <c r="DV10" s="56">
        <f t="shared" si="1"/>
        <v>601.10159615999987</v>
      </c>
      <c r="DW10" s="56">
        <f t="shared" si="1"/>
        <v>614.51529983999978</v>
      </c>
      <c r="DX10" s="56">
        <f t="shared" si="1"/>
        <v>627.92900351999981</v>
      </c>
      <c r="DY10" s="56">
        <f t="shared" si="1"/>
        <v>547.02760320000016</v>
      </c>
      <c r="DZ10" s="56">
        <f t="shared" si="1"/>
        <v>558.9043200000001</v>
      </c>
      <c r="EA10" s="56">
        <f t="shared" si="1"/>
        <v>570.78103680000015</v>
      </c>
      <c r="EB10" s="56">
        <f t="shared" si="1"/>
        <v>582.65775360000009</v>
      </c>
      <c r="EC10" s="56">
        <f t="shared" si="1"/>
        <v>594.53447040000026</v>
      </c>
      <c r="ED10" s="56">
        <f t="shared" si="1"/>
        <v>606.41118720000031</v>
      </c>
      <c r="EE10" s="56">
        <f t="shared" ref="EE10:FU10" si="2">EE9*$F$3*$F$5*$F$7</f>
        <v>618.28790400000025</v>
      </c>
      <c r="EF10" s="56">
        <f t="shared" si="2"/>
        <v>630.16462080000042</v>
      </c>
      <c r="EG10" s="56">
        <f t="shared" si="2"/>
        <v>642.04133760000036</v>
      </c>
      <c r="EH10" s="56">
        <f t="shared" si="2"/>
        <v>653.91805440000041</v>
      </c>
      <c r="EI10" s="56">
        <f t="shared" si="2"/>
        <v>665.79477120000058</v>
      </c>
      <c r="EJ10" s="56">
        <f t="shared" si="2"/>
        <v>677.67148800000052</v>
      </c>
      <c r="EK10" s="56">
        <f t="shared" si="2"/>
        <v>588.94542720000004</v>
      </c>
      <c r="EL10" s="56">
        <f t="shared" si="2"/>
        <v>601.17145919999996</v>
      </c>
      <c r="EM10" s="56">
        <f t="shared" si="2"/>
        <v>613.39749119999999</v>
      </c>
      <c r="EN10" s="56">
        <f t="shared" si="2"/>
        <v>625.62352320000002</v>
      </c>
      <c r="EO10" s="56">
        <f t="shared" si="2"/>
        <v>637.84955519999983</v>
      </c>
      <c r="EP10" s="56">
        <f t="shared" si="2"/>
        <v>650.07558719999986</v>
      </c>
      <c r="EQ10" s="56">
        <f t="shared" si="2"/>
        <v>662.30161919999989</v>
      </c>
      <c r="ER10" s="56">
        <f t="shared" si="2"/>
        <v>674.52765119999981</v>
      </c>
      <c r="ES10" s="56">
        <f t="shared" si="2"/>
        <v>686.75368319999973</v>
      </c>
      <c r="ET10" s="56">
        <f t="shared" si="2"/>
        <v>698.97971519999976</v>
      </c>
      <c r="EU10" s="56">
        <f t="shared" si="2"/>
        <v>711.20574719999979</v>
      </c>
      <c r="EV10" s="56">
        <f t="shared" si="2"/>
        <v>723.4317791999996</v>
      </c>
      <c r="EW10" s="56">
        <f t="shared" si="2"/>
        <v>635.0550336</v>
      </c>
      <c r="EX10" s="56">
        <f t="shared" si="2"/>
        <v>647.45572320000019</v>
      </c>
      <c r="EY10" s="56">
        <f t="shared" si="2"/>
        <v>659.85641280000016</v>
      </c>
      <c r="EZ10" s="56">
        <f t="shared" si="2"/>
        <v>672.25710240000024</v>
      </c>
      <c r="FA10" s="56">
        <f t="shared" si="2"/>
        <v>684.65779200000031</v>
      </c>
      <c r="FB10" s="56">
        <f t="shared" si="2"/>
        <v>697.05848160000028</v>
      </c>
      <c r="FC10" s="56">
        <f t="shared" si="2"/>
        <v>709.45917120000036</v>
      </c>
      <c r="FD10" s="56">
        <f t="shared" si="2"/>
        <v>721.85986080000043</v>
      </c>
      <c r="FE10" s="56">
        <f t="shared" si="2"/>
        <v>734.2605504000004</v>
      </c>
      <c r="FF10" s="56">
        <f t="shared" si="2"/>
        <v>746.66124000000036</v>
      </c>
      <c r="FG10" s="56">
        <f t="shared" si="2"/>
        <v>759.06192960000044</v>
      </c>
      <c r="FH10" s="56">
        <f t="shared" si="2"/>
        <v>771.4626192000004</v>
      </c>
      <c r="FI10" s="56">
        <f t="shared" si="2"/>
        <v>683.26053120000006</v>
      </c>
      <c r="FJ10" s="56">
        <f t="shared" si="2"/>
        <v>696.010536</v>
      </c>
      <c r="FK10" s="56">
        <f t="shared" si="2"/>
        <v>708.76054079999994</v>
      </c>
      <c r="FL10" s="56">
        <f t="shared" si="2"/>
        <v>721.51054559999989</v>
      </c>
      <c r="FM10" s="56">
        <f t="shared" si="2"/>
        <v>734.26055039999994</v>
      </c>
      <c r="FN10" s="56">
        <f t="shared" si="2"/>
        <v>747.01055519999989</v>
      </c>
      <c r="FO10" s="56">
        <f t="shared" si="2"/>
        <v>759.76055999999983</v>
      </c>
      <c r="FP10" s="56">
        <f t="shared" si="2"/>
        <v>772.51056479999977</v>
      </c>
      <c r="FQ10" s="56">
        <f t="shared" si="2"/>
        <v>785.26056959999983</v>
      </c>
      <c r="FR10" s="56">
        <f t="shared" si="2"/>
        <v>798.01057439999977</v>
      </c>
      <c r="FS10" s="56">
        <f t="shared" si="2"/>
        <v>810.76057919999982</v>
      </c>
      <c r="FT10" s="56">
        <f t="shared" si="2"/>
        <v>823.51058399999965</v>
      </c>
      <c r="FU10" s="56">
        <f t="shared" si="2"/>
        <v>836.26058880000005</v>
      </c>
    </row>
    <row r="11" spans="1:177" x14ac:dyDescent="0.25">
      <c r="D11" t="s">
        <v>68</v>
      </c>
      <c r="E11" t="s">
        <v>69</v>
      </c>
      <c r="G11" s="56">
        <f>EXP(-1.0587+0.8836*LN(G10)+0.284)</f>
        <v>2.3393640900777597</v>
      </c>
      <c r="H11" s="56">
        <f t="shared" ref="H11:BS11" si="3">EXP(-1.0587+0.8836*LN(H10)+0.284)</f>
        <v>4.3160644703301561</v>
      </c>
      <c r="I11" s="56">
        <f t="shared" si="3"/>
        <v>6.175642676888387</v>
      </c>
      <c r="J11" s="56">
        <f t="shared" si="3"/>
        <v>7.9630240504491665</v>
      </c>
      <c r="K11" s="56">
        <f t="shared" si="3"/>
        <v>9.6985702281662931</v>
      </c>
      <c r="L11" s="56">
        <f t="shared" si="3"/>
        <v>11.393896337994397</v>
      </c>
      <c r="M11" s="56">
        <f t="shared" si="3"/>
        <v>13.056490203820351</v>
      </c>
      <c r="N11" s="56">
        <f t="shared" si="3"/>
        <v>14.691567390600479</v>
      </c>
      <c r="O11" s="56">
        <f t="shared" si="3"/>
        <v>16.302961404924986</v>
      </c>
      <c r="P11" s="56">
        <f t="shared" si="3"/>
        <v>17.893603886772055</v>
      </c>
      <c r="Q11" s="56">
        <f t="shared" si="3"/>
        <v>19.465806218890229</v>
      </c>
      <c r="R11" s="56">
        <f t="shared" si="3"/>
        <v>21.021435428380837</v>
      </c>
      <c r="S11" s="56">
        <f t="shared" si="3"/>
        <v>22.562029626867858</v>
      </c>
      <c r="T11" s="56">
        <f t="shared" si="3"/>
        <v>24.088876851165832</v>
      </c>
      <c r="U11" s="56">
        <f t="shared" si="3"/>
        <v>25.603070706224287</v>
      </c>
      <c r="V11" s="56">
        <f t="shared" si="3"/>
        <v>27.105550733628689</v>
      </c>
      <c r="W11" s="56">
        <f t="shared" si="3"/>
        <v>28.597132394383653</v>
      </c>
      <c r="X11" s="56">
        <f t="shared" si="3"/>
        <v>30.078529793377133</v>
      </c>
      <c r="Y11" s="56">
        <f t="shared" si="3"/>
        <v>31.550373209188312</v>
      </c>
      <c r="Z11" s="56">
        <f t="shared" si="3"/>
        <v>33.013222828128207</v>
      </c>
      <c r="AA11" s="56">
        <f t="shared" si="3"/>
        <v>34.46757965341255</v>
      </c>
      <c r="AB11" s="56">
        <f t="shared" si="3"/>
        <v>35.913894277521905</v>
      </c>
      <c r="AC11" s="56">
        <f t="shared" si="3"/>
        <v>37.352574014501137</v>
      </c>
      <c r="AD11" s="56">
        <f t="shared" si="3"/>
        <v>38.783988756858356</v>
      </c>
      <c r="AE11" s="56">
        <f t="shared" si="3"/>
        <v>40.208475828808268</v>
      </c>
      <c r="AF11" s="56">
        <f t="shared" si="3"/>
        <v>41.626344041138047</v>
      </c>
      <c r="AG11" s="56">
        <f t="shared" si="3"/>
        <v>43.037877104701707</v>
      </c>
      <c r="AH11" s="56">
        <f t="shared" si="3"/>
        <v>44.443336523995086</v>
      </c>
      <c r="AI11" s="56">
        <f t="shared" si="3"/>
        <v>45.842964065746877</v>
      </c>
      <c r="AJ11" s="46">
        <f t="shared" si="3"/>
        <v>47.236983877448658</v>
      </c>
      <c r="AK11" s="56">
        <f t="shared" si="3"/>
        <v>48.625604315478576</v>
      </c>
      <c r="AL11" s="56">
        <f t="shared" si="3"/>
        <v>50.009019530712557</v>
      </c>
      <c r="AM11" s="56">
        <f t="shared" si="3"/>
        <v>51.387410850365754</v>
      </c>
      <c r="AN11" s="56">
        <f t="shared" si="3"/>
        <v>52.760947987632044</v>
      </c>
      <c r="AO11" s="56">
        <f t="shared" si="3"/>
        <v>54.129790105014344</v>
      </c>
      <c r="AP11" s="56">
        <f t="shared" si="3"/>
        <v>55.494086752715305</v>
      </c>
      <c r="AQ11" s="56">
        <f t="shared" si="3"/>
        <v>56.853978699831764</v>
      </c>
      <c r="AR11" s="56">
        <f t="shared" si="3"/>
        <v>58.20959867316239</v>
      </c>
      <c r="AS11" s="56">
        <f t="shared" si="3"/>
        <v>59.561072016059605</v>
      </c>
      <c r="AT11" s="56">
        <f t="shared" si="3"/>
        <v>60.908517277804485</v>
      </c>
      <c r="AU11" s="56">
        <f t="shared" si="3"/>
        <v>62.252046742385652</v>
      </c>
      <c r="AV11" s="56">
        <f t="shared" si="3"/>
        <v>50.009019530712557</v>
      </c>
      <c r="AW11" s="56">
        <f t="shared" si="3"/>
        <v>53.16067176791509</v>
      </c>
      <c r="AX11" s="56">
        <f t="shared" si="3"/>
        <v>56.287883661015563</v>
      </c>
      <c r="AY11" s="56">
        <f t="shared" si="3"/>
        <v>59.392360502793068</v>
      </c>
      <c r="AZ11" s="56">
        <f t="shared" si="3"/>
        <v>62.475595175525839</v>
      </c>
      <c r="BA11" s="56">
        <f t="shared" si="3"/>
        <v>65.53890496241705</v>
      </c>
      <c r="BB11" s="56">
        <f t="shared" si="3"/>
        <v>68.583460372842254</v>
      </c>
      <c r="BC11" s="56">
        <f t="shared" si="3"/>
        <v>71.610308027896281</v>
      </c>
      <c r="BD11" s="56">
        <f t="shared" si="3"/>
        <v>59.111034186866227</v>
      </c>
      <c r="BE11" s="56">
        <f t="shared" si="3"/>
        <v>62.643187355634858</v>
      </c>
      <c r="BF11" s="56">
        <f t="shared" si="3"/>
        <v>66.149281246954374</v>
      </c>
      <c r="BG11" s="56">
        <f t="shared" si="3"/>
        <v>69.631050882535206</v>
      </c>
      <c r="BH11" s="56">
        <f t="shared" si="3"/>
        <v>73.090024515836106</v>
      </c>
      <c r="BI11" s="56">
        <f t="shared" si="3"/>
        <v>76.527557997405381</v>
      </c>
      <c r="BJ11" s="56">
        <f t="shared" si="3"/>
        <v>79.944861974974543</v>
      </c>
      <c r="BK11" s="56">
        <f t="shared" si="3"/>
        <v>83.343023696326867</v>
      </c>
      <c r="BL11" s="56">
        <f t="shared" si="3"/>
        <v>67.589058404112649</v>
      </c>
      <c r="BM11" s="56">
        <f t="shared" si="3"/>
        <v>70.621592918290986</v>
      </c>
      <c r="BN11" s="56">
        <f t="shared" si="3"/>
        <v>73.637063433994271</v>
      </c>
      <c r="BO11" s="56">
        <f t="shared" si="3"/>
        <v>76.636348700258594</v>
      </c>
      <c r="BP11" s="56">
        <f t="shared" si="3"/>
        <v>79.62024543576446</v>
      </c>
      <c r="BQ11" s="56">
        <f t="shared" si="3"/>
        <v>82.589479131135292</v>
      </c>
      <c r="BR11" s="56">
        <f t="shared" si="3"/>
        <v>85.544713047970561</v>
      </c>
      <c r="BS11" s="56">
        <f t="shared" si="3"/>
        <v>88.486555774271153</v>
      </c>
      <c r="BT11" s="56">
        <f t="shared" ref="BT11:EE11" si="4">EXP(-1.0587+0.8836*LN(BT10)+0.284)</f>
        <v>75.056873989175529</v>
      </c>
      <c r="BU11" s="56">
        <f t="shared" si="4"/>
        <v>77.765366587295773</v>
      </c>
      <c r="BV11" s="56">
        <f t="shared" si="4"/>
        <v>80.461485949369049</v>
      </c>
      <c r="BW11" s="56">
        <f t="shared" si="4"/>
        <v>83.145753851767509</v>
      </c>
      <c r="BX11" s="56">
        <f t="shared" si="4"/>
        <v>85.81865186851617</v>
      </c>
      <c r="BY11" s="56">
        <f t="shared" si="4"/>
        <v>88.480625773071623</v>
      </c>
      <c r="BZ11" s="56">
        <f t="shared" si="4"/>
        <v>91.132089324992023</v>
      </c>
      <c r="CA11" s="56">
        <f t="shared" si="4"/>
        <v>93.773427544846086</v>
      </c>
      <c r="CB11" s="56">
        <f t="shared" si="4"/>
        <v>96.40499956060674</v>
      </c>
      <c r="CC11" s="56">
        <f t="shared" si="4"/>
        <v>83.289228935690332</v>
      </c>
      <c r="CD11" s="56">
        <f t="shared" si="4"/>
        <v>85.81865186851617</v>
      </c>
      <c r="CE11" s="56">
        <f t="shared" si="4"/>
        <v>88.338290027418864</v>
      </c>
      <c r="CF11" s="56">
        <f t="shared" si="4"/>
        <v>90.848494826384965</v>
      </c>
      <c r="CG11" s="56">
        <f t="shared" si="4"/>
        <v>93.349594495832065</v>
      </c>
      <c r="CH11" s="56">
        <f t="shared" si="4"/>
        <v>95.84189626698938</v>
      </c>
      <c r="CI11" s="56">
        <f t="shared" si="4"/>
        <v>98.325688292362358</v>
      </c>
      <c r="CJ11" s="56">
        <f t="shared" si="4"/>
        <v>100.80124134079145</v>
      </c>
      <c r="CK11" s="56">
        <f t="shared" si="4"/>
        <v>103.26881029907663</v>
      </c>
      <c r="CL11" s="56">
        <f t="shared" si="4"/>
        <v>90.564783659007475</v>
      </c>
      <c r="CM11" s="56">
        <f t="shared" si="4"/>
        <v>93.019771280053618</v>
      </c>
      <c r="CN11" s="56">
        <f t="shared" si="4"/>
        <v>95.466251954153918</v>
      </c>
      <c r="CO11" s="56">
        <f t="shared" si="4"/>
        <v>97.904500269558952</v>
      </c>
      <c r="CP11" s="56">
        <f t="shared" si="4"/>
        <v>100.33477448236759</v>
      </c>
      <c r="CQ11" s="56">
        <f t="shared" si="4"/>
        <v>102.7573179079981</v>
      </c>
      <c r="CR11" s="56">
        <f t="shared" si="4"/>
        <v>105.17236016021775</v>
      </c>
      <c r="CS11" s="56">
        <f t="shared" si="4"/>
        <v>107.58011825795296</v>
      </c>
      <c r="CT11" s="56">
        <f t="shared" si="4"/>
        <v>109.9807976169742</v>
      </c>
      <c r="CU11" s="56">
        <f t="shared" si="4"/>
        <v>98.185318741749214</v>
      </c>
      <c r="CV11" s="56">
        <f t="shared" si="4"/>
        <v>100.54005501897647</v>
      </c>
      <c r="CW11" s="56">
        <f t="shared" si="4"/>
        <v>102.88754772991805</v>
      </c>
      <c r="CX11" s="56">
        <f t="shared" si="4"/>
        <v>105.22800510603233</v>
      </c>
      <c r="CY11" s="56">
        <f t="shared" si="4"/>
        <v>107.56162431458601</v>
      </c>
      <c r="CZ11" s="56">
        <f t="shared" si="4"/>
        <v>109.88859230319549</v>
      </c>
      <c r="DA11" s="56">
        <f t="shared" si="4"/>
        <v>112.20908656124473</v>
      </c>
      <c r="DB11" s="56">
        <f t="shared" si="4"/>
        <v>114.52327580811529</v>
      </c>
      <c r="DC11" s="56">
        <f t="shared" si="4"/>
        <v>116.83132061676919</v>
      </c>
      <c r="DD11" s="56">
        <f t="shared" si="4"/>
        <v>119.13337398006936</v>
      </c>
      <c r="DE11" s="56">
        <f t="shared" si="4"/>
        <v>105.72863550687099</v>
      </c>
      <c r="DF11" s="56">
        <f t="shared" si="4"/>
        <v>108.22714307421354</v>
      </c>
      <c r="DG11" s="56">
        <f t="shared" si="4"/>
        <v>110.71807446797975</v>
      </c>
      <c r="DH11" s="56">
        <f t="shared" si="4"/>
        <v>113.2016444520381</v>
      </c>
      <c r="DI11" s="56">
        <f t="shared" si="4"/>
        <v>115.67805653378123</v>
      </c>
      <c r="DJ11" s="56">
        <f t="shared" si="4"/>
        <v>118.14750381196646</v>
      </c>
      <c r="DK11" s="56">
        <f t="shared" si="4"/>
        <v>120.61016974218963</v>
      </c>
      <c r="DL11" s="56">
        <f t="shared" si="4"/>
        <v>123.06622882970849</v>
      </c>
      <c r="DM11" s="56">
        <f t="shared" si="4"/>
        <v>125.51584725799252</v>
      </c>
      <c r="DN11" s="56">
        <f t="shared" si="4"/>
        <v>127.95918346025023</v>
      </c>
      <c r="DO11" s="56">
        <f t="shared" si="4"/>
        <v>113.2016444520381</v>
      </c>
      <c r="DP11" s="56">
        <f t="shared" si="4"/>
        <v>115.84290095581643</v>
      </c>
      <c r="DQ11" s="56">
        <f t="shared" si="4"/>
        <v>118.47624718328062</v>
      </c>
      <c r="DR11" s="56">
        <f t="shared" si="4"/>
        <v>121.10190467318576</v>
      </c>
      <c r="DS11" s="56">
        <f t="shared" si="4"/>
        <v>123.72008348893387</v>
      </c>
      <c r="DT11" s="56">
        <f t="shared" si="4"/>
        <v>126.33098307300227</v>
      </c>
      <c r="DU11" s="56">
        <f t="shared" si="4"/>
        <v>128.93479301929204</v>
      </c>
      <c r="DV11" s="56">
        <f t="shared" si="4"/>
        <v>131.5316937729759</v>
      </c>
      <c r="DW11" s="56">
        <f t="shared" si="4"/>
        <v>134.1218572661152</v>
      </c>
      <c r="DX11" s="56">
        <f t="shared" si="4"/>
        <v>136.70544749621456</v>
      </c>
      <c r="DY11" s="56">
        <f t="shared" si="4"/>
        <v>121.01996714418097</v>
      </c>
      <c r="DZ11" s="56">
        <f t="shared" si="4"/>
        <v>123.33872374963822</v>
      </c>
      <c r="EA11" s="56">
        <f t="shared" si="4"/>
        <v>125.65175154236636</v>
      </c>
      <c r="EB11" s="56">
        <f t="shared" si="4"/>
        <v>127.95918346025023</v>
      </c>
      <c r="EC11" s="56">
        <f t="shared" si="4"/>
        <v>130.26114671183632</v>
      </c>
      <c r="ED11" s="56">
        <f t="shared" si="4"/>
        <v>132.55776313269055</v>
      </c>
      <c r="EE11" s="56">
        <f t="shared" si="4"/>
        <v>134.84914951305186</v>
      </c>
      <c r="EF11" s="56">
        <f t="shared" ref="EF11:FU11" si="5">EXP(-1.0587+0.8836*LN(EF10)+0.284)</f>
        <v>137.1354178995972</v>
      </c>
      <c r="EG11" s="56">
        <f t="shared" si="5"/>
        <v>139.41667587381437</v>
      </c>
      <c r="EH11" s="56">
        <f t="shared" si="5"/>
        <v>141.69302680919409</v>
      </c>
      <c r="EI11" s="56">
        <f t="shared" si="5"/>
        <v>143.96457010920892</v>
      </c>
      <c r="EJ11" s="56">
        <f t="shared" si="5"/>
        <v>146.23140142783026</v>
      </c>
      <c r="EK11" s="56">
        <f t="shared" si="5"/>
        <v>129.1785432468987</v>
      </c>
      <c r="EL11" s="56">
        <f t="shared" si="5"/>
        <v>131.54520151571145</v>
      </c>
      <c r="EM11" s="56">
        <f t="shared" si="5"/>
        <v>133.90626358206885</v>
      </c>
      <c r="EN11" s="56">
        <f t="shared" si="5"/>
        <v>136.26185384331879</v>
      </c>
      <c r="EO11" s="56">
        <f t="shared" si="5"/>
        <v>138.61209155672375</v>
      </c>
      <c r="EP11" s="56">
        <f t="shared" si="5"/>
        <v>140.95709114622991</v>
      </c>
      <c r="EQ11" s="56">
        <f t="shared" si="5"/>
        <v>143.29696248550732</v>
      </c>
      <c r="ER11" s="56">
        <f t="shared" si="5"/>
        <v>145.6318111594984</v>
      </c>
      <c r="ES11" s="56">
        <f t="shared" si="5"/>
        <v>147.96173870646783</v>
      </c>
      <c r="ET11" s="56">
        <f t="shared" si="5"/>
        <v>150.28684284232685</v>
      </c>
      <c r="EU11" s="56">
        <f t="shared" si="5"/>
        <v>152.60721766881986</v>
      </c>
      <c r="EV11" s="56">
        <f t="shared" si="5"/>
        <v>154.9229538669891</v>
      </c>
      <c r="EW11" s="56">
        <f t="shared" si="5"/>
        <v>138.0753602317678</v>
      </c>
      <c r="EX11" s="56">
        <f t="shared" si="5"/>
        <v>140.45502662607137</v>
      </c>
      <c r="EY11" s="56">
        <f t="shared" si="5"/>
        <v>142.82939334984187</v>
      </c>
      <c r="EZ11" s="56">
        <f t="shared" si="5"/>
        <v>145.19857148457953</v>
      </c>
      <c r="FA11" s="56">
        <f t="shared" si="5"/>
        <v>147.56266777909613</v>
      </c>
      <c r="FB11" s="56">
        <f t="shared" si="5"/>
        <v>149.92178489386825</v>
      </c>
      <c r="FC11" s="56">
        <f t="shared" si="5"/>
        <v>152.27602162751165</v>
      </c>
      <c r="FD11" s="56">
        <f t="shared" si="5"/>
        <v>154.62547312697239</v>
      </c>
      <c r="FE11" s="56">
        <f t="shared" si="5"/>
        <v>156.97023108286561</v>
      </c>
      <c r="FF11" s="56">
        <f t="shared" si="5"/>
        <v>159.31038391124449</v>
      </c>
      <c r="FG11" s="56">
        <f t="shared" si="5"/>
        <v>161.64601692295159</v>
      </c>
      <c r="FH11" s="56">
        <f t="shared" si="5"/>
        <v>163.97721248158956</v>
      </c>
      <c r="FI11" s="56">
        <f t="shared" si="5"/>
        <v>147.29654151025557</v>
      </c>
      <c r="FJ11" s="56">
        <f t="shared" si="5"/>
        <v>149.72261302755422</v>
      </c>
      <c r="FK11" s="56">
        <f t="shared" si="5"/>
        <v>152.14351664781188</v>
      </c>
      <c r="FL11" s="56">
        <f t="shared" si="5"/>
        <v>154.55935606108656</v>
      </c>
      <c r="FM11" s="56">
        <f t="shared" si="5"/>
        <v>156.97023108286547</v>
      </c>
      <c r="FN11" s="56">
        <f t="shared" si="5"/>
        <v>159.37623786356559</v>
      </c>
      <c r="FO11" s="56">
        <f t="shared" si="5"/>
        <v>161.77746908332594</v>
      </c>
      <c r="FP11" s="56">
        <f t="shared" si="5"/>
        <v>164.17401413335361</v>
      </c>
      <c r="FQ11" s="56">
        <f t="shared" si="5"/>
        <v>166.56595928495827</v>
      </c>
      <c r="FR11" s="56">
        <f t="shared" si="5"/>
        <v>168.95338784729702</v>
      </c>
      <c r="FS11" s="56">
        <f t="shared" si="5"/>
        <v>171.33638031475294</v>
      </c>
      <c r="FT11" s="56">
        <f t="shared" si="5"/>
        <v>173.71501450477797</v>
      </c>
      <c r="FU11" s="56">
        <f t="shared" si="5"/>
        <v>176.08936568695935</v>
      </c>
    </row>
    <row r="12" spans="1:177" x14ac:dyDescent="0.25">
      <c r="D12" t="s">
        <v>70</v>
      </c>
      <c r="E12" t="s">
        <v>50</v>
      </c>
      <c r="G12" s="56">
        <f>$F$3*70</f>
        <v>174.16</v>
      </c>
      <c r="H12" s="56">
        <f t="shared" ref="H12:BS12" si="6">$F$3*70</f>
        <v>174.16</v>
      </c>
      <c r="I12" s="56">
        <f t="shared" si="6"/>
        <v>174.16</v>
      </c>
      <c r="J12" s="56">
        <f t="shared" si="6"/>
        <v>174.16</v>
      </c>
      <c r="K12" s="56">
        <f t="shared" si="6"/>
        <v>174.16</v>
      </c>
      <c r="L12" s="56">
        <f t="shared" si="6"/>
        <v>174.16</v>
      </c>
      <c r="M12" s="56">
        <f t="shared" si="6"/>
        <v>174.16</v>
      </c>
      <c r="N12" s="56">
        <f t="shared" si="6"/>
        <v>174.16</v>
      </c>
      <c r="O12" s="56">
        <f t="shared" si="6"/>
        <v>174.16</v>
      </c>
      <c r="P12" s="56">
        <f t="shared" si="6"/>
        <v>174.16</v>
      </c>
      <c r="Q12" s="56">
        <f t="shared" si="6"/>
        <v>174.16</v>
      </c>
      <c r="R12" s="56">
        <f t="shared" si="6"/>
        <v>174.16</v>
      </c>
      <c r="S12" s="56">
        <f t="shared" si="6"/>
        <v>174.16</v>
      </c>
      <c r="T12" s="56">
        <f t="shared" si="6"/>
        <v>174.16</v>
      </c>
      <c r="U12" s="56">
        <f t="shared" si="6"/>
        <v>174.16</v>
      </c>
      <c r="V12" s="56">
        <f t="shared" si="6"/>
        <v>174.16</v>
      </c>
      <c r="W12" s="56">
        <f t="shared" si="6"/>
        <v>174.16</v>
      </c>
      <c r="X12" s="56">
        <f t="shared" si="6"/>
        <v>174.16</v>
      </c>
      <c r="Y12" s="56">
        <f t="shared" si="6"/>
        <v>174.16</v>
      </c>
      <c r="Z12" s="56">
        <f t="shared" si="6"/>
        <v>174.16</v>
      </c>
      <c r="AA12" s="56">
        <f t="shared" si="6"/>
        <v>174.16</v>
      </c>
      <c r="AB12" s="56">
        <f t="shared" si="6"/>
        <v>174.16</v>
      </c>
      <c r="AC12" s="56">
        <f t="shared" si="6"/>
        <v>174.16</v>
      </c>
      <c r="AD12" s="56">
        <f t="shared" si="6"/>
        <v>174.16</v>
      </c>
      <c r="AE12" s="56">
        <f t="shared" si="6"/>
        <v>174.16</v>
      </c>
      <c r="AF12" s="56">
        <f t="shared" si="6"/>
        <v>174.16</v>
      </c>
      <c r="AG12" s="56">
        <f t="shared" si="6"/>
        <v>174.16</v>
      </c>
      <c r="AH12" s="56">
        <f t="shared" si="6"/>
        <v>174.16</v>
      </c>
      <c r="AI12" s="56">
        <f t="shared" si="6"/>
        <v>174.16</v>
      </c>
      <c r="AJ12" s="46">
        <f t="shared" si="6"/>
        <v>174.16</v>
      </c>
      <c r="AK12" s="56">
        <f t="shared" si="6"/>
        <v>174.16</v>
      </c>
      <c r="AL12" s="56">
        <f t="shared" si="6"/>
        <v>174.16</v>
      </c>
      <c r="AM12" s="56">
        <f t="shared" si="6"/>
        <v>174.16</v>
      </c>
      <c r="AN12" s="56">
        <f t="shared" si="6"/>
        <v>174.16</v>
      </c>
      <c r="AO12" s="56">
        <f t="shared" si="6"/>
        <v>174.16</v>
      </c>
      <c r="AP12" s="56">
        <f t="shared" si="6"/>
        <v>174.16</v>
      </c>
      <c r="AQ12" s="56">
        <f t="shared" si="6"/>
        <v>174.16</v>
      </c>
      <c r="AR12" s="56">
        <f t="shared" si="6"/>
        <v>174.16</v>
      </c>
      <c r="AS12" s="56">
        <f t="shared" si="6"/>
        <v>174.16</v>
      </c>
      <c r="AT12" s="56">
        <f t="shared" si="6"/>
        <v>174.16</v>
      </c>
      <c r="AU12" s="56">
        <f t="shared" si="6"/>
        <v>174.16</v>
      </c>
      <c r="AV12" s="56">
        <f t="shared" si="6"/>
        <v>174.16</v>
      </c>
      <c r="AW12" s="56">
        <f t="shared" si="6"/>
        <v>174.16</v>
      </c>
      <c r="AX12" s="56">
        <f t="shared" si="6"/>
        <v>174.16</v>
      </c>
      <c r="AY12" s="56">
        <f t="shared" si="6"/>
        <v>174.16</v>
      </c>
      <c r="AZ12" s="56">
        <f t="shared" si="6"/>
        <v>174.16</v>
      </c>
      <c r="BA12" s="56">
        <f t="shared" si="6"/>
        <v>174.16</v>
      </c>
      <c r="BB12" s="56">
        <f t="shared" si="6"/>
        <v>174.16</v>
      </c>
      <c r="BC12" s="56">
        <f t="shared" si="6"/>
        <v>174.16</v>
      </c>
      <c r="BD12" s="56">
        <f t="shared" si="6"/>
        <v>174.16</v>
      </c>
      <c r="BE12" s="56">
        <f t="shared" si="6"/>
        <v>174.16</v>
      </c>
      <c r="BF12" s="56">
        <f t="shared" si="6"/>
        <v>174.16</v>
      </c>
      <c r="BG12" s="56">
        <f t="shared" si="6"/>
        <v>174.16</v>
      </c>
      <c r="BH12" s="56">
        <f t="shared" si="6"/>
        <v>174.16</v>
      </c>
      <c r="BI12" s="56">
        <f t="shared" si="6"/>
        <v>174.16</v>
      </c>
      <c r="BJ12" s="56">
        <f t="shared" si="6"/>
        <v>174.16</v>
      </c>
      <c r="BK12" s="56">
        <f t="shared" si="6"/>
        <v>174.16</v>
      </c>
      <c r="BL12" s="56">
        <f t="shared" si="6"/>
        <v>174.16</v>
      </c>
      <c r="BM12" s="56">
        <f t="shared" si="6"/>
        <v>174.16</v>
      </c>
      <c r="BN12" s="56">
        <f t="shared" si="6"/>
        <v>174.16</v>
      </c>
      <c r="BO12" s="56">
        <f t="shared" si="6"/>
        <v>174.16</v>
      </c>
      <c r="BP12" s="56">
        <f t="shared" si="6"/>
        <v>174.16</v>
      </c>
      <c r="BQ12" s="56">
        <f t="shared" si="6"/>
        <v>174.16</v>
      </c>
      <c r="BR12" s="56">
        <f t="shared" si="6"/>
        <v>174.16</v>
      </c>
      <c r="BS12" s="56">
        <f t="shared" si="6"/>
        <v>174.16</v>
      </c>
      <c r="BT12" s="56">
        <f t="shared" ref="BT12:EE12" si="7">$F$3*70</f>
        <v>174.16</v>
      </c>
      <c r="BU12" s="56">
        <f t="shared" si="7"/>
        <v>174.16</v>
      </c>
      <c r="BV12" s="56">
        <f t="shared" si="7"/>
        <v>174.16</v>
      </c>
      <c r="BW12" s="56">
        <f t="shared" si="7"/>
        <v>174.16</v>
      </c>
      <c r="BX12" s="56">
        <f t="shared" si="7"/>
        <v>174.16</v>
      </c>
      <c r="BY12" s="56">
        <f t="shared" si="7"/>
        <v>174.16</v>
      </c>
      <c r="BZ12" s="56">
        <f t="shared" si="7"/>
        <v>174.16</v>
      </c>
      <c r="CA12" s="56">
        <f t="shared" si="7"/>
        <v>174.16</v>
      </c>
      <c r="CB12" s="56">
        <f t="shared" si="7"/>
        <v>174.16</v>
      </c>
      <c r="CC12" s="56">
        <f t="shared" si="7"/>
        <v>174.16</v>
      </c>
      <c r="CD12" s="56">
        <f t="shared" si="7"/>
        <v>174.16</v>
      </c>
      <c r="CE12" s="56">
        <f t="shared" si="7"/>
        <v>174.16</v>
      </c>
      <c r="CF12" s="56">
        <f t="shared" si="7"/>
        <v>174.16</v>
      </c>
      <c r="CG12" s="56">
        <f t="shared" si="7"/>
        <v>174.16</v>
      </c>
      <c r="CH12" s="56">
        <f t="shared" si="7"/>
        <v>174.16</v>
      </c>
      <c r="CI12" s="56">
        <f t="shared" si="7"/>
        <v>174.16</v>
      </c>
      <c r="CJ12" s="56">
        <f t="shared" si="7"/>
        <v>174.16</v>
      </c>
      <c r="CK12" s="56">
        <f t="shared" si="7"/>
        <v>174.16</v>
      </c>
      <c r="CL12" s="56">
        <f t="shared" si="7"/>
        <v>174.16</v>
      </c>
      <c r="CM12" s="56">
        <f t="shared" si="7"/>
        <v>174.16</v>
      </c>
      <c r="CN12" s="56">
        <f t="shared" si="7"/>
        <v>174.16</v>
      </c>
      <c r="CO12" s="56">
        <f t="shared" si="7"/>
        <v>174.16</v>
      </c>
      <c r="CP12" s="56">
        <f t="shared" si="7"/>
        <v>174.16</v>
      </c>
      <c r="CQ12" s="56">
        <f t="shared" si="7"/>
        <v>174.16</v>
      </c>
      <c r="CR12" s="56">
        <f t="shared" si="7"/>
        <v>174.16</v>
      </c>
      <c r="CS12" s="56">
        <f t="shared" si="7"/>
        <v>174.16</v>
      </c>
      <c r="CT12" s="56">
        <f t="shared" si="7"/>
        <v>174.16</v>
      </c>
      <c r="CU12" s="56">
        <f t="shared" si="7"/>
        <v>174.16</v>
      </c>
      <c r="CV12" s="56">
        <f t="shared" si="7"/>
        <v>174.16</v>
      </c>
      <c r="CW12" s="56">
        <f t="shared" si="7"/>
        <v>174.16</v>
      </c>
      <c r="CX12" s="56">
        <f t="shared" si="7"/>
        <v>174.16</v>
      </c>
      <c r="CY12" s="56">
        <f t="shared" si="7"/>
        <v>174.16</v>
      </c>
      <c r="CZ12" s="56">
        <f t="shared" si="7"/>
        <v>174.16</v>
      </c>
      <c r="DA12" s="56">
        <f t="shared" si="7"/>
        <v>174.16</v>
      </c>
      <c r="DB12" s="56">
        <f t="shared" si="7"/>
        <v>174.16</v>
      </c>
      <c r="DC12" s="56">
        <f t="shared" si="7"/>
        <v>174.16</v>
      </c>
      <c r="DD12" s="56">
        <f t="shared" si="7"/>
        <v>174.16</v>
      </c>
      <c r="DE12" s="56">
        <f t="shared" si="7"/>
        <v>174.16</v>
      </c>
      <c r="DF12" s="56">
        <f t="shared" si="7"/>
        <v>174.16</v>
      </c>
      <c r="DG12" s="56">
        <f t="shared" si="7"/>
        <v>174.16</v>
      </c>
      <c r="DH12" s="56">
        <f t="shared" si="7"/>
        <v>174.16</v>
      </c>
      <c r="DI12" s="56">
        <f t="shared" si="7"/>
        <v>174.16</v>
      </c>
      <c r="DJ12" s="56">
        <f t="shared" si="7"/>
        <v>174.16</v>
      </c>
      <c r="DK12" s="56">
        <f t="shared" si="7"/>
        <v>174.16</v>
      </c>
      <c r="DL12" s="56">
        <f t="shared" si="7"/>
        <v>174.16</v>
      </c>
      <c r="DM12" s="56">
        <f t="shared" si="7"/>
        <v>174.16</v>
      </c>
      <c r="DN12" s="56">
        <f t="shared" si="7"/>
        <v>174.16</v>
      </c>
      <c r="DO12" s="56">
        <f t="shared" si="7"/>
        <v>174.16</v>
      </c>
      <c r="DP12" s="56">
        <f t="shared" si="7"/>
        <v>174.16</v>
      </c>
      <c r="DQ12" s="56">
        <f t="shared" si="7"/>
        <v>174.16</v>
      </c>
      <c r="DR12" s="56">
        <f t="shared" si="7"/>
        <v>174.16</v>
      </c>
      <c r="DS12" s="56">
        <f t="shared" si="7"/>
        <v>174.16</v>
      </c>
      <c r="DT12" s="56">
        <f t="shared" si="7"/>
        <v>174.16</v>
      </c>
      <c r="DU12" s="56">
        <f t="shared" si="7"/>
        <v>174.16</v>
      </c>
      <c r="DV12" s="56">
        <f t="shared" si="7"/>
        <v>174.16</v>
      </c>
      <c r="DW12" s="56">
        <f t="shared" si="7"/>
        <v>174.16</v>
      </c>
      <c r="DX12" s="56">
        <f t="shared" si="7"/>
        <v>174.16</v>
      </c>
      <c r="DY12" s="56">
        <f t="shared" si="7"/>
        <v>174.16</v>
      </c>
      <c r="DZ12" s="56">
        <f t="shared" si="7"/>
        <v>174.16</v>
      </c>
      <c r="EA12" s="56">
        <f t="shared" si="7"/>
        <v>174.16</v>
      </c>
      <c r="EB12" s="56">
        <f t="shared" si="7"/>
        <v>174.16</v>
      </c>
      <c r="EC12" s="56">
        <f t="shared" si="7"/>
        <v>174.16</v>
      </c>
      <c r="ED12" s="56">
        <f t="shared" si="7"/>
        <v>174.16</v>
      </c>
      <c r="EE12" s="56">
        <f t="shared" si="7"/>
        <v>174.16</v>
      </c>
      <c r="EF12" s="56">
        <f t="shared" ref="EF12:FU12" si="8">$F$3*70</f>
        <v>174.16</v>
      </c>
      <c r="EG12" s="56">
        <f t="shared" si="8"/>
        <v>174.16</v>
      </c>
      <c r="EH12" s="56">
        <f t="shared" si="8"/>
        <v>174.16</v>
      </c>
      <c r="EI12" s="56">
        <f t="shared" si="8"/>
        <v>174.16</v>
      </c>
      <c r="EJ12" s="56">
        <f t="shared" si="8"/>
        <v>174.16</v>
      </c>
      <c r="EK12" s="56">
        <f t="shared" si="8"/>
        <v>174.16</v>
      </c>
      <c r="EL12" s="56">
        <f t="shared" si="8"/>
        <v>174.16</v>
      </c>
      <c r="EM12" s="56">
        <f t="shared" si="8"/>
        <v>174.16</v>
      </c>
      <c r="EN12" s="56">
        <f t="shared" si="8"/>
        <v>174.16</v>
      </c>
      <c r="EO12" s="56">
        <f t="shared" si="8"/>
        <v>174.16</v>
      </c>
      <c r="EP12" s="56">
        <f t="shared" si="8"/>
        <v>174.16</v>
      </c>
      <c r="EQ12" s="56">
        <f t="shared" si="8"/>
        <v>174.16</v>
      </c>
      <c r="ER12" s="56">
        <f t="shared" si="8"/>
        <v>174.16</v>
      </c>
      <c r="ES12" s="56">
        <f t="shared" si="8"/>
        <v>174.16</v>
      </c>
      <c r="ET12" s="56">
        <f t="shared" si="8"/>
        <v>174.16</v>
      </c>
      <c r="EU12" s="56">
        <f t="shared" si="8"/>
        <v>174.16</v>
      </c>
      <c r="EV12" s="56">
        <f t="shared" si="8"/>
        <v>174.16</v>
      </c>
      <c r="EW12" s="56">
        <f t="shared" si="8"/>
        <v>174.16</v>
      </c>
      <c r="EX12" s="56">
        <f t="shared" si="8"/>
        <v>174.16</v>
      </c>
      <c r="EY12" s="56">
        <f t="shared" si="8"/>
        <v>174.16</v>
      </c>
      <c r="EZ12" s="56">
        <f t="shared" si="8"/>
        <v>174.16</v>
      </c>
      <c r="FA12" s="56">
        <f t="shared" si="8"/>
        <v>174.16</v>
      </c>
      <c r="FB12" s="56">
        <f t="shared" si="8"/>
        <v>174.16</v>
      </c>
      <c r="FC12" s="56">
        <f t="shared" si="8"/>
        <v>174.16</v>
      </c>
      <c r="FD12" s="56">
        <f t="shared" si="8"/>
        <v>174.16</v>
      </c>
      <c r="FE12" s="56">
        <f t="shared" si="8"/>
        <v>174.16</v>
      </c>
      <c r="FF12" s="56">
        <f t="shared" si="8"/>
        <v>174.16</v>
      </c>
      <c r="FG12" s="56">
        <f t="shared" si="8"/>
        <v>174.16</v>
      </c>
      <c r="FH12" s="56">
        <f t="shared" si="8"/>
        <v>174.16</v>
      </c>
      <c r="FI12" s="56">
        <f t="shared" si="8"/>
        <v>174.16</v>
      </c>
      <c r="FJ12" s="56">
        <f t="shared" si="8"/>
        <v>174.16</v>
      </c>
      <c r="FK12" s="56">
        <f t="shared" si="8"/>
        <v>174.16</v>
      </c>
      <c r="FL12" s="56">
        <f t="shared" si="8"/>
        <v>174.16</v>
      </c>
      <c r="FM12" s="56">
        <f t="shared" si="8"/>
        <v>174.16</v>
      </c>
      <c r="FN12" s="56">
        <f t="shared" si="8"/>
        <v>174.16</v>
      </c>
      <c r="FO12" s="56">
        <f t="shared" si="8"/>
        <v>174.16</v>
      </c>
      <c r="FP12" s="56">
        <f t="shared" si="8"/>
        <v>174.16</v>
      </c>
      <c r="FQ12" s="56">
        <f t="shared" si="8"/>
        <v>174.16</v>
      </c>
      <c r="FR12" s="56">
        <f t="shared" si="8"/>
        <v>174.16</v>
      </c>
      <c r="FS12" s="56">
        <f t="shared" si="8"/>
        <v>174.16</v>
      </c>
      <c r="FT12" s="56">
        <f t="shared" si="8"/>
        <v>174.16</v>
      </c>
      <c r="FU12" s="56">
        <f t="shared" si="8"/>
        <v>174.16</v>
      </c>
    </row>
    <row r="13" spans="1:177" ht="16.5" x14ac:dyDescent="0.25">
      <c r="D13" s="42" t="s">
        <v>71</v>
      </c>
      <c r="E13" t="s">
        <v>72</v>
      </c>
      <c r="F13" s="58" t="s">
        <v>73</v>
      </c>
      <c r="G13" s="56">
        <f t="shared" ref="G13:BR13" si="9">IF(G2&gt;30,10*$F$3,$F$3*(10/2+10/30*G2/2))</f>
        <v>12.854666666666667</v>
      </c>
      <c r="H13" s="56">
        <f t="shared" si="9"/>
        <v>13.269333333333332</v>
      </c>
      <c r="I13" s="56">
        <f t="shared" si="9"/>
        <v>13.683999999999999</v>
      </c>
      <c r="J13" s="56">
        <f t="shared" si="9"/>
        <v>14.098666666666666</v>
      </c>
      <c r="K13" s="56">
        <f t="shared" si="9"/>
        <v>14.513333333333332</v>
      </c>
      <c r="L13" s="56">
        <f t="shared" si="9"/>
        <v>14.928000000000001</v>
      </c>
      <c r="M13" s="56">
        <f t="shared" si="9"/>
        <v>15.342666666666664</v>
      </c>
      <c r="N13" s="56">
        <f t="shared" si="9"/>
        <v>15.757333333333333</v>
      </c>
      <c r="O13" s="56">
        <f t="shared" si="9"/>
        <v>16.172000000000001</v>
      </c>
      <c r="P13" s="56">
        <f t="shared" si="9"/>
        <v>16.586666666666666</v>
      </c>
      <c r="Q13" s="56">
        <f t="shared" si="9"/>
        <v>17.001333333333331</v>
      </c>
      <c r="R13" s="56">
        <f t="shared" si="9"/>
        <v>17.416</v>
      </c>
      <c r="S13" s="56">
        <f t="shared" si="9"/>
        <v>17.830666666666666</v>
      </c>
      <c r="T13" s="56">
        <f t="shared" si="9"/>
        <v>18.245333333333331</v>
      </c>
      <c r="U13" s="56">
        <f t="shared" si="9"/>
        <v>18.66</v>
      </c>
      <c r="V13" s="56">
        <f t="shared" si="9"/>
        <v>19.074666666666666</v>
      </c>
      <c r="W13" s="56">
        <f t="shared" si="9"/>
        <v>19.489333333333331</v>
      </c>
      <c r="X13" s="56">
        <f t="shared" si="9"/>
        <v>19.904</v>
      </c>
      <c r="Y13" s="56">
        <f t="shared" si="9"/>
        <v>20.318666666666665</v>
      </c>
      <c r="Z13" s="56">
        <f t="shared" si="9"/>
        <v>20.733333333333331</v>
      </c>
      <c r="AA13" s="56">
        <f t="shared" si="9"/>
        <v>21.148</v>
      </c>
      <c r="AB13" s="56">
        <f t="shared" si="9"/>
        <v>21.562666666666665</v>
      </c>
      <c r="AC13" s="56">
        <f t="shared" si="9"/>
        <v>21.977333333333331</v>
      </c>
      <c r="AD13" s="56">
        <f t="shared" si="9"/>
        <v>22.391999999999999</v>
      </c>
      <c r="AE13" s="56">
        <f t="shared" si="9"/>
        <v>22.806666666666665</v>
      </c>
      <c r="AF13" s="56">
        <f t="shared" si="9"/>
        <v>23.22133333333333</v>
      </c>
      <c r="AG13" s="56">
        <f t="shared" si="9"/>
        <v>23.635999999999999</v>
      </c>
      <c r="AH13" s="56">
        <f t="shared" si="9"/>
        <v>24.050666666666665</v>
      </c>
      <c r="AI13" s="56">
        <f t="shared" si="9"/>
        <v>24.46533333333333</v>
      </c>
      <c r="AJ13" s="46">
        <f t="shared" si="9"/>
        <v>24.88</v>
      </c>
      <c r="AK13" s="56">
        <f t="shared" si="9"/>
        <v>24.88</v>
      </c>
      <c r="AL13" s="56">
        <f t="shared" si="9"/>
        <v>24.88</v>
      </c>
      <c r="AM13" s="56">
        <f t="shared" si="9"/>
        <v>24.88</v>
      </c>
      <c r="AN13" s="56">
        <f t="shared" si="9"/>
        <v>24.88</v>
      </c>
      <c r="AO13" s="56">
        <f t="shared" si="9"/>
        <v>24.88</v>
      </c>
      <c r="AP13" s="56">
        <f t="shared" si="9"/>
        <v>24.88</v>
      </c>
      <c r="AQ13" s="56">
        <f t="shared" si="9"/>
        <v>24.88</v>
      </c>
      <c r="AR13" s="56">
        <f t="shared" si="9"/>
        <v>24.88</v>
      </c>
      <c r="AS13" s="56">
        <f t="shared" si="9"/>
        <v>24.88</v>
      </c>
      <c r="AT13" s="56">
        <f t="shared" si="9"/>
        <v>24.88</v>
      </c>
      <c r="AU13" s="56">
        <f t="shared" si="9"/>
        <v>24.88</v>
      </c>
      <c r="AV13" s="56">
        <f t="shared" si="9"/>
        <v>24.88</v>
      </c>
      <c r="AW13" s="56">
        <f t="shared" si="9"/>
        <v>24.88</v>
      </c>
      <c r="AX13" s="56">
        <f t="shared" si="9"/>
        <v>24.88</v>
      </c>
      <c r="AY13" s="56">
        <f t="shared" si="9"/>
        <v>24.88</v>
      </c>
      <c r="AZ13" s="56">
        <f t="shared" si="9"/>
        <v>24.88</v>
      </c>
      <c r="BA13" s="56">
        <f t="shared" si="9"/>
        <v>24.88</v>
      </c>
      <c r="BB13" s="56">
        <f t="shared" si="9"/>
        <v>24.88</v>
      </c>
      <c r="BC13" s="56">
        <f t="shared" si="9"/>
        <v>24.88</v>
      </c>
      <c r="BD13" s="56">
        <f t="shared" si="9"/>
        <v>24.88</v>
      </c>
      <c r="BE13" s="56">
        <f t="shared" si="9"/>
        <v>24.88</v>
      </c>
      <c r="BF13" s="56">
        <f t="shared" si="9"/>
        <v>24.88</v>
      </c>
      <c r="BG13" s="56">
        <f t="shared" si="9"/>
        <v>24.88</v>
      </c>
      <c r="BH13" s="56">
        <f t="shared" si="9"/>
        <v>24.88</v>
      </c>
      <c r="BI13" s="56">
        <f t="shared" si="9"/>
        <v>24.88</v>
      </c>
      <c r="BJ13" s="56">
        <f t="shared" si="9"/>
        <v>24.88</v>
      </c>
      <c r="BK13" s="56">
        <f t="shared" si="9"/>
        <v>24.88</v>
      </c>
      <c r="BL13" s="56">
        <f t="shared" si="9"/>
        <v>24.88</v>
      </c>
      <c r="BM13" s="56">
        <f t="shared" si="9"/>
        <v>24.88</v>
      </c>
      <c r="BN13" s="56">
        <f t="shared" si="9"/>
        <v>24.88</v>
      </c>
      <c r="BO13" s="56">
        <f t="shared" si="9"/>
        <v>24.88</v>
      </c>
      <c r="BP13" s="56">
        <f t="shared" si="9"/>
        <v>24.88</v>
      </c>
      <c r="BQ13" s="56">
        <f t="shared" si="9"/>
        <v>24.88</v>
      </c>
      <c r="BR13" s="56">
        <f t="shared" si="9"/>
        <v>24.88</v>
      </c>
      <c r="BS13" s="56">
        <f t="shared" ref="BS13:CR13" si="10">IF(BS2&gt;30,10*$F$3,$F$3*(10/2+10/30*BS2/2))</f>
        <v>24.88</v>
      </c>
      <c r="BT13" s="56">
        <f t="shared" si="10"/>
        <v>24.88</v>
      </c>
      <c r="BU13" s="56">
        <f t="shared" si="10"/>
        <v>24.88</v>
      </c>
      <c r="BV13" s="56">
        <f t="shared" si="10"/>
        <v>24.88</v>
      </c>
      <c r="BW13" s="56">
        <f t="shared" si="10"/>
        <v>24.88</v>
      </c>
      <c r="BX13" s="56">
        <f t="shared" si="10"/>
        <v>24.88</v>
      </c>
      <c r="BY13" s="56">
        <f t="shared" si="10"/>
        <v>24.88</v>
      </c>
      <c r="BZ13" s="56">
        <f t="shared" si="10"/>
        <v>24.88</v>
      </c>
      <c r="CA13" s="56">
        <f t="shared" si="10"/>
        <v>24.88</v>
      </c>
      <c r="CB13" s="56">
        <f t="shared" si="10"/>
        <v>24.88</v>
      </c>
      <c r="CC13" s="56">
        <f t="shared" si="10"/>
        <v>24.88</v>
      </c>
      <c r="CD13" s="56">
        <f t="shared" si="10"/>
        <v>24.88</v>
      </c>
      <c r="CE13" s="56">
        <f t="shared" si="10"/>
        <v>24.88</v>
      </c>
      <c r="CF13" s="56">
        <f t="shared" si="10"/>
        <v>24.88</v>
      </c>
      <c r="CG13" s="56">
        <f t="shared" si="10"/>
        <v>24.88</v>
      </c>
      <c r="CH13" s="56">
        <f t="shared" si="10"/>
        <v>24.88</v>
      </c>
      <c r="CI13" s="56">
        <f t="shared" si="10"/>
        <v>24.88</v>
      </c>
      <c r="CJ13" s="56">
        <f t="shared" si="10"/>
        <v>24.88</v>
      </c>
      <c r="CK13" s="56">
        <f t="shared" si="10"/>
        <v>24.88</v>
      </c>
      <c r="CL13" s="56">
        <f t="shared" si="10"/>
        <v>24.88</v>
      </c>
      <c r="CM13" s="56">
        <f t="shared" si="10"/>
        <v>24.88</v>
      </c>
      <c r="CN13" s="56">
        <f t="shared" si="10"/>
        <v>24.88</v>
      </c>
      <c r="CO13" s="56">
        <f t="shared" si="10"/>
        <v>24.88</v>
      </c>
      <c r="CP13" s="56">
        <f t="shared" si="10"/>
        <v>24.88</v>
      </c>
      <c r="CQ13" s="56">
        <f t="shared" si="10"/>
        <v>24.88</v>
      </c>
      <c r="CR13" s="56">
        <f t="shared" si="10"/>
        <v>24.88</v>
      </c>
      <c r="CS13" s="56">
        <f t="shared" ref="CS13:FD13" si="11">IF(CS2&gt;30,10*$F$3,$F$3*(10/2+10/30*CS2/2))</f>
        <v>24.88</v>
      </c>
      <c r="CT13" s="56">
        <f t="shared" si="11"/>
        <v>24.88</v>
      </c>
      <c r="CU13" s="56">
        <f t="shared" si="11"/>
        <v>24.88</v>
      </c>
      <c r="CV13" s="56">
        <f t="shared" si="11"/>
        <v>24.88</v>
      </c>
      <c r="CW13" s="56">
        <f t="shared" si="11"/>
        <v>24.88</v>
      </c>
      <c r="CX13" s="56">
        <f t="shared" si="11"/>
        <v>24.88</v>
      </c>
      <c r="CY13" s="56">
        <f t="shared" si="11"/>
        <v>24.88</v>
      </c>
      <c r="CZ13" s="56">
        <f t="shared" si="11"/>
        <v>24.88</v>
      </c>
      <c r="DA13" s="56">
        <f t="shared" si="11"/>
        <v>24.88</v>
      </c>
      <c r="DB13" s="56">
        <f t="shared" si="11"/>
        <v>24.88</v>
      </c>
      <c r="DC13" s="56">
        <f t="shared" si="11"/>
        <v>24.88</v>
      </c>
      <c r="DD13" s="56">
        <f t="shared" si="11"/>
        <v>24.88</v>
      </c>
      <c r="DE13" s="56">
        <f t="shared" si="11"/>
        <v>24.88</v>
      </c>
      <c r="DF13" s="56">
        <f t="shared" si="11"/>
        <v>24.88</v>
      </c>
      <c r="DG13" s="56">
        <f t="shared" si="11"/>
        <v>24.88</v>
      </c>
      <c r="DH13" s="56">
        <f t="shared" si="11"/>
        <v>24.88</v>
      </c>
      <c r="DI13" s="56">
        <f t="shared" si="11"/>
        <v>24.88</v>
      </c>
      <c r="DJ13" s="56">
        <f t="shared" si="11"/>
        <v>24.88</v>
      </c>
      <c r="DK13" s="56">
        <f t="shared" si="11"/>
        <v>24.88</v>
      </c>
      <c r="DL13" s="56">
        <f t="shared" si="11"/>
        <v>24.88</v>
      </c>
      <c r="DM13" s="56">
        <f t="shared" si="11"/>
        <v>24.88</v>
      </c>
      <c r="DN13" s="56">
        <f t="shared" si="11"/>
        <v>24.88</v>
      </c>
      <c r="DO13" s="56">
        <f t="shared" si="11"/>
        <v>24.88</v>
      </c>
      <c r="DP13" s="56">
        <f t="shared" si="11"/>
        <v>24.88</v>
      </c>
      <c r="DQ13" s="56">
        <f t="shared" si="11"/>
        <v>24.88</v>
      </c>
      <c r="DR13" s="56">
        <f t="shared" si="11"/>
        <v>24.88</v>
      </c>
      <c r="DS13" s="56">
        <f t="shared" si="11"/>
        <v>24.88</v>
      </c>
      <c r="DT13" s="56">
        <f t="shared" si="11"/>
        <v>24.88</v>
      </c>
      <c r="DU13" s="56">
        <f t="shared" si="11"/>
        <v>24.88</v>
      </c>
      <c r="DV13" s="56">
        <f t="shared" si="11"/>
        <v>24.88</v>
      </c>
      <c r="DW13" s="56">
        <f t="shared" si="11"/>
        <v>24.88</v>
      </c>
      <c r="DX13" s="56">
        <f t="shared" si="11"/>
        <v>24.88</v>
      </c>
      <c r="DY13" s="56">
        <f t="shared" si="11"/>
        <v>24.88</v>
      </c>
      <c r="DZ13" s="56">
        <f t="shared" si="11"/>
        <v>24.88</v>
      </c>
      <c r="EA13" s="56">
        <f t="shared" si="11"/>
        <v>24.88</v>
      </c>
      <c r="EB13" s="56">
        <f t="shared" si="11"/>
        <v>24.88</v>
      </c>
      <c r="EC13" s="56">
        <f t="shared" si="11"/>
        <v>24.88</v>
      </c>
      <c r="ED13" s="56">
        <f t="shared" si="11"/>
        <v>24.88</v>
      </c>
      <c r="EE13" s="56">
        <f t="shared" si="11"/>
        <v>24.88</v>
      </c>
      <c r="EF13" s="56">
        <f t="shared" si="11"/>
        <v>24.88</v>
      </c>
      <c r="EG13" s="56">
        <f t="shared" si="11"/>
        <v>24.88</v>
      </c>
      <c r="EH13" s="56">
        <f t="shared" si="11"/>
        <v>24.88</v>
      </c>
      <c r="EI13" s="56">
        <f t="shared" si="11"/>
        <v>24.88</v>
      </c>
      <c r="EJ13" s="56">
        <f t="shared" si="11"/>
        <v>24.88</v>
      </c>
      <c r="EK13" s="56">
        <f t="shared" si="11"/>
        <v>24.88</v>
      </c>
      <c r="EL13" s="56">
        <f t="shared" si="11"/>
        <v>24.88</v>
      </c>
      <c r="EM13" s="56">
        <f t="shared" si="11"/>
        <v>24.88</v>
      </c>
      <c r="EN13" s="56">
        <f t="shared" si="11"/>
        <v>24.88</v>
      </c>
      <c r="EO13" s="56">
        <f t="shared" si="11"/>
        <v>24.88</v>
      </c>
      <c r="EP13" s="56">
        <f t="shared" si="11"/>
        <v>24.88</v>
      </c>
      <c r="EQ13" s="56">
        <f t="shared" si="11"/>
        <v>24.88</v>
      </c>
      <c r="ER13" s="56">
        <f t="shared" si="11"/>
        <v>24.88</v>
      </c>
      <c r="ES13" s="56">
        <f t="shared" si="11"/>
        <v>24.88</v>
      </c>
      <c r="ET13" s="56">
        <f t="shared" si="11"/>
        <v>24.88</v>
      </c>
      <c r="EU13" s="56">
        <f t="shared" si="11"/>
        <v>24.88</v>
      </c>
      <c r="EV13" s="56">
        <f t="shared" si="11"/>
        <v>24.88</v>
      </c>
      <c r="EW13" s="56">
        <f t="shared" si="11"/>
        <v>24.88</v>
      </c>
      <c r="EX13" s="56">
        <f t="shared" si="11"/>
        <v>24.88</v>
      </c>
      <c r="EY13" s="56">
        <f t="shared" si="11"/>
        <v>24.88</v>
      </c>
      <c r="EZ13" s="56">
        <f t="shared" si="11"/>
        <v>24.88</v>
      </c>
      <c r="FA13" s="56">
        <f t="shared" si="11"/>
        <v>24.88</v>
      </c>
      <c r="FB13" s="56">
        <f t="shared" si="11"/>
        <v>24.88</v>
      </c>
      <c r="FC13" s="56">
        <f t="shared" si="11"/>
        <v>24.88</v>
      </c>
      <c r="FD13" s="56">
        <f t="shared" si="11"/>
        <v>24.88</v>
      </c>
      <c r="FE13" s="56">
        <f t="shared" ref="FE13:FU13" si="12">IF(FE2&gt;30,10*$F$3,$F$3*(10/2+10/30*FE2/2))</f>
        <v>24.88</v>
      </c>
      <c r="FF13" s="56">
        <f t="shared" si="12"/>
        <v>24.88</v>
      </c>
      <c r="FG13" s="56">
        <f t="shared" si="12"/>
        <v>24.88</v>
      </c>
      <c r="FH13" s="56">
        <f t="shared" si="12"/>
        <v>24.88</v>
      </c>
      <c r="FI13" s="56">
        <f t="shared" si="12"/>
        <v>24.88</v>
      </c>
      <c r="FJ13" s="56">
        <f t="shared" si="12"/>
        <v>24.88</v>
      </c>
      <c r="FK13" s="56">
        <f t="shared" si="12"/>
        <v>24.88</v>
      </c>
      <c r="FL13" s="56">
        <f t="shared" si="12"/>
        <v>24.88</v>
      </c>
      <c r="FM13" s="56">
        <f t="shared" si="12"/>
        <v>24.88</v>
      </c>
      <c r="FN13" s="56">
        <f t="shared" si="12"/>
        <v>24.88</v>
      </c>
      <c r="FO13" s="56">
        <f t="shared" si="12"/>
        <v>24.88</v>
      </c>
      <c r="FP13" s="56">
        <f t="shared" si="12"/>
        <v>24.88</v>
      </c>
      <c r="FQ13" s="56">
        <f t="shared" si="12"/>
        <v>24.88</v>
      </c>
      <c r="FR13" s="56">
        <f t="shared" si="12"/>
        <v>24.88</v>
      </c>
      <c r="FS13" s="56">
        <f t="shared" si="12"/>
        <v>24.88</v>
      </c>
      <c r="FT13" s="56">
        <f t="shared" si="12"/>
        <v>24.88</v>
      </c>
      <c r="FU13" s="56">
        <f t="shared" si="12"/>
        <v>24.88</v>
      </c>
    </row>
    <row r="14" spans="1:177" x14ac:dyDescent="0.25">
      <c r="D14" t="s">
        <v>74</v>
      </c>
      <c r="E14" t="s">
        <v>75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6">
        <v>0</v>
      </c>
      <c r="AI14" s="56">
        <v>0</v>
      </c>
      <c r="AJ14" s="46">
        <v>0</v>
      </c>
      <c r="AK14" s="56">
        <v>0</v>
      </c>
      <c r="AL14" s="56">
        <v>0</v>
      </c>
      <c r="AM14" s="56">
        <v>0</v>
      </c>
      <c r="AN14" s="56">
        <v>0</v>
      </c>
      <c r="AO14" s="56">
        <v>0</v>
      </c>
      <c r="AP14" s="56">
        <v>0</v>
      </c>
      <c r="AQ14" s="56">
        <v>0</v>
      </c>
      <c r="AR14" s="56">
        <v>0</v>
      </c>
      <c r="AS14" s="56">
        <v>0</v>
      </c>
      <c r="AT14" s="56">
        <v>0</v>
      </c>
      <c r="AU14" s="56">
        <v>0</v>
      </c>
      <c r="AV14" s="56">
        <v>0</v>
      </c>
      <c r="AW14" s="56">
        <v>0</v>
      </c>
      <c r="AX14" s="56">
        <v>0</v>
      </c>
      <c r="AY14" s="56">
        <v>0</v>
      </c>
      <c r="AZ14" s="56">
        <v>0</v>
      </c>
      <c r="BA14" s="56">
        <v>0</v>
      </c>
      <c r="BB14" s="56">
        <v>0</v>
      </c>
      <c r="BC14" s="56">
        <v>0</v>
      </c>
      <c r="BD14" s="56">
        <v>0</v>
      </c>
      <c r="BE14" s="56">
        <v>0</v>
      </c>
      <c r="BF14" s="56">
        <v>0</v>
      </c>
      <c r="BG14" s="56">
        <v>0</v>
      </c>
      <c r="BH14" s="56">
        <v>0</v>
      </c>
      <c r="BI14" s="56">
        <v>0</v>
      </c>
      <c r="BJ14" s="56">
        <v>0</v>
      </c>
      <c r="BK14" s="56">
        <v>0</v>
      </c>
      <c r="BL14" s="56">
        <v>0</v>
      </c>
      <c r="BM14" s="56">
        <v>0</v>
      </c>
      <c r="BN14" s="56">
        <v>0</v>
      </c>
      <c r="BO14" s="56">
        <v>0</v>
      </c>
      <c r="BP14" s="56">
        <v>0</v>
      </c>
      <c r="BQ14" s="56">
        <v>0</v>
      </c>
      <c r="BR14" s="56">
        <v>0</v>
      </c>
      <c r="BS14" s="56">
        <v>0</v>
      </c>
      <c r="BT14" s="56">
        <v>0</v>
      </c>
      <c r="BU14" s="56">
        <v>0</v>
      </c>
      <c r="BV14" s="56">
        <v>0</v>
      </c>
      <c r="BW14" s="56">
        <v>0</v>
      </c>
      <c r="BX14" s="56">
        <v>0</v>
      </c>
      <c r="BY14" s="56">
        <v>0</v>
      </c>
      <c r="BZ14" s="56">
        <v>0</v>
      </c>
      <c r="CA14" s="56">
        <v>0</v>
      </c>
      <c r="CB14" s="56">
        <v>0</v>
      </c>
      <c r="CC14" s="56">
        <v>0</v>
      </c>
      <c r="CD14" s="56">
        <v>0</v>
      </c>
      <c r="CE14" s="56">
        <v>0</v>
      </c>
      <c r="CF14" s="56">
        <v>0</v>
      </c>
      <c r="CG14" s="56">
        <v>0</v>
      </c>
      <c r="CH14" s="56">
        <v>0</v>
      </c>
      <c r="CI14" s="56">
        <v>0</v>
      </c>
      <c r="CJ14" s="56">
        <v>0</v>
      </c>
      <c r="CK14" s="56">
        <v>0</v>
      </c>
      <c r="CL14" s="56">
        <v>0</v>
      </c>
      <c r="CM14" s="56">
        <v>0</v>
      </c>
      <c r="CN14" s="56">
        <v>0</v>
      </c>
      <c r="CO14" s="56">
        <v>0</v>
      </c>
      <c r="CP14" s="56">
        <v>0</v>
      </c>
      <c r="CQ14" s="56">
        <v>0</v>
      </c>
      <c r="CR14" s="56">
        <v>0</v>
      </c>
      <c r="CS14" s="56">
        <v>0</v>
      </c>
      <c r="CT14" s="56">
        <v>0</v>
      </c>
      <c r="CU14" s="56">
        <v>0</v>
      </c>
      <c r="CV14" s="56">
        <v>0</v>
      </c>
      <c r="CW14" s="56">
        <v>0</v>
      </c>
      <c r="CX14" s="56">
        <v>0</v>
      </c>
      <c r="CY14" s="56">
        <v>0</v>
      </c>
      <c r="CZ14" s="56">
        <v>0</v>
      </c>
      <c r="DA14" s="56">
        <v>0</v>
      </c>
      <c r="DB14" s="56">
        <v>0</v>
      </c>
      <c r="DC14" s="56">
        <v>0</v>
      </c>
      <c r="DD14" s="56">
        <v>0</v>
      </c>
      <c r="DE14" s="56">
        <v>0</v>
      </c>
      <c r="DF14" s="56">
        <v>0</v>
      </c>
      <c r="DG14" s="56">
        <v>0</v>
      </c>
      <c r="DH14" s="56">
        <v>0</v>
      </c>
      <c r="DI14" s="56">
        <v>0</v>
      </c>
      <c r="DJ14" s="56">
        <v>0</v>
      </c>
      <c r="DK14" s="56">
        <v>0</v>
      </c>
      <c r="DL14" s="56">
        <v>0</v>
      </c>
      <c r="DM14" s="56">
        <v>0</v>
      </c>
      <c r="DN14" s="56">
        <v>0</v>
      </c>
      <c r="DO14" s="56">
        <v>0</v>
      </c>
      <c r="DP14" s="56">
        <v>0</v>
      </c>
      <c r="DQ14" s="56">
        <v>0</v>
      </c>
      <c r="DR14" s="56">
        <v>0</v>
      </c>
      <c r="DS14" s="56">
        <v>0</v>
      </c>
      <c r="DT14" s="56">
        <v>0</v>
      </c>
      <c r="DU14" s="56">
        <v>0</v>
      </c>
      <c r="DV14" s="56">
        <v>0</v>
      </c>
      <c r="DW14" s="56">
        <v>0</v>
      </c>
      <c r="DX14" s="56">
        <v>0</v>
      </c>
      <c r="DY14" s="56">
        <v>0</v>
      </c>
      <c r="DZ14" s="56">
        <v>0</v>
      </c>
      <c r="EA14" s="56">
        <v>0</v>
      </c>
      <c r="EB14" s="56">
        <v>0</v>
      </c>
      <c r="EC14" s="56">
        <v>0</v>
      </c>
      <c r="ED14" s="56">
        <v>0</v>
      </c>
      <c r="EE14" s="56">
        <v>0</v>
      </c>
      <c r="EF14" s="56">
        <v>0</v>
      </c>
      <c r="EG14" s="56">
        <v>0</v>
      </c>
      <c r="EH14" s="56">
        <v>0</v>
      </c>
      <c r="EI14" s="56">
        <v>0</v>
      </c>
      <c r="EJ14" s="56">
        <v>0</v>
      </c>
      <c r="EK14" s="56">
        <v>0</v>
      </c>
      <c r="EL14" s="56">
        <v>0</v>
      </c>
      <c r="EM14" s="56">
        <v>0</v>
      </c>
      <c r="EN14" s="56">
        <v>0</v>
      </c>
      <c r="EO14" s="56">
        <v>0</v>
      </c>
      <c r="EP14" s="56">
        <v>0</v>
      </c>
      <c r="EQ14" s="56">
        <v>0</v>
      </c>
      <c r="ER14" s="56">
        <v>0</v>
      </c>
      <c r="ES14" s="56">
        <v>0</v>
      </c>
      <c r="ET14" s="56">
        <v>0</v>
      </c>
      <c r="EU14" s="56">
        <v>0</v>
      </c>
      <c r="EV14" s="56">
        <v>0</v>
      </c>
      <c r="EW14" s="56">
        <v>0</v>
      </c>
      <c r="EX14" s="56">
        <v>0</v>
      </c>
      <c r="EY14" s="56">
        <v>0</v>
      </c>
      <c r="EZ14" s="56">
        <v>0</v>
      </c>
      <c r="FA14" s="56">
        <v>0</v>
      </c>
      <c r="FB14" s="56">
        <v>0</v>
      </c>
      <c r="FC14" s="56">
        <v>0</v>
      </c>
      <c r="FD14" s="56">
        <v>0</v>
      </c>
      <c r="FE14" s="56">
        <v>0</v>
      </c>
      <c r="FF14" s="56">
        <v>0</v>
      </c>
      <c r="FG14" s="56">
        <v>0</v>
      </c>
      <c r="FH14" s="56">
        <v>0</v>
      </c>
      <c r="FI14" s="56">
        <v>0</v>
      </c>
      <c r="FJ14" s="56">
        <v>0</v>
      </c>
      <c r="FK14" s="56">
        <v>0</v>
      </c>
      <c r="FL14" s="56">
        <v>0</v>
      </c>
      <c r="FM14" s="56">
        <v>0</v>
      </c>
      <c r="FN14" s="56">
        <v>0</v>
      </c>
      <c r="FO14" s="56">
        <v>0</v>
      </c>
      <c r="FP14" s="56">
        <v>0</v>
      </c>
      <c r="FQ14" s="56">
        <v>0</v>
      </c>
      <c r="FR14" s="56">
        <v>0</v>
      </c>
      <c r="FS14" s="56">
        <v>0</v>
      </c>
      <c r="FT14" s="56">
        <v>0</v>
      </c>
      <c r="FU14" s="56">
        <v>0</v>
      </c>
    </row>
    <row r="15" spans="1:177" x14ac:dyDescent="0.25">
      <c r="D15" t="s">
        <v>76</v>
      </c>
      <c r="E15" t="s">
        <v>77</v>
      </c>
      <c r="F15" s="56"/>
      <c r="G15" s="56">
        <f t="shared" ref="G15:BR15" si="13">((G10+G11)*0.475+G12+G13+G14)*44/12</f>
        <v>700.74586842132987</v>
      </c>
      <c r="H15" s="56">
        <f t="shared" si="13"/>
        <v>716.66009754804725</v>
      </c>
      <c r="I15" s="56">
        <f t="shared" si="13"/>
        <v>732.37033888891392</v>
      </c>
      <c r="J15" s="56">
        <f t="shared" si="13"/>
        <v>747.9548374123101</v>
      </c>
      <c r="K15" s="56">
        <f t="shared" si="13"/>
        <v>763.44905630294522</v>
      </c>
      <c r="L15" s="56">
        <f t="shared" si="13"/>
        <v>778.87322524200692</v>
      </c>
      <c r="M15" s="56">
        <f t="shared" si="13"/>
        <v>794.24038552276488</v>
      </c>
      <c r="N15" s="56">
        <f t="shared" si="13"/>
        <v>809.55962092085122</v>
      </c>
      <c r="O15" s="56">
        <f t="shared" si="13"/>
        <v>824.83760812691105</v>
      </c>
      <c r="P15" s="56">
        <f t="shared" si="13"/>
        <v>840.07945308057242</v>
      </c>
      <c r="Q15" s="56">
        <f t="shared" si="13"/>
        <v>855.28918144012266</v>
      </c>
      <c r="R15" s="56">
        <f t="shared" si="13"/>
        <v>870.4700449444299</v>
      </c>
      <c r="S15" s="56">
        <f t="shared" si="13"/>
        <v>885.62472247123935</v>
      </c>
      <c r="T15" s="56">
        <f t="shared" si="13"/>
        <v>900.75545735133608</v>
      </c>
      <c r="U15" s="56">
        <f t="shared" si="13"/>
        <v>915.86415428000737</v>
      </c>
      <c r="V15" s="56">
        <f t="shared" si="13"/>
        <v>930.95244962551442</v>
      </c>
      <c r="W15" s="56">
        <f t="shared" si="13"/>
        <v>946.02176364910713</v>
      </c>
      <c r="X15" s="56">
        <f t="shared" si="13"/>
        <v>961.07334008346527</v>
      </c>
      <c r="Y15" s="56">
        <f t="shared" si="13"/>
        <v>976.10827666378066</v>
      </c>
      <c r="Z15" s="56">
        <f t="shared" si="13"/>
        <v>991.12754904787892</v>
      </c>
      <c r="AA15" s="56">
        <f t="shared" si="13"/>
        <v>1006.1320298163602</v>
      </c>
      <c r="AB15" s="56">
        <f t="shared" si="13"/>
        <v>1021.1225037511284</v>
      </c>
      <c r="AC15" s="56">
        <f t="shared" si="13"/>
        <v>1036.0996802574782</v>
      </c>
      <c r="AD15" s="56">
        <f t="shared" si="13"/>
        <v>1051.0642035648616</v>
      </c>
      <c r="AE15" s="56">
        <f t="shared" si="13"/>
        <v>1066.0166611796187</v>
      </c>
      <c r="AF15" s="56">
        <f t="shared" si="13"/>
        <v>1080.9575909472044</v>
      </c>
      <c r="AG15" s="56">
        <f t="shared" si="13"/>
        <v>1095.8874869973554</v>
      </c>
      <c r="AH15" s="56">
        <f t="shared" si="13"/>
        <v>1110.8068047837357</v>
      </c>
      <c r="AI15" s="56">
        <f t="shared" si="13"/>
        <v>1125.7159653833978</v>
      </c>
      <c r="AJ15" s="46">
        <f t="shared" si="13"/>
        <v>1140.6153591865564</v>
      </c>
      <c r="AK15" s="56">
        <f t="shared" si="13"/>
        <v>1153.9849046361251</v>
      </c>
      <c r="AL15" s="56">
        <f t="shared" si="13"/>
        <v>1167.3453843226578</v>
      </c>
      <c r="AM15" s="56">
        <f t="shared" si="13"/>
        <v>1180.6971140577205</v>
      </c>
      <c r="AN15" s="56">
        <f t="shared" si="13"/>
        <v>1194.040389425126</v>
      </c>
      <c r="AO15" s="56">
        <f t="shared" si="13"/>
        <v>1207.3754876328999</v>
      </c>
      <c r="AP15" s="56">
        <f t="shared" si="13"/>
        <v>1220.7026691476456</v>
      </c>
      <c r="AQ15" s="56">
        <f t="shared" si="13"/>
        <v>1234.0221791422068</v>
      </c>
      <c r="AR15" s="56">
        <f t="shared" si="13"/>
        <v>1247.3342487824245</v>
      </c>
      <c r="AS15" s="56">
        <f t="shared" si="13"/>
        <v>1260.6390963746371</v>
      </c>
      <c r="AT15" s="56">
        <f t="shared" si="13"/>
        <v>1273.9369283921762</v>
      </c>
      <c r="AU15" s="56">
        <f t="shared" si="13"/>
        <v>1287.2279403963214</v>
      </c>
      <c r="AV15" s="56">
        <f t="shared" si="13"/>
        <v>1167.3453843226578</v>
      </c>
      <c r="AW15" s="56">
        <f t="shared" si="13"/>
        <v>1197.9306258691188</v>
      </c>
      <c r="AX15" s="56">
        <f t="shared" si="13"/>
        <v>1228.4733004829352</v>
      </c>
      <c r="AY15" s="56">
        <f t="shared" si="13"/>
        <v>1258.9763782156981</v>
      </c>
      <c r="AZ15" s="56">
        <f t="shared" si="13"/>
        <v>1289.4424591707075</v>
      </c>
      <c r="BA15" s="56">
        <f t="shared" si="13"/>
        <v>1319.8738376162098</v>
      </c>
      <c r="BB15" s="56">
        <f t="shared" si="13"/>
        <v>1350.2725521893669</v>
      </c>
      <c r="BC15" s="56">
        <f t="shared" si="13"/>
        <v>1380.6404257552529</v>
      </c>
      <c r="BD15" s="56">
        <f t="shared" si="13"/>
        <v>1256.204936648792</v>
      </c>
      <c r="BE15" s="56">
        <f t="shared" si="13"/>
        <v>1291.1032278243977</v>
      </c>
      <c r="BF15" s="56">
        <f t="shared" si="13"/>
        <v>1325.9561324251124</v>
      </c>
      <c r="BG15" s="56">
        <f t="shared" si="13"/>
        <v>1360.7666722804154</v>
      </c>
      <c r="BH15" s="56">
        <f t="shared" si="13"/>
        <v>1395.5375090984144</v>
      </c>
      <c r="BI15" s="56">
        <f t="shared" si="13"/>
        <v>1430.2710043188144</v>
      </c>
      <c r="BJ15" s="56">
        <f t="shared" si="13"/>
        <v>1464.969266486414</v>
      </c>
      <c r="BK15" s="56">
        <f t="shared" si="13"/>
        <v>1499.6341892244357</v>
      </c>
      <c r="BL15" s="56">
        <f t="shared" si="13"/>
        <v>1340.327361787163</v>
      </c>
      <c r="BM15" s="56">
        <f t="shared" si="13"/>
        <v>1370.7051399660238</v>
      </c>
      <c r="BN15" s="56">
        <f t="shared" si="13"/>
        <v>1401.05319834754</v>
      </c>
      <c r="BO15" s="56">
        <f t="shared" si="13"/>
        <v>1431.3730674196174</v>
      </c>
      <c r="BP15" s="56">
        <f t="shared" si="13"/>
        <v>1461.666134800623</v>
      </c>
      <c r="BQ15" s="56">
        <f t="shared" si="13"/>
        <v>1491.9336640533941</v>
      </c>
      <c r="BR15" s="56">
        <f t="shared" si="13"/>
        <v>1522.1768103585484</v>
      </c>
      <c r="BS15" s="56">
        <f t="shared" ref="BS15:CQ15" si="14">((BS10+BS11)*0.475+BS12+BS13+BS14)*44/12</f>
        <v>1552.3966336735223</v>
      </c>
      <c r="BT15" s="56">
        <f t="shared" si="14"/>
        <v>1415.3896525444807</v>
      </c>
      <c r="BU15" s="56">
        <f t="shared" si="14"/>
        <v>1442.82019437954</v>
      </c>
      <c r="BV15" s="56">
        <f t="shared" si="14"/>
        <v>1470.2291861618178</v>
      </c>
      <c r="BW15" s="56">
        <f t="shared" si="14"/>
        <v>1497.6175366518282</v>
      </c>
      <c r="BX15" s="56">
        <f t="shared" si="14"/>
        <v>1524.9860845909991</v>
      </c>
      <c r="BY15" s="56">
        <f t="shared" si="14"/>
        <v>1552.3356063680997</v>
      </c>
      <c r="BZ15" s="56">
        <f t="shared" si="14"/>
        <v>1579.6668226143611</v>
      </c>
      <c r="CA15" s="56">
        <f t="shared" si="14"/>
        <v>1606.980403907274</v>
      </c>
      <c r="CB15" s="56">
        <f t="shared" si="14"/>
        <v>1634.2769757280569</v>
      </c>
      <c r="CC15" s="56">
        <f t="shared" si="14"/>
        <v>1499.084203702994</v>
      </c>
      <c r="CD15" s="56">
        <f t="shared" si="14"/>
        <v>1524.9860845909989</v>
      </c>
      <c r="CE15" s="56">
        <f t="shared" si="14"/>
        <v>1550.8709236644211</v>
      </c>
      <c r="CF15" s="56">
        <f t="shared" si="14"/>
        <v>1576.739332969287</v>
      </c>
      <c r="CG15" s="56">
        <f t="shared" si="14"/>
        <v>1602.591884173574</v>
      </c>
      <c r="CH15" s="56">
        <f t="shared" si="14"/>
        <v>1628.429112371673</v>
      </c>
      <c r="CI15" s="56">
        <f t="shared" si="14"/>
        <v>1654.2515194291975</v>
      </c>
      <c r="CJ15" s="56">
        <f t="shared" si="14"/>
        <v>1680.0595769352119</v>
      </c>
      <c r="CK15" s="56">
        <f t="shared" si="14"/>
        <v>1705.8537288175585</v>
      </c>
      <c r="CL15" s="56">
        <f t="shared" si="14"/>
        <v>1573.8116401261047</v>
      </c>
      <c r="CM15" s="56">
        <f t="shared" si="14"/>
        <v>1599.1782857527598</v>
      </c>
      <c r="CN15" s="56">
        <f t="shared" si="14"/>
        <v>1624.5301151134847</v>
      </c>
      <c r="CO15" s="56">
        <f t="shared" si="14"/>
        <v>1649.8676064494819</v>
      </c>
      <c r="CP15" s="56">
        <f t="shared" si="14"/>
        <v>1675.1912095567902</v>
      </c>
      <c r="CQ15" s="56">
        <f t="shared" si="14"/>
        <v>1700.5013482097631</v>
      </c>
      <c r="CR15" s="56">
        <f>((CR10+CR11)*0.475+CR12+CR13+CR14)*44/12</f>
        <v>1725.7984223190458</v>
      </c>
      <c r="CS15" s="56">
        <f t="shared" ref="CS15:FD15" si="15">((CS10+CS11)*0.475+CS12+CS13+CS14)*44/12</f>
        <v>1751.0828098592681</v>
      </c>
      <c r="CT15" s="56">
        <f t="shared" si="15"/>
        <v>1776.3548685962298</v>
      </c>
      <c r="CU15" s="56">
        <f t="shared" si="15"/>
        <v>1652.7902611818797</v>
      </c>
      <c r="CV15" s="56">
        <f t="shared" si="15"/>
        <v>1677.3333523687172</v>
      </c>
      <c r="CW15" s="56">
        <f t="shared" si="15"/>
        <v>1701.8638276776071</v>
      </c>
      <c r="CX15" s="56">
        <f t="shared" si="15"/>
        <v>1726.3820497783397</v>
      </c>
      <c r="CY15" s="56">
        <f t="shared" si="15"/>
        <v>1750.8883620705708</v>
      </c>
      <c r="CZ15" s="56">
        <f t="shared" si="15"/>
        <v>1775.3830901547319</v>
      </c>
      <c r="DA15" s="56">
        <f t="shared" si="15"/>
        <v>1799.8665431581678</v>
      </c>
      <c r="DB15" s="56">
        <f t="shared" si="15"/>
        <v>1824.3390149338009</v>
      </c>
      <c r="DC15" s="56">
        <f t="shared" si="15"/>
        <v>1848.8007851462064</v>
      </c>
      <c r="DD15" s="56">
        <f t="shared" si="15"/>
        <v>1873.2521202579537</v>
      </c>
      <c r="DE15" s="56">
        <f t="shared" si="15"/>
        <v>1731.6343936678004</v>
      </c>
      <c r="DF15" s="56">
        <f t="shared" si="15"/>
        <v>1757.8880240542551</v>
      </c>
      <c r="DG15" s="56">
        <f t="shared" si="15"/>
        <v>1784.1284592717313</v>
      </c>
      <c r="DH15" s="56">
        <f t="shared" si="15"/>
        <v>1810.3560733672996</v>
      </c>
      <c r="DI15" s="56">
        <f t="shared" si="15"/>
        <v>1836.5712207830022</v>
      </c>
      <c r="DJ15" s="56">
        <f t="shared" si="15"/>
        <v>1862.7742378325081</v>
      </c>
      <c r="DK15" s="56">
        <f t="shared" si="15"/>
        <v>1888.9654440343136</v>
      </c>
      <c r="DL15" s="56">
        <f t="shared" si="15"/>
        <v>1915.1451433184091</v>
      </c>
      <c r="DM15" s="56">
        <f t="shared" si="15"/>
        <v>1941.3136251210035</v>
      </c>
      <c r="DN15" s="56">
        <f t="shared" si="15"/>
        <v>1967.4711653799357</v>
      </c>
      <c r="DO15" s="56">
        <f t="shared" si="15"/>
        <v>1810.3560733672996</v>
      </c>
      <c r="DP15" s="56">
        <f t="shared" si="15"/>
        <v>1838.3184623540471</v>
      </c>
      <c r="DQ15" s="56">
        <f t="shared" si="15"/>
        <v>1866.2670742762139</v>
      </c>
      <c r="DR15" s="56">
        <f t="shared" si="15"/>
        <v>1894.2022949804657</v>
      </c>
      <c r="DS15" s="56">
        <f t="shared" si="15"/>
        <v>1922.1244903272261</v>
      </c>
      <c r="DT15" s="56">
        <f t="shared" si="15"/>
        <v>1950.0340076788123</v>
      </c>
      <c r="DU15" s="56">
        <f t="shared" si="15"/>
        <v>1977.9311772445999</v>
      </c>
      <c r="DV15" s="56">
        <f t="shared" si="15"/>
        <v>2005.8163132999327</v>
      </c>
      <c r="DW15" s="56">
        <f t="shared" si="15"/>
        <v>2033.6897152931504</v>
      </c>
      <c r="DX15" s="56">
        <f t="shared" si="15"/>
        <v>2061.5516688532402</v>
      </c>
      <c r="DY15" s="56">
        <f t="shared" si="15"/>
        <v>1893.329518349449</v>
      </c>
      <c r="DZ15" s="56">
        <f t="shared" si="15"/>
        <v>1918.0533011972866</v>
      </c>
      <c r="EA15" s="56">
        <f t="shared" si="15"/>
        <v>1942.767106362955</v>
      </c>
      <c r="EB15" s="56">
        <f t="shared" si="15"/>
        <v>1967.4711653799357</v>
      </c>
      <c r="EC15" s="56">
        <f t="shared" si="15"/>
        <v>1992.1656998031151</v>
      </c>
      <c r="ED15" s="56">
        <f t="shared" si="15"/>
        <v>2016.8509218294364</v>
      </c>
      <c r="EE15" s="56">
        <f t="shared" si="15"/>
        <v>2041.5270348685656</v>
      </c>
      <c r="EF15" s="56">
        <f t="shared" si="15"/>
        <v>2066.1942340684659</v>
      </c>
      <c r="EG15" s="56">
        <f t="shared" si="15"/>
        <v>2090.8527068002272</v>
      </c>
      <c r="EH15" s="56">
        <f t="shared" si="15"/>
        <v>2115.5026331060135</v>
      </c>
      <c r="EI15" s="56">
        <f t="shared" si="15"/>
        <v>2140.1441861135395</v>
      </c>
      <c r="EJ15" s="56">
        <f t="shared" si="15"/>
        <v>2164.7775324201384</v>
      </c>
      <c r="EK15" s="56">
        <f t="shared" si="15"/>
        <v>1980.5459151950151</v>
      </c>
      <c r="EL15" s="56">
        <f t="shared" si="15"/>
        <v>2005.9615174131975</v>
      </c>
      <c r="EM15" s="56">
        <f t="shared" si="15"/>
        <v>2031.3673729121031</v>
      </c>
      <c r="EN15" s="56">
        <f t="shared" si="15"/>
        <v>2056.7636983504467</v>
      </c>
      <c r="EO15" s="56">
        <f t="shared" si="15"/>
        <v>2082.1507014346266</v>
      </c>
      <c r="EP15" s="56">
        <f t="shared" si="15"/>
        <v>2107.5285814530166</v>
      </c>
      <c r="EQ15" s="56">
        <f t="shared" si="15"/>
        <v>2132.8975297689249</v>
      </c>
      <c r="ER15" s="56">
        <f t="shared" si="15"/>
        <v>2158.257730276126</v>
      </c>
      <c r="ES15" s="56">
        <f t="shared" si="15"/>
        <v>2183.6093598204311</v>
      </c>
      <c r="ET15" s="56">
        <f t="shared" si="15"/>
        <v>2208.9525885903854</v>
      </c>
      <c r="EU15" s="56">
        <f t="shared" si="15"/>
        <v>2234.2875804798609</v>
      </c>
      <c r="EV15" s="56">
        <f t="shared" si="15"/>
        <v>2259.6144934250051</v>
      </c>
      <c r="EW15" s="56">
        <f t="shared" si="15"/>
        <v>2076.3487692569956</v>
      </c>
      <c r="EX15" s="56">
        <f t="shared" si="15"/>
        <v>2102.0912226137411</v>
      </c>
      <c r="EY15" s="56">
        <f t="shared" si="15"/>
        <v>2127.8244457109749</v>
      </c>
      <c r="EZ15" s="56">
        <f t="shared" si="15"/>
        <v>2153.5486320156429</v>
      </c>
      <c r="FA15" s="56">
        <f t="shared" si="15"/>
        <v>2179.2639674485931</v>
      </c>
      <c r="FB15" s="56">
        <f t="shared" si="15"/>
        <v>2204.9706308101545</v>
      </c>
      <c r="FC15" s="56">
        <f t="shared" si="15"/>
        <v>2230.6687941745831</v>
      </c>
      <c r="FD15" s="56">
        <f t="shared" si="15"/>
        <v>2256.3586232561443</v>
      </c>
      <c r="FE15" s="56">
        <f t="shared" ref="FE15:FU15" si="16">((FE10+FE11)*0.475+FE12+FE13+FE14)*44/12</f>
        <v>2282.040277749325</v>
      </c>
      <c r="FF15" s="56">
        <f t="shared" si="16"/>
        <v>2307.7139116454182</v>
      </c>
      <c r="FG15" s="56">
        <f t="shared" si="16"/>
        <v>2333.379673527475</v>
      </c>
      <c r="FH15" s="56">
        <f t="shared" si="16"/>
        <v>2359.0377068454359</v>
      </c>
      <c r="FI15" s="56">
        <f t="shared" si="16"/>
        <v>2176.3669016370286</v>
      </c>
      <c r="FJ15" s="56">
        <f t="shared" si="16"/>
        <v>2202.7985678896566</v>
      </c>
      <c r="FK15" s="56">
        <f t="shared" si="16"/>
        <v>2229.2212333882721</v>
      </c>
      <c r="FL15" s="56">
        <f t="shared" si="16"/>
        <v>2255.6350787263918</v>
      </c>
      <c r="FM15" s="56">
        <f t="shared" si="16"/>
        <v>2282.0402777493236</v>
      </c>
      <c r="FN15" s="56">
        <f t="shared" si="16"/>
        <v>2308.4369979190433</v>
      </c>
      <c r="FO15" s="56">
        <f t="shared" si="16"/>
        <v>2334.8254006534594</v>
      </c>
      <c r="FP15" s="56">
        <f t="shared" si="16"/>
        <v>2361.205641642257</v>
      </c>
      <c r="FQ15" s="56">
        <f t="shared" si="16"/>
        <v>2387.5778711413018</v>
      </c>
      <c r="FR15" s="56">
        <f t="shared" si="16"/>
        <v>2413.9422342473749</v>
      </c>
      <c r="FS15" s="56">
        <f t="shared" si="16"/>
        <v>2440.298871154861</v>
      </c>
      <c r="FT15" s="56">
        <f t="shared" si="16"/>
        <v>2466.647917395821</v>
      </c>
      <c r="FU15" s="56">
        <f t="shared" si="16"/>
        <v>2492.9895040647875</v>
      </c>
    </row>
    <row r="16" spans="1:177" x14ac:dyDescent="0.25">
      <c r="E16" s="3" t="s">
        <v>78</v>
      </c>
      <c r="F16" s="59"/>
      <c r="G16" s="59">
        <f>AJ15-AJ74</f>
        <v>314.63501925390756</v>
      </c>
      <c r="H16" s="60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2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</row>
    <row r="17" spans="4:16384" ht="15.75" thickBot="1" x14ac:dyDescent="0.3">
      <c r="E17" s="3" t="s">
        <v>79</v>
      </c>
      <c r="F17" s="59"/>
      <c r="G17" s="59">
        <f>1/$F$2*SUM(G15:GZ15)-1/$F$62*SUM(G74:GZ74)</f>
        <v>783.90902404161739</v>
      </c>
      <c r="H17" s="60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2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</row>
    <row r="18" spans="4:16384" s="63" customFormat="1" ht="15.75" thickBot="1" x14ac:dyDescent="0.3">
      <c r="E18" s="64" t="s">
        <v>51</v>
      </c>
      <c r="F18" s="65"/>
      <c r="G18" s="65">
        <f>MIN(G16:G17)</f>
        <v>314.63501925390756</v>
      </c>
      <c r="H18" s="66" t="s">
        <v>80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8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2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4:16384" s="63" customFormat="1" x14ac:dyDescent="0.25">
      <c r="E19" s="63" t="s">
        <v>81</v>
      </c>
      <c r="F19" s="69"/>
      <c r="G19" s="69">
        <f t="shared" ref="G19:BR19" si="17">G15-G74</f>
        <v>11.462559224606707</v>
      </c>
      <c r="H19" s="69">
        <f t="shared" si="17"/>
        <v>22.462908175205712</v>
      </c>
      <c r="I19" s="69">
        <f t="shared" si="17"/>
        <v>33.31398640880434</v>
      </c>
      <c r="J19" s="69">
        <f t="shared" si="17"/>
        <v>44.07305069929771</v>
      </c>
      <c r="K19" s="69">
        <f t="shared" si="17"/>
        <v>54.766051693616191</v>
      </c>
      <c r="L19" s="69">
        <f t="shared" si="17"/>
        <v>65.407792724238334</v>
      </c>
      <c r="M19" s="69">
        <f t="shared" si="17"/>
        <v>76.007816927233876</v>
      </c>
      <c r="N19" s="69">
        <f t="shared" si="17"/>
        <v>86.572771473638682</v>
      </c>
      <c r="O19" s="69">
        <f t="shared" si="17"/>
        <v>97.107542118722677</v>
      </c>
      <c r="P19" s="69">
        <f t="shared" si="17"/>
        <v>107.61586520025742</v>
      </c>
      <c r="Q19" s="69">
        <f t="shared" si="17"/>
        <v>118.10068654608517</v>
      </c>
      <c r="R19" s="69">
        <f t="shared" si="17"/>
        <v>128.56438565844053</v>
      </c>
      <c r="S19" s="69">
        <f t="shared" si="17"/>
        <v>139.00892284097665</v>
      </c>
      <c r="T19" s="69">
        <f t="shared" si="17"/>
        <v>149.43593968019047</v>
      </c>
      <c r="U19" s="69">
        <f t="shared" si="17"/>
        <v>159.84682996164599</v>
      </c>
      <c r="V19" s="69">
        <f t="shared" si="17"/>
        <v>170.24279111911426</v>
      </c>
      <c r="W19" s="69">
        <f t="shared" si="17"/>
        <v>180.62486244724801</v>
      </c>
      <c r="X19" s="69">
        <f t="shared" si="17"/>
        <v>190.99395406362191</v>
      </c>
      <c r="Y19" s="69">
        <f t="shared" si="17"/>
        <v>201.35086925024825</v>
      </c>
      <c r="Z19" s="69">
        <f t="shared" si="17"/>
        <v>211.69632195743861</v>
      </c>
      <c r="AA19" s="69">
        <f t="shared" si="17"/>
        <v>222.03095070740233</v>
      </c>
      <c r="AB19" s="69">
        <f t="shared" si="17"/>
        <v>232.35532977451112</v>
      </c>
      <c r="AC19" s="69">
        <f t="shared" si="17"/>
        <v>242.66997827532168</v>
      </c>
      <c r="AD19" s="69">
        <f t="shared" si="17"/>
        <v>252.97536763311939</v>
      </c>
      <c r="AE19" s="69">
        <f t="shared" si="17"/>
        <v>263.27192776331469</v>
      </c>
      <c r="AF19" s="69">
        <f t="shared" si="17"/>
        <v>273.56005224131843</v>
      </c>
      <c r="AG19" s="69">
        <f t="shared" si="17"/>
        <v>283.84010265299582</v>
      </c>
      <c r="AH19" s="69">
        <f t="shared" si="17"/>
        <v>294.11241228249344</v>
      </c>
      <c r="AI19" s="69">
        <f t="shared" si="17"/>
        <v>304.37728925842396</v>
      </c>
      <c r="AJ19" s="70">
        <f t="shared" si="17"/>
        <v>314.63501925390756</v>
      </c>
      <c r="AK19" s="69">
        <f t="shared" si="17"/>
        <v>324.88586781649144</v>
      </c>
      <c r="AL19" s="69">
        <f t="shared" si="17"/>
        <v>335.13008238899124</v>
      </c>
      <c r="AM19" s="69">
        <f t="shared" si="17"/>
        <v>345.367894070631</v>
      </c>
      <c r="AN19" s="69">
        <f t="shared" si="17"/>
        <v>355.59951915871204</v>
      </c>
      <c r="AO19" s="69">
        <f t="shared" si="17"/>
        <v>365.8251605038148</v>
      </c>
      <c r="AP19" s="69">
        <f t="shared" si="17"/>
        <v>376.04500870576601</v>
      </c>
      <c r="AQ19" s="69">
        <f t="shared" si="17"/>
        <v>386.25924317298495</v>
      </c>
      <c r="AR19" s="69">
        <f t="shared" si="17"/>
        <v>396.4680330640839</v>
      </c>
      <c r="AS19" s="69">
        <f t="shared" si="17"/>
        <v>406.67153812756715</v>
      </c>
      <c r="AT19" s="69">
        <f t="shared" si="17"/>
        <v>416.86990945298226</v>
      </c>
      <c r="AU19" s="69">
        <f t="shared" si="17"/>
        <v>427.06329014484038</v>
      </c>
      <c r="AV19" s="69">
        <f t="shared" si="17"/>
        <v>304.08488238671873</v>
      </c>
      <c r="AW19" s="69">
        <f t="shared" si="17"/>
        <v>331.57600462881203</v>
      </c>
      <c r="AX19" s="69">
        <f t="shared" si="17"/>
        <v>359.02624739356554</v>
      </c>
      <c r="AY19" s="69">
        <f t="shared" si="17"/>
        <v>386.43853796637029</v>
      </c>
      <c r="AZ19" s="69">
        <f t="shared" si="17"/>
        <v>413.81543569356597</v>
      </c>
      <c r="BA19" s="69">
        <f t="shared" si="17"/>
        <v>441.15919595968614</v>
      </c>
      <c r="BB19" s="69">
        <f t="shared" si="17"/>
        <v>468.47182026733537</v>
      </c>
      <c r="BC19" s="69">
        <f t="shared" si="17"/>
        <v>495.75509598272606</v>
      </c>
      <c r="BD19" s="69">
        <f t="shared" si="17"/>
        <v>368.2364674736815</v>
      </c>
      <c r="BE19" s="69">
        <f t="shared" si="17"/>
        <v>400.05304516388856</v>
      </c>
      <c r="BF19" s="69">
        <f t="shared" si="17"/>
        <v>431.82563101434414</v>
      </c>
      <c r="BG19" s="69">
        <f t="shared" si="17"/>
        <v>463.55721694040619</v>
      </c>
      <c r="BH19" s="69">
        <f t="shared" si="17"/>
        <v>495.25043592949532</v>
      </c>
      <c r="BI19" s="69">
        <f t="shared" si="17"/>
        <v>526.90762182524804</v>
      </c>
      <c r="BJ19" s="69">
        <f t="shared" si="17"/>
        <v>558.53085663734271</v>
      </c>
      <c r="BK19" s="69">
        <f t="shared" si="17"/>
        <v>590.12200845583823</v>
      </c>
      <c r="BL19" s="69">
        <f t="shared" si="17"/>
        <v>427.74264194907403</v>
      </c>
      <c r="BM19" s="69">
        <f t="shared" si="17"/>
        <v>455.04908921889978</v>
      </c>
      <c r="BN19" s="69">
        <f t="shared" si="17"/>
        <v>482.32700201131627</v>
      </c>
      <c r="BO19" s="69">
        <f t="shared" si="17"/>
        <v>509.57788877870018</v>
      </c>
      <c r="BP19" s="69">
        <f t="shared" si="17"/>
        <v>536.80311586778669</v>
      </c>
      <c r="BQ19" s="69">
        <f t="shared" si="17"/>
        <v>564.00392629531223</v>
      </c>
      <c r="BR19" s="69">
        <f t="shared" si="17"/>
        <v>591.18145538546094</v>
      </c>
      <c r="BS19" s="69">
        <f t="shared" ref="BS19:ED19" si="18">BS15-BS74</f>
        <v>618.33674389534588</v>
      </c>
      <c r="BT19" s="69">
        <f t="shared" si="18"/>
        <v>478.26629179548593</v>
      </c>
      <c r="BU19" s="69">
        <f t="shared" si="18"/>
        <v>502.63440851355301</v>
      </c>
      <c r="BV19" s="69">
        <f t="shared" si="18"/>
        <v>526.98200361975751</v>
      </c>
      <c r="BW19" s="69">
        <f t="shared" si="18"/>
        <v>551.3099690032526</v>
      </c>
      <c r="BX19" s="69">
        <f t="shared" si="18"/>
        <v>575.61912705120801</v>
      </c>
      <c r="BY19" s="69">
        <f t="shared" si="18"/>
        <v>599.91023829223491</v>
      </c>
      <c r="BZ19" s="69">
        <f t="shared" si="18"/>
        <v>624.18400796983099</v>
      </c>
      <c r="CA19" s="69">
        <f t="shared" si="18"/>
        <v>648.44109172574656</v>
      </c>
      <c r="CB19" s="69">
        <f t="shared" si="18"/>
        <v>672.68210053816733</v>
      </c>
      <c r="CC19" s="69">
        <f t="shared" si="18"/>
        <v>534.43468594484432</v>
      </c>
      <c r="CD19" s="69">
        <f t="shared" si="18"/>
        <v>557.28283101344289</v>
      </c>
      <c r="CE19" s="69">
        <f t="shared" si="18"/>
        <v>580.11482770607188</v>
      </c>
      <c r="CF19" s="69">
        <f t="shared" si="18"/>
        <v>602.93127512411252</v>
      </c>
      <c r="CG19" s="69">
        <f t="shared" si="18"/>
        <v>625.73273234189412</v>
      </c>
      <c r="CH19" s="69">
        <f t="shared" si="18"/>
        <v>648.51972219732079</v>
      </c>
      <c r="CI19" s="69">
        <f t="shared" si="18"/>
        <v>1654.2515194291975</v>
      </c>
      <c r="CJ19" s="69">
        <f t="shared" si="18"/>
        <v>1680.0595769352119</v>
      </c>
      <c r="CK19" s="69">
        <f t="shared" si="18"/>
        <v>1705.8537288175585</v>
      </c>
      <c r="CL19" s="69">
        <f t="shared" si="18"/>
        <v>1573.8116401261047</v>
      </c>
      <c r="CM19" s="69">
        <f t="shared" si="18"/>
        <v>1599.1782857527598</v>
      </c>
      <c r="CN19" s="69">
        <f t="shared" si="18"/>
        <v>1624.5301151134847</v>
      </c>
      <c r="CO19" s="69">
        <f t="shared" si="18"/>
        <v>1649.8676064494819</v>
      </c>
      <c r="CP19" s="69">
        <f t="shared" si="18"/>
        <v>1675.1912095567902</v>
      </c>
      <c r="CQ19" s="69">
        <f t="shared" si="18"/>
        <v>1700.5013482097631</v>
      </c>
      <c r="CR19" s="69">
        <f t="shared" si="18"/>
        <v>1725.7984223190458</v>
      </c>
      <c r="CS19" s="69">
        <f t="shared" si="18"/>
        <v>1751.0828098592681</v>
      </c>
      <c r="CT19" s="69">
        <f t="shared" si="18"/>
        <v>1776.3548685962298</v>
      </c>
      <c r="CU19" s="69">
        <f t="shared" si="18"/>
        <v>1652.7902611818797</v>
      </c>
      <c r="CV19" s="69">
        <f t="shared" si="18"/>
        <v>1677.3333523687172</v>
      </c>
      <c r="CW19" s="69">
        <f t="shared" si="18"/>
        <v>1701.8638276776071</v>
      </c>
      <c r="CX19" s="69">
        <f t="shared" si="18"/>
        <v>1726.3820497783397</v>
      </c>
      <c r="CY19" s="69">
        <f t="shared" si="18"/>
        <v>1750.8883620705708</v>
      </c>
      <c r="CZ19" s="69">
        <f t="shared" si="18"/>
        <v>1775.3830901547319</v>
      </c>
      <c r="DA19" s="69">
        <f t="shared" si="18"/>
        <v>1799.8665431581678</v>
      </c>
      <c r="DB19" s="69">
        <f t="shared" si="18"/>
        <v>1824.3390149338009</v>
      </c>
      <c r="DC19" s="69">
        <f t="shared" si="18"/>
        <v>1848.8007851462064</v>
      </c>
      <c r="DD19" s="69">
        <f t="shared" si="18"/>
        <v>1873.2521202579537</v>
      </c>
      <c r="DE19" s="69">
        <f t="shared" si="18"/>
        <v>1731.6343936678004</v>
      </c>
      <c r="DF19" s="69">
        <f t="shared" si="18"/>
        <v>1757.8880240542551</v>
      </c>
      <c r="DG19" s="69">
        <f t="shared" si="18"/>
        <v>1784.1284592717313</v>
      </c>
      <c r="DH19" s="69">
        <f t="shared" si="18"/>
        <v>1810.3560733672996</v>
      </c>
      <c r="DI19" s="69">
        <f t="shared" si="18"/>
        <v>1836.5712207830022</v>
      </c>
      <c r="DJ19" s="69">
        <f t="shared" si="18"/>
        <v>1862.7742378325081</v>
      </c>
      <c r="DK19" s="69">
        <f t="shared" si="18"/>
        <v>1888.9654440343136</v>
      </c>
      <c r="DL19" s="69">
        <f t="shared" si="18"/>
        <v>1915.1451433184091</v>
      </c>
      <c r="DM19" s="69">
        <f t="shared" si="18"/>
        <v>1941.3136251210035</v>
      </c>
      <c r="DN19" s="69">
        <f t="shared" si="18"/>
        <v>1967.4711653799357</v>
      </c>
      <c r="DO19" s="69">
        <f t="shared" si="18"/>
        <v>1810.3560733672996</v>
      </c>
      <c r="DP19" s="69">
        <f t="shared" si="18"/>
        <v>1838.3184623540471</v>
      </c>
      <c r="DQ19" s="69">
        <f t="shared" si="18"/>
        <v>1866.2670742762139</v>
      </c>
      <c r="DR19" s="69">
        <f t="shared" si="18"/>
        <v>1894.2022949804657</v>
      </c>
      <c r="DS19" s="69">
        <f t="shared" si="18"/>
        <v>1922.1244903272261</v>
      </c>
      <c r="DT19" s="69">
        <f t="shared" si="18"/>
        <v>1950.0340076788123</v>
      </c>
      <c r="DU19" s="69">
        <f t="shared" si="18"/>
        <v>1977.9311772445999</v>
      </c>
      <c r="DV19" s="69">
        <f t="shared" si="18"/>
        <v>2005.8163132999327</v>
      </c>
      <c r="DW19" s="69">
        <f t="shared" si="18"/>
        <v>2033.6897152931504</v>
      </c>
      <c r="DX19" s="69">
        <f t="shared" si="18"/>
        <v>2061.5516688532402</v>
      </c>
      <c r="DY19" s="69">
        <f t="shared" si="18"/>
        <v>1893.329518349449</v>
      </c>
      <c r="DZ19" s="69">
        <f t="shared" si="18"/>
        <v>1918.0533011972866</v>
      </c>
      <c r="EA19" s="69">
        <f t="shared" si="18"/>
        <v>1942.767106362955</v>
      </c>
      <c r="EB19" s="69">
        <f t="shared" si="18"/>
        <v>1967.4711653799357</v>
      </c>
      <c r="EC19" s="69">
        <f t="shared" si="18"/>
        <v>1992.1656998031151</v>
      </c>
      <c r="ED19" s="69">
        <f t="shared" si="18"/>
        <v>2016.8509218294364</v>
      </c>
      <c r="EE19" s="69">
        <f t="shared" ref="EE19:FU19" si="19">EE15-EE74</f>
        <v>2041.5270348685656</v>
      </c>
      <c r="EF19" s="69">
        <f t="shared" si="19"/>
        <v>2066.1942340684659</v>
      </c>
      <c r="EG19" s="69">
        <f t="shared" si="19"/>
        <v>2090.8527068002272</v>
      </c>
      <c r="EH19" s="69">
        <f t="shared" si="19"/>
        <v>2115.5026331060135</v>
      </c>
      <c r="EI19" s="69">
        <f t="shared" si="19"/>
        <v>2140.1441861135395</v>
      </c>
      <c r="EJ19" s="69">
        <f t="shared" si="19"/>
        <v>2164.7775324201384</v>
      </c>
      <c r="EK19" s="69">
        <f t="shared" si="19"/>
        <v>1980.5459151950151</v>
      </c>
      <c r="EL19" s="69">
        <f t="shared" si="19"/>
        <v>2005.9615174131975</v>
      </c>
      <c r="EM19" s="69">
        <f t="shared" si="19"/>
        <v>2031.3673729121031</v>
      </c>
      <c r="EN19" s="69">
        <f t="shared" si="19"/>
        <v>2056.7636983504467</v>
      </c>
      <c r="EO19" s="69">
        <f t="shared" si="19"/>
        <v>2082.1507014346266</v>
      </c>
      <c r="EP19" s="69">
        <f t="shared" si="19"/>
        <v>2107.5285814530166</v>
      </c>
      <c r="EQ19" s="69">
        <f t="shared" si="19"/>
        <v>2132.8975297689249</v>
      </c>
      <c r="ER19" s="69">
        <f t="shared" si="19"/>
        <v>2158.257730276126</v>
      </c>
      <c r="ES19" s="69">
        <f t="shared" si="19"/>
        <v>2183.6093598204311</v>
      </c>
      <c r="ET19" s="69">
        <f t="shared" si="19"/>
        <v>2208.9525885903854</v>
      </c>
      <c r="EU19" s="69">
        <f t="shared" si="19"/>
        <v>2234.2875804798609</v>
      </c>
      <c r="EV19" s="69">
        <f t="shared" si="19"/>
        <v>2259.6144934250051</v>
      </c>
      <c r="EW19" s="69">
        <f t="shared" si="19"/>
        <v>2076.3487692569956</v>
      </c>
      <c r="EX19" s="69">
        <f t="shared" si="19"/>
        <v>2102.0912226137411</v>
      </c>
      <c r="EY19" s="69">
        <f t="shared" si="19"/>
        <v>2127.8244457109749</v>
      </c>
      <c r="EZ19" s="69">
        <f t="shared" si="19"/>
        <v>2153.5486320156429</v>
      </c>
      <c r="FA19" s="69">
        <f t="shared" si="19"/>
        <v>2179.2639674485931</v>
      </c>
      <c r="FB19" s="69">
        <f t="shared" si="19"/>
        <v>2204.9706308101545</v>
      </c>
      <c r="FC19" s="69">
        <f t="shared" si="19"/>
        <v>2230.6687941745831</v>
      </c>
      <c r="FD19" s="69">
        <f t="shared" si="19"/>
        <v>2256.3586232561443</v>
      </c>
      <c r="FE19" s="69">
        <f t="shared" si="19"/>
        <v>2282.040277749325</v>
      </c>
      <c r="FF19" s="69">
        <f t="shared" si="19"/>
        <v>2307.7139116454182</v>
      </c>
      <c r="FG19" s="69">
        <f t="shared" si="19"/>
        <v>2333.379673527475</v>
      </c>
      <c r="FH19" s="69">
        <f t="shared" si="19"/>
        <v>2359.0377068454359</v>
      </c>
      <c r="FI19" s="69">
        <f t="shared" si="19"/>
        <v>2176.3669016370286</v>
      </c>
      <c r="FJ19" s="69">
        <f t="shared" si="19"/>
        <v>2202.7985678896566</v>
      </c>
      <c r="FK19" s="69">
        <f t="shared" si="19"/>
        <v>2229.2212333882721</v>
      </c>
      <c r="FL19" s="69">
        <f t="shared" si="19"/>
        <v>2255.6350787263918</v>
      </c>
      <c r="FM19" s="69">
        <f t="shared" si="19"/>
        <v>2282.0402777493236</v>
      </c>
      <c r="FN19" s="69">
        <f t="shared" si="19"/>
        <v>2308.4369979190433</v>
      </c>
      <c r="FO19" s="69">
        <f t="shared" si="19"/>
        <v>2334.8254006534594</v>
      </c>
      <c r="FP19" s="69">
        <f t="shared" si="19"/>
        <v>2361.205641642257</v>
      </c>
      <c r="FQ19" s="69">
        <f t="shared" si="19"/>
        <v>2387.5778711413018</v>
      </c>
      <c r="FR19" s="69">
        <f t="shared" si="19"/>
        <v>2413.9422342473749</v>
      </c>
      <c r="FS19" s="69">
        <f t="shared" si="19"/>
        <v>2440.298871154861</v>
      </c>
      <c r="FT19" s="69">
        <f t="shared" si="19"/>
        <v>2466.647917395821</v>
      </c>
      <c r="FU19" s="69">
        <f t="shared" si="19"/>
        <v>2492.9895040647875</v>
      </c>
    </row>
    <row r="20" spans="4:16384" x14ac:dyDescent="0.25">
      <c r="D20" s="63"/>
      <c r="E20" s="63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70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  <c r="IM20" s="63"/>
      <c r="IN20" s="63"/>
      <c r="IO20" s="63"/>
      <c r="IP20" s="63"/>
      <c r="IQ20" s="63"/>
      <c r="IR20" s="63"/>
      <c r="IS20" s="63"/>
      <c r="IT20" s="63"/>
      <c r="IU20" s="63"/>
      <c r="IV20" s="63"/>
      <c r="IW20" s="63"/>
      <c r="IX20" s="63"/>
      <c r="IY20" s="63"/>
      <c r="IZ20" s="63"/>
      <c r="JA20" s="63"/>
      <c r="JB20" s="63"/>
      <c r="JC20" s="63"/>
      <c r="JD20" s="63"/>
      <c r="JE20" s="63"/>
      <c r="JF20" s="63"/>
      <c r="JG20" s="63"/>
      <c r="JH20" s="63"/>
      <c r="JI20" s="63"/>
      <c r="JJ20" s="63"/>
      <c r="JK20" s="63"/>
      <c r="JL20" s="63"/>
      <c r="JM20" s="63"/>
      <c r="JN20" s="63"/>
      <c r="JO20" s="63"/>
      <c r="JP20" s="63"/>
      <c r="JQ20" s="63"/>
      <c r="JR20" s="63"/>
      <c r="JS20" s="63"/>
      <c r="JT20" s="63"/>
      <c r="JU20" s="63"/>
      <c r="JV20" s="63"/>
      <c r="JW20" s="63"/>
      <c r="JX20" s="63"/>
      <c r="JY20" s="63"/>
      <c r="JZ20" s="63"/>
      <c r="KA20" s="63"/>
      <c r="KB20" s="63"/>
      <c r="KC20" s="63"/>
      <c r="KD20" s="63"/>
      <c r="KE20" s="63"/>
      <c r="KF20" s="63"/>
      <c r="KG20" s="63"/>
      <c r="KH20" s="63"/>
      <c r="KI20" s="63"/>
      <c r="KJ20" s="63"/>
      <c r="KK20" s="63"/>
      <c r="KL20" s="63"/>
      <c r="KM20" s="63"/>
      <c r="KN20" s="63"/>
      <c r="KO20" s="63"/>
      <c r="KP20" s="63"/>
      <c r="KQ20" s="63"/>
      <c r="KR20" s="63"/>
      <c r="KS20" s="63"/>
      <c r="KT20" s="63"/>
      <c r="KU20" s="63"/>
      <c r="KV20" s="63"/>
      <c r="KW20" s="63"/>
      <c r="KX20" s="63"/>
      <c r="KY20" s="63"/>
      <c r="KZ20" s="63"/>
      <c r="LA20" s="63"/>
      <c r="LB20" s="63"/>
      <c r="LC20" s="63"/>
      <c r="LD20" s="63"/>
      <c r="LE20" s="63"/>
      <c r="LF20" s="63"/>
      <c r="LG20" s="63"/>
      <c r="LH20" s="63"/>
      <c r="LI20" s="63"/>
      <c r="LJ20" s="63"/>
      <c r="LK20" s="63"/>
      <c r="LL20" s="63"/>
      <c r="LM20" s="63"/>
      <c r="LN20" s="63"/>
      <c r="LO20" s="63"/>
      <c r="LP20" s="63"/>
      <c r="LQ20" s="63"/>
      <c r="LR20" s="63"/>
      <c r="LS20" s="63"/>
      <c r="LT20" s="63"/>
      <c r="LU20" s="63"/>
      <c r="LV20" s="63"/>
      <c r="LW20" s="63"/>
      <c r="LX20" s="63"/>
      <c r="LY20" s="63"/>
      <c r="LZ20" s="63"/>
      <c r="MA20" s="63"/>
      <c r="MB20" s="63"/>
      <c r="MC20" s="63"/>
      <c r="MD20" s="63"/>
      <c r="ME20" s="63"/>
      <c r="MF20" s="63"/>
      <c r="MG20" s="63"/>
      <c r="MH20" s="63"/>
      <c r="MI20" s="63"/>
      <c r="MJ20" s="63"/>
      <c r="MK20" s="63"/>
      <c r="ML20" s="63"/>
      <c r="MM20" s="63"/>
      <c r="MN20" s="63"/>
      <c r="MO20" s="63"/>
      <c r="MP20" s="63"/>
      <c r="MQ20" s="63"/>
      <c r="MR20" s="63"/>
      <c r="MS20" s="63"/>
      <c r="MT20" s="63"/>
      <c r="MU20" s="63"/>
      <c r="MV20" s="63"/>
      <c r="MW20" s="63"/>
      <c r="MX20" s="63"/>
      <c r="MY20" s="63"/>
      <c r="MZ20" s="63"/>
      <c r="NA20" s="63"/>
      <c r="NB20" s="63"/>
      <c r="NC20" s="63"/>
      <c r="ND20" s="63"/>
      <c r="NE20" s="63"/>
      <c r="NF20" s="63"/>
      <c r="NG20" s="63"/>
      <c r="NH20" s="63"/>
      <c r="NI20" s="63"/>
      <c r="NJ20" s="63"/>
      <c r="NK20" s="63"/>
      <c r="NL20" s="63"/>
      <c r="NM20" s="63"/>
      <c r="NN20" s="63"/>
      <c r="NO20" s="63"/>
      <c r="NP20" s="63"/>
      <c r="NQ20" s="63"/>
      <c r="NR20" s="63"/>
      <c r="NS20" s="63"/>
      <c r="NT20" s="63"/>
      <c r="NU20" s="63"/>
      <c r="NV20" s="63"/>
      <c r="NW20" s="63"/>
      <c r="NX20" s="63"/>
      <c r="NY20" s="63"/>
      <c r="NZ20" s="63"/>
      <c r="OA20" s="63"/>
      <c r="OB20" s="63"/>
      <c r="OC20" s="63"/>
      <c r="OD20" s="63"/>
      <c r="OE20" s="63"/>
      <c r="OF20" s="63"/>
      <c r="OG20" s="63"/>
      <c r="OH20" s="63"/>
      <c r="OI20" s="63"/>
      <c r="OJ20" s="63"/>
      <c r="OK20" s="63"/>
      <c r="OL20" s="63"/>
      <c r="OM20" s="63"/>
      <c r="ON20" s="63"/>
      <c r="OO20" s="63"/>
      <c r="OP20" s="63"/>
      <c r="OQ20" s="63"/>
      <c r="OR20" s="63"/>
      <c r="OS20" s="63"/>
      <c r="OT20" s="63"/>
      <c r="OU20" s="63"/>
      <c r="OV20" s="63"/>
      <c r="OW20" s="63"/>
      <c r="OX20" s="63"/>
      <c r="OY20" s="63"/>
      <c r="OZ20" s="63"/>
      <c r="PA20" s="63"/>
      <c r="PB20" s="63"/>
      <c r="PC20" s="63"/>
      <c r="PD20" s="63"/>
      <c r="PE20" s="63"/>
      <c r="PF20" s="63"/>
      <c r="PG20" s="63"/>
      <c r="PH20" s="63"/>
      <c r="PI20" s="63"/>
      <c r="PJ20" s="63"/>
      <c r="PK20" s="63"/>
      <c r="PL20" s="63"/>
      <c r="PM20" s="63"/>
      <c r="PN20" s="63"/>
      <c r="PO20" s="63"/>
      <c r="PP20" s="63"/>
      <c r="PQ20" s="63"/>
      <c r="PR20" s="63"/>
      <c r="PS20" s="63"/>
      <c r="PT20" s="63"/>
      <c r="PU20" s="63"/>
      <c r="PV20" s="63"/>
      <c r="PW20" s="63"/>
      <c r="PX20" s="63"/>
      <c r="PY20" s="63"/>
      <c r="PZ20" s="63"/>
      <c r="QA20" s="63"/>
      <c r="QB20" s="63"/>
      <c r="QC20" s="63"/>
      <c r="QD20" s="63"/>
      <c r="QE20" s="63"/>
      <c r="QF20" s="63"/>
      <c r="QG20" s="63"/>
      <c r="QH20" s="63"/>
      <c r="QI20" s="63"/>
      <c r="QJ20" s="63"/>
      <c r="QK20" s="63"/>
      <c r="QL20" s="63"/>
      <c r="QM20" s="63"/>
      <c r="QN20" s="63"/>
      <c r="QO20" s="63"/>
      <c r="QP20" s="63"/>
      <c r="QQ20" s="63"/>
      <c r="QR20" s="63"/>
      <c r="QS20" s="63"/>
      <c r="QT20" s="63"/>
      <c r="QU20" s="63"/>
      <c r="QV20" s="63"/>
      <c r="QW20" s="63"/>
      <c r="QX20" s="63"/>
      <c r="QY20" s="63"/>
      <c r="QZ20" s="63"/>
      <c r="RA20" s="63"/>
      <c r="RB20" s="63"/>
      <c r="RC20" s="63"/>
      <c r="RD20" s="63"/>
      <c r="RE20" s="63"/>
      <c r="RF20" s="63"/>
      <c r="RG20" s="63"/>
      <c r="RH20" s="63"/>
      <c r="RI20" s="63"/>
      <c r="RJ20" s="63"/>
      <c r="RK20" s="63"/>
      <c r="RL20" s="63"/>
      <c r="RM20" s="63"/>
      <c r="RN20" s="63"/>
      <c r="RO20" s="63"/>
      <c r="RP20" s="63"/>
      <c r="RQ20" s="63"/>
      <c r="RR20" s="63"/>
      <c r="RS20" s="63"/>
      <c r="RT20" s="63"/>
      <c r="RU20" s="63"/>
      <c r="RV20" s="63"/>
      <c r="RW20" s="63"/>
      <c r="RX20" s="63"/>
      <c r="RY20" s="63"/>
      <c r="RZ20" s="63"/>
      <c r="SA20" s="63"/>
      <c r="SB20" s="63"/>
      <c r="SC20" s="63"/>
      <c r="SD20" s="63"/>
      <c r="SE20" s="63"/>
      <c r="SF20" s="63"/>
      <c r="SG20" s="63"/>
      <c r="SH20" s="63"/>
      <c r="SI20" s="63"/>
      <c r="SJ20" s="63"/>
      <c r="SK20" s="63"/>
      <c r="SL20" s="63"/>
      <c r="SM20" s="63"/>
      <c r="SN20" s="63"/>
      <c r="SO20" s="63"/>
      <c r="SP20" s="63"/>
      <c r="SQ20" s="63"/>
      <c r="SR20" s="63"/>
      <c r="SS20" s="63"/>
      <c r="ST20" s="63"/>
      <c r="SU20" s="63"/>
      <c r="SV20" s="63"/>
      <c r="SW20" s="63"/>
      <c r="SX20" s="63"/>
      <c r="SY20" s="63"/>
      <c r="SZ20" s="63"/>
      <c r="TA20" s="63"/>
      <c r="TB20" s="63"/>
      <c r="TC20" s="63"/>
      <c r="TD20" s="63"/>
      <c r="TE20" s="63"/>
      <c r="TF20" s="63"/>
      <c r="TG20" s="63"/>
      <c r="TH20" s="63"/>
      <c r="TI20" s="63"/>
      <c r="TJ20" s="63"/>
      <c r="TK20" s="63"/>
      <c r="TL20" s="63"/>
      <c r="TM20" s="63"/>
      <c r="TN20" s="63"/>
      <c r="TO20" s="63"/>
      <c r="TP20" s="63"/>
      <c r="TQ20" s="63"/>
      <c r="TR20" s="63"/>
      <c r="TS20" s="63"/>
      <c r="TT20" s="63"/>
      <c r="TU20" s="63"/>
      <c r="TV20" s="63"/>
      <c r="TW20" s="63"/>
      <c r="TX20" s="63"/>
      <c r="TY20" s="63"/>
      <c r="TZ20" s="63"/>
      <c r="UA20" s="63"/>
      <c r="UB20" s="63"/>
      <c r="UC20" s="63"/>
      <c r="UD20" s="63"/>
      <c r="UE20" s="63"/>
      <c r="UF20" s="63"/>
      <c r="UG20" s="63"/>
      <c r="UH20" s="63"/>
      <c r="UI20" s="63"/>
      <c r="UJ20" s="63"/>
      <c r="UK20" s="63"/>
      <c r="UL20" s="63"/>
      <c r="UM20" s="63"/>
      <c r="UN20" s="63"/>
      <c r="UO20" s="63"/>
      <c r="UP20" s="63"/>
      <c r="UQ20" s="63"/>
      <c r="UR20" s="63"/>
      <c r="US20" s="63"/>
      <c r="UT20" s="63"/>
      <c r="UU20" s="63"/>
      <c r="UV20" s="63"/>
      <c r="UW20" s="63"/>
      <c r="UX20" s="63"/>
      <c r="UY20" s="63"/>
      <c r="UZ20" s="63"/>
      <c r="VA20" s="63"/>
      <c r="VB20" s="63"/>
      <c r="VC20" s="63"/>
      <c r="VD20" s="63"/>
      <c r="VE20" s="63"/>
      <c r="VF20" s="63"/>
      <c r="VG20" s="63"/>
      <c r="VH20" s="63"/>
      <c r="VI20" s="63"/>
      <c r="VJ20" s="63"/>
      <c r="VK20" s="63"/>
      <c r="VL20" s="63"/>
      <c r="VM20" s="63"/>
      <c r="VN20" s="63"/>
      <c r="VO20" s="63"/>
      <c r="VP20" s="63"/>
      <c r="VQ20" s="63"/>
      <c r="VR20" s="63"/>
      <c r="VS20" s="63"/>
      <c r="VT20" s="63"/>
      <c r="VU20" s="63"/>
      <c r="VV20" s="63"/>
      <c r="VW20" s="63"/>
      <c r="VX20" s="63"/>
      <c r="VY20" s="63"/>
      <c r="VZ20" s="63"/>
      <c r="WA20" s="63"/>
      <c r="WB20" s="63"/>
      <c r="WC20" s="63"/>
      <c r="WD20" s="63"/>
      <c r="WE20" s="63"/>
      <c r="WF20" s="63"/>
      <c r="WG20" s="63"/>
      <c r="WH20" s="63"/>
      <c r="WI20" s="63"/>
      <c r="WJ20" s="63"/>
      <c r="WK20" s="63"/>
      <c r="WL20" s="63"/>
      <c r="WM20" s="63"/>
      <c r="WN20" s="63"/>
      <c r="WO20" s="63"/>
      <c r="WP20" s="63"/>
      <c r="WQ20" s="63"/>
      <c r="WR20" s="63"/>
      <c r="WS20" s="63"/>
      <c r="WT20" s="63"/>
      <c r="WU20" s="63"/>
      <c r="WV20" s="63"/>
      <c r="WW20" s="63"/>
      <c r="WX20" s="63"/>
      <c r="WY20" s="63"/>
      <c r="WZ20" s="63"/>
      <c r="XA20" s="63"/>
      <c r="XB20" s="63"/>
      <c r="XC20" s="63"/>
      <c r="XD20" s="63"/>
      <c r="XE20" s="63"/>
      <c r="XF20" s="63"/>
      <c r="XG20" s="63"/>
      <c r="XH20" s="63"/>
      <c r="XI20" s="63"/>
      <c r="XJ20" s="63"/>
      <c r="XK20" s="63"/>
      <c r="XL20" s="63"/>
      <c r="XM20" s="63"/>
      <c r="XN20" s="63"/>
      <c r="XO20" s="63"/>
      <c r="XP20" s="63"/>
      <c r="XQ20" s="63"/>
      <c r="XR20" s="63"/>
      <c r="XS20" s="63"/>
      <c r="XT20" s="63"/>
      <c r="XU20" s="63"/>
      <c r="XV20" s="63"/>
      <c r="XW20" s="63"/>
      <c r="XX20" s="63"/>
      <c r="XY20" s="63"/>
      <c r="XZ20" s="63"/>
      <c r="YA20" s="63"/>
      <c r="YB20" s="63"/>
      <c r="YC20" s="63"/>
      <c r="YD20" s="63"/>
      <c r="YE20" s="63"/>
      <c r="YF20" s="63"/>
      <c r="YG20" s="63"/>
      <c r="YH20" s="63"/>
      <c r="YI20" s="63"/>
      <c r="YJ20" s="63"/>
      <c r="YK20" s="63"/>
      <c r="YL20" s="63"/>
      <c r="YM20" s="63"/>
      <c r="YN20" s="63"/>
      <c r="YO20" s="63"/>
      <c r="YP20" s="63"/>
      <c r="YQ20" s="63"/>
      <c r="YR20" s="63"/>
      <c r="YS20" s="63"/>
      <c r="YT20" s="63"/>
      <c r="YU20" s="63"/>
      <c r="YV20" s="63"/>
      <c r="YW20" s="63"/>
      <c r="YX20" s="63"/>
      <c r="YY20" s="63"/>
      <c r="YZ20" s="63"/>
      <c r="ZA20" s="63"/>
      <c r="ZB20" s="63"/>
      <c r="ZC20" s="63"/>
      <c r="ZD20" s="63"/>
      <c r="ZE20" s="63"/>
      <c r="ZF20" s="63"/>
      <c r="ZG20" s="63"/>
      <c r="ZH20" s="63"/>
      <c r="ZI20" s="63"/>
      <c r="ZJ20" s="63"/>
      <c r="ZK20" s="63"/>
      <c r="ZL20" s="63"/>
      <c r="ZM20" s="63"/>
      <c r="ZN20" s="63"/>
      <c r="ZO20" s="63"/>
      <c r="ZP20" s="63"/>
      <c r="ZQ20" s="63"/>
      <c r="ZR20" s="63"/>
      <c r="ZS20" s="63"/>
      <c r="ZT20" s="63"/>
      <c r="ZU20" s="63"/>
      <c r="ZV20" s="63"/>
      <c r="ZW20" s="63"/>
      <c r="ZX20" s="63"/>
      <c r="ZY20" s="63"/>
      <c r="ZZ20" s="63"/>
      <c r="AAA20" s="63"/>
      <c r="AAB20" s="63"/>
      <c r="AAC20" s="63"/>
      <c r="AAD20" s="63"/>
      <c r="AAE20" s="63"/>
      <c r="AAF20" s="63"/>
      <c r="AAG20" s="63"/>
      <c r="AAH20" s="63"/>
      <c r="AAI20" s="63"/>
      <c r="AAJ20" s="63"/>
      <c r="AAK20" s="63"/>
      <c r="AAL20" s="63"/>
      <c r="AAM20" s="63"/>
      <c r="AAN20" s="63"/>
      <c r="AAO20" s="63"/>
      <c r="AAP20" s="63"/>
      <c r="AAQ20" s="63"/>
      <c r="AAR20" s="63"/>
      <c r="AAS20" s="63"/>
      <c r="AAT20" s="63"/>
      <c r="AAU20" s="63"/>
      <c r="AAV20" s="63"/>
      <c r="AAW20" s="63"/>
      <c r="AAX20" s="63"/>
      <c r="AAY20" s="63"/>
      <c r="AAZ20" s="63"/>
      <c r="ABA20" s="63"/>
      <c r="ABB20" s="63"/>
      <c r="ABC20" s="63"/>
      <c r="ABD20" s="63"/>
      <c r="ABE20" s="63"/>
      <c r="ABF20" s="63"/>
      <c r="ABG20" s="63"/>
      <c r="ABH20" s="63"/>
      <c r="ABI20" s="63"/>
      <c r="ABJ20" s="63"/>
      <c r="ABK20" s="63"/>
      <c r="ABL20" s="63"/>
      <c r="ABM20" s="63"/>
      <c r="ABN20" s="63"/>
      <c r="ABO20" s="63"/>
      <c r="ABP20" s="63"/>
      <c r="ABQ20" s="63"/>
      <c r="ABR20" s="63"/>
      <c r="ABS20" s="63"/>
      <c r="ABT20" s="63"/>
      <c r="ABU20" s="63"/>
      <c r="ABV20" s="63"/>
      <c r="ABW20" s="63"/>
      <c r="ABX20" s="63"/>
      <c r="ABY20" s="63"/>
      <c r="ABZ20" s="63"/>
      <c r="ACA20" s="63"/>
      <c r="ACB20" s="63"/>
      <c r="ACC20" s="63"/>
      <c r="ACD20" s="63"/>
      <c r="ACE20" s="63"/>
      <c r="ACF20" s="63"/>
      <c r="ACG20" s="63"/>
      <c r="ACH20" s="63"/>
      <c r="ACI20" s="63"/>
      <c r="ACJ20" s="63"/>
      <c r="ACK20" s="63"/>
      <c r="ACL20" s="63"/>
      <c r="ACM20" s="63"/>
      <c r="ACN20" s="63"/>
      <c r="ACO20" s="63"/>
      <c r="ACP20" s="63"/>
      <c r="ACQ20" s="63"/>
      <c r="ACR20" s="63"/>
      <c r="ACS20" s="63"/>
      <c r="ACT20" s="63"/>
      <c r="ACU20" s="63"/>
      <c r="ACV20" s="63"/>
      <c r="ACW20" s="63"/>
      <c r="ACX20" s="63"/>
      <c r="ACY20" s="63"/>
      <c r="ACZ20" s="63"/>
      <c r="ADA20" s="63"/>
      <c r="ADB20" s="63"/>
      <c r="ADC20" s="63"/>
      <c r="ADD20" s="63"/>
      <c r="ADE20" s="63"/>
      <c r="ADF20" s="63"/>
      <c r="ADG20" s="63"/>
      <c r="ADH20" s="63"/>
      <c r="ADI20" s="63"/>
      <c r="ADJ20" s="63"/>
      <c r="ADK20" s="63"/>
      <c r="ADL20" s="63"/>
      <c r="ADM20" s="63"/>
      <c r="ADN20" s="63"/>
      <c r="ADO20" s="63"/>
      <c r="ADP20" s="63"/>
      <c r="ADQ20" s="63"/>
      <c r="ADR20" s="63"/>
      <c r="ADS20" s="63"/>
      <c r="ADT20" s="63"/>
      <c r="ADU20" s="63"/>
      <c r="ADV20" s="63"/>
      <c r="ADW20" s="63"/>
      <c r="ADX20" s="63"/>
      <c r="ADY20" s="63"/>
      <c r="ADZ20" s="63"/>
      <c r="AEA20" s="63"/>
      <c r="AEB20" s="63"/>
      <c r="AEC20" s="63"/>
      <c r="AED20" s="63"/>
      <c r="AEE20" s="63"/>
      <c r="AEF20" s="63"/>
      <c r="AEG20" s="63"/>
      <c r="AEH20" s="63"/>
      <c r="AEI20" s="63"/>
      <c r="AEJ20" s="63"/>
      <c r="AEK20" s="63"/>
      <c r="AEL20" s="63"/>
      <c r="AEM20" s="63"/>
      <c r="AEN20" s="63"/>
      <c r="AEO20" s="63"/>
      <c r="AEP20" s="63"/>
      <c r="AEQ20" s="63"/>
      <c r="AER20" s="63"/>
      <c r="AES20" s="63"/>
      <c r="AET20" s="63"/>
      <c r="AEU20" s="63"/>
      <c r="AEV20" s="63"/>
      <c r="AEW20" s="63"/>
      <c r="AEX20" s="63"/>
      <c r="AEY20" s="63"/>
      <c r="AEZ20" s="63"/>
      <c r="AFA20" s="63"/>
      <c r="AFB20" s="63"/>
      <c r="AFC20" s="63"/>
      <c r="AFD20" s="63"/>
      <c r="AFE20" s="63"/>
      <c r="AFF20" s="63"/>
      <c r="AFG20" s="63"/>
      <c r="AFH20" s="63"/>
      <c r="AFI20" s="63"/>
      <c r="AFJ20" s="63"/>
      <c r="AFK20" s="63"/>
      <c r="AFL20" s="63"/>
      <c r="AFM20" s="63"/>
      <c r="AFN20" s="63"/>
      <c r="AFO20" s="63"/>
      <c r="AFP20" s="63"/>
      <c r="AFQ20" s="63"/>
      <c r="AFR20" s="63"/>
      <c r="AFS20" s="63"/>
      <c r="AFT20" s="63"/>
      <c r="AFU20" s="63"/>
      <c r="AFV20" s="63"/>
      <c r="AFW20" s="63"/>
      <c r="AFX20" s="63"/>
      <c r="AFY20" s="63"/>
      <c r="AFZ20" s="63"/>
      <c r="AGA20" s="63"/>
      <c r="AGB20" s="63"/>
      <c r="AGC20" s="63"/>
      <c r="AGD20" s="63"/>
      <c r="AGE20" s="63"/>
      <c r="AGF20" s="63"/>
      <c r="AGG20" s="63"/>
      <c r="AGH20" s="63"/>
      <c r="AGI20" s="63"/>
      <c r="AGJ20" s="63"/>
      <c r="AGK20" s="63"/>
      <c r="AGL20" s="63"/>
      <c r="AGM20" s="63"/>
      <c r="AGN20" s="63"/>
      <c r="AGO20" s="63"/>
      <c r="AGP20" s="63"/>
      <c r="AGQ20" s="63"/>
      <c r="AGR20" s="63"/>
      <c r="AGS20" s="63"/>
      <c r="AGT20" s="63"/>
      <c r="AGU20" s="63"/>
      <c r="AGV20" s="63"/>
      <c r="AGW20" s="63"/>
      <c r="AGX20" s="63"/>
      <c r="AGY20" s="63"/>
      <c r="AGZ20" s="63"/>
      <c r="AHA20" s="63"/>
      <c r="AHB20" s="63"/>
      <c r="AHC20" s="63"/>
      <c r="AHD20" s="63"/>
      <c r="AHE20" s="63"/>
      <c r="AHF20" s="63"/>
      <c r="AHG20" s="63"/>
      <c r="AHH20" s="63"/>
      <c r="AHI20" s="63"/>
      <c r="AHJ20" s="63"/>
      <c r="AHK20" s="63"/>
      <c r="AHL20" s="63"/>
      <c r="AHM20" s="63"/>
      <c r="AHN20" s="63"/>
      <c r="AHO20" s="63"/>
      <c r="AHP20" s="63"/>
      <c r="AHQ20" s="63"/>
      <c r="AHR20" s="63"/>
      <c r="AHS20" s="63"/>
      <c r="AHT20" s="63"/>
      <c r="AHU20" s="63"/>
      <c r="AHV20" s="63"/>
      <c r="AHW20" s="63"/>
      <c r="AHX20" s="63"/>
      <c r="AHY20" s="63"/>
      <c r="AHZ20" s="63"/>
      <c r="AIA20" s="63"/>
      <c r="AIB20" s="63"/>
      <c r="AIC20" s="63"/>
      <c r="AID20" s="63"/>
      <c r="AIE20" s="63"/>
      <c r="AIF20" s="63"/>
      <c r="AIG20" s="63"/>
      <c r="AIH20" s="63"/>
      <c r="AII20" s="63"/>
      <c r="AIJ20" s="63"/>
      <c r="AIK20" s="63"/>
      <c r="AIL20" s="63"/>
      <c r="AIM20" s="63"/>
      <c r="AIN20" s="63"/>
      <c r="AIO20" s="63"/>
      <c r="AIP20" s="63"/>
      <c r="AIQ20" s="63"/>
      <c r="AIR20" s="63"/>
      <c r="AIS20" s="63"/>
      <c r="AIT20" s="63"/>
      <c r="AIU20" s="63"/>
      <c r="AIV20" s="63"/>
      <c r="AIW20" s="63"/>
      <c r="AIX20" s="63"/>
      <c r="AIY20" s="63"/>
      <c r="AIZ20" s="63"/>
      <c r="AJA20" s="63"/>
      <c r="AJB20" s="63"/>
      <c r="AJC20" s="63"/>
      <c r="AJD20" s="63"/>
      <c r="AJE20" s="63"/>
      <c r="AJF20" s="63"/>
      <c r="AJG20" s="63"/>
      <c r="AJH20" s="63"/>
      <c r="AJI20" s="63"/>
      <c r="AJJ20" s="63"/>
      <c r="AJK20" s="63"/>
      <c r="AJL20" s="63"/>
      <c r="AJM20" s="63"/>
      <c r="AJN20" s="63"/>
      <c r="AJO20" s="63"/>
      <c r="AJP20" s="63"/>
      <c r="AJQ20" s="63"/>
      <c r="AJR20" s="63"/>
      <c r="AJS20" s="63"/>
      <c r="AJT20" s="63"/>
      <c r="AJU20" s="63"/>
      <c r="AJV20" s="63"/>
      <c r="AJW20" s="63"/>
      <c r="AJX20" s="63"/>
      <c r="AJY20" s="63"/>
      <c r="AJZ20" s="63"/>
      <c r="AKA20" s="63"/>
      <c r="AKB20" s="63"/>
      <c r="AKC20" s="63"/>
      <c r="AKD20" s="63"/>
      <c r="AKE20" s="63"/>
      <c r="AKF20" s="63"/>
      <c r="AKG20" s="63"/>
      <c r="AKH20" s="63"/>
      <c r="AKI20" s="63"/>
      <c r="AKJ20" s="63"/>
      <c r="AKK20" s="63"/>
      <c r="AKL20" s="63"/>
      <c r="AKM20" s="63"/>
      <c r="AKN20" s="63"/>
      <c r="AKO20" s="63"/>
      <c r="AKP20" s="63"/>
      <c r="AKQ20" s="63"/>
      <c r="AKR20" s="63"/>
      <c r="AKS20" s="63"/>
      <c r="AKT20" s="63"/>
      <c r="AKU20" s="63"/>
      <c r="AKV20" s="63"/>
      <c r="AKW20" s="63"/>
      <c r="AKX20" s="63"/>
      <c r="AKY20" s="63"/>
      <c r="AKZ20" s="63"/>
      <c r="ALA20" s="63"/>
      <c r="ALB20" s="63"/>
      <c r="ALC20" s="63"/>
      <c r="ALD20" s="63"/>
      <c r="ALE20" s="63"/>
      <c r="ALF20" s="63"/>
      <c r="ALG20" s="63"/>
      <c r="ALH20" s="63"/>
      <c r="ALI20" s="63"/>
      <c r="ALJ20" s="63"/>
      <c r="ALK20" s="63"/>
      <c r="ALL20" s="63"/>
      <c r="ALM20" s="63"/>
      <c r="ALN20" s="63"/>
      <c r="ALO20" s="63"/>
      <c r="ALP20" s="63"/>
      <c r="ALQ20" s="63"/>
      <c r="ALR20" s="63"/>
      <c r="ALS20" s="63"/>
      <c r="ALT20" s="63"/>
      <c r="ALU20" s="63"/>
      <c r="ALV20" s="63"/>
      <c r="ALW20" s="63"/>
      <c r="ALX20" s="63"/>
      <c r="ALY20" s="63"/>
      <c r="ALZ20" s="63"/>
      <c r="AMA20" s="63"/>
      <c r="AMB20" s="63"/>
      <c r="AMC20" s="63"/>
      <c r="AMD20" s="63"/>
      <c r="AME20" s="63"/>
      <c r="AMF20" s="63"/>
      <c r="AMG20" s="63"/>
      <c r="AMH20" s="63"/>
      <c r="AMI20" s="63"/>
      <c r="AMJ20" s="63"/>
      <c r="AMK20" s="63"/>
      <c r="AML20" s="63"/>
      <c r="AMM20" s="63"/>
      <c r="AMN20" s="63"/>
      <c r="AMO20" s="63"/>
      <c r="AMP20" s="63"/>
      <c r="AMQ20" s="63"/>
      <c r="AMR20" s="63"/>
      <c r="AMS20" s="63"/>
      <c r="AMT20" s="63"/>
      <c r="AMU20" s="63"/>
      <c r="AMV20" s="63"/>
      <c r="AMW20" s="63"/>
      <c r="AMX20" s="63"/>
      <c r="AMY20" s="63"/>
      <c r="AMZ20" s="63"/>
      <c r="ANA20" s="63"/>
      <c r="ANB20" s="63"/>
      <c r="ANC20" s="63"/>
      <c r="AND20" s="63"/>
      <c r="ANE20" s="63"/>
      <c r="ANF20" s="63"/>
      <c r="ANG20" s="63"/>
      <c r="ANH20" s="63"/>
      <c r="ANI20" s="63"/>
      <c r="ANJ20" s="63"/>
      <c r="ANK20" s="63"/>
      <c r="ANL20" s="63"/>
      <c r="ANM20" s="63"/>
      <c r="ANN20" s="63"/>
      <c r="ANO20" s="63"/>
      <c r="ANP20" s="63"/>
      <c r="ANQ20" s="63"/>
      <c r="ANR20" s="63"/>
      <c r="ANS20" s="63"/>
      <c r="ANT20" s="63"/>
      <c r="ANU20" s="63"/>
      <c r="ANV20" s="63"/>
      <c r="ANW20" s="63"/>
      <c r="ANX20" s="63"/>
      <c r="ANY20" s="63"/>
      <c r="ANZ20" s="63"/>
      <c r="AOA20" s="63"/>
      <c r="AOB20" s="63"/>
      <c r="AOC20" s="63"/>
      <c r="AOD20" s="63"/>
      <c r="AOE20" s="63"/>
      <c r="AOF20" s="63"/>
      <c r="AOG20" s="63"/>
      <c r="AOH20" s="63"/>
      <c r="AOI20" s="63"/>
      <c r="AOJ20" s="63"/>
      <c r="AOK20" s="63"/>
      <c r="AOL20" s="63"/>
      <c r="AOM20" s="63"/>
      <c r="AON20" s="63"/>
      <c r="AOO20" s="63"/>
      <c r="AOP20" s="63"/>
      <c r="AOQ20" s="63"/>
      <c r="AOR20" s="63"/>
      <c r="AOS20" s="63"/>
      <c r="AOT20" s="63"/>
      <c r="AOU20" s="63"/>
      <c r="AOV20" s="63"/>
      <c r="AOW20" s="63"/>
      <c r="AOX20" s="63"/>
      <c r="AOY20" s="63"/>
      <c r="AOZ20" s="63"/>
      <c r="APA20" s="63"/>
      <c r="APB20" s="63"/>
      <c r="APC20" s="63"/>
      <c r="APD20" s="63"/>
      <c r="APE20" s="63"/>
      <c r="APF20" s="63"/>
      <c r="APG20" s="63"/>
      <c r="APH20" s="63"/>
      <c r="API20" s="63"/>
      <c r="APJ20" s="63"/>
      <c r="APK20" s="63"/>
      <c r="APL20" s="63"/>
      <c r="APM20" s="63"/>
      <c r="APN20" s="63"/>
      <c r="APO20" s="63"/>
      <c r="APP20" s="63"/>
      <c r="APQ20" s="63"/>
      <c r="APR20" s="63"/>
      <c r="APS20" s="63"/>
      <c r="APT20" s="63"/>
      <c r="APU20" s="63"/>
      <c r="APV20" s="63"/>
      <c r="APW20" s="63"/>
      <c r="APX20" s="63"/>
      <c r="APY20" s="63"/>
      <c r="APZ20" s="63"/>
      <c r="AQA20" s="63"/>
      <c r="AQB20" s="63"/>
      <c r="AQC20" s="63"/>
      <c r="AQD20" s="63"/>
      <c r="AQE20" s="63"/>
      <c r="AQF20" s="63"/>
      <c r="AQG20" s="63"/>
      <c r="AQH20" s="63"/>
      <c r="AQI20" s="63"/>
      <c r="AQJ20" s="63"/>
      <c r="AQK20" s="63"/>
      <c r="AQL20" s="63"/>
      <c r="AQM20" s="63"/>
      <c r="AQN20" s="63"/>
      <c r="AQO20" s="63"/>
      <c r="AQP20" s="63"/>
      <c r="AQQ20" s="63"/>
      <c r="AQR20" s="63"/>
      <c r="AQS20" s="63"/>
      <c r="AQT20" s="63"/>
      <c r="AQU20" s="63"/>
      <c r="AQV20" s="63"/>
      <c r="AQW20" s="63"/>
      <c r="AQX20" s="63"/>
      <c r="AQY20" s="63"/>
      <c r="AQZ20" s="63"/>
      <c r="ARA20" s="63"/>
      <c r="ARB20" s="63"/>
      <c r="ARC20" s="63"/>
      <c r="ARD20" s="63"/>
      <c r="ARE20" s="63"/>
      <c r="ARF20" s="63"/>
      <c r="ARG20" s="63"/>
      <c r="ARH20" s="63"/>
      <c r="ARI20" s="63"/>
      <c r="ARJ20" s="63"/>
      <c r="ARK20" s="63"/>
      <c r="ARL20" s="63"/>
      <c r="ARM20" s="63"/>
      <c r="ARN20" s="63"/>
      <c r="ARO20" s="63"/>
      <c r="ARP20" s="63"/>
      <c r="ARQ20" s="63"/>
      <c r="ARR20" s="63"/>
      <c r="ARS20" s="63"/>
      <c r="ART20" s="63"/>
      <c r="ARU20" s="63"/>
      <c r="ARV20" s="63"/>
      <c r="ARW20" s="63"/>
      <c r="ARX20" s="63"/>
      <c r="ARY20" s="63"/>
      <c r="ARZ20" s="63"/>
      <c r="ASA20" s="63"/>
      <c r="ASB20" s="63"/>
      <c r="ASC20" s="63"/>
      <c r="ASD20" s="63"/>
      <c r="ASE20" s="63"/>
      <c r="ASF20" s="63"/>
      <c r="ASG20" s="63"/>
      <c r="ASH20" s="63"/>
      <c r="ASI20" s="63"/>
      <c r="ASJ20" s="63"/>
      <c r="ASK20" s="63"/>
      <c r="ASL20" s="63"/>
      <c r="ASM20" s="63"/>
      <c r="ASN20" s="63"/>
      <c r="ASO20" s="63"/>
      <c r="ASP20" s="63"/>
      <c r="ASQ20" s="63"/>
      <c r="ASR20" s="63"/>
      <c r="ASS20" s="63"/>
      <c r="AST20" s="63"/>
      <c r="ASU20" s="63"/>
      <c r="ASV20" s="63"/>
      <c r="ASW20" s="63"/>
      <c r="ASX20" s="63"/>
      <c r="ASY20" s="63"/>
      <c r="ASZ20" s="63"/>
      <c r="ATA20" s="63"/>
      <c r="ATB20" s="63"/>
      <c r="ATC20" s="63"/>
      <c r="ATD20" s="63"/>
      <c r="ATE20" s="63"/>
      <c r="ATF20" s="63"/>
      <c r="ATG20" s="63"/>
      <c r="ATH20" s="63"/>
      <c r="ATI20" s="63"/>
      <c r="ATJ20" s="63"/>
      <c r="ATK20" s="63"/>
      <c r="ATL20" s="63"/>
      <c r="ATM20" s="63"/>
      <c r="ATN20" s="63"/>
      <c r="ATO20" s="63"/>
      <c r="ATP20" s="63"/>
      <c r="ATQ20" s="63"/>
      <c r="ATR20" s="63"/>
      <c r="ATS20" s="63"/>
      <c r="ATT20" s="63"/>
      <c r="ATU20" s="63"/>
      <c r="ATV20" s="63"/>
      <c r="ATW20" s="63"/>
      <c r="ATX20" s="63"/>
      <c r="ATY20" s="63"/>
      <c r="ATZ20" s="63"/>
      <c r="AUA20" s="63"/>
      <c r="AUB20" s="63"/>
      <c r="AUC20" s="63"/>
      <c r="AUD20" s="63"/>
      <c r="AUE20" s="63"/>
      <c r="AUF20" s="63"/>
      <c r="AUG20" s="63"/>
      <c r="AUH20" s="63"/>
      <c r="AUI20" s="63"/>
      <c r="AUJ20" s="63"/>
      <c r="AUK20" s="63"/>
      <c r="AUL20" s="63"/>
      <c r="AUM20" s="63"/>
      <c r="AUN20" s="63"/>
      <c r="AUO20" s="63"/>
      <c r="AUP20" s="63"/>
      <c r="AUQ20" s="63"/>
      <c r="AUR20" s="63"/>
      <c r="AUS20" s="63"/>
      <c r="AUT20" s="63"/>
      <c r="AUU20" s="63"/>
      <c r="AUV20" s="63"/>
      <c r="AUW20" s="63"/>
      <c r="AUX20" s="63"/>
      <c r="AUY20" s="63"/>
      <c r="AUZ20" s="63"/>
      <c r="AVA20" s="63"/>
      <c r="AVB20" s="63"/>
      <c r="AVC20" s="63"/>
      <c r="AVD20" s="63"/>
      <c r="AVE20" s="63"/>
      <c r="AVF20" s="63"/>
      <c r="AVG20" s="63"/>
      <c r="AVH20" s="63"/>
      <c r="AVI20" s="63"/>
      <c r="AVJ20" s="63"/>
      <c r="AVK20" s="63"/>
      <c r="AVL20" s="63"/>
      <c r="AVM20" s="63"/>
      <c r="AVN20" s="63"/>
      <c r="AVO20" s="63"/>
      <c r="AVP20" s="63"/>
      <c r="AVQ20" s="63"/>
      <c r="AVR20" s="63"/>
      <c r="AVS20" s="63"/>
      <c r="AVT20" s="63"/>
      <c r="AVU20" s="63"/>
      <c r="AVV20" s="63"/>
      <c r="AVW20" s="63"/>
      <c r="AVX20" s="63"/>
      <c r="AVY20" s="63"/>
      <c r="AVZ20" s="63"/>
      <c r="AWA20" s="63"/>
      <c r="AWB20" s="63"/>
      <c r="AWC20" s="63"/>
      <c r="AWD20" s="63"/>
      <c r="AWE20" s="63"/>
      <c r="AWF20" s="63"/>
      <c r="AWG20" s="63"/>
      <c r="AWH20" s="63"/>
      <c r="AWI20" s="63"/>
      <c r="AWJ20" s="63"/>
      <c r="AWK20" s="63"/>
      <c r="AWL20" s="63"/>
      <c r="AWM20" s="63"/>
      <c r="AWN20" s="63"/>
      <c r="AWO20" s="63"/>
      <c r="AWP20" s="63"/>
      <c r="AWQ20" s="63"/>
      <c r="AWR20" s="63"/>
      <c r="AWS20" s="63"/>
      <c r="AWT20" s="63"/>
      <c r="AWU20" s="63"/>
      <c r="AWV20" s="63"/>
      <c r="AWW20" s="63"/>
      <c r="AWX20" s="63"/>
      <c r="AWY20" s="63"/>
      <c r="AWZ20" s="63"/>
      <c r="AXA20" s="63"/>
      <c r="AXB20" s="63"/>
      <c r="AXC20" s="63"/>
      <c r="AXD20" s="63"/>
      <c r="AXE20" s="63"/>
      <c r="AXF20" s="63"/>
      <c r="AXG20" s="63"/>
      <c r="AXH20" s="63"/>
      <c r="AXI20" s="63"/>
      <c r="AXJ20" s="63"/>
      <c r="AXK20" s="63"/>
      <c r="AXL20" s="63"/>
      <c r="AXM20" s="63"/>
      <c r="AXN20" s="63"/>
      <c r="AXO20" s="63"/>
      <c r="AXP20" s="63"/>
      <c r="AXQ20" s="63"/>
      <c r="AXR20" s="63"/>
      <c r="AXS20" s="63"/>
      <c r="AXT20" s="63"/>
      <c r="AXU20" s="63"/>
      <c r="AXV20" s="63"/>
      <c r="AXW20" s="63"/>
      <c r="AXX20" s="63"/>
      <c r="AXY20" s="63"/>
      <c r="AXZ20" s="63"/>
      <c r="AYA20" s="63"/>
      <c r="AYB20" s="63"/>
      <c r="AYC20" s="63"/>
      <c r="AYD20" s="63"/>
      <c r="AYE20" s="63"/>
      <c r="AYF20" s="63"/>
      <c r="AYG20" s="63"/>
      <c r="AYH20" s="63"/>
      <c r="AYI20" s="63"/>
      <c r="AYJ20" s="63"/>
      <c r="AYK20" s="63"/>
      <c r="AYL20" s="63"/>
      <c r="AYM20" s="63"/>
      <c r="AYN20" s="63"/>
      <c r="AYO20" s="63"/>
      <c r="AYP20" s="63"/>
      <c r="AYQ20" s="63"/>
      <c r="AYR20" s="63"/>
      <c r="AYS20" s="63"/>
      <c r="AYT20" s="63"/>
      <c r="AYU20" s="63"/>
      <c r="AYV20" s="63"/>
      <c r="AYW20" s="63"/>
      <c r="AYX20" s="63"/>
      <c r="AYY20" s="63"/>
      <c r="AYZ20" s="63"/>
      <c r="AZA20" s="63"/>
      <c r="AZB20" s="63"/>
      <c r="AZC20" s="63"/>
      <c r="AZD20" s="63"/>
      <c r="AZE20" s="63"/>
      <c r="AZF20" s="63"/>
      <c r="AZG20" s="63"/>
      <c r="AZH20" s="63"/>
      <c r="AZI20" s="63"/>
      <c r="AZJ20" s="63"/>
      <c r="AZK20" s="63"/>
      <c r="AZL20" s="63"/>
      <c r="AZM20" s="63"/>
      <c r="AZN20" s="63"/>
      <c r="AZO20" s="63"/>
      <c r="AZP20" s="63"/>
      <c r="AZQ20" s="63"/>
      <c r="AZR20" s="63"/>
      <c r="AZS20" s="63"/>
      <c r="AZT20" s="63"/>
      <c r="AZU20" s="63"/>
      <c r="AZV20" s="63"/>
      <c r="AZW20" s="63"/>
      <c r="AZX20" s="63"/>
      <c r="AZY20" s="63"/>
      <c r="AZZ20" s="63"/>
      <c r="BAA20" s="63"/>
      <c r="BAB20" s="63"/>
      <c r="BAC20" s="63"/>
      <c r="BAD20" s="63"/>
      <c r="BAE20" s="63"/>
      <c r="BAF20" s="63"/>
      <c r="BAG20" s="63"/>
      <c r="BAH20" s="63"/>
      <c r="BAI20" s="63"/>
      <c r="BAJ20" s="63"/>
      <c r="BAK20" s="63"/>
      <c r="BAL20" s="63"/>
      <c r="BAM20" s="63"/>
      <c r="BAN20" s="63"/>
      <c r="BAO20" s="63"/>
      <c r="BAP20" s="63"/>
      <c r="BAQ20" s="63"/>
      <c r="BAR20" s="63"/>
      <c r="BAS20" s="63"/>
      <c r="BAT20" s="63"/>
      <c r="BAU20" s="63"/>
      <c r="BAV20" s="63"/>
      <c r="BAW20" s="63"/>
      <c r="BAX20" s="63"/>
      <c r="BAY20" s="63"/>
      <c r="BAZ20" s="63"/>
      <c r="BBA20" s="63"/>
      <c r="BBB20" s="63"/>
      <c r="BBC20" s="63"/>
      <c r="BBD20" s="63"/>
      <c r="BBE20" s="63"/>
      <c r="BBF20" s="63"/>
      <c r="BBG20" s="63"/>
      <c r="BBH20" s="63"/>
      <c r="BBI20" s="63"/>
      <c r="BBJ20" s="63"/>
      <c r="BBK20" s="63"/>
      <c r="BBL20" s="63"/>
      <c r="BBM20" s="63"/>
      <c r="BBN20" s="63"/>
      <c r="BBO20" s="63"/>
      <c r="BBP20" s="63"/>
      <c r="BBQ20" s="63"/>
      <c r="BBR20" s="63"/>
      <c r="BBS20" s="63"/>
      <c r="BBT20" s="63"/>
      <c r="BBU20" s="63"/>
      <c r="BBV20" s="63"/>
      <c r="BBW20" s="63"/>
      <c r="BBX20" s="63"/>
      <c r="BBY20" s="63"/>
      <c r="BBZ20" s="63"/>
      <c r="BCA20" s="63"/>
      <c r="BCB20" s="63"/>
      <c r="BCC20" s="63"/>
      <c r="BCD20" s="63"/>
      <c r="BCE20" s="63"/>
      <c r="BCF20" s="63"/>
      <c r="BCG20" s="63"/>
      <c r="BCH20" s="63"/>
      <c r="BCI20" s="63"/>
      <c r="BCJ20" s="63"/>
      <c r="BCK20" s="63"/>
      <c r="BCL20" s="63"/>
      <c r="BCM20" s="63"/>
      <c r="BCN20" s="63"/>
      <c r="BCO20" s="63"/>
      <c r="BCP20" s="63"/>
      <c r="BCQ20" s="63"/>
      <c r="BCR20" s="63"/>
      <c r="BCS20" s="63"/>
      <c r="BCT20" s="63"/>
      <c r="BCU20" s="63"/>
      <c r="BCV20" s="63"/>
      <c r="BCW20" s="63"/>
      <c r="BCX20" s="63"/>
      <c r="BCY20" s="63"/>
      <c r="BCZ20" s="63"/>
      <c r="BDA20" s="63"/>
      <c r="BDB20" s="63"/>
      <c r="BDC20" s="63"/>
      <c r="BDD20" s="63"/>
      <c r="BDE20" s="63"/>
      <c r="BDF20" s="63"/>
      <c r="BDG20" s="63"/>
      <c r="BDH20" s="63"/>
      <c r="BDI20" s="63"/>
      <c r="BDJ20" s="63"/>
      <c r="BDK20" s="63"/>
      <c r="BDL20" s="63"/>
      <c r="BDM20" s="63"/>
      <c r="BDN20" s="63"/>
      <c r="BDO20" s="63"/>
      <c r="BDP20" s="63"/>
      <c r="BDQ20" s="63"/>
      <c r="BDR20" s="63"/>
      <c r="BDS20" s="63"/>
      <c r="BDT20" s="63"/>
      <c r="BDU20" s="63"/>
      <c r="BDV20" s="63"/>
      <c r="BDW20" s="63"/>
      <c r="BDX20" s="63"/>
      <c r="BDY20" s="63"/>
      <c r="BDZ20" s="63"/>
      <c r="BEA20" s="63"/>
      <c r="BEB20" s="63"/>
      <c r="BEC20" s="63"/>
      <c r="BED20" s="63"/>
      <c r="BEE20" s="63"/>
      <c r="BEF20" s="63"/>
      <c r="BEG20" s="63"/>
      <c r="BEH20" s="63"/>
      <c r="BEI20" s="63"/>
      <c r="BEJ20" s="63"/>
      <c r="BEK20" s="63"/>
      <c r="BEL20" s="63"/>
      <c r="BEM20" s="63"/>
      <c r="BEN20" s="63"/>
      <c r="BEO20" s="63"/>
      <c r="BEP20" s="63"/>
      <c r="BEQ20" s="63"/>
      <c r="BER20" s="63"/>
      <c r="BES20" s="63"/>
      <c r="BET20" s="63"/>
      <c r="BEU20" s="63"/>
      <c r="BEV20" s="63"/>
      <c r="BEW20" s="63"/>
      <c r="BEX20" s="63"/>
      <c r="BEY20" s="63"/>
      <c r="BEZ20" s="63"/>
      <c r="BFA20" s="63"/>
      <c r="BFB20" s="63"/>
      <c r="BFC20" s="63"/>
      <c r="BFD20" s="63"/>
      <c r="BFE20" s="63"/>
      <c r="BFF20" s="63"/>
      <c r="BFG20" s="63"/>
      <c r="BFH20" s="63"/>
      <c r="BFI20" s="63"/>
      <c r="BFJ20" s="63"/>
      <c r="BFK20" s="63"/>
      <c r="BFL20" s="63"/>
      <c r="BFM20" s="63"/>
      <c r="BFN20" s="63"/>
      <c r="BFO20" s="63"/>
      <c r="BFP20" s="63"/>
      <c r="BFQ20" s="63"/>
      <c r="BFR20" s="63"/>
      <c r="BFS20" s="63"/>
      <c r="BFT20" s="63"/>
      <c r="BFU20" s="63"/>
      <c r="BFV20" s="63"/>
      <c r="BFW20" s="63"/>
      <c r="BFX20" s="63"/>
      <c r="BFY20" s="63"/>
      <c r="BFZ20" s="63"/>
      <c r="BGA20" s="63"/>
      <c r="BGB20" s="63"/>
      <c r="BGC20" s="63"/>
      <c r="BGD20" s="63"/>
      <c r="BGE20" s="63"/>
      <c r="BGF20" s="63"/>
      <c r="BGG20" s="63"/>
      <c r="BGH20" s="63"/>
      <c r="BGI20" s="63"/>
      <c r="BGJ20" s="63"/>
      <c r="BGK20" s="63"/>
      <c r="BGL20" s="63"/>
      <c r="BGM20" s="63"/>
      <c r="BGN20" s="63"/>
      <c r="BGO20" s="63"/>
      <c r="BGP20" s="63"/>
      <c r="BGQ20" s="63"/>
      <c r="BGR20" s="63"/>
      <c r="BGS20" s="63"/>
      <c r="BGT20" s="63"/>
      <c r="BGU20" s="63"/>
      <c r="BGV20" s="63"/>
      <c r="BGW20" s="63"/>
      <c r="BGX20" s="63"/>
      <c r="BGY20" s="63"/>
      <c r="BGZ20" s="63"/>
      <c r="BHA20" s="63"/>
      <c r="BHB20" s="63"/>
      <c r="BHC20" s="63"/>
      <c r="BHD20" s="63"/>
      <c r="BHE20" s="63"/>
      <c r="BHF20" s="63"/>
      <c r="BHG20" s="63"/>
      <c r="BHH20" s="63"/>
      <c r="BHI20" s="63"/>
      <c r="BHJ20" s="63"/>
      <c r="BHK20" s="63"/>
      <c r="BHL20" s="63"/>
      <c r="BHM20" s="63"/>
      <c r="BHN20" s="63"/>
      <c r="BHO20" s="63"/>
      <c r="BHP20" s="63"/>
      <c r="BHQ20" s="63"/>
      <c r="BHR20" s="63"/>
      <c r="BHS20" s="63"/>
      <c r="BHT20" s="63"/>
      <c r="BHU20" s="63"/>
      <c r="BHV20" s="63"/>
      <c r="BHW20" s="63"/>
      <c r="BHX20" s="63"/>
      <c r="BHY20" s="63"/>
      <c r="BHZ20" s="63"/>
      <c r="BIA20" s="63"/>
      <c r="BIB20" s="63"/>
      <c r="BIC20" s="63"/>
      <c r="BID20" s="63"/>
      <c r="BIE20" s="63"/>
      <c r="BIF20" s="63"/>
      <c r="BIG20" s="63"/>
      <c r="BIH20" s="63"/>
      <c r="BII20" s="63"/>
      <c r="BIJ20" s="63"/>
      <c r="BIK20" s="63"/>
      <c r="BIL20" s="63"/>
      <c r="BIM20" s="63"/>
      <c r="BIN20" s="63"/>
      <c r="BIO20" s="63"/>
      <c r="BIP20" s="63"/>
      <c r="BIQ20" s="63"/>
      <c r="BIR20" s="63"/>
      <c r="BIS20" s="63"/>
      <c r="BIT20" s="63"/>
      <c r="BIU20" s="63"/>
      <c r="BIV20" s="63"/>
      <c r="BIW20" s="63"/>
      <c r="BIX20" s="63"/>
      <c r="BIY20" s="63"/>
      <c r="BIZ20" s="63"/>
      <c r="BJA20" s="63"/>
      <c r="BJB20" s="63"/>
      <c r="BJC20" s="63"/>
      <c r="BJD20" s="63"/>
      <c r="BJE20" s="63"/>
      <c r="BJF20" s="63"/>
      <c r="BJG20" s="63"/>
      <c r="BJH20" s="63"/>
      <c r="BJI20" s="63"/>
      <c r="BJJ20" s="63"/>
      <c r="BJK20" s="63"/>
      <c r="BJL20" s="63"/>
      <c r="BJM20" s="63"/>
      <c r="BJN20" s="63"/>
      <c r="BJO20" s="63"/>
      <c r="BJP20" s="63"/>
      <c r="BJQ20" s="63"/>
      <c r="BJR20" s="63"/>
      <c r="BJS20" s="63"/>
      <c r="BJT20" s="63"/>
      <c r="BJU20" s="63"/>
      <c r="BJV20" s="63"/>
      <c r="BJW20" s="63"/>
      <c r="BJX20" s="63"/>
      <c r="BJY20" s="63"/>
      <c r="BJZ20" s="63"/>
      <c r="BKA20" s="63"/>
      <c r="BKB20" s="63"/>
      <c r="BKC20" s="63"/>
      <c r="BKD20" s="63"/>
      <c r="BKE20" s="63"/>
      <c r="BKF20" s="63"/>
      <c r="BKG20" s="63"/>
      <c r="BKH20" s="63"/>
      <c r="BKI20" s="63"/>
      <c r="BKJ20" s="63"/>
      <c r="BKK20" s="63"/>
      <c r="BKL20" s="63"/>
      <c r="BKM20" s="63"/>
      <c r="BKN20" s="63"/>
      <c r="BKO20" s="63"/>
      <c r="BKP20" s="63"/>
      <c r="BKQ20" s="63"/>
      <c r="BKR20" s="63"/>
      <c r="BKS20" s="63"/>
      <c r="BKT20" s="63"/>
      <c r="BKU20" s="63"/>
      <c r="BKV20" s="63"/>
      <c r="BKW20" s="63"/>
      <c r="BKX20" s="63"/>
      <c r="BKY20" s="63"/>
      <c r="BKZ20" s="63"/>
      <c r="BLA20" s="63"/>
      <c r="BLB20" s="63"/>
      <c r="BLC20" s="63"/>
      <c r="BLD20" s="63"/>
      <c r="BLE20" s="63"/>
      <c r="BLF20" s="63"/>
      <c r="BLG20" s="63"/>
      <c r="BLH20" s="63"/>
      <c r="BLI20" s="63"/>
      <c r="BLJ20" s="63"/>
      <c r="BLK20" s="63"/>
      <c r="BLL20" s="63"/>
      <c r="BLM20" s="63"/>
      <c r="BLN20" s="63"/>
      <c r="BLO20" s="63"/>
      <c r="BLP20" s="63"/>
      <c r="BLQ20" s="63"/>
      <c r="BLR20" s="63"/>
      <c r="BLS20" s="63"/>
      <c r="BLT20" s="63"/>
      <c r="BLU20" s="63"/>
      <c r="BLV20" s="63"/>
      <c r="BLW20" s="63"/>
      <c r="BLX20" s="63"/>
      <c r="BLY20" s="63"/>
      <c r="BLZ20" s="63"/>
      <c r="BMA20" s="63"/>
      <c r="BMB20" s="63"/>
      <c r="BMC20" s="63"/>
      <c r="BMD20" s="63"/>
      <c r="BME20" s="63"/>
      <c r="BMF20" s="63"/>
      <c r="BMG20" s="63"/>
      <c r="BMH20" s="63"/>
      <c r="BMI20" s="63"/>
      <c r="BMJ20" s="63"/>
      <c r="BMK20" s="63"/>
      <c r="BML20" s="63"/>
      <c r="BMM20" s="63"/>
      <c r="BMN20" s="63"/>
      <c r="BMO20" s="63"/>
      <c r="BMP20" s="63"/>
      <c r="BMQ20" s="63"/>
      <c r="BMR20" s="63"/>
      <c r="BMS20" s="63"/>
      <c r="BMT20" s="63"/>
      <c r="BMU20" s="63"/>
      <c r="BMV20" s="63"/>
      <c r="BMW20" s="63"/>
      <c r="BMX20" s="63"/>
      <c r="BMY20" s="63"/>
      <c r="BMZ20" s="63"/>
      <c r="BNA20" s="63"/>
      <c r="BNB20" s="63"/>
      <c r="BNC20" s="63"/>
      <c r="BND20" s="63"/>
      <c r="BNE20" s="63"/>
      <c r="BNF20" s="63"/>
      <c r="BNG20" s="63"/>
      <c r="BNH20" s="63"/>
      <c r="BNI20" s="63"/>
      <c r="BNJ20" s="63"/>
      <c r="BNK20" s="63"/>
      <c r="BNL20" s="63"/>
      <c r="BNM20" s="63"/>
      <c r="BNN20" s="63"/>
      <c r="BNO20" s="63"/>
      <c r="BNP20" s="63"/>
      <c r="BNQ20" s="63"/>
      <c r="BNR20" s="63"/>
      <c r="BNS20" s="63"/>
      <c r="BNT20" s="63"/>
      <c r="BNU20" s="63"/>
      <c r="BNV20" s="63"/>
      <c r="BNW20" s="63"/>
      <c r="BNX20" s="63"/>
      <c r="BNY20" s="63"/>
      <c r="BNZ20" s="63"/>
      <c r="BOA20" s="63"/>
      <c r="BOB20" s="63"/>
      <c r="BOC20" s="63"/>
      <c r="BOD20" s="63"/>
      <c r="BOE20" s="63"/>
      <c r="BOF20" s="63"/>
      <c r="BOG20" s="63"/>
      <c r="BOH20" s="63"/>
      <c r="BOI20" s="63"/>
      <c r="BOJ20" s="63"/>
      <c r="BOK20" s="63"/>
      <c r="BOL20" s="63"/>
      <c r="BOM20" s="63"/>
      <c r="BON20" s="63"/>
      <c r="BOO20" s="63"/>
      <c r="BOP20" s="63"/>
      <c r="BOQ20" s="63"/>
      <c r="BOR20" s="63"/>
      <c r="BOS20" s="63"/>
      <c r="BOT20" s="63"/>
      <c r="BOU20" s="63"/>
      <c r="BOV20" s="63"/>
      <c r="BOW20" s="63"/>
      <c r="BOX20" s="63"/>
      <c r="BOY20" s="63"/>
      <c r="BOZ20" s="63"/>
      <c r="BPA20" s="63"/>
      <c r="BPB20" s="63"/>
      <c r="BPC20" s="63"/>
      <c r="BPD20" s="63"/>
      <c r="BPE20" s="63"/>
      <c r="BPF20" s="63"/>
      <c r="BPG20" s="63"/>
      <c r="BPH20" s="63"/>
      <c r="BPI20" s="63"/>
      <c r="BPJ20" s="63"/>
      <c r="BPK20" s="63"/>
      <c r="BPL20" s="63"/>
      <c r="BPM20" s="63"/>
      <c r="BPN20" s="63"/>
      <c r="BPO20" s="63"/>
      <c r="BPP20" s="63"/>
      <c r="BPQ20" s="63"/>
      <c r="BPR20" s="63"/>
      <c r="BPS20" s="63"/>
      <c r="BPT20" s="63"/>
      <c r="BPU20" s="63"/>
      <c r="BPV20" s="63"/>
      <c r="BPW20" s="63"/>
      <c r="BPX20" s="63"/>
      <c r="BPY20" s="63"/>
      <c r="BPZ20" s="63"/>
      <c r="BQA20" s="63"/>
      <c r="BQB20" s="63"/>
      <c r="BQC20" s="63"/>
      <c r="BQD20" s="63"/>
      <c r="BQE20" s="63"/>
      <c r="BQF20" s="63"/>
      <c r="BQG20" s="63"/>
      <c r="BQH20" s="63"/>
      <c r="BQI20" s="63"/>
      <c r="BQJ20" s="63"/>
      <c r="BQK20" s="63"/>
      <c r="BQL20" s="63"/>
      <c r="BQM20" s="63"/>
      <c r="BQN20" s="63"/>
      <c r="BQO20" s="63"/>
      <c r="BQP20" s="63"/>
      <c r="BQQ20" s="63"/>
      <c r="BQR20" s="63"/>
      <c r="BQS20" s="63"/>
      <c r="BQT20" s="63"/>
      <c r="BQU20" s="63"/>
      <c r="BQV20" s="63"/>
      <c r="BQW20" s="63"/>
      <c r="BQX20" s="63"/>
      <c r="BQY20" s="63"/>
      <c r="BQZ20" s="63"/>
      <c r="BRA20" s="63"/>
      <c r="BRB20" s="63"/>
      <c r="BRC20" s="63"/>
      <c r="BRD20" s="63"/>
      <c r="BRE20" s="63"/>
      <c r="BRF20" s="63"/>
      <c r="BRG20" s="63"/>
      <c r="BRH20" s="63"/>
      <c r="BRI20" s="63"/>
      <c r="BRJ20" s="63"/>
      <c r="BRK20" s="63"/>
      <c r="BRL20" s="63"/>
      <c r="BRM20" s="63"/>
      <c r="BRN20" s="63"/>
      <c r="BRO20" s="63"/>
      <c r="BRP20" s="63"/>
      <c r="BRQ20" s="63"/>
      <c r="BRR20" s="63"/>
      <c r="BRS20" s="63"/>
      <c r="BRT20" s="63"/>
      <c r="BRU20" s="63"/>
      <c r="BRV20" s="63"/>
      <c r="BRW20" s="63"/>
      <c r="BRX20" s="63"/>
      <c r="BRY20" s="63"/>
      <c r="BRZ20" s="63"/>
      <c r="BSA20" s="63"/>
      <c r="BSB20" s="63"/>
      <c r="BSC20" s="63"/>
      <c r="BSD20" s="63"/>
      <c r="BSE20" s="63"/>
      <c r="BSF20" s="63"/>
      <c r="BSG20" s="63"/>
      <c r="BSH20" s="63"/>
      <c r="BSI20" s="63"/>
      <c r="BSJ20" s="63"/>
      <c r="BSK20" s="63"/>
      <c r="BSL20" s="63"/>
      <c r="BSM20" s="63"/>
      <c r="BSN20" s="63"/>
      <c r="BSO20" s="63"/>
      <c r="BSP20" s="63"/>
      <c r="BSQ20" s="63"/>
      <c r="BSR20" s="63"/>
      <c r="BSS20" s="63"/>
      <c r="BST20" s="63"/>
      <c r="BSU20" s="63"/>
      <c r="BSV20" s="63"/>
      <c r="BSW20" s="63"/>
      <c r="BSX20" s="63"/>
      <c r="BSY20" s="63"/>
      <c r="BSZ20" s="63"/>
      <c r="BTA20" s="63"/>
      <c r="BTB20" s="63"/>
      <c r="BTC20" s="63"/>
      <c r="BTD20" s="63"/>
      <c r="BTE20" s="63"/>
      <c r="BTF20" s="63"/>
      <c r="BTG20" s="63"/>
      <c r="BTH20" s="63"/>
      <c r="BTI20" s="63"/>
      <c r="BTJ20" s="63"/>
      <c r="BTK20" s="63"/>
      <c r="BTL20" s="63"/>
      <c r="BTM20" s="63"/>
      <c r="BTN20" s="63"/>
      <c r="BTO20" s="63"/>
      <c r="BTP20" s="63"/>
      <c r="BTQ20" s="63"/>
      <c r="BTR20" s="63"/>
      <c r="BTS20" s="63"/>
      <c r="BTT20" s="63"/>
      <c r="BTU20" s="63"/>
      <c r="BTV20" s="63"/>
      <c r="BTW20" s="63"/>
      <c r="BTX20" s="63"/>
      <c r="BTY20" s="63"/>
      <c r="BTZ20" s="63"/>
      <c r="BUA20" s="63"/>
      <c r="BUB20" s="63"/>
      <c r="BUC20" s="63"/>
      <c r="BUD20" s="63"/>
      <c r="BUE20" s="63"/>
      <c r="BUF20" s="63"/>
      <c r="BUG20" s="63"/>
      <c r="BUH20" s="63"/>
      <c r="BUI20" s="63"/>
      <c r="BUJ20" s="63"/>
      <c r="BUK20" s="63"/>
      <c r="BUL20" s="63"/>
      <c r="BUM20" s="63"/>
      <c r="BUN20" s="63"/>
      <c r="BUO20" s="63"/>
      <c r="BUP20" s="63"/>
      <c r="BUQ20" s="63"/>
      <c r="BUR20" s="63"/>
      <c r="BUS20" s="63"/>
      <c r="BUT20" s="63"/>
      <c r="BUU20" s="63"/>
      <c r="BUV20" s="63"/>
      <c r="BUW20" s="63"/>
      <c r="BUX20" s="63"/>
      <c r="BUY20" s="63"/>
      <c r="BUZ20" s="63"/>
      <c r="BVA20" s="63"/>
      <c r="BVB20" s="63"/>
      <c r="BVC20" s="63"/>
      <c r="BVD20" s="63"/>
      <c r="BVE20" s="63"/>
      <c r="BVF20" s="63"/>
      <c r="BVG20" s="63"/>
      <c r="BVH20" s="63"/>
      <c r="BVI20" s="63"/>
      <c r="BVJ20" s="63"/>
      <c r="BVK20" s="63"/>
      <c r="BVL20" s="63"/>
      <c r="BVM20" s="63"/>
      <c r="BVN20" s="63"/>
      <c r="BVO20" s="63"/>
      <c r="BVP20" s="63"/>
      <c r="BVQ20" s="63"/>
      <c r="BVR20" s="63"/>
      <c r="BVS20" s="63"/>
      <c r="BVT20" s="63"/>
      <c r="BVU20" s="63"/>
      <c r="BVV20" s="63"/>
      <c r="BVW20" s="63"/>
      <c r="BVX20" s="63"/>
      <c r="BVY20" s="63"/>
      <c r="BVZ20" s="63"/>
      <c r="BWA20" s="63"/>
      <c r="BWB20" s="63"/>
      <c r="BWC20" s="63"/>
      <c r="BWD20" s="63"/>
      <c r="BWE20" s="63"/>
      <c r="BWF20" s="63"/>
      <c r="BWG20" s="63"/>
      <c r="BWH20" s="63"/>
      <c r="BWI20" s="63"/>
      <c r="BWJ20" s="63"/>
      <c r="BWK20" s="63"/>
      <c r="BWL20" s="63"/>
      <c r="BWM20" s="63"/>
      <c r="BWN20" s="63"/>
      <c r="BWO20" s="63"/>
      <c r="BWP20" s="63"/>
      <c r="BWQ20" s="63"/>
      <c r="BWR20" s="63"/>
      <c r="BWS20" s="63"/>
      <c r="BWT20" s="63"/>
      <c r="BWU20" s="63"/>
      <c r="BWV20" s="63"/>
      <c r="BWW20" s="63"/>
      <c r="BWX20" s="63"/>
      <c r="BWY20" s="63"/>
      <c r="BWZ20" s="63"/>
      <c r="BXA20" s="63"/>
      <c r="BXB20" s="63"/>
      <c r="BXC20" s="63"/>
      <c r="BXD20" s="63"/>
      <c r="BXE20" s="63"/>
      <c r="BXF20" s="63"/>
      <c r="BXG20" s="63"/>
      <c r="BXH20" s="63"/>
      <c r="BXI20" s="63"/>
      <c r="BXJ20" s="63"/>
      <c r="BXK20" s="63"/>
      <c r="BXL20" s="63"/>
      <c r="BXM20" s="63"/>
      <c r="BXN20" s="63"/>
      <c r="BXO20" s="63"/>
      <c r="BXP20" s="63"/>
      <c r="BXQ20" s="63"/>
      <c r="BXR20" s="63"/>
      <c r="BXS20" s="63"/>
      <c r="BXT20" s="63"/>
      <c r="BXU20" s="63"/>
      <c r="BXV20" s="63"/>
      <c r="BXW20" s="63"/>
      <c r="BXX20" s="63"/>
      <c r="BXY20" s="63"/>
      <c r="BXZ20" s="63"/>
      <c r="BYA20" s="63"/>
      <c r="BYB20" s="63"/>
      <c r="BYC20" s="63"/>
      <c r="BYD20" s="63"/>
      <c r="BYE20" s="63"/>
      <c r="BYF20" s="63"/>
      <c r="BYG20" s="63"/>
      <c r="BYH20" s="63"/>
      <c r="BYI20" s="63"/>
      <c r="BYJ20" s="63"/>
      <c r="BYK20" s="63"/>
      <c r="BYL20" s="63"/>
      <c r="BYM20" s="63"/>
      <c r="BYN20" s="63"/>
      <c r="BYO20" s="63"/>
      <c r="BYP20" s="63"/>
      <c r="BYQ20" s="63"/>
      <c r="BYR20" s="63"/>
      <c r="BYS20" s="63"/>
      <c r="BYT20" s="63"/>
      <c r="BYU20" s="63"/>
      <c r="BYV20" s="63"/>
      <c r="BYW20" s="63"/>
      <c r="BYX20" s="63"/>
      <c r="BYY20" s="63"/>
      <c r="BYZ20" s="63"/>
      <c r="BZA20" s="63"/>
      <c r="BZB20" s="63"/>
      <c r="BZC20" s="63"/>
      <c r="BZD20" s="63"/>
      <c r="BZE20" s="63"/>
      <c r="BZF20" s="63"/>
      <c r="BZG20" s="63"/>
      <c r="BZH20" s="63"/>
      <c r="BZI20" s="63"/>
      <c r="BZJ20" s="63"/>
      <c r="BZK20" s="63"/>
      <c r="BZL20" s="63"/>
      <c r="BZM20" s="63"/>
      <c r="BZN20" s="63"/>
      <c r="BZO20" s="63"/>
      <c r="BZP20" s="63"/>
      <c r="BZQ20" s="63"/>
      <c r="BZR20" s="63"/>
      <c r="BZS20" s="63"/>
      <c r="BZT20" s="63"/>
      <c r="BZU20" s="63"/>
      <c r="BZV20" s="63"/>
      <c r="BZW20" s="63"/>
      <c r="BZX20" s="63"/>
      <c r="BZY20" s="63"/>
      <c r="BZZ20" s="63"/>
      <c r="CAA20" s="63"/>
      <c r="CAB20" s="63"/>
      <c r="CAC20" s="63"/>
      <c r="CAD20" s="63"/>
      <c r="CAE20" s="63"/>
      <c r="CAF20" s="63"/>
      <c r="CAG20" s="63"/>
      <c r="CAH20" s="63"/>
      <c r="CAI20" s="63"/>
      <c r="CAJ20" s="63"/>
      <c r="CAK20" s="63"/>
      <c r="CAL20" s="63"/>
      <c r="CAM20" s="63"/>
      <c r="CAN20" s="63"/>
      <c r="CAO20" s="63"/>
      <c r="CAP20" s="63"/>
      <c r="CAQ20" s="63"/>
      <c r="CAR20" s="63"/>
      <c r="CAS20" s="63"/>
      <c r="CAT20" s="63"/>
      <c r="CAU20" s="63"/>
      <c r="CAV20" s="63"/>
      <c r="CAW20" s="63"/>
      <c r="CAX20" s="63"/>
      <c r="CAY20" s="63"/>
      <c r="CAZ20" s="63"/>
      <c r="CBA20" s="63"/>
      <c r="CBB20" s="63"/>
      <c r="CBC20" s="63"/>
      <c r="CBD20" s="63"/>
      <c r="CBE20" s="63"/>
      <c r="CBF20" s="63"/>
      <c r="CBG20" s="63"/>
      <c r="CBH20" s="63"/>
      <c r="CBI20" s="63"/>
      <c r="CBJ20" s="63"/>
      <c r="CBK20" s="63"/>
      <c r="CBL20" s="63"/>
      <c r="CBM20" s="63"/>
      <c r="CBN20" s="63"/>
      <c r="CBO20" s="63"/>
      <c r="CBP20" s="63"/>
      <c r="CBQ20" s="63"/>
      <c r="CBR20" s="63"/>
      <c r="CBS20" s="63"/>
      <c r="CBT20" s="63"/>
      <c r="CBU20" s="63"/>
      <c r="CBV20" s="63"/>
      <c r="CBW20" s="63"/>
      <c r="CBX20" s="63"/>
      <c r="CBY20" s="63"/>
      <c r="CBZ20" s="63"/>
      <c r="CCA20" s="63"/>
      <c r="CCB20" s="63"/>
      <c r="CCC20" s="63"/>
      <c r="CCD20" s="63"/>
      <c r="CCE20" s="63"/>
      <c r="CCF20" s="63"/>
      <c r="CCG20" s="63"/>
      <c r="CCH20" s="63"/>
      <c r="CCI20" s="63"/>
      <c r="CCJ20" s="63"/>
      <c r="CCK20" s="63"/>
      <c r="CCL20" s="63"/>
      <c r="CCM20" s="63"/>
      <c r="CCN20" s="63"/>
      <c r="CCO20" s="63"/>
      <c r="CCP20" s="63"/>
      <c r="CCQ20" s="63"/>
      <c r="CCR20" s="63"/>
      <c r="CCS20" s="63"/>
      <c r="CCT20" s="63"/>
      <c r="CCU20" s="63"/>
      <c r="CCV20" s="63"/>
      <c r="CCW20" s="63"/>
      <c r="CCX20" s="63"/>
      <c r="CCY20" s="63"/>
      <c r="CCZ20" s="63"/>
      <c r="CDA20" s="63"/>
      <c r="CDB20" s="63"/>
      <c r="CDC20" s="63"/>
      <c r="CDD20" s="63"/>
      <c r="CDE20" s="63"/>
      <c r="CDF20" s="63"/>
      <c r="CDG20" s="63"/>
      <c r="CDH20" s="63"/>
      <c r="CDI20" s="63"/>
      <c r="CDJ20" s="63"/>
      <c r="CDK20" s="63"/>
      <c r="CDL20" s="63"/>
      <c r="CDM20" s="63"/>
      <c r="CDN20" s="63"/>
      <c r="CDO20" s="63"/>
      <c r="CDP20" s="63"/>
      <c r="CDQ20" s="63"/>
      <c r="CDR20" s="63"/>
      <c r="CDS20" s="63"/>
      <c r="CDT20" s="63"/>
      <c r="CDU20" s="63"/>
      <c r="CDV20" s="63"/>
      <c r="CDW20" s="63"/>
      <c r="CDX20" s="63"/>
      <c r="CDY20" s="63"/>
      <c r="CDZ20" s="63"/>
      <c r="CEA20" s="63"/>
      <c r="CEB20" s="63"/>
      <c r="CEC20" s="63"/>
      <c r="CED20" s="63"/>
      <c r="CEE20" s="63"/>
      <c r="CEF20" s="63"/>
      <c r="CEG20" s="63"/>
      <c r="CEH20" s="63"/>
      <c r="CEI20" s="63"/>
      <c r="CEJ20" s="63"/>
      <c r="CEK20" s="63"/>
      <c r="CEL20" s="63"/>
      <c r="CEM20" s="63"/>
      <c r="CEN20" s="63"/>
      <c r="CEO20" s="63"/>
      <c r="CEP20" s="63"/>
      <c r="CEQ20" s="63"/>
      <c r="CER20" s="63"/>
      <c r="CES20" s="63"/>
      <c r="CET20" s="63"/>
      <c r="CEU20" s="63"/>
      <c r="CEV20" s="63"/>
      <c r="CEW20" s="63"/>
      <c r="CEX20" s="63"/>
      <c r="CEY20" s="63"/>
      <c r="CEZ20" s="63"/>
      <c r="CFA20" s="63"/>
      <c r="CFB20" s="63"/>
      <c r="CFC20" s="63"/>
      <c r="CFD20" s="63"/>
      <c r="CFE20" s="63"/>
      <c r="CFF20" s="63"/>
      <c r="CFG20" s="63"/>
      <c r="CFH20" s="63"/>
      <c r="CFI20" s="63"/>
      <c r="CFJ20" s="63"/>
      <c r="CFK20" s="63"/>
      <c r="CFL20" s="63"/>
      <c r="CFM20" s="63"/>
      <c r="CFN20" s="63"/>
      <c r="CFO20" s="63"/>
      <c r="CFP20" s="63"/>
      <c r="CFQ20" s="63"/>
      <c r="CFR20" s="63"/>
      <c r="CFS20" s="63"/>
      <c r="CFT20" s="63"/>
      <c r="CFU20" s="63"/>
      <c r="CFV20" s="63"/>
      <c r="CFW20" s="63"/>
      <c r="CFX20" s="63"/>
      <c r="CFY20" s="63"/>
      <c r="CFZ20" s="63"/>
      <c r="CGA20" s="63"/>
      <c r="CGB20" s="63"/>
      <c r="CGC20" s="63"/>
      <c r="CGD20" s="63"/>
      <c r="CGE20" s="63"/>
      <c r="CGF20" s="63"/>
      <c r="CGG20" s="63"/>
      <c r="CGH20" s="63"/>
      <c r="CGI20" s="63"/>
      <c r="CGJ20" s="63"/>
      <c r="CGK20" s="63"/>
      <c r="CGL20" s="63"/>
      <c r="CGM20" s="63"/>
      <c r="CGN20" s="63"/>
      <c r="CGO20" s="63"/>
      <c r="CGP20" s="63"/>
      <c r="CGQ20" s="63"/>
      <c r="CGR20" s="63"/>
      <c r="CGS20" s="63"/>
      <c r="CGT20" s="63"/>
      <c r="CGU20" s="63"/>
      <c r="CGV20" s="63"/>
      <c r="CGW20" s="63"/>
      <c r="CGX20" s="63"/>
      <c r="CGY20" s="63"/>
      <c r="CGZ20" s="63"/>
      <c r="CHA20" s="63"/>
      <c r="CHB20" s="63"/>
      <c r="CHC20" s="63"/>
      <c r="CHD20" s="63"/>
      <c r="CHE20" s="63"/>
      <c r="CHF20" s="63"/>
      <c r="CHG20" s="63"/>
      <c r="CHH20" s="63"/>
      <c r="CHI20" s="63"/>
      <c r="CHJ20" s="63"/>
      <c r="CHK20" s="63"/>
      <c r="CHL20" s="63"/>
      <c r="CHM20" s="63"/>
      <c r="CHN20" s="63"/>
      <c r="CHO20" s="63"/>
      <c r="CHP20" s="63"/>
      <c r="CHQ20" s="63"/>
      <c r="CHR20" s="63"/>
      <c r="CHS20" s="63"/>
      <c r="CHT20" s="63"/>
      <c r="CHU20" s="63"/>
      <c r="CHV20" s="63"/>
      <c r="CHW20" s="63"/>
      <c r="CHX20" s="63"/>
      <c r="CHY20" s="63"/>
      <c r="CHZ20" s="63"/>
      <c r="CIA20" s="63"/>
      <c r="CIB20" s="63"/>
      <c r="CIC20" s="63"/>
      <c r="CID20" s="63"/>
      <c r="CIE20" s="63"/>
      <c r="CIF20" s="63"/>
      <c r="CIG20" s="63"/>
      <c r="CIH20" s="63"/>
      <c r="CII20" s="63"/>
      <c r="CIJ20" s="63"/>
      <c r="CIK20" s="63"/>
      <c r="CIL20" s="63"/>
      <c r="CIM20" s="63"/>
      <c r="CIN20" s="63"/>
      <c r="CIO20" s="63"/>
      <c r="CIP20" s="63"/>
      <c r="CIQ20" s="63"/>
      <c r="CIR20" s="63"/>
      <c r="CIS20" s="63"/>
      <c r="CIT20" s="63"/>
      <c r="CIU20" s="63"/>
      <c r="CIV20" s="63"/>
      <c r="CIW20" s="63"/>
      <c r="CIX20" s="63"/>
      <c r="CIY20" s="63"/>
      <c r="CIZ20" s="63"/>
      <c r="CJA20" s="63"/>
      <c r="CJB20" s="63"/>
      <c r="CJC20" s="63"/>
      <c r="CJD20" s="63"/>
      <c r="CJE20" s="63"/>
      <c r="CJF20" s="63"/>
      <c r="CJG20" s="63"/>
      <c r="CJH20" s="63"/>
      <c r="CJI20" s="63"/>
      <c r="CJJ20" s="63"/>
      <c r="CJK20" s="63"/>
      <c r="CJL20" s="63"/>
      <c r="CJM20" s="63"/>
      <c r="CJN20" s="63"/>
      <c r="CJO20" s="63"/>
      <c r="CJP20" s="63"/>
      <c r="CJQ20" s="63"/>
      <c r="CJR20" s="63"/>
      <c r="CJS20" s="63"/>
      <c r="CJT20" s="63"/>
      <c r="CJU20" s="63"/>
      <c r="CJV20" s="63"/>
      <c r="CJW20" s="63"/>
      <c r="CJX20" s="63"/>
      <c r="CJY20" s="63"/>
      <c r="CJZ20" s="63"/>
      <c r="CKA20" s="63"/>
      <c r="CKB20" s="63"/>
      <c r="CKC20" s="63"/>
      <c r="CKD20" s="63"/>
      <c r="CKE20" s="63"/>
      <c r="CKF20" s="63"/>
      <c r="CKG20" s="63"/>
      <c r="CKH20" s="63"/>
      <c r="CKI20" s="63"/>
      <c r="CKJ20" s="63"/>
      <c r="CKK20" s="63"/>
      <c r="CKL20" s="63"/>
      <c r="CKM20" s="63"/>
      <c r="CKN20" s="63"/>
      <c r="CKO20" s="63"/>
      <c r="CKP20" s="63"/>
      <c r="CKQ20" s="63"/>
      <c r="CKR20" s="63"/>
      <c r="CKS20" s="63"/>
      <c r="CKT20" s="63"/>
      <c r="CKU20" s="63"/>
      <c r="CKV20" s="63"/>
      <c r="CKW20" s="63"/>
      <c r="CKX20" s="63"/>
      <c r="CKY20" s="63"/>
      <c r="CKZ20" s="63"/>
      <c r="CLA20" s="63"/>
      <c r="CLB20" s="63"/>
      <c r="CLC20" s="63"/>
      <c r="CLD20" s="63"/>
      <c r="CLE20" s="63"/>
      <c r="CLF20" s="63"/>
      <c r="CLG20" s="63"/>
      <c r="CLH20" s="63"/>
      <c r="CLI20" s="63"/>
      <c r="CLJ20" s="63"/>
      <c r="CLK20" s="63"/>
      <c r="CLL20" s="63"/>
      <c r="CLM20" s="63"/>
      <c r="CLN20" s="63"/>
      <c r="CLO20" s="63"/>
      <c r="CLP20" s="63"/>
      <c r="CLQ20" s="63"/>
      <c r="CLR20" s="63"/>
      <c r="CLS20" s="63"/>
      <c r="CLT20" s="63"/>
      <c r="CLU20" s="63"/>
      <c r="CLV20" s="63"/>
      <c r="CLW20" s="63"/>
      <c r="CLX20" s="63"/>
      <c r="CLY20" s="63"/>
      <c r="CLZ20" s="63"/>
      <c r="CMA20" s="63"/>
      <c r="CMB20" s="63"/>
      <c r="CMC20" s="63"/>
      <c r="CMD20" s="63"/>
      <c r="CME20" s="63"/>
      <c r="CMF20" s="63"/>
      <c r="CMG20" s="63"/>
      <c r="CMH20" s="63"/>
      <c r="CMI20" s="63"/>
      <c r="CMJ20" s="63"/>
      <c r="CMK20" s="63"/>
      <c r="CML20" s="63"/>
      <c r="CMM20" s="63"/>
      <c r="CMN20" s="63"/>
      <c r="CMO20" s="63"/>
      <c r="CMP20" s="63"/>
      <c r="CMQ20" s="63"/>
      <c r="CMR20" s="63"/>
      <c r="CMS20" s="63"/>
      <c r="CMT20" s="63"/>
      <c r="CMU20" s="63"/>
      <c r="CMV20" s="63"/>
      <c r="CMW20" s="63"/>
      <c r="CMX20" s="63"/>
      <c r="CMY20" s="63"/>
      <c r="CMZ20" s="63"/>
      <c r="CNA20" s="63"/>
      <c r="CNB20" s="63"/>
      <c r="CNC20" s="63"/>
      <c r="CND20" s="63"/>
      <c r="CNE20" s="63"/>
      <c r="CNF20" s="63"/>
      <c r="CNG20" s="63"/>
      <c r="CNH20" s="63"/>
      <c r="CNI20" s="63"/>
      <c r="CNJ20" s="63"/>
      <c r="CNK20" s="63"/>
      <c r="CNL20" s="63"/>
      <c r="CNM20" s="63"/>
      <c r="CNN20" s="63"/>
      <c r="CNO20" s="63"/>
      <c r="CNP20" s="63"/>
      <c r="CNQ20" s="63"/>
      <c r="CNR20" s="63"/>
      <c r="CNS20" s="63"/>
      <c r="CNT20" s="63"/>
      <c r="CNU20" s="63"/>
      <c r="CNV20" s="63"/>
      <c r="CNW20" s="63"/>
      <c r="CNX20" s="63"/>
      <c r="CNY20" s="63"/>
      <c r="CNZ20" s="63"/>
      <c r="COA20" s="63"/>
      <c r="COB20" s="63"/>
      <c r="COC20" s="63"/>
      <c r="COD20" s="63"/>
      <c r="COE20" s="63"/>
      <c r="COF20" s="63"/>
      <c r="COG20" s="63"/>
      <c r="COH20" s="63"/>
      <c r="COI20" s="63"/>
      <c r="COJ20" s="63"/>
      <c r="COK20" s="63"/>
      <c r="COL20" s="63"/>
      <c r="COM20" s="63"/>
      <c r="CON20" s="63"/>
      <c r="COO20" s="63"/>
      <c r="COP20" s="63"/>
      <c r="COQ20" s="63"/>
      <c r="COR20" s="63"/>
      <c r="COS20" s="63"/>
      <c r="COT20" s="63"/>
      <c r="COU20" s="63"/>
      <c r="COV20" s="63"/>
      <c r="COW20" s="63"/>
      <c r="COX20" s="63"/>
      <c r="COY20" s="63"/>
      <c r="COZ20" s="63"/>
      <c r="CPA20" s="63"/>
      <c r="CPB20" s="63"/>
      <c r="CPC20" s="63"/>
      <c r="CPD20" s="63"/>
      <c r="CPE20" s="63"/>
      <c r="CPF20" s="63"/>
      <c r="CPG20" s="63"/>
      <c r="CPH20" s="63"/>
      <c r="CPI20" s="63"/>
      <c r="CPJ20" s="63"/>
      <c r="CPK20" s="63"/>
      <c r="CPL20" s="63"/>
      <c r="CPM20" s="63"/>
      <c r="CPN20" s="63"/>
      <c r="CPO20" s="63"/>
      <c r="CPP20" s="63"/>
      <c r="CPQ20" s="63"/>
      <c r="CPR20" s="63"/>
      <c r="CPS20" s="63"/>
      <c r="CPT20" s="63"/>
      <c r="CPU20" s="63"/>
      <c r="CPV20" s="63"/>
      <c r="CPW20" s="63"/>
      <c r="CPX20" s="63"/>
      <c r="CPY20" s="63"/>
      <c r="CPZ20" s="63"/>
      <c r="CQA20" s="63"/>
      <c r="CQB20" s="63"/>
      <c r="CQC20" s="63"/>
      <c r="CQD20" s="63"/>
      <c r="CQE20" s="63"/>
      <c r="CQF20" s="63"/>
      <c r="CQG20" s="63"/>
      <c r="CQH20" s="63"/>
      <c r="CQI20" s="63"/>
      <c r="CQJ20" s="63"/>
      <c r="CQK20" s="63"/>
      <c r="CQL20" s="63"/>
      <c r="CQM20" s="63"/>
      <c r="CQN20" s="63"/>
      <c r="CQO20" s="63"/>
      <c r="CQP20" s="63"/>
      <c r="CQQ20" s="63"/>
      <c r="CQR20" s="63"/>
      <c r="CQS20" s="63"/>
      <c r="CQT20" s="63"/>
      <c r="CQU20" s="63"/>
      <c r="CQV20" s="63"/>
      <c r="CQW20" s="63"/>
      <c r="CQX20" s="63"/>
      <c r="CQY20" s="63"/>
      <c r="CQZ20" s="63"/>
      <c r="CRA20" s="63"/>
      <c r="CRB20" s="63"/>
      <c r="CRC20" s="63"/>
      <c r="CRD20" s="63"/>
      <c r="CRE20" s="63"/>
      <c r="CRF20" s="63"/>
      <c r="CRG20" s="63"/>
      <c r="CRH20" s="63"/>
      <c r="CRI20" s="63"/>
      <c r="CRJ20" s="63"/>
      <c r="CRK20" s="63"/>
      <c r="CRL20" s="63"/>
      <c r="CRM20" s="63"/>
      <c r="CRN20" s="63"/>
      <c r="CRO20" s="63"/>
      <c r="CRP20" s="63"/>
      <c r="CRQ20" s="63"/>
      <c r="CRR20" s="63"/>
      <c r="CRS20" s="63"/>
      <c r="CRT20" s="63"/>
      <c r="CRU20" s="63"/>
      <c r="CRV20" s="63"/>
      <c r="CRW20" s="63"/>
      <c r="CRX20" s="63"/>
      <c r="CRY20" s="63"/>
      <c r="CRZ20" s="63"/>
      <c r="CSA20" s="63"/>
      <c r="CSB20" s="63"/>
      <c r="CSC20" s="63"/>
      <c r="CSD20" s="63"/>
      <c r="CSE20" s="63"/>
      <c r="CSF20" s="63"/>
      <c r="CSG20" s="63"/>
      <c r="CSH20" s="63"/>
      <c r="CSI20" s="63"/>
      <c r="CSJ20" s="63"/>
      <c r="CSK20" s="63"/>
      <c r="CSL20" s="63"/>
      <c r="CSM20" s="63"/>
      <c r="CSN20" s="63"/>
      <c r="CSO20" s="63"/>
      <c r="CSP20" s="63"/>
      <c r="CSQ20" s="63"/>
      <c r="CSR20" s="63"/>
      <c r="CSS20" s="63"/>
      <c r="CST20" s="63"/>
      <c r="CSU20" s="63"/>
      <c r="CSV20" s="63"/>
      <c r="CSW20" s="63"/>
      <c r="CSX20" s="63"/>
      <c r="CSY20" s="63"/>
      <c r="CSZ20" s="63"/>
      <c r="CTA20" s="63"/>
      <c r="CTB20" s="63"/>
      <c r="CTC20" s="63"/>
      <c r="CTD20" s="63"/>
      <c r="CTE20" s="63"/>
      <c r="CTF20" s="63"/>
      <c r="CTG20" s="63"/>
      <c r="CTH20" s="63"/>
      <c r="CTI20" s="63"/>
      <c r="CTJ20" s="63"/>
      <c r="CTK20" s="63"/>
      <c r="CTL20" s="63"/>
      <c r="CTM20" s="63"/>
      <c r="CTN20" s="63"/>
      <c r="CTO20" s="63"/>
      <c r="CTP20" s="63"/>
      <c r="CTQ20" s="63"/>
      <c r="CTR20" s="63"/>
      <c r="CTS20" s="63"/>
      <c r="CTT20" s="63"/>
      <c r="CTU20" s="63"/>
      <c r="CTV20" s="63"/>
      <c r="CTW20" s="63"/>
      <c r="CTX20" s="63"/>
      <c r="CTY20" s="63"/>
      <c r="CTZ20" s="63"/>
      <c r="CUA20" s="63"/>
      <c r="CUB20" s="63"/>
      <c r="CUC20" s="63"/>
      <c r="CUD20" s="63"/>
      <c r="CUE20" s="63"/>
      <c r="CUF20" s="63"/>
      <c r="CUG20" s="63"/>
      <c r="CUH20" s="63"/>
      <c r="CUI20" s="63"/>
      <c r="CUJ20" s="63"/>
      <c r="CUK20" s="63"/>
      <c r="CUL20" s="63"/>
      <c r="CUM20" s="63"/>
      <c r="CUN20" s="63"/>
      <c r="CUO20" s="63"/>
      <c r="CUP20" s="63"/>
      <c r="CUQ20" s="63"/>
      <c r="CUR20" s="63"/>
      <c r="CUS20" s="63"/>
      <c r="CUT20" s="63"/>
      <c r="CUU20" s="63"/>
      <c r="CUV20" s="63"/>
      <c r="CUW20" s="63"/>
      <c r="CUX20" s="63"/>
      <c r="CUY20" s="63"/>
      <c r="CUZ20" s="63"/>
      <c r="CVA20" s="63"/>
      <c r="CVB20" s="63"/>
      <c r="CVC20" s="63"/>
      <c r="CVD20" s="63"/>
      <c r="CVE20" s="63"/>
      <c r="CVF20" s="63"/>
      <c r="CVG20" s="63"/>
      <c r="CVH20" s="63"/>
      <c r="CVI20" s="63"/>
      <c r="CVJ20" s="63"/>
      <c r="CVK20" s="63"/>
      <c r="CVL20" s="63"/>
      <c r="CVM20" s="63"/>
      <c r="CVN20" s="63"/>
      <c r="CVO20" s="63"/>
      <c r="CVP20" s="63"/>
      <c r="CVQ20" s="63"/>
      <c r="CVR20" s="63"/>
      <c r="CVS20" s="63"/>
      <c r="CVT20" s="63"/>
      <c r="CVU20" s="63"/>
      <c r="CVV20" s="63"/>
      <c r="CVW20" s="63"/>
      <c r="CVX20" s="63"/>
      <c r="CVY20" s="63"/>
      <c r="CVZ20" s="63"/>
      <c r="CWA20" s="63"/>
      <c r="CWB20" s="63"/>
      <c r="CWC20" s="63"/>
      <c r="CWD20" s="63"/>
      <c r="CWE20" s="63"/>
      <c r="CWF20" s="63"/>
      <c r="CWG20" s="63"/>
      <c r="CWH20" s="63"/>
      <c r="CWI20" s="63"/>
      <c r="CWJ20" s="63"/>
      <c r="CWK20" s="63"/>
      <c r="CWL20" s="63"/>
      <c r="CWM20" s="63"/>
      <c r="CWN20" s="63"/>
      <c r="CWO20" s="63"/>
      <c r="CWP20" s="63"/>
      <c r="CWQ20" s="63"/>
      <c r="CWR20" s="63"/>
      <c r="CWS20" s="63"/>
      <c r="CWT20" s="63"/>
      <c r="CWU20" s="63"/>
      <c r="CWV20" s="63"/>
      <c r="CWW20" s="63"/>
      <c r="CWX20" s="63"/>
      <c r="CWY20" s="63"/>
      <c r="CWZ20" s="63"/>
      <c r="CXA20" s="63"/>
      <c r="CXB20" s="63"/>
      <c r="CXC20" s="63"/>
      <c r="CXD20" s="63"/>
      <c r="CXE20" s="63"/>
      <c r="CXF20" s="63"/>
      <c r="CXG20" s="63"/>
      <c r="CXH20" s="63"/>
      <c r="CXI20" s="63"/>
      <c r="CXJ20" s="63"/>
      <c r="CXK20" s="63"/>
      <c r="CXL20" s="63"/>
      <c r="CXM20" s="63"/>
      <c r="CXN20" s="63"/>
      <c r="CXO20" s="63"/>
      <c r="CXP20" s="63"/>
      <c r="CXQ20" s="63"/>
      <c r="CXR20" s="63"/>
      <c r="CXS20" s="63"/>
      <c r="CXT20" s="63"/>
      <c r="CXU20" s="63"/>
      <c r="CXV20" s="63"/>
      <c r="CXW20" s="63"/>
      <c r="CXX20" s="63"/>
      <c r="CXY20" s="63"/>
      <c r="CXZ20" s="63"/>
      <c r="CYA20" s="63"/>
      <c r="CYB20" s="63"/>
      <c r="CYC20" s="63"/>
      <c r="CYD20" s="63"/>
      <c r="CYE20" s="63"/>
      <c r="CYF20" s="63"/>
      <c r="CYG20" s="63"/>
      <c r="CYH20" s="63"/>
      <c r="CYI20" s="63"/>
      <c r="CYJ20" s="63"/>
      <c r="CYK20" s="63"/>
      <c r="CYL20" s="63"/>
      <c r="CYM20" s="63"/>
      <c r="CYN20" s="63"/>
      <c r="CYO20" s="63"/>
      <c r="CYP20" s="63"/>
      <c r="CYQ20" s="63"/>
      <c r="CYR20" s="63"/>
      <c r="CYS20" s="63"/>
      <c r="CYT20" s="63"/>
      <c r="CYU20" s="63"/>
      <c r="CYV20" s="63"/>
      <c r="CYW20" s="63"/>
      <c r="CYX20" s="63"/>
      <c r="CYY20" s="63"/>
      <c r="CYZ20" s="63"/>
      <c r="CZA20" s="63"/>
      <c r="CZB20" s="63"/>
      <c r="CZC20" s="63"/>
      <c r="CZD20" s="63"/>
      <c r="CZE20" s="63"/>
      <c r="CZF20" s="63"/>
      <c r="CZG20" s="63"/>
      <c r="CZH20" s="63"/>
      <c r="CZI20" s="63"/>
      <c r="CZJ20" s="63"/>
      <c r="CZK20" s="63"/>
      <c r="CZL20" s="63"/>
      <c r="CZM20" s="63"/>
      <c r="CZN20" s="63"/>
      <c r="CZO20" s="63"/>
      <c r="CZP20" s="63"/>
      <c r="CZQ20" s="63"/>
      <c r="CZR20" s="63"/>
      <c r="CZS20" s="63"/>
      <c r="CZT20" s="63"/>
      <c r="CZU20" s="63"/>
      <c r="CZV20" s="63"/>
      <c r="CZW20" s="63"/>
      <c r="CZX20" s="63"/>
      <c r="CZY20" s="63"/>
      <c r="CZZ20" s="63"/>
      <c r="DAA20" s="63"/>
      <c r="DAB20" s="63"/>
      <c r="DAC20" s="63"/>
      <c r="DAD20" s="63"/>
      <c r="DAE20" s="63"/>
      <c r="DAF20" s="63"/>
      <c r="DAG20" s="63"/>
      <c r="DAH20" s="63"/>
      <c r="DAI20" s="63"/>
      <c r="DAJ20" s="63"/>
      <c r="DAK20" s="63"/>
      <c r="DAL20" s="63"/>
      <c r="DAM20" s="63"/>
      <c r="DAN20" s="63"/>
      <c r="DAO20" s="63"/>
      <c r="DAP20" s="63"/>
      <c r="DAQ20" s="63"/>
      <c r="DAR20" s="63"/>
      <c r="DAS20" s="63"/>
      <c r="DAT20" s="63"/>
      <c r="DAU20" s="63"/>
      <c r="DAV20" s="63"/>
      <c r="DAW20" s="63"/>
      <c r="DAX20" s="63"/>
      <c r="DAY20" s="63"/>
      <c r="DAZ20" s="63"/>
      <c r="DBA20" s="63"/>
      <c r="DBB20" s="63"/>
      <c r="DBC20" s="63"/>
      <c r="DBD20" s="63"/>
      <c r="DBE20" s="63"/>
      <c r="DBF20" s="63"/>
      <c r="DBG20" s="63"/>
      <c r="DBH20" s="63"/>
      <c r="DBI20" s="63"/>
      <c r="DBJ20" s="63"/>
      <c r="DBK20" s="63"/>
      <c r="DBL20" s="63"/>
      <c r="DBM20" s="63"/>
      <c r="DBN20" s="63"/>
      <c r="DBO20" s="63"/>
      <c r="DBP20" s="63"/>
      <c r="DBQ20" s="63"/>
      <c r="DBR20" s="63"/>
      <c r="DBS20" s="63"/>
      <c r="DBT20" s="63"/>
      <c r="DBU20" s="63"/>
      <c r="DBV20" s="63"/>
      <c r="DBW20" s="63"/>
      <c r="DBX20" s="63"/>
      <c r="DBY20" s="63"/>
      <c r="DBZ20" s="63"/>
      <c r="DCA20" s="63"/>
      <c r="DCB20" s="63"/>
      <c r="DCC20" s="63"/>
      <c r="DCD20" s="63"/>
      <c r="DCE20" s="63"/>
      <c r="DCF20" s="63"/>
      <c r="DCG20" s="63"/>
      <c r="DCH20" s="63"/>
      <c r="DCI20" s="63"/>
      <c r="DCJ20" s="63"/>
      <c r="DCK20" s="63"/>
      <c r="DCL20" s="63"/>
      <c r="DCM20" s="63"/>
      <c r="DCN20" s="63"/>
      <c r="DCO20" s="63"/>
      <c r="DCP20" s="63"/>
      <c r="DCQ20" s="63"/>
      <c r="DCR20" s="63"/>
      <c r="DCS20" s="63"/>
      <c r="DCT20" s="63"/>
      <c r="DCU20" s="63"/>
      <c r="DCV20" s="63"/>
      <c r="DCW20" s="63"/>
      <c r="DCX20" s="63"/>
      <c r="DCY20" s="63"/>
      <c r="DCZ20" s="63"/>
      <c r="DDA20" s="63"/>
      <c r="DDB20" s="63"/>
      <c r="DDC20" s="63"/>
      <c r="DDD20" s="63"/>
      <c r="DDE20" s="63"/>
      <c r="DDF20" s="63"/>
      <c r="DDG20" s="63"/>
      <c r="DDH20" s="63"/>
      <c r="DDI20" s="63"/>
      <c r="DDJ20" s="63"/>
      <c r="DDK20" s="63"/>
      <c r="DDL20" s="63"/>
      <c r="DDM20" s="63"/>
      <c r="DDN20" s="63"/>
      <c r="DDO20" s="63"/>
      <c r="DDP20" s="63"/>
      <c r="DDQ20" s="63"/>
      <c r="DDR20" s="63"/>
      <c r="DDS20" s="63"/>
      <c r="DDT20" s="63"/>
      <c r="DDU20" s="63"/>
      <c r="DDV20" s="63"/>
      <c r="DDW20" s="63"/>
      <c r="DDX20" s="63"/>
      <c r="DDY20" s="63"/>
      <c r="DDZ20" s="63"/>
      <c r="DEA20" s="63"/>
      <c r="DEB20" s="63"/>
      <c r="DEC20" s="63"/>
      <c r="DED20" s="63"/>
      <c r="DEE20" s="63"/>
      <c r="DEF20" s="63"/>
      <c r="DEG20" s="63"/>
      <c r="DEH20" s="63"/>
      <c r="DEI20" s="63"/>
      <c r="DEJ20" s="63"/>
      <c r="DEK20" s="63"/>
      <c r="DEL20" s="63"/>
      <c r="DEM20" s="63"/>
      <c r="DEN20" s="63"/>
      <c r="DEO20" s="63"/>
      <c r="DEP20" s="63"/>
      <c r="DEQ20" s="63"/>
      <c r="DER20" s="63"/>
      <c r="DES20" s="63"/>
      <c r="DET20" s="63"/>
      <c r="DEU20" s="63"/>
      <c r="DEV20" s="63"/>
      <c r="DEW20" s="63"/>
      <c r="DEX20" s="63"/>
      <c r="DEY20" s="63"/>
      <c r="DEZ20" s="63"/>
      <c r="DFA20" s="63"/>
      <c r="DFB20" s="63"/>
      <c r="DFC20" s="63"/>
      <c r="DFD20" s="63"/>
      <c r="DFE20" s="63"/>
      <c r="DFF20" s="63"/>
      <c r="DFG20" s="63"/>
      <c r="DFH20" s="63"/>
      <c r="DFI20" s="63"/>
      <c r="DFJ20" s="63"/>
      <c r="DFK20" s="63"/>
      <c r="DFL20" s="63"/>
      <c r="DFM20" s="63"/>
      <c r="DFN20" s="63"/>
      <c r="DFO20" s="63"/>
      <c r="DFP20" s="63"/>
      <c r="DFQ20" s="63"/>
      <c r="DFR20" s="63"/>
      <c r="DFS20" s="63"/>
      <c r="DFT20" s="63"/>
      <c r="DFU20" s="63"/>
      <c r="DFV20" s="63"/>
      <c r="DFW20" s="63"/>
      <c r="DFX20" s="63"/>
      <c r="DFY20" s="63"/>
      <c r="DFZ20" s="63"/>
      <c r="DGA20" s="63"/>
      <c r="DGB20" s="63"/>
      <c r="DGC20" s="63"/>
      <c r="DGD20" s="63"/>
      <c r="DGE20" s="63"/>
      <c r="DGF20" s="63"/>
      <c r="DGG20" s="63"/>
      <c r="DGH20" s="63"/>
      <c r="DGI20" s="63"/>
      <c r="DGJ20" s="63"/>
      <c r="DGK20" s="63"/>
      <c r="DGL20" s="63"/>
      <c r="DGM20" s="63"/>
      <c r="DGN20" s="63"/>
      <c r="DGO20" s="63"/>
      <c r="DGP20" s="63"/>
      <c r="DGQ20" s="63"/>
      <c r="DGR20" s="63"/>
      <c r="DGS20" s="63"/>
      <c r="DGT20" s="63"/>
      <c r="DGU20" s="63"/>
      <c r="DGV20" s="63"/>
      <c r="DGW20" s="63"/>
      <c r="DGX20" s="63"/>
      <c r="DGY20" s="63"/>
      <c r="DGZ20" s="63"/>
      <c r="DHA20" s="63"/>
      <c r="DHB20" s="63"/>
      <c r="DHC20" s="63"/>
      <c r="DHD20" s="63"/>
      <c r="DHE20" s="63"/>
      <c r="DHF20" s="63"/>
      <c r="DHG20" s="63"/>
      <c r="DHH20" s="63"/>
      <c r="DHI20" s="63"/>
      <c r="DHJ20" s="63"/>
      <c r="DHK20" s="63"/>
      <c r="DHL20" s="63"/>
      <c r="DHM20" s="63"/>
      <c r="DHN20" s="63"/>
      <c r="DHO20" s="63"/>
      <c r="DHP20" s="63"/>
      <c r="DHQ20" s="63"/>
      <c r="DHR20" s="63"/>
      <c r="DHS20" s="63"/>
      <c r="DHT20" s="63"/>
      <c r="DHU20" s="63"/>
      <c r="DHV20" s="63"/>
      <c r="DHW20" s="63"/>
      <c r="DHX20" s="63"/>
      <c r="DHY20" s="63"/>
      <c r="DHZ20" s="63"/>
      <c r="DIA20" s="63"/>
      <c r="DIB20" s="63"/>
      <c r="DIC20" s="63"/>
      <c r="DID20" s="63"/>
      <c r="DIE20" s="63"/>
      <c r="DIF20" s="63"/>
      <c r="DIG20" s="63"/>
      <c r="DIH20" s="63"/>
      <c r="DII20" s="63"/>
      <c r="DIJ20" s="63"/>
      <c r="DIK20" s="63"/>
      <c r="DIL20" s="63"/>
      <c r="DIM20" s="63"/>
      <c r="DIN20" s="63"/>
      <c r="DIO20" s="63"/>
      <c r="DIP20" s="63"/>
      <c r="DIQ20" s="63"/>
      <c r="DIR20" s="63"/>
      <c r="DIS20" s="63"/>
      <c r="DIT20" s="63"/>
      <c r="DIU20" s="63"/>
      <c r="DIV20" s="63"/>
      <c r="DIW20" s="63"/>
      <c r="DIX20" s="63"/>
      <c r="DIY20" s="63"/>
      <c r="DIZ20" s="63"/>
      <c r="DJA20" s="63"/>
      <c r="DJB20" s="63"/>
      <c r="DJC20" s="63"/>
      <c r="DJD20" s="63"/>
      <c r="DJE20" s="63"/>
      <c r="DJF20" s="63"/>
      <c r="DJG20" s="63"/>
      <c r="DJH20" s="63"/>
      <c r="DJI20" s="63"/>
      <c r="DJJ20" s="63"/>
      <c r="DJK20" s="63"/>
      <c r="DJL20" s="63"/>
      <c r="DJM20" s="63"/>
      <c r="DJN20" s="63"/>
      <c r="DJO20" s="63"/>
      <c r="DJP20" s="63"/>
      <c r="DJQ20" s="63"/>
      <c r="DJR20" s="63"/>
      <c r="DJS20" s="63"/>
      <c r="DJT20" s="63"/>
      <c r="DJU20" s="63"/>
      <c r="DJV20" s="63"/>
      <c r="DJW20" s="63"/>
      <c r="DJX20" s="63"/>
      <c r="DJY20" s="63"/>
      <c r="DJZ20" s="63"/>
      <c r="DKA20" s="63"/>
      <c r="DKB20" s="63"/>
      <c r="DKC20" s="63"/>
      <c r="DKD20" s="63"/>
      <c r="DKE20" s="63"/>
      <c r="DKF20" s="63"/>
      <c r="DKG20" s="63"/>
      <c r="DKH20" s="63"/>
      <c r="DKI20" s="63"/>
      <c r="DKJ20" s="63"/>
      <c r="DKK20" s="63"/>
      <c r="DKL20" s="63"/>
      <c r="DKM20" s="63"/>
      <c r="DKN20" s="63"/>
      <c r="DKO20" s="63"/>
      <c r="DKP20" s="63"/>
      <c r="DKQ20" s="63"/>
      <c r="DKR20" s="63"/>
      <c r="DKS20" s="63"/>
      <c r="DKT20" s="63"/>
      <c r="DKU20" s="63"/>
      <c r="DKV20" s="63"/>
      <c r="DKW20" s="63"/>
      <c r="DKX20" s="63"/>
      <c r="DKY20" s="63"/>
      <c r="DKZ20" s="63"/>
      <c r="DLA20" s="63"/>
      <c r="DLB20" s="63"/>
      <c r="DLC20" s="63"/>
      <c r="DLD20" s="63"/>
      <c r="DLE20" s="63"/>
      <c r="DLF20" s="63"/>
      <c r="DLG20" s="63"/>
      <c r="DLH20" s="63"/>
      <c r="DLI20" s="63"/>
      <c r="DLJ20" s="63"/>
      <c r="DLK20" s="63"/>
      <c r="DLL20" s="63"/>
      <c r="DLM20" s="63"/>
      <c r="DLN20" s="63"/>
      <c r="DLO20" s="63"/>
      <c r="DLP20" s="63"/>
      <c r="DLQ20" s="63"/>
      <c r="DLR20" s="63"/>
      <c r="DLS20" s="63"/>
      <c r="DLT20" s="63"/>
      <c r="DLU20" s="63"/>
      <c r="DLV20" s="63"/>
      <c r="DLW20" s="63"/>
      <c r="DLX20" s="63"/>
      <c r="DLY20" s="63"/>
      <c r="DLZ20" s="63"/>
      <c r="DMA20" s="63"/>
      <c r="DMB20" s="63"/>
      <c r="DMC20" s="63"/>
      <c r="DMD20" s="63"/>
      <c r="DME20" s="63"/>
      <c r="DMF20" s="63"/>
      <c r="DMG20" s="63"/>
      <c r="DMH20" s="63"/>
      <c r="DMI20" s="63"/>
      <c r="DMJ20" s="63"/>
      <c r="DMK20" s="63"/>
      <c r="DML20" s="63"/>
      <c r="DMM20" s="63"/>
      <c r="DMN20" s="63"/>
      <c r="DMO20" s="63"/>
      <c r="DMP20" s="63"/>
      <c r="DMQ20" s="63"/>
      <c r="DMR20" s="63"/>
      <c r="DMS20" s="63"/>
      <c r="DMT20" s="63"/>
      <c r="DMU20" s="63"/>
      <c r="DMV20" s="63"/>
      <c r="DMW20" s="63"/>
      <c r="DMX20" s="63"/>
      <c r="DMY20" s="63"/>
      <c r="DMZ20" s="63"/>
      <c r="DNA20" s="63"/>
      <c r="DNB20" s="63"/>
      <c r="DNC20" s="63"/>
      <c r="DND20" s="63"/>
      <c r="DNE20" s="63"/>
      <c r="DNF20" s="63"/>
      <c r="DNG20" s="63"/>
      <c r="DNH20" s="63"/>
      <c r="DNI20" s="63"/>
      <c r="DNJ20" s="63"/>
      <c r="DNK20" s="63"/>
      <c r="DNL20" s="63"/>
      <c r="DNM20" s="63"/>
      <c r="DNN20" s="63"/>
      <c r="DNO20" s="63"/>
      <c r="DNP20" s="63"/>
      <c r="DNQ20" s="63"/>
      <c r="DNR20" s="63"/>
      <c r="DNS20" s="63"/>
      <c r="DNT20" s="63"/>
      <c r="DNU20" s="63"/>
      <c r="DNV20" s="63"/>
      <c r="DNW20" s="63"/>
      <c r="DNX20" s="63"/>
      <c r="DNY20" s="63"/>
      <c r="DNZ20" s="63"/>
      <c r="DOA20" s="63"/>
      <c r="DOB20" s="63"/>
      <c r="DOC20" s="63"/>
      <c r="DOD20" s="63"/>
      <c r="DOE20" s="63"/>
      <c r="DOF20" s="63"/>
      <c r="DOG20" s="63"/>
      <c r="DOH20" s="63"/>
      <c r="DOI20" s="63"/>
      <c r="DOJ20" s="63"/>
      <c r="DOK20" s="63"/>
      <c r="DOL20" s="63"/>
      <c r="DOM20" s="63"/>
      <c r="DON20" s="63"/>
      <c r="DOO20" s="63"/>
      <c r="DOP20" s="63"/>
      <c r="DOQ20" s="63"/>
      <c r="DOR20" s="63"/>
      <c r="DOS20" s="63"/>
      <c r="DOT20" s="63"/>
      <c r="DOU20" s="63"/>
      <c r="DOV20" s="63"/>
      <c r="DOW20" s="63"/>
      <c r="DOX20" s="63"/>
      <c r="DOY20" s="63"/>
      <c r="DOZ20" s="63"/>
      <c r="DPA20" s="63"/>
      <c r="DPB20" s="63"/>
      <c r="DPC20" s="63"/>
      <c r="DPD20" s="63"/>
      <c r="DPE20" s="63"/>
      <c r="DPF20" s="63"/>
      <c r="DPG20" s="63"/>
      <c r="DPH20" s="63"/>
      <c r="DPI20" s="63"/>
      <c r="DPJ20" s="63"/>
      <c r="DPK20" s="63"/>
      <c r="DPL20" s="63"/>
      <c r="DPM20" s="63"/>
      <c r="DPN20" s="63"/>
      <c r="DPO20" s="63"/>
      <c r="DPP20" s="63"/>
      <c r="DPQ20" s="63"/>
      <c r="DPR20" s="63"/>
      <c r="DPS20" s="63"/>
      <c r="DPT20" s="63"/>
      <c r="DPU20" s="63"/>
      <c r="DPV20" s="63"/>
      <c r="DPW20" s="63"/>
      <c r="DPX20" s="63"/>
      <c r="DPY20" s="63"/>
      <c r="DPZ20" s="63"/>
      <c r="DQA20" s="63"/>
      <c r="DQB20" s="63"/>
      <c r="DQC20" s="63"/>
      <c r="DQD20" s="63"/>
      <c r="DQE20" s="63"/>
      <c r="DQF20" s="63"/>
      <c r="DQG20" s="63"/>
      <c r="DQH20" s="63"/>
      <c r="DQI20" s="63"/>
      <c r="DQJ20" s="63"/>
      <c r="DQK20" s="63"/>
      <c r="DQL20" s="63"/>
      <c r="DQM20" s="63"/>
      <c r="DQN20" s="63"/>
      <c r="DQO20" s="63"/>
      <c r="DQP20" s="63"/>
      <c r="DQQ20" s="63"/>
      <c r="DQR20" s="63"/>
      <c r="DQS20" s="63"/>
      <c r="DQT20" s="63"/>
      <c r="DQU20" s="63"/>
      <c r="DQV20" s="63"/>
      <c r="DQW20" s="63"/>
      <c r="DQX20" s="63"/>
      <c r="DQY20" s="63"/>
      <c r="DQZ20" s="63"/>
      <c r="DRA20" s="63"/>
      <c r="DRB20" s="63"/>
      <c r="DRC20" s="63"/>
      <c r="DRD20" s="63"/>
      <c r="DRE20" s="63"/>
      <c r="DRF20" s="63"/>
      <c r="DRG20" s="63"/>
      <c r="DRH20" s="63"/>
      <c r="DRI20" s="63"/>
      <c r="DRJ20" s="63"/>
      <c r="DRK20" s="63"/>
      <c r="DRL20" s="63"/>
      <c r="DRM20" s="63"/>
      <c r="DRN20" s="63"/>
      <c r="DRO20" s="63"/>
      <c r="DRP20" s="63"/>
      <c r="DRQ20" s="63"/>
      <c r="DRR20" s="63"/>
      <c r="DRS20" s="63"/>
      <c r="DRT20" s="63"/>
      <c r="DRU20" s="63"/>
      <c r="DRV20" s="63"/>
      <c r="DRW20" s="63"/>
      <c r="DRX20" s="63"/>
      <c r="DRY20" s="63"/>
      <c r="DRZ20" s="63"/>
      <c r="DSA20" s="63"/>
      <c r="DSB20" s="63"/>
      <c r="DSC20" s="63"/>
      <c r="DSD20" s="63"/>
      <c r="DSE20" s="63"/>
      <c r="DSF20" s="63"/>
      <c r="DSG20" s="63"/>
      <c r="DSH20" s="63"/>
      <c r="DSI20" s="63"/>
      <c r="DSJ20" s="63"/>
      <c r="DSK20" s="63"/>
      <c r="DSL20" s="63"/>
      <c r="DSM20" s="63"/>
      <c r="DSN20" s="63"/>
      <c r="DSO20" s="63"/>
      <c r="DSP20" s="63"/>
      <c r="DSQ20" s="63"/>
      <c r="DSR20" s="63"/>
      <c r="DSS20" s="63"/>
      <c r="DST20" s="63"/>
      <c r="DSU20" s="63"/>
      <c r="DSV20" s="63"/>
      <c r="DSW20" s="63"/>
      <c r="DSX20" s="63"/>
      <c r="DSY20" s="63"/>
      <c r="DSZ20" s="63"/>
      <c r="DTA20" s="63"/>
      <c r="DTB20" s="63"/>
      <c r="DTC20" s="63"/>
      <c r="DTD20" s="63"/>
      <c r="DTE20" s="63"/>
      <c r="DTF20" s="63"/>
      <c r="DTG20" s="63"/>
      <c r="DTH20" s="63"/>
      <c r="DTI20" s="63"/>
      <c r="DTJ20" s="63"/>
      <c r="DTK20" s="63"/>
      <c r="DTL20" s="63"/>
      <c r="DTM20" s="63"/>
      <c r="DTN20" s="63"/>
      <c r="DTO20" s="63"/>
      <c r="DTP20" s="63"/>
      <c r="DTQ20" s="63"/>
      <c r="DTR20" s="63"/>
      <c r="DTS20" s="63"/>
      <c r="DTT20" s="63"/>
      <c r="DTU20" s="63"/>
      <c r="DTV20" s="63"/>
      <c r="DTW20" s="63"/>
      <c r="DTX20" s="63"/>
      <c r="DTY20" s="63"/>
      <c r="DTZ20" s="63"/>
      <c r="DUA20" s="63"/>
      <c r="DUB20" s="63"/>
      <c r="DUC20" s="63"/>
      <c r="DUD20" s="63"/>
      <c r="DUE20" s="63"/>
      <c r="DUF20" s="63"/>
      <c r="DUG20" s="63"/>
      <c r="DUH20" s="63"/>
      <c r="DUI20" s="63"/>
      <c r="DUJ20" s="63"/>
      <c r="DUK20" s="63"/>
      <c r="DUL20" s="63"/>
      <c r="DUM20" s="63"/>
      <c r="DUN20" s="63"/>
      <c r="DUO20" s="63"/>
      <c r="DUP20" s="63"/>
      <c r="DUQ20" s="63"/>
      <c r="DUR20" s="63"/>
      <c r="DUS20" s="63"/>
      <c r="DUT20" s="63"/>
      <c r="DUU20" s="63"/>
      <c r="DUV20" s="63"/>
      <c r="DUW20" s="63"/>
      <c r="DUX20" s="63"/>
      <c r="DUY20" s="63"/>
      <c r="DUZ20" s="63"/>
      <c r="DVA20" s="63"/>
      <c r="DVB20" s="63"/>
      <c r="DVC20" s="63"/>
      <c r="DVD20" s="63"/>
      <c r="DVE20" s="63"/>
      <c r="DVF20" s="63"/>
      <c r="DVG20" s="63"/>
      <c r="DVH20" s="63"/>
      <c r="DVI20" s="63"/>
      <c r="DVJ20" s="63"/>
      <c r="DVK20" s="63"/>
      <c r="DVL20" s="63"/>
      <c r="DVM20" s="63"/>
      <c r="DVN20" s="63"/>
      <c r="DVO20" s="63"/>
      <c r="DVP20" s="63"/>
      <c r="DVQ20" s="63"/>
      <c r="DVR20" s="63"/>
      <c r="DVS20" s="63"/>
      <c r="DVT20" s="63"/>
      <c r="DVU20" s="63"/>
      <c r="DVV20" s="63"/>
      <c r="DVW20" s="63"/>
      <c r="DVX20" s="63"/>
      <c r="DVY20" s="63"/>
      <c r="DVZ20" s="63"/>
      <c r="DWA20" s="63"/>
      <c r="DWB20" s="63"/>
      <c r="DWC20" s="63"/>
      <c r="DWD20" s="63"/>
      <c r="DWE20" s="63"/>
      <c r="DWF20" s="63"/>
      <c r="DWG20" s="63"/>
      <c r="DWH20" s="63"/>
      <c r="DWI20" s="63"/>
      <c r="DWJ20" s="63"/>
      <c r="DWK20" s="63"/>
      <c r="DWL20" s="63"/>
      <c r="DWM20" s="63"/>
      <c r="DWN20" s="63"/>
      <c r="DWO20" s="63"/>
      <c r="DWP20" s="63"/>
      <c r="DWQ20" s="63"/>
      <c r="DWR20" s="63"/>
      <c r="DWS20" s="63"/>
      <c r="DWT20" s="63"/>
      <c r="DWU20" s="63"/>
      <c r="DWV20" s="63"/>
      <c r="DWW20" s="63"/>
      <c r="DWX20" s="63"/>
      <c r="DWY20" s="63"/>
      <c r="DWZ20" s="63"/>
      <c r="DXA20" s="63"/>
      <c r="DXB20" s="63"/>
      <c r="DXC20" s="63"/>
      <c r="DXD20" s="63"/>
      <c r="DXE20" s="63"/>
      <c r="DXF20" s="63"/>
      <c r="DXG20" s="63"/>
      <c r="DXH20" s="63"/>
      <c r="DXI20" s="63"/>
      <c r="DXJ20" s="63"/>
      <c r="DXK20" s="63"/>
      <c r="DXL20" s="63"/>
      <c r="DXM20" s="63"/>
      <c r="DXN20" s="63"/>
      <c r="DXO20" s="63"/>
      <c r="DXP20" s="63"/>
      <c r="DXQ20" s="63"/>
      <c r="DXR20" s="63"/>
      <c r="DXS20" s="63"/>
      <c r="DXT20" s="63"/>
      <c r="DXU20" s="63"/>
      <c r="DXV20" s="63"/>
      <c r="DXW20" s="63"/>
      <c r="DXX20" s="63"/>
      <c r="DXY20" s="63"/>
      <c r="DXZ20" s="63"/>
      <c r="DYA20" s="63"/>
      <c r="DYB20" s="63"/>
      <c r="DYC20" s="63"/>
      <c r="DYD20" s="63"/>
      <c r="DYE20" s="63"/>
      <c r="DYF20" s="63"/>
      <c r="DYG20" s="63"/>
      <c r="DYH20" s="63"/>
      <c r="DYI20" s="63"/>
      <c r="DYJ20" s="63"/>
      <c r="DYK20" s="63"/>
      <c r="DYL20" s="63"/>
      <c r="DYM20" s="63"/>
      <c r="DYN20" s="63"/>
      <c r="DYO20" s="63"/>
      <c r="DYP20" s="63"/>
      <c r="DYQ20" s="63"/>
      <c r="DYR20" s="63"/>
      <c r="DYS20" s="63"/>
      <c r="DYT20" s="63"/>
      <c r="DYU20" s="63"/>
      <c r="DYV20" s="63"/>
      <c r="DYW20" s="63"/>
      <c r="DYX20" s="63"/>
      <c r="DYY20" s="63"/>
      <c r="DYZ20" s="63"/>
      <c r="DZA20" s="63"/>
      <c r="DZB20" s="63"/>
      <c r="DZC20" s="63"/>
      <c r="DZD20" s="63"/>
      <c r="DZE20" s="63"/>
      <c r="DZF20" s="63"/>
      <c r="DZG20" s="63"/>
      <c r="DZH20" s="63"/>
      <c r="DZI20" s="63"/>
      <c r="DZJ20" s="63"/>
      <c r="DZK20" s="63"/>
      <c r="DZL20" s="63"/>
      <c r="DZM20" s="63"/>
      <c r="DZN20" s="63"/>
      <c r="DZO20" s="63"/>
      <c r="DZP20" s="63"/>
      <c r="DZQ20" s="63"/>
      <c r="DZR20" s="63"/>
      <c r="DZS20" s="63"/>
      <c r="DZT20" s="63"/>
      <c r="DZU20" s="63"/>
      <c r="DZV20" s="63"/>
      <c r="DZW20" s="63"/>
      <c r="DZX20" s="63"/>
      <c r="DZY20" s="63"/>
      <c r="DZZ20" s="63"/>
      <c r="EAA20" s="63"/>
      <c r="EAB20" s="63"/>
      <c r="EAC20" s="63"/>
      <c r="EAD20" s="63"/>
      <c r="EAE20" s="63"/>
      <c r="EAF20" s="63"/>
      <c r="EAG20" s="63"/>
      <c r="EAH20" s="63"/>
      <c r="EAI20" s="63"/>
      <c r="EAJ20" s="63"/>
      <c r="EAK20" s="63"/>
      <c r="EAL20" s="63"/>
      <c r="EAM20" s="63"/>
      <c r="EAN20" s="63"/>
      <c r="EAO20" s="63"/>
      <c r="EAP20" s="63"/>
      <c r="EAQ20" s="63"/>
      <c r="EAR20" s="63"/>
      <c r="EAS20" s="63"/>
      <c r="EAT20" s="63"/>
      <c r="EAU20" s="63"/>
      <c r="EAV20" s="63"/>
      <c r="EAW20" s="63"/>
      <c r="EAX20" s="63"/>
      <c r="EAY20" s="63"/>
      <c r="EAZ20" s="63"/>
      <c r="EBA20" s="63"/>
      <c r="EBB20" s="63"/>
      <c r="EBC20" s="63"/>
      <c r="EBD20" s="63"/>
      <c r="EBE20" s="63"/>
      <c r="EBF20" s="63"/>
      <c r="EBG20" s="63"/>
      <c r="EBH20" s="63"/>
      <c r="EBI20" s="63"/>
      <c r="EBJ20" s="63"/>
      <c r="EBK20" s="63"/>
      <c r="EBL20" s="63"/>
      <c r="EBM20" s="63"/>
      <c r="EBN20" s="63"/>
      <c r="EBO20" s="63"/>
      <c r="EBP20" s="63"/>
      <c r="EBQ20" s="63"/>
      <c r="EBR20" s="63"/>
      <c r="EBS20" s="63"/>
      <c r="EBT20" s="63"/>
      <c r="EBU20" s="63"/>
      <c r="EBV20" s="63"/>
      <c r="EBW20" s="63"/>
      <c r="EBX20" s="63"/>
      <c r="EBY20" s="63"/>
      <c r="EBZ20" s="63"/>
      <c r="ECA20" s="63"/>
      <c r="ECB20" s="63"/>
      <c r="ECC20" s="63"/>
      <c r="ECD20" s="63"/>
      <c r="ECE20" s="63"/>
      <c r="ECF20" s="63"/>
      <c r="ECG20" s="63"/>
      <c r="ECH20" s="63"/>
      <c r="ECI20" s="63"/>
      <c r="ECJ20" s="63"/>
      <c r="ECK20" s="63"/>
      <c r="ECL20" s="63"/>
      <c r="ECM20" s="63"/>
      <c r="ECN20" s="63"/>
      <c r="ECO20" s="63"/>
      <c r="ECP20" s="63"/>
      <c r="ECQ20" s="63"/>
      <c r="ECR20" s="63"/>
      <c r="ECS20" s="63"/>
      <c r="ECT20" s="63"/>
      <c r="ECU20" s="63"/>
      <c r="ECV20" s="63"/>
      <c r="ECW20" s="63"/>
      <c r="ECX20" s="63"/>
      <c r="ECY20" s="63"/>
      <c r="ECZ20" s="63"/>
      <c r="EDA20" s="63"/>
      <c r="EDB20" s="63"/>
      <c r="EDC20" s="63"/>
      <c r="EDD20" s="63"/>
      <c r="EDE20" s="63"/>
      <c r="EDF20" s="63"/>
      <c r="EDG20" s="63"/>
      <c r="EDH20" s="63"/>
      <c r="EDI20" s="63"/>
      <c r="EDJ20" s="63"/>
      <c r="EDK20" s="63"/>
      <c r="EDL20" s="63"/>
      <c r="EDM20" s="63"/>
      <c r="EDN20" s="63"/>
      <c r="EDO20" s="63"/>
      <c r="EDP20" s="63"/>
      <c r="EDQ20" s="63"/>
      <c r="EDR20" s="63"/>
      <c r="EDS20" s="63"/>
      <c r="EDT20" s="63"/>
      <c r="EDU20" s="63"/>
      <c r="EDV20" s="63"/>
      <c r="EDW20" s="63"/>
      <c r="EDX20" s="63"/>
      <c r="EDY20" s="63"/>
      <c r="EDZ20" s="63"/>
      <c r="EEA20" s="63"/>
      <c r="EEB20" s="63"/>
      <c r="EEC20" s="63"/>
      <c r="EED20" s="63"/>
      <c r="EEE20" s="63"/>
      <c r="EEF20" s="63"/>
      <c r="EEG20" s="63"/>
      <c r="EEH20" s="63"/>
      <c r="EEI20" s="63"/>
      <c r="EEJ20" s="63"/>
      <c r="EEK20" s="63"/>
      <c r="EEL20" s="63"/>
      <c r="EEM20" s="63"/>
      <c r="EEN20" s="63"/>
      <c r="EEO20" s="63"/>
      <c r="EEP20" s="63"/>
      <c r="EEQ20" s="63"/>
      <c r="EER20" s="63"/>
      <c r="EES20" s="63"/>
      <c r="EET20" s="63"/>
      <c r="EEU20" s="63"/>
      <c r="EEV20" s="63"/>
      <c r="EEW20" s="63"/>
      <c r="EEX20" s="63"/>
      <c r="EEY20" s="63"/>
      <c r="EEZ20" s="63"/>
      <c r="EFA20" s="63"/>
      <c r="EFB20" s="63"/>
      <c r="EFC20" s="63"/>
      <c r="EFD20" s="63"/>
      <c r="EFE20" s="63"/>
      <c r="EFF20" s="63"/>
      <c r="EFG20" s="63"/>
      <c r="EFH20" s="63"/>
      <c r="EFI20" s="63"/>
      <c r="EFJ20" s="63"/>
      <c r="EFK20" s="63"/>
      <c r="EFL20" s="63"/>
      <c r="EFM20" s="63"/>
      <c r="EFN20" s="63"/>
      <c r="EFO20" s="63"/>
      <c r="EFP20" s="63"/>
      <c r="EFQ20" s="63"/>
      <c r="EFR20" s="63"/>
      <c r="EFS20" s="63"/>
      <c r="EFT20" s="63"/>
      <c r="EFU20" s="63"/>
      <c r="EFV20" s="63"/>
      <c r="EFW20" s="63"/>
      <c r="EFX20" s="63"/>
      <c r="EFY20" s="63"/>
      <c r="EFZ20" s="63"/>
      <c r="EGA20" s="63"/>
      <c r="EGB20" s="63"/>
      <c r="EGC20" s="63"/>
      <c r="EGD20" s="63"/>
      <c r="EGE20" s="63"/>
      <c r="EGF20" s="63"/>
      <c r="EGG20" s="63"/>
      <c r="EGH20" s="63"/>
      <c r="EGI20" s="63"/>
      <c r="EGJ20" s="63"/>
      <c r="EGK20" s="63"/>
      <c r="EGL20" s="63"/>
      <c r="EGM20" s="63"/>
      <c r="EGN20" s="63"/>
      <c r="EGO20" s="63"/>
      <c r="EGP20" s="63"/>
      <c r="EGQ20" s="63"/>
      <c r="EGR20" s="63"/>
      <c r="EGS20" s="63"/>
      <c r="EGT20" s="63"/>
      <c r="EGU20" s="63"/>
      <c r="EGV20" s="63"/>
      <c r="EGW20" s="63"/>
      <c r="EGX20" s="63"/>
      <c r="EGY20" s="63"/>
      <c r="EGZ20" s="63"/>
      <c r="EHA20" s="63"/>
      <c r="EHB20" s="63"/>
      <c r="EHC20" s="63"/>
      <c r="EHD20" s="63"/>
      <c r="EHE20" s="63"/>
      <c r="EHF20" s="63"/>
      <c r="EHG20" s="63"/>
      <c r="EHH20" s="63"/>
      <c r="EHI20" s="63"/>
      <c r="EHJ20" s="63"/>
      <c r="EHK20" s="63"/>
      <c r="EHL20" s="63"/>
      <c r="EHM20" s="63"/>
      <c r="EHN20" s="63"/>
      <c r="EHO20" s="63"/>
      <c r="EHP20" s="63"/>
      <c r="EHQ20" s="63"/>
      <c r="EHR20" s="63"/>
      <c r="EHS20" s="63"/>
      <c r="EHT20" s="63"/>
      <c r="EHU20" s="63"/>
      <c r="EHV20" s="63"/>
      <c r="EHW20" s="63"/>
      <c r="EHX20" s="63"/>
      <c r="EHY20" s="63"/>
      <c r="EHZ20" s="63"/>
      <c r="EIA20" s="63"/>
      <c r="EIB20" s="63"/>
      <c r="EIC20" s="63"/>
      <c r="EID20" s="63"/>
      <c r="EIE20" s="63"/>
      <c r="EIF20" s="63"/>
      <c r="EIG20" s="63"/>
      <c r="EIH20" s="63"/>
      <c r="EII20" s="63"/>
      <c r="EIJ20" s="63"/>
      <c r="EIK20" s="63"/>
      <c r="EIL20" s="63"/>
      <c r="EIM20" s="63"/>
      <c r="EIN20" s="63"/>
      <c r="EIO20" s="63"/>
      <c r="EIP20" s="63"/>
      <c r="EIQ20" s="63"/>
      <c r="EIR20" s="63"/>
      <c r="EIS20" s="63"/>
      <c r="EIT20" s="63"/>
      <c r="EIU20" s="63"/>
      <c r="EIV20" s="63"/>
      <c r="EIW20" s="63"/>
      <c r="EIX20" s="63"/>
      <c r="EIY20" s="63"/>
      <c r="EIZ20" s="63"/>
      <c r="EJA20" s="63"/>
      <c r="EJB20" s="63"/>
      <c r="EJC20" s="63"/>
      <c r="EJD20" s="63"/>
      <c r="EJE20" s="63"/>
      <c r="EJF20" s="63"/>
      <c r="EJG20" s="63"/>
      <c r="EJH20" s="63"/>
      <c r="EJI20" s="63"/>
      <c r="EJJ20" s="63"/>
      <c r="EJK20" s="63"/>
      <c r="EJL20" s="63"/>
      <c r="EJM20" s="63"/>
      <c r="EJN20" s="63"/>
      <c r="EJO20" s="63"/>
      <c r="EJP20" s="63"/>
      <c r="EJQ20" s="63"/>
      <c r="EJR20" s="63"/>
      <c r="EJS20" s="63"/>
      <c r="EJT20" s="63"/>
      <c r="EJU20" s="63"/>
      <c r="EJV20" s="63"/>
      <c r="EJW20" s="63"/>
      <c r="EJX20" s="63"/>
      <c r="EJY20" s="63"/>
      <c r="EJZ20" s="63"/>
      <c r="EKA20" s="63"/>
      <c r="EKB20" s="63"/>
      <c r="EKC20" s="63"/>
      <c r="EKD20" s="63"/>
      <c r="EKE20" s="63"/>
      <c r="EKF20" s="63"/>
      <c r="EKG20" s="63"/>
      <c r="EKH20" s="63"/>
      <c r="EKI20" s="63"/>
      <c r="EKJ20" s="63"/>
      <c r="EKK20" s="63"/>
      <c r="EKL20" s="63"/>
      <c r="EKM20" s="63"/>
      <c r="EKN20" s="63"/>
      <c r="EKO20" s="63"/>
      <c r="EKP20" s="63"/>
      <c r="EKQ20" s="63"/>
      <c r="EKR20" s="63"/>
      <c r="EKS20" s="63"/>
      <c r="EKT20" s="63"/>
      <c r="EKU20" s="63"/>
      <c r="EKV20" s="63"/>
      <c r="EKW20" s="63"/>
      <c r="EKX20" s="63"/>
      <c r="EKY20" s="63"/>
      <c r="EKZ20" s="63"/>
      <c r="ELA20" s="63"/>
      <c r="ELB20" s="63"/>
      <c r="ELC20" s="63"/>
      <c r="ELD20" s="63"/>
      <c r="ELE20" s="63"/>
      <c r="ELF20" s="63"/>
      <c r="ELG20" s="63"/>
      <c r="ELH20" s="63"/>
      <c r="ELI20" s="63"/>
      <c r="ELJ20" s="63"/>
      <c r="ELK20" s="63"/>
      <c r="ELL20" s="63"/>
      <c r="ELM20" s="63"/>
      <c r="ELN20" s="63"/>
      <c r="ELO20" s="63"/>
      <c r="ELP20" s="63"/>
      <c r="ELQ20" s="63"/>
      <c r="ELR20" s="63"/>
      <c r="ELS20" s="63"/>
      <c r="ELT20" s="63"/>
      <c r="ELU20" s="63"/>
      <c r="ELV20" s="63"/>
      <c r="ELW20" s="63"/>
      <c r="ELX20" s="63"/>
      <c r="ELY20" s="63"/>
      <c r="ELZ20" s="63"/>
      <c r="EMA20" s="63"/>
      <c r="EMB20" s="63"/>
      <c r="EMC20" s="63"/>
      <c r="EMD20" s="63"/>
      <c r="EME20" s="63"/>
      <c r="EMF20" s="63"/>
      <c r="EMG20" s="63"/>
      <c r="EMH20" s="63"/>
      <c r="EMI20" s="63"/>
      <c r="EMJ20" s="63"/>
      <c r="EMK20" s="63"/>
      <c r="EML20" s="63"/>
      <c r="EMM20" s="63"/>
      <c r="EMN20" s="63"/>
      <c r="EMO20" s="63"/>
      <c r="EMP20" s="63"/>
      <c r="EMQ20" s="63"/>
      <c r="EMR20" s="63"/>
      <c r="EMS20" s="63"/>
      <c r="EMT20" s="63"/>
      <c r="EMU20" s="63"/>
      <c r="EMV20" s="63"/>
      <c r="EMW20" s="63"/>
      <c r="EMX20" s="63"/>
      <c r="EMY20" s="63"/>
      <c r="EMZ20" s="63"/>
      <c r="ENA20" s="63"/>
      <c r="ENB20" s="63"/>
      <c r="ENC20" s="63"/>
      <c r="END20" s="63"/>
      <c r="ENE20" s="63"/>
      <c r="ENF20" s="63"/>
      <c r="ENG20" s="63"/>
      <c r="ENH20" s="63"/>
      <c r="ENI20" s="63"/>
      <c r="ENJ20" s="63"/>
      <c r="ENK20" s="63"/>
      <c r="ENL20" s="63"/>
      <c r="ENM20" s="63"/>
      <c r="ENN20" s="63"/>
      <c r="ENO20" s="63"/>
      <c r="ENP20" s="63"/>
      <c r="ENQ20" s="63"/>
      <c r="ENR20" s="63"/>
      <c r="ENS20" s="63"/>
      <c r="ENT20" s="63"/>
      <c r="ENU20" s="63"/>
      <c r="ENV20" s="63"/>
      <c r="ENW20" s="63"/>
      <c r="ENX20" s="63"/>
      <c r="ENY20" s="63"/>
      <c r="ENZ20" s="63"/>
      <c r="EOA20" s="63"/>
      <c r="EOB20" s="63"/>
      <c r="EOC20" s="63"/>
      <c r="EOD20" s="63"/>
      <c r="EOE20" s="63"/>
      <c r="EOF20" s="63"/>
      <c r="EOG20" s="63"/>
      <c r="EOH20" s="63"/>
      <c r="EOI20" s="63"/>
      <c r="EOJ20" s="63"/>
      <c r="EOK20" s="63"/>
      <c r="EOL20" s="63"/>
      <c r="EOM20" s="63"/>
      <c r="EON20" s="63"/>
      <c r="EOO20" s="63"/>
      <c r="EOP20" s="63"/>
      <c r="EOQ20" s="63"/>
      <c r="EOR20" s="63"/>
      <c r="EOS20" s="63"/>
      <c r="EOT20" s="63"/>
      <c r="EOU20" s="63"/>
      <c r="EOV20" s="63"/>
      <c r="EOW20" s="63"/>
      <c r="EOX20" s="63"/>
      <c r="EOY20" s="63"/>
      <c r="EOZ20" s="63"/>
      <c r="EPA20" s="63"/>
      <c r="EPB20" s="63"/>
      <c r="EPC20" s="63"/>
      <c r="EPD20" s="63"/>
      <c r="EPE20" s="63"/>
      <c r="EPF20" s="63"/>
      <c r="EPG20" s="63"/>
      <c r="EPH20" s="63"/>
      <c r="EPI20" s="63"/>
      <c r="EPJ20" s="63"/>
      <c r="EPK20" s="63"/>
      <c r="EPL20" s="63"/>
      <c r="EPM20" s="63"/>
      <c r="EPN20" s="63"/>
      <c r="EPO20" s="63"/>
      <c r="EPP20" s="63"/>
      <c r="EPQ20" s="63"/>
      <c r="EPR20" s="63"/>
      <c r="EPS20" s="63"/>
      <c r="EPT20" s="63"/>
      <c r="EPU20" s="63"/>
      <c r="EPV20" s="63"/>
      <c r="EPW20" s="63"/>
      <c r="EPX20" s="63"/>
      <c r="EPY20" s="63"/>
      <c r="EPZ20" s="63"/>
      <c r="EQA20" s="63"/>
      <c r="EQB20" s="63"/>
      <c r="EQC20" s="63"/>
      <c r="EQD20" s="63"/>
      <c r="EQE20" s="63"/>
      <c r="EQF20" s="63"/>
      <c r="EQG20" s="63"/>
      <c r="EQH20" s="63"/>
      <c r="EQI20" s="63"/>
      <c r="EQJ20" s="63"/>
      <c r="EQK20" s="63"/>
      <c r="EQL20" s="63"/>
      <c r="EQM20" s="63"/>
      <c r="EQN20" s="63"/>
      <c r="EQO20" s="63"/>
      <c r="EQP20" s="63"/>
      <c r="EQQ20" s="63"/>
      <c r="EQR20" s="63"/>
      <c r="EQS20" s="63"/>
      <c r="EQT20" s="63"/>
      <c r="EQU20" s="63"/>
      <c r="EQV20" s="63"/>
      <c r="EQW20" s="63"/>
      <c r="EQX20" s="63"/>
      <c r="EQY20" s="63"/>
      <c r="EQZ20" s="63"/>
      <c r="ERA20" s="63"/>
      <c r="ERB20" s="63"/>
      <c r="ERC20" s="63"/>
      <c r="ERD20" s="63"/>
      <c r="ERE20" s="63"/>
      <c r="ERF20" s="63"/>
      <c r="ERG20" s="63"/>
      <c r="ERH20" s="63"/>
      <c r="ERI20" s="63"/>
      <c r="ERJ20" s="63"/>
      <c r="ERK20" s="63"/>
      <c r="ERL20" s="63"/>
      <c r="ERM20" s="63"/>
      <c r="ERN20" s="63"/>
      <c r="ERO20" s="63"/>
      <c r="ERP20" s="63"/>
      <c r="ERQ20" s="63"/>
      <c r="ERR20" s="63"/>
      <c r="ERS20" s="63"/>
      <c r="ERT20" s="63"/>
      <c r="ERU20" s="63"/>
      <c r="ERV20" s="63"/>
      <c r="ERW20" s="63"/>
      <c r="ERX20" s="63"/>
      <c r="ERY20" s="63"/>
      <c r="ERZ20" s="63"/>
      <c r="ESA20" s="63"/>
      <c r="ESB20" s="63"/>
      <c r="ESC20" s="63"/>
      <c r="ESD20" s="63"/>
      <c r="ESE20" s="63"/>
      <c r="ESF20" s="63"/>
      <c r="ESG20" s="63"/>
      <c r="ESH20" s="63"/>
      <c r="ESI20" s="63"/>
      <c r="ESJ20" s="63"/>
      <c r="ESK20" s="63"/>
      <c r="ESL20" s="63"/>
      <c r="ESM20" s="63"/>
      <c r="ESN20" s="63"/>
      <c r="ESO20" s="63"/>
      <c r="ESP20" s="63"/>
      <c r="ESQ20" s="63"/>
      <c r="ESR20" s="63"/>
      <c r="ESS20" s="63"/>
      <c r="EST20" s="63"/>
      <c r="ESU20" s="63"/>
      <c r="ESV20" s="63"/>
      <c r="ESW20" s="63"/>
      <c r="ESX20" s="63"/>
      <c r="ESY20" s="63"/>
      <c r="ESZ20" s="63"/>
      <c r="ETA20" s="63"/>
      <c r="ETB20" s="63"/>
      <c r="ETC20" s="63"/>
      <c r="ETD20" s="63"/>
      <c r="ETE20" s="63"/>
      <c r="ETF20" s="63"/>
      <c r="ETG20" s="63"/>
      <c r="ETH20" s="63"/>
      <c r="ETI20" s="63"/>
      <c r="ETJ20" s="63"/>
      <c r="ETK20" s="63"/>
      <c r="ETL20" s="63"/>
      <c r="ETM20" s="63"/>
      <c r="ETN20" s="63"/>
      <c r="ETO20" s="63"/>
      <c r="ETP20" s="63"/>
      <c r="ETQ20" s="63"/>
      <c r="ETR20" s="63"/>
      <c r="ETS20" s="63"/>
      <c r="ETT20" s="63"/>
      <c r="ETU20" s="63"/>
      <c r="ETV20" s="63"/>
      <c r="ETW20" s="63"/>
      <c r="ETX20" s="63"/>
      <c r="ETY20" s="63"/>
      <c r="ETZ20" s="63"/>
      <c r="EUA20" s="63"/>
      <c r="EUB20" s="63"/>
      <c r="EUC20" s="63"/>
      <c r="EUD20" s="63"/>
      <c r="EUE20" s="63"/>
      <c r="EUF20" s="63"/>
      <c r="EUG20" s="63"/>
      <c r="EUH20" s="63"/>
      <c r="EUI20" s="63"/>
      <c r="EUJ20" s="63"/>
      <c r="EUK20" s="63"/>
      <c r="EUL20" s="63"/>
      <c r="EUM20" s="63"/>
      <c r="EUN20" s="63"/>
      <c r="EUO20" s="63"/>
      <c r="EUP20" s="63"/>
      <c r="EUQ20" s="63"/>
      <c r="EUR20" s="63"/>
      <c r="EUS20" s="63"/>
      <c r="EUT20" s="63"/>
      <c r="EUU20" s="63"/>
      <c r="EUV20" s="63"/>
      <c r="EUW20" s="63"/>
      <c r="EUX20" s="63"/>
      <c r="EUY20" s="63"/>
      <c r="EUZ20" s="63"/>
      <c r="EVA20" s="63"/>
      <c r="EVB20" s="63"/>
      <c r="EVC20" s="63"/>
      <c r="EVD20" s="63"/>
      <c r="EVE20" s="63"/>
      <c r="EVF20" s="63"/>
      <c r="EVG20" s="63"/>
      <c r="EVH20" s="63"/>
      <c r="EVI20" s="63"/>
      <c r="EVJ20" s="63"/>
      <c r="EVK20" s="63"/>
      <c r="EVL20" s="63"/>
      <c r="EVM20" s="63"/>
      <c r="EVN20" s="63"/>
      <c r="EVO20" s="63"/>
      <c r="EVP20" s="63"/>
      <c r="EVQ20" s="63"/>
      <c r="EVR20" s="63"/>
      <c r="EVS20" s="63"/>
      <c r="EVT20" s="63"/>
      <c r="EVU20" s="63"/>
      <c r="EVV20" s="63"/>
      <c r="EVW20" s="63"/>
      <c r="EVX20" s="63"/>
      <c r="EVY20" s="63"/>
      <c r="EVZ20" s="63"/>
      <c r="EWA20" s="63"/>
      <c r="EWB20" s="63"/>
      <c r="EWC20" s="63"/>
      <c r="EWD20" s="63"/>
      <c r="EWE20" s="63"/>
      <c r="EWF20" s="63"/>
      <c r="EWG20" s="63"/>
      <c r="EWH20" s="63"/>
      <c r="EWI20" s="63"/>
      <c r="EWJ20" s="63"/>
      <c r="EWK20" s="63"/>
      <c r="EWL20" s="63"/>
      <c r="EWM20" s="63"/>
      <c r="EWN20" s="63"/>
      <c r="EWO20" s="63"/>
      <c r="EWP20" s="63"/>
      <c r="EWQ20" s="63"/>
      <c r="EWR20" s="63"/>
      <c r="EWS20" s="63"/>
      <c r="EWT20" s="63"/>
      <c r="EWU20" s="63"/>
      <c r="EWV20" s="63"/>
      <c r="EWW20" s="63"/>
      <c r="EWX20" s="63"/>
      <c r="EWY20" s="63"/>
      <c r="EWZ20" s="63"/>
      <c r="EXA20" s="63"/>
      <c r="EXB20" s="63"/>
      <c r="EXC20" s="63"/>
      <c r="EXD20" s="63"/>
      <c r="EXE20" s="63"/>
      <c r="EXF20" s="63"/>
      <c r="EXG20" s="63"/>
      <c r="EXH20" s="63"/>
      <c r="EXI20" s="63"/>
      <c r="EXJ20" s="63"/>
      <c r="EXK20" s="63"/>
      <c r="EXL20" s="63"/>
      <c r="EXM20" s="63"/>
      <c r="EXN20" s="63"/>
      <c r="EXO20" s="63"/>
      <c r="EXP20" s="63"/>
      <c r="EXQ20" s="63"/>
      <c r="EXR20" s="63"/>
      <c r="EXS20" s="63"/>
      <c r="EXT20" s="63"/>
      <c r="EXU20" s="63"/>
      <c r="EXV20" s="63"/>
      <c r="EXW20" s="63"/>
      <c r="EXX20" s="63"/>
      <c r="EXY20" s="63"/>
      <c r="EXZ20" s="63"/>
      <c r="EYA20" s="63"/>
      <c r="EYB20" s="63"/>
      <c r="EYC20" s="63"/>
      <c r="EYD20" s="63"/>
      <c r="EYE20" s="63"/>
      <c r="EYF20" s="63"/>
      <c r="EYG20" s="63"/>
      <c r="EYH20" s="63"/>
      <c r="EYI20" s="63"/>
      <c r="EYJ20" s="63"/>
      <c r="EYK20" s="63"/>
      <c r="EYL20" s="63"/>
      <c r="EYM20" s="63"/>
      <c r="EYN20" s="63"/>
      <c r="EYO20" s="63"/>
      <c r="EYP20" s="63"/>
      <c r="EYQ20" s="63"/>
      <c r="EYR20" s="63"/>
      <c r="EYS20" s="63"/>
      <c r="EYT20" s="63"/>
      <c r="EYU20" s="63"/>
      <c r="EYV20" s="63"/>
      <c r="EYW20" s="63"/>
      <c r="EYX20" s="63"/>
      <c r="EYY20" s="63"/>
      <c r="EYZ20" s="63"/>
      <c r="EZA20" s="63"/>
      <c r="EZB20" s="63"/>
      <c r="EZC20" s="63"/>
      <c r="EZD20" s="63"/>
      <c r="EZE20" s="63"/>
      <c r="EZF20" s="63"/>
      <c r="EZG20" s="63"/>
      <c r="EZH20" s="63"/>
      <c r="EZI20" s="63"/>
      <c r="EZJ20" s="63"/>
      <c r="EZK20" s="63"/>
      <c r="EZL20" s="63"/>
      <c r="EZM20" s="63"/>
      <c r="EZN20" s="63"/>
      <c r="EZO20" s="63"/>
      <c r="EZP20" s="63"/>
      <c r="EZQ20" s="63"/>
      <c r="EZR20" s="63"/>
      <c r="EZS20" s="63"/>
      <c r="EZT20" s="63"/>
      <c r="EZU20" s="63"/>
      <c r="EZV20" s="63"/>
      <c r="EZW20" s="63"/>
      <c r="EZX20" s="63"/>
      <c r="EZY20" s="63"/>
      <c r="EZZ20" s="63"/>
      <c r="FAA20" s="63"/>
      <c r="FAB20" s="63"/>
      <c r="FAC20" s="63"/>
      <c r="FAD20" s="63"/>
      <c r="FAE20" s="63"/>
      <c r="FAF20" s="63"/>
      <c r="FAG20" s="63"/>
      <c r="FAH20" s="63"/>
      <c r="FAI20" s="63"/>
      <c r="FAJ20" s="63"/>
      <c r="FAK20" s="63"/>
      <c r="FAL20" s="63"/>
      <c r="FAM20" s="63"/>
      <c r="FAN20" s="63"/>
      <c r="FAO20" s="63"/>
      <c r="FAP20" s="63"/>
      <c r="FAQ20" s="63"/>
      <c r="FAR20" s="63"/>
      <c r="FAS20" s="63"/>
      <c r="FAT20" s="63"/>
      <c r="FAU20" s="63"/>
      <c r="FAV20" s="63"/>
      <c r="FAW20" s="63"/>
      <c r="FAX20" s="63"/>
      <c r="FAY20" s="63"/>
      <c r="FAZ20" s="63"/>
      <c r="FBA20" s="63"/>
      <c r="FBB20" s="63"/>
      <c r="FBC20" s="63"/>
      <c r="FBD20" s="63"/>
      <c r="FBE20" s="63"/>
      <c r="FBF20" s="63"/>
      <c r="FBG20" s="63"/>
      <c r="FBH20" s="63"/>
      <c r="FBI20" s="63"/>
      <c r="FBJ20" s="63"/>
      <c r="FBK20" s="63"/>
      <c r="FBL20" s="63"/>
      <c r="FBM20" s="63"/>
      <c r="FBN20" s="63"/>
      <c r="FBO20" s="63"/>
      <c r="FBP20" s="63"/>
      <c r="FBQ20" s="63"/>
      <c r="FBR20" s="63"/>
      <c r="FBS20" s="63"/>
      <c r="FBT20" s="63"/>
      <c r="FBU20" s="63"/>
      <c r="FBV20" s="63"/>
      <c r="FBW20" s="63"/>
      <c r="FBX20" s="63"/>
      <c r="FBY20" s="63"/>
      <c r="FBZ20" s="63"/>
      <c r="FCA20" s="63"/>
      <c r="FCB20" s="63"/>
      <c r="FCC20" s="63"/>
      <c r="FCD20" s="63"/>
      <c r="FCE20" s="63"/>
      <c r="FCF20" s="63"/>
      <c r="FCG20" s="63"/>
      <c r="FCH20" s="63"/>
      <c r="FCI20" s="63"/>
      <c r="FCJ20" s="63"/>
      <c r="FCK20" s="63"/>
      <c r="FCL20" s="63"/>
      <c r="FCM20" s="63"/>
      <c r="FCN20" s="63"/>
      <c r="FCO20" s="63"/>
      <c r="FCP20" s="63"/>
      <c r="FCQ20" s="63"/>
      <c r="FCR20" s="63"/>
      <c r="FCS20" s="63"/>
      <c r="FCT20" s="63"/>
      <c r="FCU20" s="63"/>
      <c r="FCV20" s="63"/>
      <c r="FCW20" s="63"/>
      <c r="FCX20" s="63"/>
      <c r="FCY20" s="63"/>
      <c r="FCZ20" s="63"/>
      <c r="FDA20" s="63"/>
      <c r="FDB20" s="63"/>
      <c r="FDC20" s="63"/>
      <c r="FDD20" s="63"/>
      <c r="FDE20" s="63"/>
      <c r="FDF20" s="63"/>
      <c r="FDG20" s="63"/>
      <c r="FDH20" s="63"/>
      <c r="FDI20" s="63"/>
      <c r="FDJ20" s="63"/>
      <c r="FDK20" s="63"/>
      <c r="FDL20" s="63"/>
      <c r="FDM20" s="63"/>
      <c r="FDN20" s="63"/>
      <c r="FDO20" s="63"/>
      <c r="FDP20" s="63"/>
      <c r="FDQ20" s="63"/>
      <c r="FDR20" s="63"/>
      <c r="FDS20" s="63"/>
      <c r="FDT20" s="63"/>
      <c r="FDU20" s="63"/>
      <c r="FDV20" s="63"/>
      <c r="FDW20" s="63"/>
      <c r="FDX20" s="63"/>
      <c r="FDY20" s="63"/>
      <c r="FDZ20" s="63"/>
      <c r="FEA20" s="63"/>
      <c r="FEB20" s="63"/>
      <c r="FEC20" s="63"/>
      <c r="FED20" s="63"/>
      <c r="FEE20" s="63"/>
      <c r="FEF20" s="63"/>
      <c r="FEG20" s="63"/>
      <c r="FEH20" s="63"/>
      <c r="FEI20" s="63"/>
      <c r="FEJ20" s="63"/>
      <c r="FEK20" s="63"/>
      <c r="FEL20" s="63"/>
      <c r="FEM20" s="63"/>
      <c r="FEN20" s="63"/>
      <c r="FEO20" s="63"/>
      <c r="FEP20" s="63"/>
      <c r="FEQ20" s="63"/>
      <c r="FER20" s="63"/>
      <c r="FES20" s="63"/>
      <c r="FET20" s="63"/>
      <c r="FEU20" s="63"/>
      <c r="FEV20" s="63"/>
      <c r="FEW20" s="63"/>
      <c r="FEX20" s="63"/>
      <c r="FEY20" s="63"/>
      <c r="FEZ20" s="63"/>
      <c r="FFA20" s="63"/>
      <c r="FFB20" s="63"/>
      <c r="FFC20" s="63"/>
      <c r="FFD20" s="63"/>
      <c r="FFE20" s="63"/>
      <c r="FFF20" s="63"/>
      <c r="FFG20" s="63"/>
      <c r="FFH20" s="63"/>
      <c r="FFI20" s="63"/>
      <c r="FFJ20" s="63"/>
      <c r="FFK20" s="63"/>
      <c r="FFL20" s="63"/>
      <c r="FFM20" s="63"/>
      <c r="FFN20" s="63"/>
      <c r="FFO20" s="63"/>
      <c r="FFP20" s="63"/>
      <c r="FFQ20" s="63"/>
      <c r="FFR20" s="63"/>
      <c r="FFS20" s="63"/>
      <c r="FFT20" s="63"/>
      <c r="FFU20" s="63"/>
      <c r="FFV20" s="63"/>
      <c r="FFW20" s="63"/>
      <c r="FFX20" s="63"/>
      <c r="FFY20" s="63"/>
      <c r="FFZ20" s="63"/>
      <c r="FGA20" s="63"/>
      <c r="FGB20" s="63"/>
      <c r="FGC20" s="63"/>
      <c r="FGD20" s="63"/>
      <c r="FGE20" s="63"/>
      <c r="FGF20" s="63"/>
      <c r="FGG20" s="63"/>
      <c r="FGH20" s="63"/>
      <c r="FGI20" s="63"/>
      <c r="FGJ20" s="63"/>
      <c r="FGK20" s="63"/>
      <c r="FGL20" s="63"/>
      <c r="FGM20" s="63"/>
      <c r="FGN20" s="63"/>
      <c r="FGO20" s="63"/>
      <c r="FGP20" s="63"/>
      <c r="FGQ20" s="63"/>
      <c r="FGR20" s="63"/>
      <c r="FGS20" s="63"/>
      <c r="FGT20" s="63"/>
      <c r="FGU20" s="63"/>
      <c r="FGV20" s="63"/>
      <c r="FGW20" s="63"/>
      <c r="FGX20" s="63"/>
      <c r="FGY20" s="63"/>
      <c r="FGZ20" s="63"/>
      <c r="FHA20" s="63"/>
      <c r="FHB20" s="63"/>
      <c r="FHC20" s="63"/>
      <c r="FHD20" s="63"/>
      <c r="FHE20" s="63"/>
      <c r="FHF20" s="63"/>
      <c r="FHG20" s="63"/>
      <c r="FHH20" s="63"/>
      <c r="FHI20" s="63"/>
      <c r="FHJ20" s="63"/>
      <c r="FHK20" s="63"/>
      <c r="FHL20" s="63"/>
      <c r="FHM20" s="63"/>
      <c r="FHN20" s="63"/>
      <c r="FHO20" s="63"/>
      <c r="FHP20" s="63"/>
      <c r="FHQ20" s="63"/>
      <c r="FHR20" s="63"/>
      <c r="FHS20" s="63"/>
      <c r="FHT20" s="63"/>
      <c r="FHU20" s="63"/>
      <c r="FHV20" s="63"/>
      <c r="FHW20" s="63"/>
      <c r="FHX20" s="63"/>
      <c r="FHY20" s="63"/>
      <c r="FHZ20" s="63"/>
      <c r="FIA20" s="63"/>
      <c r="FIB20" s="63"/>
      <c r="FIC20" s="63"/>
      <c r="FID20" s="63"/>
      <c r="FIE20" s="63"/>
      <c r="FIF20" s="63"/>
      <c r="FIG20" s="63"/>
      <c r="FIH20" s="63"/>
      <c r="FII20" s="63"/>
      <c r="FIJ20" s="63"/>
      <c r="FIK20" s="63"/>
      <c r="FIL20" s="63"/>
      <c r="FIM20" s="63"/>
      <c r="FIN20" s="63"/>
      <c r="FIO20" s="63"/>
      <c r="FIP20" s="63"/>
      <c r="FIQ20" s="63"/>
      <c r="FIR20" s="63"/>
      <c r="FIS20" s="63"/>
      <c r="FIT20" s="63"/>
      <c r="FIU20" s="63"/>
      <c r="FIV20" s="63"/>
      <c r="FIW20" s="63"/>
      <c r="FIX20" s="63"/>
      <c r="FIY20" s="63"/>
      <c r="FIZ20" s="63"/>
      <c r="FJA20" s="63"/>
      <c r="FJB20" s="63"/>
      <c r="FJC20" s="63"/>
      <c r="FJD20" s="63"/>
      <c r="FJE20" s="63"/>
      <c r="FJF20" s="63"/>
      <c r="FJG20" s="63"/>
      <c r="FJH20" s="63"/>
      <c r="FJI20" s="63"/>
      <c r="FJJ20" s="63"/>
      <c r="FJK20" s="63"/>
      <c r="FJL20" s="63"/>
      <c r="FJM20" s="63"/>
      <c r="FJN20" s="63"/>
      <c r="FJO20" s="63"/>
      <c r="FJP20" s="63"/>
      <c r="FJQ20" s="63"/>
      <c r="FJR20" s="63"/>
      <c r="FJS20" s="63"/>
      <c r="FJT20" s="63"/>
      <c r="FJU20" s="63"/>
      <c r="FJV20" s="63"/>
      <c r="FJW20" s="63"/>
      <c r="FJX20" s="63"/>
      <c r="FJY20" s="63"/>
      <c r="FJZ20" s="63"/>
      <c r="FKA20" s="63"/>
      <c r="FKB20" s="63"/>
      <c r="FKC20" s="63"/>
      <c r="FKD20" s="63"/>
      <c r="FKE20" s="63"/>
      <c r="FKF20" s="63"/>
      <c r="FKG20" s="63"/>
      <c r="FKH20" s="63"/>
      <c r="FKI20" s="63"/>
      <c r="FKJ20" s="63"/>
      <c r="FKK20" s="63"/>
      <c r="FKL20" s="63"/>
      <c r="FKM20" s="63"/>
      <c r="FKN20" s="63"/>
      <c r="FKO20" s="63"/>
      <c r="FKP20" s="63"/>
      <c r="FKQ20" s="63"/>
      <c r="FKR20" s="63"/>
      <c r="FKS20" s="63"/>
      <c r="FKT20" s="63"/>
      <c r="FKU20" s="63"/>
      <c r="FKV20" s="63"/>
      <c r="FKW20" s="63"/>
      <c r="FKX20" s="63"/>
      <c r="FKY20" s="63"/>
      <c r="FKZ20" s="63"/>
      <c r="FLA20" s="63"/>
      <c r="FLB20" s="63"/>
      <c r="FLC20" s="63"/>
      <c r="FLD20" s="63"/>
      <c r="FLE20" s="63"/>
      <c r="FLF20" s="63"/>
      <c r="FLG20" s="63"/>
      <c r="FLH20" s="63"/>
      <c r="FLI20" s="63"/>
      <c r="FLJ20" s="63"/>
      <c r="FLK20" s="63"/>
      <c r="FLL20" s="63"/>
      <c r="FLM20" s="63"/>
      <c r="FLN20" s="63"/>
      <c r="FLO20" s="63"/>
      <c r="FLP20" s="63"/>
      <c r="FLQ20" s="63"/>
      <c r="FLR20" s="63"/>
      <c r="FLS20" s="63"/>
      <c r="FLT20" s="63"/>
      <c r="FLU20" s="63"/>
      <c r="FLV20" s="63"/>
      <c r="FLW20" s="63"/>
      <c r="FLX20" s="63"/>
      <c r="FLY20" s="63"/>
      <c r="FLZ20" s="63"/>
      <c r="FMA20" s="63"/>
      <c r="FMB20" s="63"/>
      <c r="FMC20" s="63"/>
      <c r="FMD20" s="63"/>
      <c r="FME20" s="63"/>
      <c r="FMF20" s="63"/>
      <c r="FMG20" s="63"/>
      <c r="FMH20" s="63"/>
      <c r="FMI20" s="63"/>
      <c r="FMJ20" s="63"/>
      <c r="FMK20" s="63"/>
      <c r="FML20" s="63"/>
      <c r="FMM20" s="63"/>
      <c r="FMN20" s="63"/>
      <c r="FMO20" s="63"/>
      <c r="FMP20" s="63"/>
      <c r="FMQ20" s="63"/>
      <c r="FMR20" s="63"/>
      <c r="FMS20" s="63"/>
      <c r="FMT20" s="63"/>
      <c r="FMU20" s="63"/>
      <c r="FMV20" s="63"/>
      <c r="FMW20" s="63"/>
      <c r="FMX20" s="63"/>
      <c r="FMY20" s="63"/>
      <c r="FMZ20" s="63"/>
      <c r="FNA20" s="63"/>
      <c r="FNB20" s="63"/>
      <c r="FNC20" s="63"/>
      <c r="FND20" s="63"/>
      <c r="FNE20" s="63"/>
      <c r="FNF20" s="63"/>
      <c r="FNG20" s="63"/>
      <c r="FNH20" s="63"/>
      <c r="FNI20" s="63"/>
      <c r="FNJ20" s="63"/>
      <c r="FNK20" s="63"/>
      <c r="FNL20" s="63"/>
      <c r="FNM20" s="63"/>
      <c r="FNN20" s="63"/>
      <c r="FNO20" s="63"/>
      <c r="FNP20" s="63"/>
      <c r="FNQ20" s="63"/>
      <c r="FNR20" s="63"/>
      <c r="FNS20" s="63"/>
      <c r="FNT20" s="63"/>
      <c r="FNU20" s="63"/>
      <c r="FNV20" s="63"/>
      <c r="FNW20" s="63"/>
      <c r="FNX20" s="63"/>
      <c r="FNY20" s="63"/>
      <c r="FNZ20" s="63"/>
      <c r="FOA20" s="63"/>
      <c r="FOB20" s="63"/>
      <c r="FOC20" s="63"/>
      <c r="FOD20" s="63"/>
      <c r="FOE20" s="63"/>
      <c r="FOF20" s="63"/>
      <c r="FOG20" s="63"/>
      <c r="FOH20" s="63"/>
      <c r="FOI20" s="63"/>
      <c r="FOJ20" s="63"/>
      <c r="FOK20" s="63"/>
      <c r="FOL20" s="63"/>
      <c r="FOM20" s="63"/>
      <c r="FON20" s="63"/>
      <c r="FOO20" s="63"/>
      <c r="FOP20" s="63"/>
      <c r="FOQ20" s="63"/>
      <c r="FOR20" s="63"/>
      <c r="FOS20" s="63"/>
      <c r="FOT20" s="63"/>
      <c r="FOU20" s="63"/>
      <c r="FOV20" s="63"/>
      <c r="FOW20" s="63"/>
      <c r="FOX20" s="63"/>
      <c r="FOY20" s="63"/>
      <c r="FOZ20" s="63"/>
      <c r="FPA20" s="63"/>
      <c r="FPB20" s="63"/>
      <c r="FPC20" s="63"/>
      <c r="FPD20" s="63"/>
      <c r="FPE20" s="63"/>
      <c r="FPF20" s="63"/>
      <c r="FPG20" s="63"/>
      <c r="FPH20" s="63"/>
      <c r="FPI20" s="63"/>
      <c r="FPJ20" s="63"/>
      <c r="FPK20" s="63"/>
      <c r="FPL20" s="63"/>
      <c r="FPM20" s="63"/>
      <c r="FPN20" s="63"/>
      <c r="FPO20" s="63"/>
      <c r="FPP20" s="63"/>
      <c r="FPQ20" s="63"/>
      <c r="FPR20" s="63"/>
      <c r="FPS20" s="63"/>
      <c r="FPT20" s="63"/>
      <c r="FPU20" s="63"/>
      <c r="FPV20" s="63"/>
      <c r="FPW20" s="63"/>
      <c r="FPX20" s="63"/>
      <c r="FPY20" s="63"/>
      <c r="FPZ20" s="63"/>
      <c r="FQA20" s="63"/>
      <c r="FQB20" s="63"/>
      <c r="FQC20" s="63"/>
      <c r="FQD20" s="63"/>
      <c r="FQE20" s="63"/>
      <c r="FQF20" s="63"/>
      <c r="FQG20" s="63"/>
      <c r="FQH20" s="63"/>
      <c r="FQI20" s="63"/>
      <c r="FQJ20" s="63"/>
      <c r="FQK20" s="63"/>
      <c r="FQL20" s="63"/>
      <c r="FQM20" s="63"/>
      <c r="FQN20" s="63"/>
      <c r="FQO20" s="63"/>
      <c r="FQP20" s="63"/>
      <c r="FQQ20" s="63"/>
      <c r="FQR20" s="63"/>
      <c r="FQS20" s="63"/>
      <c r="FQT20" s="63"/>
      <c r="FQU20" s="63"/>
      <c r="FQV20" s="63"/>
      <c r="FQW20" s="63"/>
      <c r="FQX20" s="63"/>
      <c r="FQY20" s="63"/>
      <c r="FQZ20" s="63"/>
      <c r="FRA20" s="63"/>
      <c r="FRB20" s="63"/>
      <c r="FRC20" s="63"/>
      <c r="FRD20" s="63"/>
      <c r="FRE20" s="63"/>
      <c r="FRF20" s="63"/>
      <c r="FRG20" s="63"/>
      <c r="FRH20" s="63"/>
      <c r="FRI20" s="63"/>
      <c r="FRJ20" s="63"/>
      <c r="FRK20" s="63"/>
      <c r="FRL20" s="63"/>
      <c r="FRM20" s="63"/>
      <c r="FRN20" s="63"/>
      <c r="FRO20" s="63"/>
      <c r="FRP20" s="63"/>
      <c r="FRQ20" s="63"/>
      <c r="FRR20" s="63"/>
      <c r="FRS20" s="63"/>
      <c r="FRT20" s="63"/>
      <c r="FRU20" s="63"/>
      <c r="FRV20" s="63"/>
      <c r="FRW20" s="63"/>
      <c r="FRX20" s="63"/>
      <c r="FRY20" s="63"/>
      <c r="FRZ20" s="63"/>
      <c r="FSA20" s="63"/>
      <c r="FSB20" s="63"/>
      <c r="FSC20" s="63"/>
      <c r="FSD20" s="63"/>
      <c r="FSE20" s="63"/>
      <c r="FSF20" s="63"/>
      <c r="FSG20" s="63"/>
      <c r="FSH20" s="63"/>
      <c r="FSI20" s="63"/>
      <c r="FSJ20" s="63"/>
      <c r="FSK20" s="63"/>
      <c r="FSL20" s="63"/>
      <c r="FSM20" s="63"/>
      <c r="FSN20" s="63"/>
      <c r="FSO20" s="63"/>
      <c r="FSP20" s="63"/>
      <c r="FSQ20" s="63"/>
      <c r="FSR20" s="63"/>
      <c r="FSS20" s="63"/>
      <c r="FST20" s="63"/>
      <c r="FSU20" s="63"/>
      <c r="FSV20" s="63"/>
      <c r="FSW20" s="63"/>
      <c r="FSX20" s="63"/>
      <c r="FSY20" s="63"/>
      <c r="FSZ20" s="63"/>
      <c r="FTA20" s="63"/>
      <c r="FTB20" s="63"/>
      <c r="FTC20" s="63"/>
      <c r="FTD20" s="63"/>
      <c r="FTE20" s="63"/>
      <c r="FTF20" s="63"/>
      <c r="FTG20" s="63"/>
      <c r="FTH20" s="63"/>
      <c r="FTI20" s="63"/>
      <c r="FTJ20" s="63"/>
      <c r="FTK20" s="63"/>
      <c r="FTL20" s="63"/>
      <c r="FTM20" s="63"/>
      <c r="FTN20" s="63"/>
      <c r="FTO20" s="63"/>
      <c r="FTP20" s="63"/>
      <c r="FTQ20" s="63"/>
      <c r="FTR20" s="63"/>
      <c r="FTS20" s="63"/>
      <c r="FTT20" s="63"/>
      <c r="FTU20" s="63"/>
      <c r="FTV20" s="63"/>
      <c r="FTW20" s="63"/>
      <c r="FTX20" s="63"/>
      <c r="FTY20" s="63"/>
      <c r="FTZ20" s="63"/>
      <c r="FUA20" s="63"/>
      <c r="FUB20" s="63"/>
      <c r="FUC20" s="63"/>
      <c r="FUD20" s="63"/>
      <c r="FUE20" s="63"/>
      <c r="FUF20" s="63"/>
      <c r="FUG20" s="63"/>
      <c r="FUH20" s="63"/>
      <c r="FUI20" s="63"/>
      <c r="FUJ20" s="63"/>
      <c r="FUK20" s="63"/>
      <c r="FUL20" s="63"/>
      <c r="FUM20" s="63"/>
      <c r="FUN20" s="63"/>
      <c r="FUO20" s="63"/>
      <c r="FUP20" s="63"/>
      <c r="FUQ20" s="63"/>
      <c r="FUR20" s="63"/>
      <c r="FUS20" s="63"/>
      <c r="FUT20" s="63"/>
      <c r="FUU20" s="63"/>
      <c r="FUV20" s="63"/>
      <c r="FUW20" s="63"/>
      <c r="FUX20" s="63"/>
      <c r="FUY20" s="63"/>
      <c r="FUZ20" s="63"/>
      <c r="FVA20" s="63"/>
      <c r="FVB20" s="63"/>
      <c r="FVC20" s="63"/>
      <c r="FVD20" s="63"/>
      <c r="FVE20" s="63"/>
      <c r="FVF20" s="63"/>
      <c r="FVG20" s="63"/>
      <c r="FVH20" s="63"/>
      <c r="FVI20" s="63"/>
      <c r="FVJ20" s="63"/>
      <c r="FVK20" s="63"/>
      <c r="FVL20" s="63"/>
      <c r="FVM20" s="63"/>
      <c r="FVN20" s="63"/>
      <c r="FVO20" s="63"/>
      <c r="FVP20" s="63"/>
      <c r="FVQ20" s="63"/>
      <c r="FVR20" s="63"/>
      <c r="FVS20" s="63"/>
      <c r="FVT20" s="63"/>
      <c r="FVU20" s="63"/>
      <c r="FVV20" s="63"/>
      <c r="FVW20" s="63"/>
      <c r="FVX20" s="63"/>
      <c r="FVY20" s="63"/>
      <c r="FVZ20" s="63"/>
      <c r="FWA20" s="63"/>
      <c r="FWB20" s="63"/>
      <c r="FWC20" s="63"/>
      <c r="FWD20" s="63"/>
      <c r="FWE20" s="63"/>
      <c r="FWF20" s="63"/>
      <c r="FWG20" s="63"/>
      <c r="FWH20" s="63"/>
      <c r="FWI20" s="63"/>
      <c r="FWJ20" s="63"/>
      <c r="FWK20" s="63"/>
      <c r="FWL20" s="63"/>
      <c r="FWM20" s="63"/>
      <c r="FWN20" s="63"/>
      <c r="FWO20" s="63"/>
      <c r="FWP20" s="63"/>
      <c r="FWQ20" s="63"/>
      <c r="FWR20" s="63"/>
      <c r="FWS20" s="63"/>
      <c r="FWT20" s="63"/>
      <c r="FWU20" s="63"/>
      <c r="FWV20" s="63"/>
      <c r="FWW20" s="63"/>
      <c r="FWX20" s="63"/>
      <c r="FWY20" s="63"/>
      <c r="FWZ20" s="63"/>
      <c r="FXA20" s="63"/>
      <c r="FXB20" s="63"/>
      <c r="FXC20" s="63"/>
      <c r="FXD20" s="63"/>
      <c r="FXE20" s="63"/>
      <c r="FXF20" s="63"/>
      <c r="FXG20" s="63"/>
      <c r="FXH20" s="63"/>
      <c r="FXI20" s="63"/>
      <c r="FXJ20" s="63"/>
      <c r="FXK20" s="63"/>
      <c r="FXL20" s="63"/>
      <c r="FXM20" s="63"/>
      <c r="FXN20" s="63"/>
      <c r="FXO20" s="63"/>
      <c r="FXP20" s="63"/>
      <c r="FXQ20" s="63"/>
      <c r="FXR20" s="63"/>
      <c r="FXS20" s="63"/>
      <c r="FXT20" s="63"/>
      <c r="FXU20" s="63"/>
      <c r="FXV20" s="63"/>
      <c r="FXW20" s="63"/>
      <c r="FXX20" s="63"/>
      <c r="FXY20" s="63"/>
      <c r="FXZ20" s="63"/>
      <c r="FYA20" s="63"/>
      <c r="FYB20" s="63"/>
      <c r="FYC20" s="63"/>
      <c r="FYD20" s="63"/>
      <c r="FYE20" s="63"/>
      <c r="FYF20" s="63"/>
      <c r="FYG20" s="63"/>
      <c r="FYH20" s="63"/>
      <c r="FYI20" s="63"/>
      <c r="FYJ20" s="63"/>
      <c r="FYK20" s="63"/>
      <c r="FYL20" s="63"/>
      <c r="FYM20" s="63"/>
      <c r="FYN20" s="63"/>
      <c r="FYO20" s="63"/>
      <c r="FYP20" s="63"/>
      <c r="FYQ20" s="63"/>
      <c r="FYR20" s="63"/>
      <c r="FYS20" s="63"/>
      <c r="FYT20" s="63"/>
      <c r="FYU20" s="63"/>
      <c r="FYV20" s="63"/>
      <c r="FYW20" s="63"/>
      <c r="FYX20" s="63"/>
      <c r="FYY20" s="63"/>
      <c r="FYZ20" s="63"/>
      <c r="FZA20" s="63"/>
      <c r="FZB20" s="63"/>
      <c r="FZC20" s="63"/>
      <c r="FZD20" s="63"/>
      <c r="FZE20" s="63"/>
      <c r="FZF20" s="63"/>
      <c r="FZG20" s="63"/>
      <c r="FZH20" s="63"/>
      <c r="FZI20" s="63"/>
      <c r="FZJ20" s="63"/>
      <c r="FZK20" s="63"/>
      <c r="FZL20" s="63"/>
      <c r="FZM20" s="63"/>
      <c r="FZN20" s="63"/>
      <c r="FZO20" s="63"/>
      <c r="FZP20" s="63"/>
      <c r="FZQ20" s="63"/>
      <c r="FZR20" s="63"/>
      <c r="FZS20" s="63"/>
      <c r="FZT20" s="63"/>
      <c r="FZU20" s="63"/>
      <c r="FZV20" s="63"/>
      <c r="FZW20" s="63"/>
      <c r="FZX20" s="63"/>
      <c r="FZY20" s="63"/>
      <c r="FZZ20" s="63"/>
      <c r="GAA20" s="63"/>
      <c r="GAB20" s="63"/>
      <c r="GAC20" s="63"/>
      <c r="GAD20" s="63"/>
      <c r="GAE20" s="63"/>
      <c r="GAF20" s="63"/>
      <c r="GAG20" s="63"/>
      <c r="GAH20" s="63"/>
      <c r="GAI20" s="63"/>
      <c r="GAJ20" s="63"/>
      <c r="GAK20" s="63"/>
      <c r="GAL20" s="63"/>
      <c r="GAM20" s="63"/>
      <c r="GAN20" s="63"/>
      <c r="GAO20" s="63"/>
      <c r="GAP20" s="63"/>
      <c r="GAQ20" s="63"/>
      <c r="GAR20" s="63"/>
      <c r="GAS20" s="63"/>
      <c r="GAT20" s="63"/>
      <c r="GAU20" s="63"/>
      <c r="GAV20" s="63"/>
      <c r="GAW20" s="63"/>
      <c r="GAX20" s="63"/>
      <c r="GAY20" s="63"/>
      <c r="GAZ20" s="63"/>
      <c r="GBA20" s="63"/>
      <c r="GBB20" s="63"/>
      <c r="GBC20" s="63"/>
      <c r="GBD20" s="63"/>
      <c r="GBE20" s="63"/>
      <c r="GBF20" s="63"/>
      <c r="GBG20" s="63"/>
      <c r="GBH20" s="63"/>
      <c r="GBI20" s="63"/>
      <c r="GBJ20" s="63"/>
      <c r="GBK20" s="63"/>
      <c r="GBL20" s="63"/>
      <c r="GBM20" s="63"/>
      <c r="GBN20" s="63"/>
      <c r="GBO20" s="63"/>
      <c r="GBP20" s="63"/>
      <c r="GBQ20" s="63"/>
      <c r="GBR20" s="63"/>
      <c r="GBS20" s="63"/>
      <c r="GBT20" s="63"/>
      <c r="GBU20" s="63"/>
      <c r="GBV20" s="63"/>
      <c r="GBW20" s="63"/>
      <c r="GBX20" s="63"/>
      <c r="GBY20" s="63"/>
      <c r="GBZ20" s="63"/>
      <c r="GCA20" s="63"/>
      <c r="GCB20" s="63"/>
      <c r="GCC20" s="63"/>
      <c r="GCD20" s="63"/>
      <c r="GCE20" s="63"/>
      <c r="GCF20" s="63"/>
      <c r="GCG20" s="63"/>
      <c r="GCH20" s="63"/>
      <c r="GCI20" s="63"/>
      <c r="GCJ20" s="63"/>
      <c r="GCK20" s="63"/>
      <c r="GCL20" s="63"/>
      <c r="GCM20" s="63"/>
      <c r="GCN20" s="63"/>
      <c r="GCO20" s="63"/>
      <c r="GCP20" s="63"/>
      <c r="GCQ20" s="63"/>
      <c r="GCR20" s="63"/>
      <c r="GCS20" s="63"/>
      <c r="GCT20" s="63"/>
      <c r="GCU20" s="63"/>
      <c r="GCV20" s="63"/>
      <c r="GCW20" s="63"/>
      <c r="GCX20" s="63"/>
      <c r="GCY20" s="63"/>
      <c r="GCZ20" s="63"/>
      <c r="GDA20" s="63"/>
      <c r="GDB20" s="63"/>
      <c r="GDC20" s="63"/>
      <c r="GDD20" s="63"/>
      <c r="GDE20" s="63"/>
      <c r="GDF20" s="63"/>
      <c r="GDG20" s="63"/>
      <c r="GDH20" s="63"/>
      <c r="GDI20" s="63"/>
      <c r="GDJ20" s="63"/>
      <c r="GDK20" s="63"/>
      <c r="GDL20" s="63"/>
      <c r="GDM20" s="63"/>
      <c r="GDN20" s="63"/>
      <c r="GDO20" s="63"/>
      <c r="GDP20" s="63"/>
      <c r="GDQ20" s="63"/>
      <c r="GDR20" s="63"/>
      <c r="GDS20" s="63"/>
      <c r="GDT20" s="63"/>
      <c r="GDU20" s="63"/>
      <c r="GDV20" s="63"/>
      <c r="GDW20" s="63"/>
      <c r="GDX20" s="63"/>
      <c r="GDY20" s="63"/>
      <c r="GDZ20" s="63"/>
      <c r="GEA20" s="63"/>
      <c r="GEB20" s="63"/>
      <c r="GEC20" s="63"/>
      <c r="GED20" s="63"/>
      <c r="GEE20" s="63"/>
      <c r="GEF20" s="63"/>
      <c r="GEG20" s="63"/>
      <c r="GEH20" s="63"/>
      <c r="GEI20" s="63"/>
      <c r="GEJ20" s="63"/>
      <c r="GEK20" s="63"/>
      <c r="GEL20" s="63"/>
      <c r="GEM20" s="63"/>
      <c r="GEN20" s="63"/>
      <c r="GEO20" s="63"/>
      <c r="GEP20" s="63"/>
      <c r="GEQ20" s="63"/>
      <c r="GER20" s="63"/>
      <c r="GES20" s="63"/>
      <c r="GET20" s="63"/>
      <c r="GEU20" s="63"/>
      <c r="GEV20" s="63"/>
      <c r="GEW20" s="63"/>
      <c r="GEX20" s="63"/>
      <c r="GEY20" s="63"/>
      <c r="GEZ20" s="63"/>
      <c r="GFA20" s="63"/>
      <c r="GFB20" s="63"/>
      <c r="GFC20" s="63"/>
      <c r="GFD20" s="63"/>
      <c r="GFE20" s="63"/>
      <c r="GFF20" s="63"/>
      <c r="GFG20" s="63"/>
      <c r="GFH20" s="63"/>
      <c r="GFI20" s="63"/>
      <c r="GFJ20" s="63"/>
      <c r="GFK20" s="63"/>
      <c r="GFL20" s="63"/>
      <c r="GFM20" s="63"/>
      <c r="GFN20" s="63"/>
      <c r="GFO20" s="63"/>
      <c r="GFP20" s="63"/>
      <c r="GFQ20" s="63"/>
      <c r="GFR20" s="63"/>
      <c r="GFS20" s="63"/>
      <c r="GFT20" s="63"/>
      <c r="GFU20" s="63"/>
      <c r="GFV20" s="63"/>
      <c r="GFW20" s="63"/>
      <c r="GFX20" s="63"/>
      <c r="GFY20" s="63"/>
      <c r="GFZ20" s="63"/>
      <c r="GGA20" s="63"/>
      <c r="GGB20" s="63"/>
      <c r="GGC20" s="63"/>
      <c r="GGD20" s="63"/>
      <c r="GGE20" s="63"/>
      <c r="GGF20" s="63"/>
      <c r="GGG20" s="63"/>
      <c r="GGH20" s="63"/>
      <c r="GGI20" s="63"/>
      <c r="GGJ20" s="63"/>
      <c r="GGK20" s="63"/>
      <c r="GGL20" s="63"/>
      <c r="GGM20" s="63"/>
      <c r="GGN20" s="63"/>
      <c r="GGO20" s="63"/>
      <c r="GGP20" s="63"/>
      <c r="GGQ20" s="63"/>
      <c r="GGR20" s="63"/>
      <c r="GGS20" s="63"/>
      <c r="GGT20" s="63"/>
      <c r="GGU20" s="63"/>
      <c r="GGV20" s="63"/>
      <c r="GGW20" s="63"/>
      <c r="GGX20" s="63"/>
      <c r="GGY20" s="63"/>
      <c r="GGZ20" s="63"/>
      <c r="GHA20" s="63"/>
      <c r="GHB20" s="63"/>
      <c r="GHC20" s="63"/>
      <c r="GHD20" s="63"/>
      <c r="GHE20" s="63"/>
      <c r="GHF20" s="63"/>
      <c r="GHG20" s="63"/>
      <c r="GHH20" s="63"/>
      <c r="GHI20" s="63"/>
      <c r="GHJ20" s="63"/>
      <c r="GHK20" s="63"/>
      <c r="GHL20" s="63"/>
      <c r="GHM20" s="63"/>
      <c r="GHN20" s="63"/>
      <c r="GHO20" s="63"/>
      <c r="GHP20" s="63"/>
      <c r="GHQ20" s="63"/>
      <c r="GHR20" s="63"/>
      <c r="GHS20" s="63"/>
      <c r="GHT20" s="63"/>
      <c r="GHU20" s="63"/>
      <c r="GHV20" s="63"/>
      <c r="GHW20" s="63"/>
      <c r="GHX20" s="63"/>
      <c r="GHY20" s="63"/>
      <c r="GHZ20" s="63"/>
      <c r="GIA20" s="63"/>
      <c r="GIB20" s="63"/>
      <c r="GIC20" s="63"/>
      <c r="GID20" s="63"/>
      <c r="GIE20" s="63"/>
      <c r="GIF20" s="63"/>
      <c r="GIG20" s="63"/>
      <c r="GIH20" s="63"/>
      <c r="GII20" s="63"/>
      <c r="GIJ20" s="63"/>
      <c r="GIK20" s="63"/>
      <c r="GIL20" s="63"/>
      <c r="GIM20" s="63"/>
      <c r="GIN20" s="63"/>
      <c r="GIO20" s="63"/>
      <c r="GIP20" s="63"/>
      <c r="GIQ20" s="63"/>
      <c r="GIR20" s="63"/>
      <c r="GIS20" s="63"/>
      <c r="GIT20" s="63"/>
      <c r="GIU20" s="63"/>
      <c r="GIV20" s="63"/>
      <c r="GIW20" s="63"/>
      <c r="GIX20" s="63"/>
      <c r="GIY20" s="63"/>
      <c r="GIZ20" s="63"/>
      <c r="GJA20" s="63"/>
      <c r="GJB20" s="63"/>
      <c r="GJC20" s="63"/>
      <c r="GJD20" s="63"/>
      <c r="GJE20" s="63"/>
      <c r="GJF20" s="63"/>
      <c r="GJG20" s="63"/>
      <c r="GJH20" s="63"/>
      <c r="GJI20" s="63"/>
      <c r="GJJ20" s="63"/>
      <c r="GJK20" s="63"/>
      <c r="GJL20" s="63"/>
      <c r="GJM20" s="63"/>
      <c r="GJN20" s="63"/>
      <c r="GJO20" s="63"/>
      <c r="GJP20" s="63"/>
      <c r="GJQ20" s="63"/>
      <c r="GJR20" s="63"/>
      <c r="GJS20" s="63"/>
      <c r="GJT20" s="63"/>
      <c r="GJU20" s="63"/>
      <c r="GJV20" s="63"/>
      <c r="GJW20" s="63"/>
      <c r="GJX20" s="63"/>
      <c r="GJY20" s="63"/>
      <c r="GJZ20" s="63"/>
      <c r="GKA20" s="63"/>
      <c r="GKB20" s="63"/>
      <c r="GKC20" s="63"/>
      <c r="GKD20" s="63"/>
      <c r="GKE20" s="63"/>
      <c r="GKF20" s="63"/>
      <c r="GKG20" s="63"/>
      <c r="GKH20" s="63"/>
      <c r="GKI20" s="63"/>
      <c r="GKJ20" s="63"/>
      <c r="GKK20" s="63"/>
      <c r="GKL20" s="63"/>
      <c r="GKM20" s="63"/>
      <c r="GKN20" s="63"/>
      <c r="GKO20" s="63"/>
      <c r="GKP20" s="63"/>
      <c r="GKQ20" s="63"/>
      <c r="GKR20" s="63"/>
      <c r="GKS20" s="63"/>
      <c r="GKT20" s="63"/>
      <c r="GKU20" s="63"/>
      <c r="GKV20" s="63"/>
      <c r="GKW20" s="63"/>
      <c r="GKX20" s="63"/>
      <c r="GKY20" s="63"/>
      <c r="GKZ20" s="63"/>
      <c r="GLA20" s="63"/>
      <c r="GLB20" s="63"/>
      <c r="GLC20" s="63"/>
      <c r="GLD20" s="63"/>
      <c r="GLE20" s="63"/>
      <c r="GLF20" s="63"/>
      <c r="GLG20" s="63"/>
      <c r="GLH20" s="63"/>
      <c r="GLI20" s="63"/>
      <c r="GLJ20" s="63"/>
      <c r="GLK20" s="63"/>
      <c r="GLL20" s="63"/>
      <c r="GLM20" s="63"/>
      <c r="GLN20" s="63"/>
      <c r="GLO20" s="63"/>
      <c r="GLP20" s="63"/>
      <c r="GLQ20" s="63"/>
      <c r="GLR20" s="63"/>
      <c r="GLS20" s="63"/>
      <c r="GLT20" s="63"/>
      <c r="GLU20" s="63"/>
      <c r="GLV20" s="63"/>
      <c r="GLW20" s="63"/>
      <c r="GLX20" s="63"/>
      <c r="GLY20" s="63"/>
      <c r="GLZ20" s="63"/>
      <c r="GMA20" s="63"/>
      <c r="GMB20" s="63"/>
      <c r="GMC20" s="63"/>
      <c r="GMD20" s="63"/>
      <c r="GME20" s="63"/>
      <c r="GMF20" s="63"/>
      <c r="GMG20" s="63"/>
      <c r="GMH20" s="63"/>
      <c r="GMI20" s="63"/>
      <c r="GMJ20" s="63"/>
      <c r="GMK20" s="63"/>
      <c r="GML20" s="63"/>
      <c r="GMM20" s="63"/>
      <c r="GMN20" s="63"/>
      <c r="GMO20" s="63"/>
      <c r="GMP20" s="63"/>
      <c r="GMQ20" s="63"/>
      <c r="GMR20" s="63"/>
      <c r="GMS20" s="63"/>
      <c r="GMT20" s="63"/>
      <c r="GMU20" s="63"/>
      <c r="GMV20" s="63"/>
      <c r="GMW20" s="63"/>
      <c r="GMX20" s="63"/>
      <c r="GMY20" s="63"/>
      <c r="GMZ20" s="63"/>
      <c r="GNA20" s="63"/>
      <c r="GNB20" s="63"/>
      <c r="GNC20" s="63"/>
      <c r="GND20" s="63"/>
      <c r="GNE20" s="63"/>
      <c r="GNF20" s="63"/>
      <c r="GNG20" s="63"/>
      <c r="GNH20" s="63"/>
      <c r="GNI20" s="63"/>
      <c r="GNJ20" s="63"/>
      <c r="GNK20" s="63"/>
      <c r="GNL20" s="63"/>
      <c r="GNM20" s="63"/>
      <c r="GNN20" s="63"/>
      <c r="GNO20" s="63"/>
      <c r="GNP20" s="63"/>
      <c r="GNQ20" s="63"/>
      <c r="GNR20" s="63"/>
      <c r="GNS20" s="63"/>
      <c r="GNT20" s="63"/>
      <c r="GNU20" s="63"/>
      <c r="GNV20" s="63"/>
      <c r="GNW20" s="63"/>
      <c r="GNX20" s="63"/>
      <c r="GNY20" s="63"/>
      <c r="GNZ20" s="63"/>
      <c r="GOA20" s="63"/>
      <c r="GOB20" s="63"/>
      <c r="GOC20" s="63"/>
      <c r="GOD20" s="63"/>
      <c r="GOE20" s="63"/>
      <c r="GOF20" s="63"/>
      <c r="GOG20" s="63"/>
      <c r="GOH20" s="63"/>
      <c r="GOI20" s="63"/>
      <c r="GOJ20" s="63"/>
      <c r="GOK20" s="63"/>
      <c r="GOL20" s="63"/>
      <c r="GOM20" s="63"/>
      <c r="GON20" s="63"/>
      <c r="GOO20" s="63"/>
      <c r="GOP20" s="63"/>
      <c r="GOQ20" s="63"/>
      <c r="GOR20" s="63"/>
      <c r="GOS20" s="63"/>
      <c r="GOT20" s="63"/>
      <c r="GOU20" s="63"/>
      <c r="GOV20" s="63"/>
      <c r="GOW20" s="63"/>
      <c r="GOX20" s="63"/>
      <c r="GOY20" s="63"/>
      <c r="GOZ20" s="63"/>
      <c r="GPA20" s="63"/>
      <c r="GPB20" s="63"/>
      <c r="GPC20" s="63"/>
      <c r="GPD20" s="63"/>
      <c r="GPE20" s="63"/>
      <c r="GPF20" s="63"/>
      <c r="GPG20" s="63"/>
      <c r="GPH20" s="63"/>
      <c r="GPI20" s="63"/>
      <c r="GPJ20" s="63"/>
      <c r="GPK20" s="63"/>
      <c r="GPL20" s="63"/>
      <c r="GPM20" s="63"/>
      <c r="GPN20" s="63"/>
      <c r="GPO20" s="63"/>
      <c r="GPP20" s="63"/>
      <c r="GPQ20" s="63"/>
      <c r="GPR20" s="63"/>
      <c r="GPS20" s="63"/>
      <c r="GPT20" s="63"/>
      <c r="GPU20" s="63"/>
      <c r="GPV20" s="63"/>
      <c r="GPW20" s="63"/>
      <c r="GPX20" s="63"/>
      <c r="GPY20" s="63"/>
      <c r="GPZ20" s="63"/>
      <c r="GQA20" s="63"/>
      <c r="GQB20" s="63"/>
      <c r="GQC20" s="63"/>
      <c r="GQD20" s="63"/>
      <c r="GQE20" s="63"/>
      <c r="GQF20" s="63"/>
      <c r="GQG20" s="63"/>
      <c r="GQH20" s="63"/>
      <c r="GQI20" s="63"/>
      <c r="GQJ20" s="63"/>
      <c r="GQK20" s="63"/>
      <c r="GQL20" s="63"/>
      <c r="GQM20" s="63"/>
      <c r="GQN20" s="63"/>
      <c r="GQO20" s="63"/>
      <c r="GQP20" s="63"/>
      <c r="GQQ20" s="63"/>
      <c r="GQR20" s="63"/>
      <c r="GQS20" s="63"/>
      <c r="GQT20" s="63"/>
      <c r="GQU20" s="63"/>
      <c r="GQV20" s="63"/>
      <c r="GQW20" s="63"/>
      <c r="GQX20" s="63"/>
      <c r="GQY20" s="63"/>
      <c r="GQZ20" s="63"/>
      <c r="GRA20" s="63"/>
      <c r="GRB20" s="63"/>
      <c r="GRC20" s="63"/>
      <c r="GRD20" s="63"/>
      <c r="GRE20" s="63"/>
      <c r="GRF20" s="63"/>
      <c r="GRG20" s="63"/>
      <c r="GRH20" s="63"/>
      <c r="GRI20" s="63"/>
      <c r="GRJ20" s="63"/>
      <c r="GRK20" s="63"/>
      <c r="GRL20" s="63"/>
      <c r="GRM20" s="63"/>
      <c r="GRN20" s="63"/>
      <c r="GRO20" s="63"/>
      <c r="GRP20" s="63"/>
      <c r="GRQ20" s="63"/>
      <c r="GRR20" s="63"/>
      <c r="GRS20" s="63"/>
      <c r="GRT20" s="63"/>
      <c r="GRU20" s="63"/>
      <c r="GRV20" s="63"/>
      <c r="GRW20" s="63"/>
      <c r="GRX20" s="63"/>
      <c r="GRY20" s="63"/>
      <c r="GRZ20" s="63"/>
      <c r="GSA20" s="63"/>
      <c r="GSB20" s="63"/>
      <c r="GSC20" s="63"/>
      <c r="GSD20" s="63"/>
      <c r="GSE20" s="63"/>
      <c r="GSF20" s="63"/>
      <c r="GSG20" s="63"/>
      <c r="GSH20" s="63"/>
      <c r="GSI20" s="63"/>
      <c r="GSJ20" s="63"/>
      <c r="GSK20" s="63"/>
      <c r="GSL20" s="63"/>
      <c r="GSM20" s="63"/>
      <c r="GSN20" s="63"/>
      <c r="GSO20" s="63"/>
      <c r="GSP20" s="63"/>
      <c r="GSQ20" s="63"/>
      <c r="GSR20" s="63"/>
      <c r="GSS20" s="63"/>
      <c r="GST20" s="63"/>
      <c r="GSU20" s="63"/>
      <c r="GSV20" s="63"/>
      <c r="GSW20" s="63"/>
      <c r="GSX20" s="63"/>
      <c r="GSY20" s="63"/>
      <c r="GSZ20" s="63"/>
      <c r="GTA20" s="63"/>
      <c r="GTB20" s="63"/>
      <c r="GTC20" s="63"/>
      <c r="GTD20" s="63"/>
      <c r="GTE20" s="63"/>
      <c r="GTF20" s="63"/>
      <c r="GTG20" s="63"/>
      <c r="GTH20" s="63"/>
      <c r="GTI20" s="63"/>
      <c r="GTJ20" s="63"/>
      <c r="GTK20" s="63"/>
      <c r="GTL20" s="63"/>
      <c r="GTM20" s="63"/>
      <c r="GTN20" s="63"/>
      <c r="GTO20" s="63"/>
      <c r="GTP20" s="63"/>
      <c r="GTQ20" s="63"/>
      <c r="GTR20" s="63"/>
      <c r="GTS20" s="63"/>
      <c r="GTT20" s="63"/>
      <c r="GTU20" s="63"/>
      <c r="GTV20" s="63"/>
      <c r="GTW20" s="63"/>
      <c r="GTX20" s="63"/>
      <c r="GTY20" s="63"/>
      <c r="GTZ20" s="63"/>
      <c r="GUA20" s="63"/>
      <c r="GUB20" s="63"/>
      <c r="GUC20" s="63"/>
      <c r="GUD20" s="63"/>
      <c r="GUE20" s="63"/>
      <c r="GUF20" s="63"/>
      <c r="GUG20" s="63"/>
      <c r="GUH20" s="63"/>
      <c r="GUI20" s="63"/>
      <c r="GUJ20" s="63"/>
      <c r="GUK20" s="63"/>
      <c r="GUL20" s="63"/>
      <c r="GUM20" s="63"/>
      <c r="GUN20" s="63"/>
      <c r="GUO20" s="63"/>
      <c r="GUP20" s="63"/>
      <c r="GUQ20" s="63"/>
      <c r="GUR20" s="63"/>
      <c r="GUS20" s="63"/>
      <c r="GUT20" s="63"/>
      <c r="GUU20" s="63"/>
      <c r="GUV20" s="63"/>
      <c r="GUW20" s="63"/>
      <c r="GUX20" s="63"/>
      <c r="GUY20" s="63"/>
      <c r="GUZ20" s="63"/>
      <c r="GVA20" s="63"/>
      <c r="GVB20" s="63"/>
      <c r="GVC20" s="63"/>
      <c r="GVD20" s="63"/>
      <c r="GVE20" s="63"/>
      <c r="GVF20" s="63"/>
      <c r="GVG20" s="63"/>
      <c r="GVH20" s="63"/>
      <c r="GVI20" s="63"/>
      <c r="GVJ20" s="63"/>
      <c r="GVK20" s="63"/>
      <c r="GVL20" s="63"/>
      <c r="GVM20" s="63"/>
      <c r="GVN20" s="63"/>
      <c r="GVO20" s="63"/>
      <c r="GVP20" s="63"/>
      <c r="GVQ20" s="63"/>
      <c r="GVR20" s="63"/>
      <c r="GVS20" s="63"/>
      <c r="GVT20" s="63"/>
      <c r="GVU20" s="63"/>
      <c r="GVV20" s="63"/>
      <c r="GVW20" s="63"/>
      <c r="GVX20" s="63"/>
      <c r="GVY20" s="63"/>
      <c r="GVZ20" s="63"/>
      <c r="GWA20" s="63"/>
      <c r="GWB20" s="63"/>
      <c r="GWC20" s="63"/>
      <c r="GWD20" s="63"/>
      <c r="GWE20" s="63"/>
      <c r="GWF20" s="63"/>
      <c r="GWG20" s="63"/>
      <c r="GWH20" s="63"/>
      <c r="GWI20" s="63"/>
      <c r="GWJ20" s="63"/>
      <c r="GWK20" s="63"/>
      <c r="GWL20" s="63"/>
      <c r="GWM20" s="63"/>
      <c r="GWN20" s="63"/>
      <c r="GWO20" s="63"/>
      <c r="GWP20" s="63"/>
      <c r="GWQ20" s="63"/>
      <c r="GWR20" s="63"/>
      <c r="GWS20" s="63"/>
      <c r="GWT20" s="63"/>
      <c r="GWU20" s="63"/>
      <c r="GWV20" s="63"/>
      <c r="GWW20" s="63"/>
      <c r="GWX20" s="63"/>
      <c r="GWY20" s="63"/>
      <c r="GWZ20" s="63"/>
      <c r="GXA20" s="63"/>
      <c r="GXB20" s="63"/>
      <c r="GXC20" s="63"/>
      <c r="GXD20" s="63"/>
      <c r="GXE20" s="63"/>
      <c r="GXF20" s="63"/>
      <c r="GXG20" s="63"/>
      <c r="GXH20" s="63"/>
      <c r="GXI20" s="63"/>
      <c r="GXJ20" s="63"/>
      <c r="GXK20" s="63"/>
      <c r="GXL20" s="63"/>
      <c r="GXM20" s="63"/>
      <c r="GXN20" s="63"/>
      <c r="GXO20" s="63"/>
      <c r="GXP20" s="63"/>
      <c r="GXQ20" s="63"/>
      <c r="GXR20" s="63"/>
      <c r="GXS20" s="63"/>
      <c r="GXT20" s="63"/>
      <c r="GXU20" s="63"/>
      <c r="GXV20" s="63"/>
      <c r="GXW20" s="63"/>
      <c r="GXX20" s="63"/>
      <c r="GXY20" s="63"/>
      <c r="GXZ20" s="63"/>
      <c r="GYA20" s="63"/>
      <c r="GYB20" s="63"/>
      <c r="GYC20" s="63"/>
      <c r="GYD20" s="63"/>
      <c r="GYE20" s="63"/>
      <c r="GYF20" s="63"/>
      <c r="GYG20" s="63"/>
      <c r="GYH20" s="63"/>
      <c r="GYI20" s="63"/>
      <c r="GYJ20" s="63"/>
      <c r="GYK20" s="63"/>
      <c r="GYL20" s="63"/>
      <c r="GYM20" s="63"/>
      <c r="GYN20" s="63"/>
      <c r="GYO20" s="63"/>
      <c r="GYP20" s="63"/>
      <c r="GYQ20" s="63"/>
      <c r="GYR20" s="63"/>
      <c r="GYS20" s="63"/>
      <c r="GYT20" s="63"/>
      <c r="GYU20" s="63"/>
      <c r="GYV20" s="63"/>
      <c r="GYW20" s="63"/>
      <c r="GYX20" s="63"/>
      <c r="GYY20" s="63"/>
      <c r="GYZ20" s="63"/>
      <c r="GZA20" s="63"/>
      <c r="GZB20" s="63"/>
      <c r="GZC20" s="63"/>
      <c r="GZD20" s="63"/>
      <c r="GZE20" s="63"/>
      <c r="GZF20" s="63"/>
      <c r="GZG20" s="63"/>
      <c r="GZH20" s="63"/>
      <c r="GZI20" s="63"/>
      <c r="GZJ20" s="63"/>
      <c r="GZK20" s="63"/>
      <c r="GZL20" s="63"/>
      <c r="GZM20" s="63"/>
      <c r="GZN20" s="63"/>
      <c r="GZO20" s="63"/>
      <c r="GZP20" s="63"/>
      <c r="GZQ20" s="63"/>
      <c r="GZR20" s="63"/>
      <c r="GZS20" s="63"/>
      <c r="GZT20" s="63"/>
      <c r="GZU20" s="63"/>
      <c r="GZV20" s="63"/>
      <c r="GZW20" s="63"/>
      <c r="GZX20" s="63"/>
      <c r="GZY20" s="63"/>
      <c r="GZZ20" s="63"/>
      <c r="HAA20" s="63"/>
      <c r="HAB20" s="63"/>
      <c r="HAC20" s="63"/>
      <c r="HAD20" s="63"/>
      <c r="HAE20" s="63"/>
      <c r="HAF20" s="63"/>
      <c r="HAG20" s="63"/>
      <c r="HAH20" s="63"/>
      <c r="HAI20" s="63"/>
      <c r="HAJ20" s="63"/>
      <c r="HAK20" s="63"/>
      <c r="HAL20" s="63"/>
      <c r="HAM20" s="63"/>
      <c r="HAN20" s="63"/>
      <c r="HAO20" s="63"/>
      <c r="HAP20" s="63"/>
      <c r="HAQ20" s="63"/>
      <c r="HAR20" s="63"/>
      <c r="HAS20" s="63"/>
      <c r="HAT20" s="63"/>
      <c r="HAU20" s="63"/>
      <c r="HAV20" s="63"/>
      <c r="HAW20" s="63"/>
      <c r="HAX20" s="63"/>
      <c r="HAY20" s="63"/>
      <c r="HAZ20" s="63"/>
      <c r="HBA20" s="63"/>
      <c r="HBB20" s="63"/>
      <c r="HBC20" s="63"/>
      <c r="HBD20" s="63"/>
      <c r="HBE20" s="63"/>
      <c r="HBF20" s="63"/>
      <c r="HBG20" s="63"/>
      <c r="HBH20" s="63"/>
      <c r="HBI20" s="63"/>
      <c r="HBJ20" s="63"/>
      <c r="HBK20" s="63"/>
      <c r="HBL20" s="63"/>
      <c r="HBM20" s="63"/>
      <c r="HBN20" s="63"/>
      <c r="HBO20" s="63"/>
      <c r="HBP20" s="63"/>
      <c r="HBQ20" s="63"/>
      <c r="HBR20" s="63"/>
      <c r="HBS20" s="63"/>
      <c r="HBT20" s="63"/>
      <c r="HBU20" s="63"/>
      <c r="HBV20" s="63"/>
      <c r="HBW20" s="63"/>
      <c r="HBX20" s="63"/>
      <c r="HBY20" s="63"/>
      <c r="HBZ20" s="63"/>
      <c r="HCA20" s="63"/>
      <c r="HCB20" s="63"/>
      <c r="HCC20" s="63"/>
      <c r="HCD20" s="63"/>
      <c r="HCE20" s="63"/>
      <c r="HCF20" s="63"/>
      <c r="HCG20" s="63"/>
      <c r="HCH20" s="63"/>
      <c r="HCI20" s="63"/>
      <c r="HCJ20" s="63"/>
      <c r="HCK20" s="63"/>
      <c r="HCL20" s="63"/>
      <c r="HCM20" s="63"/>
      <c r="HCN20" s="63"/>
      <c r="HCO20" s="63"/>
      <c r="HCP20" s="63"/>
      <c r="HCQ20" s="63"/>
      <c r="HCR20" s="63"/>
      <c r="HCS20" s="63"/>
      <c r="HCT20" s="63"/>
      <c r="HCU20" s="63"/>
      <c r="HCV20" s="63"/>
      <c r="HCW20" s="63"/>
      <c r="HCX20" s="63"/>
      <c r="HCY20" s="63"/>
      <c r="HCZ20" s="63"/>
      <c r="HDA20" s="63"/>
      <c r="HDB20" s="63"/>
      <c r="HDC20" s="63"/>
      <c r="HDD20" s="63"/>
      <c r="HDE20" s="63"/>
      <c r="HDF20" s="63"/>
      <c r="HDG20" s="63"/>
      <c r="HDH20" s="63"/>
      <c r="HDI20" s="63"/>
      <c r="HDJ20" s="63"/>
      <c r="HDK20" s="63"/>
      <c r="HDL20" s="63"/>
      <c r="HDM20" s="63"/>
      <c r="HDN20" s="63"/>
      <c r="HDO20" s="63"/>
      <c r="HDP20" s="63"/>
      <c r="HDQ20" s="63"/>
      <c r="HDR20" s="63"/>
      <c r="HDS20" s="63"/>
      <c r="HDT20" s="63"/>
      <c r="HDU20" s="63"/>
      <c r="HDV20" s="63"/>
      <c r="HDW20" s="63"/>
      <c r="HDX20" s="63"/>
      <c r="HDY20" s="63"/>
      <c r="HDZ20" s="63"/>
      <c r="HEA20" s="63"/>
      <c r="HEB20" s="63"/>
      <c r="HEC20" s="63"/>
      <c r="HED20" s="63"/>
      <c r="HEE20" s="63"/>
      <c r="HEF20" s="63"/>
      <c r="HEG20" s="63"/>
      <c r="HEH20" s="63"/>
      <c r="HEI20" s="63"/>
      <c r="HEJ20" s="63"/>
      <c r="HEK20" s="63"/>
      <c r="HEL20" s="63"/>
      <c r="HEM20" s="63"/>
      <c r="HEN20" s="63"/>
      <c r="HEO20" s="63"/>
      <c r="HEP20" s="63"/>
      <c r="HEQ20" s="63"/>
      <c r="HER20" s="63"/>
      <c r="HES20" s="63"/>
      <c r="HET20" s="63"/>
      <c r="HEU20" s="63"/>
      <c r="HEV20" s="63"/>
      <c r="HEW20" s="63"/>
      <c r="HEX20" s="63"/>
      <c r="HEY20" s="63"/>
      <c r="HEZ20" s="63"/>
      <c r="HFA20" s="63"/>
      <c r="HFB20" s="63"/>
      <c r="HFC20" s="63"/>
      <c r="HFD20" s="63"/>
      <c r="HFE20" s="63"/>
      <c r="HFF20" s="63"/>
      <c r="HFG20" s="63"/>
      <c r="HFH20" s="63"/>
      <c r="HFI20" s="63"/>
      <c r="HFJ20" s="63"/>
      <c r="HFK20" s="63"/>
      <c r="HFL20" s="63"/>
      <c r="HFM20" s="63"/>
      <c r="HFN20" s="63"/>
      <c r="HFO20" s="63"/>
      <c r="HFP20" s="63"/>
      <c r="HFQ20" s="63"/>
      <c r="HFR20" s="63"/>
      <c r="HFS20" s="63"/>
      <c r="HFT20" s="63"/>
      <c r="HFU20" s="63"/>
      <c r="HFV20" s="63"/>
      <c r="HFW20" s="63"/>
      <c r="HFX20" s="63"/>
      <c r="HFY20" s="63"/>
      <c r="HFZ20" s="63"/>
      <c r="HGA20" s="63"/>
      <c r="HGB20" s="63"/>
      <c r="HGC20" s="63"/>
      <c r="HGD20" s="63"/>
      <c r="HGE20" s="63"/>
      <c r="HGF20" s="63"/>
      <c r="HGG20" s="63"/>
      <c r="HGH20" s="63"/>
      <c r="HGI20" s="63"/>
      <c r="HGJ20" s="63"/>
      <c r="HGK20" s="63"/>
      <c r="HGL20" s="63"/>
      <c r="HGM20" s="63"/>
      <c r="HGN20" s="63"/>
      <c r="HGO20" s="63"/>
      <c r="HGP20" s="63"/>
      <c r="HGQ20" s="63"/>
      <c r="HGR20" s="63"/>
      <c r="HGS20" s="63"/>
      <c r="HGT20" s="63"/>
      <c r="HGU20" s="63"/>
      <c r="HGV20" s="63"/>
      <c r="HGW20" s="63"/>
      <c r="HGX20" s="63"/>
      <c r="HGY20" s="63"/>
      <c r="HGZ20" s="63"/>
      <c r="HHA20" s="63"/>
      <c r="HHB20" s="63"/>
      <c r="HHC20" s="63"/>
      <c r="HHD20" s="63"/>
      <c r="HHE20" s="63"/>
      <c r="HHF20" s="63"/>
      <c r="HHG20" s="63"/>
      <c r="HHH20" s="63"/>
      <c r="HHI20" s="63"/>
      <c r="HHJ20" s="63"/>
      <c r="HHK20" s="63"/>
      <c r="HHL20" s="63"/>
      <c r="HHM20" s="63"/>
      <c r="HHN20" s="63"/>
      <c r="HHO20" s="63"/>
      <c r="HHP20" s="63"/>
      <c r="HHQ20" s="63"/>
      <c r="HHR20" s="63"/>
      <c r="HHS20" s="63"/>
      <c r="HHT20" s="63"/>
      <c r="HHU20" s="63"/>
      <c r="HHV20" s="63"/>
      <c r="HHW20" s="63"/>
      <c r="HHX20" s="63"/>
      <c r="HHY20" s="63"/>
      <c r="HHZ20" s="63"/>
      <c r="HIA20" s="63"/>
      <c r="HIB20" s="63"/>
      <c r="HIC20" s="63"/>
      <c r="HID20" s="63"/>
      <c r="HIE20" s="63"/>
      <c r="HIF20" s="63"/>
      <c r="HIG20" s="63"/>
      <c r="HIH20" s="63"/>
      <c r="HII20" s="63"/>
      <c r="HIJ20" s="63"/>
      <c r="HIK20" s="63"/>
      <c r="HIL20" s="63"/>
      <c r="HIM20" s="63"/>
      <c r="HIN20" s="63"/>
      <c r="HIO20" s="63"/>
      <c r="HIP20" s="63"/>
      <c r="HIQ20" s="63"/>
      <c r="HIR20" s="63"/>
      <c r="HIS20" s="63"/>
      <c r="HIT20" s="63"/>
      <c r="HIU20" s="63"/>
      <c r="HIV20" s="63"/>
      <c r="HIW20" s="63"/>
      <c r="HIX20" s="63"/>
      <c r="HIY20" s="63"/>
      <c r="HIZ20" s="63"/>
      <c r="HJA20" s="63"/>
      <c r="HJB20" s="63"/>
      <c r="HJC20" s="63"/>
      <c r="HJD20" s="63"/>
      <c r="HJE20" s="63"/>
      <c r="HJF20" s="63"/>
      <c r="HJG20" s="63"/>
      <c r="HJH20" s="63"/>
      <c r="HJI20" s="63"/>
      <c r="HJJ20" s="63"/>
      <c r="HJK20" s="63"/>
      <c r="HJL20" s="63"/>
      <c r="HJM20" s="63"/>
      <c r="HJN20" s="63"/>
      <c r="HJO20" s="63"/>
      <c r="HJP20" s="63"/>
      <c r="HJQ20" s="63"/>
      <c r="HJR20" s="63"/>
      <c r="HJS20" s="63"/>
      <c r="HJT20" s="63"/>
      <c r="HJU20" s="63"/>
      <c r="HJV20" s="63"/>
      <c r="HJW20" s="63"/>
      <c r="HJX20" s="63"/>
      <c r="HJY20" s="63"/>
      <c r="HJZ20" s="63"/>
      <c r="HKA20" s="63"/>
      <c r="HKB20" s="63"/>
      <c r="HKC20" s="63"/>
      <c r="HKD20" s="63"/>
      <c r="HKE20" s="63"/>
      <c r="HKF20" s="63"/>
      <c r="HKG20" s="63"/>
      <c r="HKH20" s="63"/>
      <c r="HKI20" s="63"/>
      <c r="HKJ20" s="63"/>
      <c r="HKK20" s="63"/>
      <c r="HKL20" s="63"/>
      <c r="HKM20" s="63"/>
      <c r="HKN20" s="63"/>
      <c r="HKO20" s="63"/>
      <c r="HKP20" s="63"/>
      <c r="HKQ20" s="63"/>
      <c r="HKR20" s="63"/>
      <c r="HKS20" s="63"/>
      <c r="HKT20" s="63"/>
      <c r="HKU20" s="63"/>
      <c r="HKV20" s="63"/>
      <c r="HKW20" s="63"/>
      <c r="HKX20" s="63"/>
      <c r="HKY20" s="63"/>
      <c r="HKZ20" s="63"/>
      <c r="HLA20" s="63"/>
      <c r="HLB20" s="63"/>
      <c r="HLC20" s="63"/>
      <c r="HLD20" s="63"/>
      <c r="HLE20" s="63"/>
      <c r="HLF20" s="63"/>
      <c r="HLG20" s="63"/>
      <c r="HLH20" s="63"/>
      <c r="HLI20" s="63"/>
      <c r="HLJ20" s="63"/>
      <c r="HLK20" s="63"/>
      <c r="HLL20" s="63"/>
      <c r="HLM20" s="63"/>
      <c r="HLN20" s="63"/>
      <c r="HLO20" s="63"/>
      <c r="HLP20" s="63"/>
      <c r="HLQ20" s="63"/>
      <c r="HLR20" s="63"/>
      <c r="HLS20" s="63"/>
      <c r="HLT20" s="63"/>
      <c r="HLU20" s="63"/>
      <c r="HLV20" s="63"/>
      <c r="HLW20" s="63"/>
      <c r="HLX20" s="63"/>
      <c r="HLY20" s="63"/>
      <c r="HLZ20" s="63"/>
      <c r="HMA20" s="63"/>
      <c r="HMB20" s="63"/>
      <c r="HMC20" s="63"/>
      <c r="HMD20" s="63"/>
      <c r="HME20" s="63"/>
      <c r="HMF20" s="63"/>
      <c r="HMG20" s="63"/>
      <c r="HMH20" s="63"/>
      <c r="HMI20" s="63"/>
      <c r="HMJ20" s="63"/>
      <c r="HMK20" s="63"/>
      <c r="HML20" s="63"/>
      <c r="HMM20" s="63"/>
      <c r="HMN20" s="63"/>
      <c r="HMO20" s="63"/>
      <c r="HMP20" s="63"/>
      <c r="HMQ20" s="63"/>
      <c r="HMR20" s="63"/>
      <c r="HMS20" s="63"/>
      <c r="HMT20" s="63"/>
      <c r="HMU20" s="63"/>
      <c r="HMV20" s="63"/>
      <c r="HMW20" s="63"/>
      <c r="HMX20" s="63"/>
      <c r="HMY20" s="63"/>
      <c r="HMZ20" s="63"/>
      <c r="HNA20" s="63"/>
      <c r="HNB20" s="63"/>
      <c r="HNC20" s="63"/>
      <c r="HND20" s="63"/>
      <c r="HNE20" s="63"/>
      <c r="HNF20" s="63"/>
      <c r="HNG20" s="63"/>
      <c r="HNH20" s="63"/>
      <c r="HNI20" s="63"/>
      <c r="HNJ20" s="63"/>
      <c r="HNK20" s="63"/>
      <c r="HNL20" s="63"/>
      <c r="HNM20" s="63"/>
      <c r="HNN20" s="63"/>
      <c r="HNO20" s="63"/>
      <c r="HNP20" s="63"/>
      <c r="HNQ20" s="63"/>
      <c r="HNR20" s="63"/>
      <c r="HNS20" s="63"/>
      <c r="HNT20" s="63"/>
      <c r="HNU20" s="63"/>
      <c r="HNV20" s="63"/>
      <c r="HNW20" s="63"/>
      <c r="HNX20" s="63"/>
      <c r="HNY20" s="63"/>
      <c r="HNZ20" s="63"/>
      <c r="HOA20" s="63"/>
      <c r="HOB20" s="63"/>
      <c r="HOC20" s="63"/>
      <c r="HOD20" s="63"/>
      <c r="HOE20" s="63"/>
      <c r="HOF20" s="63"/>
      <c r="HOG20" s="63"/>
      <c r="HOH20" s="63"/>
      <c r="HOI20" s="63"/>
      <c r="HOJ20" s="63"/>
      <c r="HOK20" s="63"/>
      <c r="HOL20" s="63"/>
      <c r="HOM20" s="63"/>
      <c r="HON20" s="63"/>
      <c r="HOO20" s="63"/>
      <c r="HOP20" s="63"/>
      <c r="HOQ20" s="63"/>
      <c r="HOR20" s="63"/>
      <c r="HOS20" s="63"/>
      <c r="HOT20" s="63"/>
      <c r="HOU20" s="63"/>
      <c r="HOV20" s="63"/>
      <c r="HOW20" s="63"/>
      <c r="HOX20" s="63"/>
      <c r="HOY20" s="63"/>
      <c r="HOZ20" s="63"/>
      <c r="HPA20" s="63"/>
      <c r="HPB20" s="63"/>
      <c r="HPC20" s="63"/>
      <c r="HPD20" s="63"/>
      <c r="HPE20" s="63"/>
      <c r="HPF20" s="63"/>
      <c r="HPG20" s="63"/>
      <c r="HPH20" s="63"/>
      <c r="HPI20" s="63"/>
      <c r="HPJ20" s="63"/>
      <c r="HPK20" s="63"/>
      <c r="HPL20" s="63"/>
      <c r="HPM20" s="63"/>
      <c r="HPN20" s="63"/>
      <c r="HPO20" s="63"/>
      <c r="HPP20" s="63"/>
      <c r="HPQ20" s="63"/>
      <c r="HPR20" s="63"/>
      <c r="HPS20" s="63"/>
      <c r="HPT20" s="63"/>
      <c r="HPU20" s="63"/>
      <c r="HPV20" s="63"/>
      <c r="HPW20" s="63"/>
      <c r="HPX20" s="63"/>
      <c r="HPY20" s="63"/>
      <c r="HPZ20" s="63"/>
      <c r="HQA20" s="63"/>
      <c r="HQB20" s="63"/>
      <c r="HQC20" s="63"/>
      <c r="HQD20" s="63"/>
      <c r="HQE20" s="63"/>
      <c r="HQF20" s="63"/>
      <c r="HQG20" s="63"/>
      <c r="HQH20" s="63"/>
      <c r="HQI20" s="63"/>
      <c r="HQJ20" s="63"/>
      <c r="HQK20" s="63"/>
      <c r="HQL20" s="63"/>
      <c r="HQM20" s="63"/>
      <c r="HQN20" s="63"/>
      <c r="HQO20" s="63"/>
      <c r="HQP20" s="63"/>
      <c r="HQQ20" s="63"/>
      <c r="HQR20" s="63"/>
      <c r="HQS20" s="63"/>
      <c r="HQT20" s="63"/>
      <c r="HQU20" s="63"/>
      <c r="HQV20" s="63"/>
      <c r="HQW20" s="63"/>
      <c r="HQX20" s="63"/>
      <c r="HQY20" s="63"/>
      <c r="HQZ20" s="63"/>
      <c r="HRA20" s="63"/>
      <c r="HRB20" s="63"/>
      <c r="HRC20" s="63"/>
      <c r="HRD20" s="63"/>
      <c r="HRE20" s="63"/>
      <c r="HRF20" s="63"/>
      <c r="HRG20" s="63"/>
      <c r="HRH20" s="63"/>
      <c r="HRI20" s="63"/>
      <c r="HRJ20" s="63"/>
      <c r="HRK20" s="63"/>
      <c r="HRL20" s="63"/>
      <c r="HRM20" s="63"/>
      <c r="HRN20" s="63"/>
      <c r="HRO20" s="63"/>
      <c r="HRP20" s="63"/>
      <c r="HRQ20" s="63"/>
      <c r="HRR20" s="63"/>
      <c r="HRS20" s="63"/>
      <c r="HRT20" s="63"/>
      <c r="HRU20" s="63"/>
      <c r="HRV20" s="63"/>
      <c r="HRW20" s="63"/>
      <c r="HRX20" s="63"/>
      <c r="HRY20" s="63"/>
      <c r="HRZ20" s="63"/>
      <c r="HSA20" s="63"/>
      <c r="HSB20" s="63"/>
      <c r="HSC20" s="63"/>
      <c r="HSD20" s="63"/>
      <c r="HSE20" s="63"/>
      <c r="HSF20" s="63"/>
      <c r="HSG20" s="63"/>
      <c r="HSH20" s="63"/>
      <c r="HSI20" s="63"/>
      <c r="HSJ20" s="63"/>
      <c r="HSK20" s="63"/>
      <c r="HSL20" s="63"/>
      <c r="HSM20" s="63"/>
      <c r="HSN20" s="63"/>
      <c r="HSO20" s="63"/>
      <c r="HSP20" s="63"/>
      <c r="HSQ20" s="63"/>
      <c r="HSR20" s="63"/>
      <c r="HSS20" s="63"/>
      <c r="HST20" s="63"/>
      <c r="HSU20" s="63"/>
      <c r="HSV20" s="63"/>
      <c r="HSW20" s="63"/>
      <c r="HSX20" s="63"/>
      <c r="HSY20" s="63"/>
      <c r="HSZ20" s="63"/>
      <c r="HTA20" s="63"/>
      <c r="HTB20" s="63"/>
      <c r="HTC20" s="63"/>
      <c r="HTD20" s="63"/>
      <c r="HTE20" s="63"/>
      <c r="HTF20" s="63"/>
      <c r="HTG20" s="63"/>
      <c r="HTH20" s="63"/>
      <c r="HTI20" s="63"/>
      <c r="HTJ20" s="63"/>
      <c r="HTK20" s="63"/>
      <c r="HTL20" s="63"/>
      <c r="HTM20" s="63"/>
      <c r="HTN20" s="63"/>
      <c r="HTO20" s="63"/>
      <c r="HTP20" s="63"/>
      <c r="HTQ20" s="63"/>
      <c r="HTR20" s="63"/>
      <c r="HTS20" s="63"/>
      <c r="HTT20" s="63"/>
      <c r="HTU20" s="63"/>
      <c r="HTV20" s="63"/>
      <c r="HTW20" s="63"/>
      <c r="HTX20" s="63"/>
      <c r="HTY20" s="63"/>
      <c r="HTZ20" s="63"/>
      <c r="HUA20" s="63"/>
      <c r="HUB20" s="63"/>
      <c r="HUC20" s="63"/>
      <c r="HUD20" s="63"/>
      <c r="HUE20" s="63"/>
      <c r="HUF20" s="63"/>
      <c r="HUG20" s="63"/>
      <c r="HUH20" s="63"/>
      <c r="HUI20" s="63"/>
      <c r="HUJ20" s="63"/>
      <c r="HUK20" s="63"/>
      <c r="HUL20" s="63"/>
      <c r="HUM20" s="63"/>
      <c r="HUN20" s="63"/>
      <c r="HUO20" s="63"/>
      <c r="HUP20" s="63"/>
      <c r="HUQ20" s="63"/>
      <c r="HUR20" s="63"/>
      <c r="HUS20" s="63"/>
      <c r="HUT20" s="63"/>
      <c r="HUU20" s="63"/>
      <c r="HUV20" s="63"/>
      <c r="HUW20" s="63"/>
      <c r="HUX20" s="63"/>
      <c r="HUY20" s="63"/>
      <c r="HUZ20" s="63"/>
      <c r="HVA20" s="63"/>
      <c r="HVB20" s="63"/>
      <c r="HVC20" s="63"/>
      <c r="HVD20" s="63"/>
      <c r="HVE20" s="63"/>
      <c r="HVF20" s="63"/>
      <c r="HVG20" s="63"/>
      <c r="HVH20" s="63"/>
      <c r="HVI20" s="63"/>
      <c r="HVJ20" s="63"/>
      <c r="HVK20" s="63"/>
      <c r="HVL20" s="63"/>
      <c r="HVM20" s="63"/>
      <c r="HVN20" s="63"/>
      <c r="HVO20" s="63"/>
      <c r="HVP20" s="63"/>
      <c r="HVQ20" s="63"/>
      <c r="HVR20" s="63"/>
      <c r="HVS20" s="63"/>
      <c r="HVT20" s="63"/>
      <c r="HVU20" s="63"/>
      <c r="HVV20" s="63"/>
      <c r="HVW20" s="63"/>
      <c r="HVX20" s="63"/>
      <c r="HVY20" s="63"/>
      <c r="HVZ20" s="63"/>
      <c r="HWA20" s="63"/>
      <c r="HWB20" s="63"/>
      <c r="HWC20" s="63"/>
      <c r="HWD20" s="63"/>
      <c r="HWE20" s="63"/>
      <c r="HWF20" s="63"/>
      <c r="HWG20" s="63"/>
      <c r="HWH20" s="63"/>
      <c r="HWI20" s="63"/>
      <c r="HWJ20" s="63"/>
      <c r="HWK20" s="63"/>
      <c r="HWL20" s="63"/>
      <c r="HWM20" s="63"/>
      <c r="HWN20" s="63"/>
      <c r="HWO20" s="63"/>
      <c r="HWP20" s="63"/>
      <c r="HWQ20" s="63"/>
      <c r="HWR20" s="63"/>
      <c r="HWS20" s="63"/>
      <c r="HWT20" s="63"/>
      <c r="HWU20" s="63"/>
      <c r="HWV20" s="63"/>
      <c r="HWW20" s="63"/>
      <c r="HWX20" s="63"/>
      <c r="HWY20" s="63"/>
      <c r="HWZ20" s="63"/>
      <c r="HXA20" s="63"/>
      <c r="HXB20" s="63"/>
      <c r="HXC20" s="63"/>
      <c r="HXD20" s="63"/>
      <c r="HXE20" s="63"/>
      <c r="HXF20" s="63"/>
      <c r="HXG20" s="63"/>
      <c r="HXH20" s="63"/>
      <c r="HXI20" s="63"/>
      <c r="HXJ20" s="63"/>
      <c r="HXK20" s="63"/>
      <c r="HXL20" s="63"/>
      <c r="HXM20" s="63"/>
      <c r="HXN20" s="63"/>
      <c r="HXO20" s="63"/>
      <c r="HXP20" s="63"/>
      <c r="HXQ20" s="63"/>
      <c r="HXR20" s="63"/>
      <c r="HXS20" s="63"/>
      <c r="HXT20" s="63"/>
      <c r="HXU20" s="63"/>
      <c r="HXV20" s="63"/>
      <c r="HXW20" s="63"/>
      <c r="HXX20" s="63"/>
      <c r="HXY20" s="63"/>
      <c r="HXZ20" s="63"/>
      <c r="HYA20" s="63"/>
      <c r="HYB20" s="63"/>
      <c r="HYC20" s="63"/>
      <c r="HYD20" s="63"/>
      <c r="HYE20" s="63"/>
      <c r="HYF20" s="63"/>
      <c r="HYG20" s="63"/>
      <c r="HYH20" s="63"/>
      <c r="HYI20" s="63"/>
      <c r="HYJ20" s="63"/>
      <c r="HYK20" s="63"/>
      <c r="HYL20" s="63"/>
      <c r="HYM20" s="63"/>
      <c r="HYN20" s="63"/>
      <c r="HYO20" s="63"/>
      <c r="HYP20" s="63"/>
      <c r="HYQ20" s="63"/>
      <c r="HYR20" s="63"/>
      <c r="HYS20" s="63"/>
      <c r="HYT20" s="63"/>
      <c r="HYU20" s="63"/>
      <c r="HYV20" s="63"/>
      <c r="HYW20" s="63"/>
      <c r="HYX20" s="63"/>
      <c r="HYY20" s="63"/>
      <c r="HYZ20" s="63"/>
      <c r="HZA20" s="63"/>
      <c r="HZB20" s="63"/>
      <c r="HZC20" s="63"/>
      <c r="HZD20" s="63"/>
      <c r="HZE20" s="63"/>
      <c r="HZF20" s="63"/>
      <c r="HZG20" s="63"/>
      <c r="HZH20" s="63"/>
      <c r="HZI20" s="63"/>
      <c r="HZJ20" s="63"/>
      <c r="HZK20" s="63"/>
      <c r="HZL20" s="63"/>
      <c r="HZM20" s="63"/>
      <c r="HZN20" s="63"/>
      <c r="HZO20" s="63"/>
      <c r="HZP20" s="63"/>
      <c r="HZQ20" s="63"/>
      <c r="HZR20" s="63"/>
      <c r="HZS20" s="63"/>
      <c r="HZT20" s="63"/>
      <c r="HZU20" s="63"/>
      <c r="HZV20" s="63"/>
      <c r="HZW20" s="63"/>
      <c r="HZX20" s="63"/>
      <c r="HZY20" s="63"/>
      <c r="HZZ20" s="63"/>
      <c r="IAA20" s="63"/>
      <c r="IAB20" s="63"/>
      <c r="IAC20" s="63"/>
      <c r="IAD20" s="63"/>
      <c r="IAE20" s="63"/>
      <c r="IAF20" s="63"/>
      <c r="IAG20" s="63"/>
      <c r="IAH20" s="63"/>
      <c r="IAI20" s="63"/>
      <c r="IAJ20" s="63"/>
      <c r="IAK20" s="63"/>
      <c r="IAL20" s="63"/>
      <c r="IAM20" s="63"/>
      <c r="IAN20" s="63"/>
      <c r="IAO20" s="63"/>
      <c r="IAP20" s="63"/>
      <c r="IAQ20" s="63"/>
      <c r="IAR20" s="63"/>
      <c r="IAS20" s="63"/>
      <c r="IAT20" s="63"/>
      <c r="IAU20" s="63"/>
      <c r="IAV20" s="63"/>
      <c r="IAW20" s="63"/>
      <c r="IAX20" s="63"/>
      <c r="IAY20" s="63"/>
      <c r="IAZ20" s="63"/>
      <c r="IBA20" s="63"/>
      <c r="IBB20" s="63"/>
      <c r="IBC20" s="63"/>
      <c r="IBD20" s="63"/>
      <c r="IBE20" s="63"/>
      <c r="IBF20" s="63"/>
      <c r="IBG20" s="63"/>
      <c r="IBH20" s="63"/>
      <c r="IBI20" s="63"/>
      <c r="IBJ20" s="63"/>
      <c r="IBK20" s="63"/>
      <c r="IBL20" s="63"/>
      <c r="IBM20" s="63"/>
      <c r="IBN20" s="63"/>
      <c r="IBO20" s="63"/>
      <c r="IBP20" s="63"/>
      <c r="IBQ20" s="63"/>
      <c r="IBR20" s="63"/>
      <c r="IBS20" s="63"/>
      <c r="IBT20" s="63"/>
      <c r="IBU20" s="63"/>
      <c r="IBV20" s="63"/>
      <c r="IBW20" s="63"/>
      <c r="IBX20" s="63"/>
      <c r="IBY20" s="63"/>
      <c r="IBZ20" s="63"/>
      <c r="ICA20" s="63"/>
      <c r="ICB20" s="63"/>
      <c r="ICC20" s="63"/>
      <c r="ICD20" s="63"/>
      <c r="ICE20" s="63"/>
      <c r="ICF20" s="63"/>
      <c r="ICG20" s="63"/>
      <c r="ICH20" s="63"/>
      <c r="ICI20" s="63"/>
      <c r="ICJ20" s="63"/>
      <c r="ICK20" s="63"/>
      <c r="ICL20" s="63"/>
      <c r="ICM20" s="63"/>
      <c r="ICN20" s="63"/>
      <c r="ICO20" s="63"/>
      <c r="ICP20" s="63"/>
      <c r="ICQ20" s="63"/>
      <c r="ICR20" s="63"/>
      <c r="ICS20" s="63"/>
      <c r="ICT20" s="63"/>
      <c r="ICU20" s="63"/>
      <c r="ICV20" s="63"/>
      <c r="ICW20" s="63"/>
      <c r="ICX20" s="63"/>
      <c r="ICY20" s="63"/>
      <c r="ICZ20" s="63"/>
      <c r="IDA20" s="63"/>
      <c r="IDB20" s="63"/>
      <c r="IDC20" s="63"/>
      <c r="IDD20" s="63"/>
      <c r="IDE20" s="63"/>
      <c r="IDF20" s="63"/>
      <c r="IDG20" s="63"/>
      <c r="IDH20" s="63"/>
      <c r="IDI20" s="63"/>
      <c r="IDJ20" s="63"/>
      <c r="IDK20" s="63"/>
      <c r="IDL20" s="63"/>
      <c r="IDM20" s="63"/>
      <c r="IDN20" s="63"/>
      <c r="IDO20" s="63"/>
      <c r="IDP20" s="63"/>
      <c r="IDQ20" s="63"/>
      <c r="IDR20" s="63"/>
      <c r="IDS20" s="63"/>
      <c r="IDT20" s="63"/>
      <c r="IDU20" s="63"/>
      <c r="IDV20" s="63"/>
      <c r="IDW20" s="63"/>
      <c r="IDX20" s="63"/>
      <c r="IDY20" s="63"/>
      <c r="IDZ20" s="63"/>
      <c r="IEA20" s="63"/>
      <c r="IEB20" s="63"/>
      <c r="IEC20" s="63"/>
      <c r="IED20" s="63"/>
      <c r="IEE20" s="63"/>
      <c r="IEF20" s="63"/>
      <c r="IEG20" s="63"/>
      <c r="IEH20" s="63"/>
      <c r="IEI20" s="63"/>
      <c r="IEJ20" s="63"/>
      <c r="IEK20" s="63"/>
      <c r="IEL20" s="63"/>
      <c r="IEM20" s="63"/>
      <c r="IEN20" s="63"/>
      <c r="IEO20" s="63"/>
      <c r="IEP20" s="63"/>
      <c r="IEQ20" s="63"/>
      <c r="IER20" s="63"/>
      <c r="IES20" s="63"/>
      <c r="IET20" s="63"/>
      <c r="IEU20" s="63"/>
      <c r="IEV20" s="63"/>
      <c r="IEW20" s="63"/>
      <c r="IEX20" s="63"/>
      <c r="IEY20" s="63"/>
      <c r="IEZ20" s="63"/>
      <c r="IFA20" s="63"/>
      <c r="IFB20" s="63"/>
      <c r="IFC20" s="63"/>
      <c r="IFD20" s="63"/>
      <c r="IFE20" s="63"/>
      <c r="IFF20" s="63"/>
      <c r="IFG20" s="63"/>
      <c r="IFH20" s="63"/>
      <c r="IFI20" s="63"/>
      <c r="IFJ20" s="63"/>
      <c r="IFK20" s="63"/>
      <c r="IFL20" s="63"/>
      <c r="IFM20" s="63"/>
      <c r="IFN20" s="63"/>
      <c r="IFO20" s="63"/>
      <c r="IFP20" s="63"/>
      <c r="IFQ20" s="63"/>
      <c r="IFR20" s="63"/>
      <c r="IFS20" s="63"/>
      <c r="IFT20" s="63"/>
      <c r="IFU20" s="63"/>
      <c r="IFV20" s="63"/>
      <c r="IFW20" s="63"/>
      <c r="IFX20" s="63"/>
      <c r="IFY20" s="63"/>
      <c r="IFZ20" s="63"/>
      <c r="IGA20" s="63"/>
      <c r="IGB20" s="63"/>
      <c r="IGC20" s="63"/>
      <c r="IGD20" s="63"/>
      <c r="IGE20" s="63"/>
      <c r="IGF20" s="63"/>
      <c r="IGG20" s="63"/>
      <c r="IGH20" s="63"/>
      <c r="IGI20" s="63"/>
      <c r="IGJ20" s="63"/>
      <c r="IGK20" s="63"/>
      <c r="IGL20" s="63"/>
      <c r="IGM20" s="63"/>
      <c r="IGN20" s="63"/>
      <c r="IGO20" s="63"/>
      <c r="IGP20" s="63"/>
      <c r="IGQ20" s="63"/>
      <c r="IGR20" s="63"/>
      <c r="IGS20" s="63"/>
      <c r="IGT20" s="63"/>
      <c r="IGU20" s="63"/>
      <c r="IGV20" s="63"/>
      <c r="IGW20" s="63"/>
      <c r="IGX20" s="63"/>
      <c r="IGY20" s="63"/>
      <c r="IGZ20" s="63"/>
      <c r="IHA20" s="63"/>
      <c r="IHB20" s="63"/>
      <c r="IHC20" s="63"/>
      <c r="IHD20" s="63"/>
      <c r="IHE20" s="63"/>
      <c r="IHF20" s="63"/>
      <c r="IHG20" s="63"/>
      <c r="IHH20" s="63"/>
      <c r="IHI20" s="63"/>
      <c r="IHJ20" s="63"/>
      <c r="IHK20" s="63"/>
      <c r="IHL20" s="63"/>
      <c r="IHM20" s="63"/>
      <c r="IHN20" s="63"/>
      <c r="IHO20" s="63"/>
      <c r="IHP20" s="63"/>
      <c r="IHQ20" s="63"/>
      <c r="IHR20" s="63"/>
      <c r="IHS20" s="63"/>
      <c r="IHT20" s="63"/>
      <c r="IHU20" s="63"/>
      <c r="IHV20" s="63"/>
      <c r="IHW20" s="63"/>
      <c r="IHX20" s="63"/>
      <c r="IHY20" s="63"/>
      <c r="IHZ20" s="63"/>
      <c r="IIA20" s="63"/>
      <c r="IIB20" s="63"/>
      <c r="IIC20" s="63"/>
      <c r="IID20" s="63"/>
      <c r="IIE20" s="63"/>
      <c r="IIF20" s="63"/>
      <c r="IIG20" s="63"/>
      <c r="IIH20" s="63"/>
      <c r="III20" s="63"/>
      <c r="IIJ20" s="63"/>
      <c r="IIK20" s="63"/>
      <c r="IIL20" s="63"/>
      <c r="IIM20" s="63"/>
      <c r="IIN20" s="63"/>
      <c r="IIO20" s="63"/>
      <c r="IIP20" s="63"/>
      <c r="IIQ20" s="63"/>
      <c r="IIR20" s="63"/>
      <c r="IIS20" s="63"/>
      <c r="IIT20" s="63"/>
      <c r="IIU20" s="63"/>
      <c r="IIV20" s="63"/>
      <c r="IIW20" s="63"/>
      <c r="IIX20" s="63"/>
      <c r="IIY20" s="63"/>
      <c r="IIZ20" s="63"/>
      <c r="IJA20" s="63"/>
      <c r="IJB20" s="63"/>
      <c r="IJC20" s="63"/>
      <c r="IJD20" s="63"/>
      <c r="IJE20" s="63"/>
      <c r="IJF20" s="63"/>
      <c r="IJG20" s="63"/>
      <c r="IJH20" s="63"/>
      <c r="IJI20" s="63"/>
      <c r="IJJ20" s="63"/>
      <c r="IJK20" s="63"/>
      <c r="IJL20" s="63"/>
      <c r="IJM20" s="63"/>
      <c r="IJN20" s="63"/>
      <c r="IJO20" s="63"/>
      <c r="IJP20" s="63"/>
      <c r="IJQ20" s="63"/>
      <c r="IJR20" s="63"/>
      <c r="IJS20" s="63"/>
      <c r="IJT20" s="63"/>
      <c r="IJU20" s="63"/>
      <c r="IJV20" s="63"/>
      <c r="IJW20" s="63"/>
      <c r="IJX20" s="63"/>
      <c r="IJY20" s="63"/>
      <c r="IJZ20" s="63"/>
      <c r="IKA20" s="63"/>
      <c r="IKB20" s="63"/>
      <c r="IKC20" s="63"/>
      <c r="IKD20" s="63"/>
      <c r="IKE20" s="63"/>
      <c r="IKF20" s="63"/>
      <c r="IKG20" s="63"/>
      <c r="IKH20" s="63"/>
      <c r="IKI20" s="63"/>
      <c r="IKJ20" s="63"/>
      <c r="IKK20" s="63"/>
      <c r="IKL20" s="63"/>
      <c r="IKM20" s="63"/>
      <c r="IKN20" s="63"/>
      <c r="IKO20" s="63"/>
      <c r="IKP20" s="63"/>
      <c r="IKQ20" s="63"/>
      <c r="IKR20" s="63"/>
      <c r="IKS20" s="63"/>
      <c r="IKT20" s="63"/>
      <c r="IKU20" s="63"/>
      <c r="IKV20" s="63"/>
      <c r="IKW20" s="63"/>
      <c r="IKX20" s="63"/>
      <c r="IKY20" s="63"/>
      <c r="IKZ20" s="63"/>
      <c r="ILA20" s="63"/>
      <c r="ILB20" s="63"/>
      <c r="ILC20" s="63"/>
      <c r="ILD20" s="63"/>
      <c r="ILE20" s="63"/>
      <c r="ILF20" s="63"/>
      <c r="ILG20" s="63"/>
      <c r="ILH20" s="63"/>
      <c r="ILI20" s="63"/>
      <c r="ILJ20" s="63"/>
      <c r="ILK20" s="63"/>
      <c r="ILL20" s="63"/>
      <c r="ILM20" s="63"/>
      <c r="ILN20" s="63"/>
      <c r="ILO20" s="63"/>
      <c r="ILP20" s="63"/>
      <c r="ILQ20" s="63"/>
      <c r="ILR20" s="63"/>
      <c r="ILS20" s="63"/>
      <c r="ILT20" s="63"/>
      <c r="ILU20" s="63"/>
      <c r="ILV20" s="63"/>
      <c r="ILW20" s="63"/>
      <c r="ILX20" s="63"/>
      <c r="ILY20" s="63"/>
      <c r="ILZ20" s="63"/>
      <c r="IMA20" s="63"/>
      <c r="IMB20" s="63"/>
      <c r="IMC20" s="63"/>
      <c r="IMD20" s="63"/>
      <c r="IME20" s="63"/>
      <c r="IMF20" s="63"/>
      <c r="IMG20" s="63"/>
      <c r="IMH20" s="63"/>
      <c r="IMI20" s="63"/>
      <c r="IMJ20" s="63"/>
      <c r="IMK20" s="63"/>
      <c r="IML20" s="63"/>
      <c r="IMM20" s="63"/>
      <c r="IMN20" s="63"/>
      <c r="IMO20" s="63"/>
      <c r="IMP20" s="63"/>
      <c r="IMQ20" s="63"/>
      <c r="IMR20" s="63"/>
      <c r="IMS20" s="63"/>
      <c r="IMT20" s="63"/>
      <c r="IMU20" s="63"/>
      <c r="IMV20" s="63"/>
      <c r="IMW20" s="63"/>
      <c r="IMX20" s="63"/>
      <c r="IMY20" s="63"/>
      <c r="IMZ20" s="63"/>
      <c r="INA20" s="63"/>
      <c r="INB20" s="63"/>
      <c r="INC20" s="63"/>
      <c r="IND20" s="63"/>
      <c r="INE20" s="63"/>
      <c r="INF20" s="63"/>
      <c r="ING20" s="63"/>
      <c r="INH20" s="63"/>
      <c r="INI20" s="63"/>
      <c r="INJ20" s="63"/>
      <c r="INK20" s="63"/>
      <c r="INL20" s="63"/>
      <c r="INM20" s="63"/>
      <c r="INN20" s="63"/>
      <c r="INO20" s="63"/>
      <c r="INP20" s="63"/>
      <c r="INQ20" s="63"/>
      <c r="INR20" s="63"/>
      <c r="INS20" s="63"/>
      <c r="INT20" s="63"/>
      <c r="INU20" s="63"/>
      <c r="INV20" s="63"/>
      <c r="INW20" s="63"/>
      <c r="INX20" s="63"/>
      <c r="INY20" s="63"/>
      <c r="INZ20" s="63"/>
      <c r="IOA20" s="63"/>
      <c r="IOB20" s="63"/>
      <c r="IOC20" s="63"/>
      <c r="IOD20" s="63"/>
      <c r="IOE20" s="63"/>
      <c r="IOF20" s="63"/>
      <c r="IOG20" s="63"/>
      <c r="IOH20" s="63"/>
      <c r="IOI20" s="63"/>
      <c r="IOJ20" s="63"/>
      <c r="IOK20" s="63"/>
      <c r="IOL20" s="63"/>
      <c r="IOM20" s="63"/>
      <c r="ION20" s="63"/>
      <c r="IOO20" s="63"/>
      <c r="IOP20" s="63"/>
      <c r="IOQ20" s="63"/>
      <c r="IOR20" s="63"/>
      <c r="IOS20" s="63"/>
      <c r="IOT20" s="63"/>
      <c r="IOU20" s="63"/>
      <c r="IOV20" s="63"/>
      <c r="IOW20" s="63"/>
      <c r="IOX20" s="63"/>
      <c r="IOY20" s="63"/>
      <c r="IOZ20" s="63"/>
      <c r="IPA20" s="63"/>
      <c r="IPB20" s="63"/>
      <c r="IPC20" s="63"/>
      <c r="IPD20" s="63"/>
      <c r="IPE20" s="63"/>
      <c r="IPF20" s="63"/>
      <c r="IPG20" s="63"/>
      <c r="IPH20" s="63"/>
      <c r="IPI20" s="63"/>
      <c r="IPJ20" s="63"/>
      <c r="IPK20" s="63"/>
      <c r="IPL20" s="63"/>
      <c r="IPM20" s="63"/>
      <c r="IPN20" s="63"/>
      <c r="IPO20" s="63"/>
      <c r="IPP20" s="63"/>
      <c r="IPQ20" s="63"/>
      <c r="IPR20" s="63"/>
      <c r="IPS20" s="63"/>
      <c r="IPT20" s="63"/>
      <c r="IPU20" s="63"/>
      <c r="IPV20" s="63"/>
      <c r="IPW20" s="63"/>
      <c r="IPX20" s="63"/>
      <c r="IPY20" s="63"/>
      <c r="IPZ20" s="63"/>
      <c r="IQA20" s="63"/>
      <c r="IQB20" s="63"/>
      <c r="IQC20" s="63"/>
      <c r="IQD20" s="63"/>
      <c r="IQE20" s="63"/>
      <c r="IQF20" s="63"/>
      <c r="IQG20" s="63"/>
      <c r="IQH20" s="63"/>
      <c r="IQI20" s="63"/>
      <c r="IQJ20" s="63"/>
      <c r="IQK20" s="63"/>
      <c r="IQL20" s="63"/>
      <c r="IQM20" s="63"/>
      <c r="IQN20" s="63"/>
      <c r="IQO20" s="63"/>
      <c r="IQP20" s="63"/>
      <c r="IQQ20" s="63"/>
      <c r="IQR20" s="63"/>
      <c r="IQS20" s="63"/>
      <c r="IQT20" s="63"/>
      <c r="IQU20" s="63"/>
      <c r="IQV20" s="63"/>
      <c r="IQW20" s="63"/>
      <c r="IQX20" s="63"/>
      <c r="IQY20" s="63"/>
      <c r="IQZ20" s="63"/>
      <c r="IRA20" s="63"/>
      <c r="IRB20" s="63"/>
      <c r="IRC20" s="63"/>
      <c r="IRD20" s="63"/>
      <c r="IRE20" s="63"/>
      <c r="IRF20" s="63"/>
      <c r="IRG20" s="63"/>
      <c r="IRH20" s="63"/>
      <c r="IRI20" s="63"/>
      <c r="IRJ20" s="63"/>
      <c r="IRK20" s="63"/>
      <c r="IRL20" s="63"/>
      <c r="IRM20" s="63"/>
      <c r="IRN20" s="63"/>
      <c r="IRO20" s="63"/>
      <c r="IRP20" s="63"/>
      <c r="IRQ20" s="63"/>
      <c r="IRR20" s="63"/>
      <c r="IRS20" s="63"/>
      <c r="IRT20" s="63"/>
      <c r="IRU20" s="63"/>
      <c r="IRV20" s="63"/>
      <c r="IRW20" s="63"/>
      <c r="IRX20" s="63"/>
      <c r="IRY20" s="63"/>
      <c r="IRZ20" s="63"/>
      <c r="ISA20" s="63"/>
      <c r="ISB20" s="63"/>
      <c r="ISC20" s="63"/>
      <c r="ISD20" s="63"/>
      <c r="ISE20" s="63"/>
      <c r="ISF20" s="63"/>
      <c r="ISG20" s="63"/>
      <c r="ISH20" s="63"/>
      <c r="ISI20" s="63"/>
      <c r="ISJ20" s="63"/>
      <c r="ISK20" s="63"/>
      <c r="ISL20" s="63"/>
      <c r="ISM20" s="63"/>
      <c r="ISN20" s="63"/>
      <c r="ISO20" s="63"/>
      <c r="ISP20" s="63"/>
      <c r="ISQ20" s="63"/>
      <c r="ISR20" s="63"/>
      <c r="ISS20" s="63"/>
      <c r="IST20" s="63"/>
      <c r="ISU20" s="63"/>
      <c r="ISV20" s="63"/>
      <c r="ISW20" s="63"/>
      <c r="ISX20" s="63"/>
      <c r="ISY20" s="63"/>
      <c r="ISZ20" s="63"/>
      <c r="ITA20" s="63"/>
      <c r="ITB20" s="63"/>
      <c r="ITC20" s="63"/>
      <c r="ITD20" s="63"/>
      <c r="ITE20" s="63"/>
      <c r="ITF20" s="63"/>
      <c r="ITG20" s="63"/>
      <c r="ITH20" s="63"/>
      <c r="ITI20" s="63"/>
      <c r="ITJ20" s="63"/>
      <c r="ITK20" s="63"/>
      <c r="ITL20" s="63"/>
      <c r="ITM20" s="63"/>
      <c r="ITN20" s="63"/>
      <c r="ITO20" s="63"/>
      <c r="ITP20" s="63"/>
      <c r="ITQ20" s="63"/>
      <c r="ITR20" s="63"/>
      <c r="ITS20" s="63"/>
      <c r="ITT20" s="63"/>
      <c r="ITU20" s="63"/>
      <c r="ITV20" s="63"/>
      <c r="ITW20" s="63"/>
      <c r="ITX20" s="63"/>
      <c r="ITY20" s="63"/>
      <c r="ITZ20" s="63"/>
      <c r="IUA20" s="63"/>
      <c r="IUB20" s="63"/>
      <c r="IUC20" s="63"/>
      <c r="IUD20" s="63"/>
      <c r="IUE20" s="63"/>
      <c r="IUF20" s="63"/>
      <c r="IUG20" s="63"/>
      <c r="IUH20" s="63"/>
      <c r="IUI20" s="63"/>
      <c r="IUJ20" s="63"/>
      <c r="IUK20" s="63"/>
      <c r="IUL20" s="63"/>
      <c r="IUM20" s="63"/>
      <c r="IUN20" s="63"/>
      <c r="IUO20" s="63"/>
      <c r="IUP20" s="63"/>
      <c r="IUQ20" s="63"/>
      <c r="IUR20" s="63"/>
      <c r="IUS20" s="63"/>
      <c r="IUT20" s="63"/>
      <c r="IUU20" s="63"/>
      <c r="IUV20" s="63"/>
      <c r="IUW20" s="63"/>
      <c r="IUX20" s="63"/>
      <c r="IUY20" s="63"/>
      <c r="IUZ20" s="63"/>
      <c r="IVA20" s="63"/>
      <c r="IVB20" s="63"/>
      <c r="IVC20" s="63"/>
      <c r="IVD20" s="63"/>
      <c r="IVE20" s="63"/>
      <c r="IVF20" s="63"/>
      <c r="IVG20" s="63"/>
      <c r="IVH20" s="63"/>
      <c r="IVI20" s="63"/>
      <c r="IVJ20" s="63"/>
      <c r="IVK20" s="63"/>
      <c r="IVL20" s="63"/>
      <c r="IVM20" s="63"/>
      <c r="IVN20" s="63"/>
      <c r="IVO20" s="63"/>
      <c r="IVP20" s="63"/>
      <c r="IVQ20" s="63"/>
      <c r="IVR20" s="63"/>
      <c r="IVS20" s="63"/>
      <c r="IVT20" s="63"/>
      <c r="IVU20" s="63"/>
      <c r="IVV20" s="63"/>
      <c r="IVW20" s="63"/>
      <c r="IVX20" s="63"/>
      <c r="IVY20" s="63"/>
      <c r="IVZ20" s="63"/>
      <c r="IWA20" s="63"/>
      <c r="IWB20" s="63"/>
      <c r="IWC20" s="63"/>
      <c r="IWD20" s="63"/>
      <c r="IWE20" s="63"/>
      <c r="IWF20" s="63"/>
      <c r="IWG20" s="63"/>
      <c r="IWH20" s="63"/>
      <c r="IWI20" s="63"/>
      <c r="IWJ20" s="63"/>
      <c r="IWK20" s="63"/>
      <c r="IWL20" s="63"/>
      <c r="IWM20" s="63"/>
      <c r="IWN20" s="63"/>
      <c r="IWO20" s="63"/>
      <c r="IWP20" s="63"/>
      <c r="IWQ20" s="63"/>
      <c r="IWR20" s="63"/>
      <c r="IWS20" s="63"/>
      <c r="IWT20" s="63"/>
      <c r="IWU20" s="63"/>
      <c r="IWV20" s="63"/>
      <c r="IWW20" s="63"/>
      <c r="IWX20" s="63"/>
      <c r="IWY20" s="63"/>
      <c r="IWZ20" s="63"/>
      <c r="IXA20" s="63"/>
      <c r="IXB20" s="63"/>
      <c r="IXC20" s="63"/>
      <c r="IXD20" s="63"/>
      <c r="IXE20" s="63"/>
      <c r="IXF20" s="63"/>
      <c r="IXG20" s="63"/>
      <c r="IXH20" s="63"/>
      <c r="IXI20" s="63"/>
      <c r="IXJ20" s="63"/>
      <c r="IXK20" s="63"/>
      <c r="IXL20" s="63"/>
      <c r="IXM20" s="63"/>
      <c r="IXN20" s="63"/>
      <c r="IXO20" s="63"/>
      <c r="IXP20" s="63"/>
      <c r="IXQ20" s="63"/>
      <c r="IXR20" s="63"/>
      <c r="IXS20" s="63"/>
      <c r="IXT20" s="63"/>
      <c r="IXU20" s="63"/>
      <c r="IXV20" s="63"/>
      <c r="IXW20" s="63"/>
      <c r="IXX20" s="63"/>
      <c r="IXY20" s="63"/>
      <c r="IXZ20" s="63"/>
      <c r="IYA20" s="63"/>
      <c r="IYB20" s="63"/>
      <c r="IYC20" s="63"/>
      <c r="IYD20" s="63"/>
      <c r="IYE20" s="63"/>
      <c r="IYF20" s="63"/>
      <c r="IYG20" s="63"/>
      <c r="IYH20" s="63"/>
      <c r="IYI20" s="63"/>
      <c r="IYJ20" s="63"/>
      <c r="IYK20" s="63"/>
      <c r="IYL20" s="63"/>
      <c r="IYM20" s="63"/>
      <c r="IYN20" s="63"/>
      <c r="IYO20" s="63"/>
      <c r="IYP20" s="63"/>
      <c r="IYQ20" s="63"/>
      <c r="IYR20" s="63"/>
      <c r="IYS20" s="63"/>
      <c r="IYT20" s="63"/>
      <c r="IYU20" s="63"/>
      <c r="IYV20" s="63"/>
      <c r="IYW20" s="63"/>
      <c r="IYX20" s="63"/>
      <c r="IYY20" s="63"/>
      <c r="IYZ20" s="63"/>
      <c r="IZA20" s="63"/>
      <c r="IZB20" s="63"/>
      <c r="IZC20" s="63"/>
      <c r="IZD20" s="63"/>
      <c r="IZE20" s="63"/>
      <c r="IZF20" s="63"/>
      <c r="IZG20" s="63"/>
      <c r="IZH20" s="63"/>
      <c r="IZI20" s="63"/>
      <c r="IZJ20" s="63"/>
      <c r="IZK20" s="63"/>
      <c r="IZL20" s="63"/>
      <c r="IZM20" s="63"/>
      <c r="IZN20" s="63"/>
      <c r="IZO20" s="63"/>
      <c r="IZP20" s="63"/>
      <c r="IZQ20" s="63"/>
      <c r="IZR20" s="63"/>
      <c r="IZS20" s="63"/>
      <c r="IZT20" s="63"/>
      <c r="IZU20" s="63"/>
      <c r="IZV20" s="63"/>
      <c r="IZW20" s="63"/>
      <c r="IZX20" s="63"/>
      <c r="IZY20" s="63"/>
      <c r="IZZ20" s="63"/>
      <c r="JAA20" s="63"/>
      <c r="JAB20" s="63"/>
      <c r="JAC20" s="63"/>
      <c r="JAD20" s="63"/>
      <c r="JAE20" s="63"/>
      <c r="JAF20" s="63"/>
      <c r="JAG20" s="63"/>
      <c r="JAH20" s="63"/>
      <c r="JAI20" s="63"/>
      <c r="JAJ20" s="63"/>
      <c r="JAK20" s="63"/>
      <c r="JAL20" s="63"/>
      <c r="JAM20" s="63"/>
      <c r="JAN20" s="63"/>
      <c r="JAO20" s="63"/>
      <c r="JAP20" s="63"/>
      <c r="JAQ20" s="63"/>
      <c r="JAR20" s="63"/>
      <c r="JAS20" s="63"/>
      <c r="JAT20" s="63"/>
      <c r="JAU20" s="63"/>
      <c r="JAV20" s="63"/>
      <c r="JAW20" s="63"/>
      <c r="JAX20" s="63"/>
      <c r="JAY20" s="63"/>
      <c r="JAZ20" s="63"/>
      <c r="JBA20" s="63"/>
      <c r="JBB20" s="63"/>
      <c r="JBC20" s="63"/>
      <c r="JBD20" s="63"/>
      <c r="JBE20" s="63"/>
      <c r="JBF20" s="63"/>
      <c r="JBG20" s="63"/>
      <c r="JBH20" s="63"/>
      <c r="JBI20" s="63"/>
      <c r="JBJ20" s="63"/>
      <c r="JBK20" s="63"/>
      <c r="JBL20" s="63"/>
      <c r="JBM20" s="63"/>
      <c r="JBN20" s="63"/>
      <c r="JBO20" s="63"/>
      <c r="JBP20" s="63"/>
      <c r="JBQ20" s="63"/>
      <c r="JBR20" s="63"/>
      <c r="JBS20" s="63"/>
      <c r="JBT20" s="63"/>
      <c r="JBU20" s="63"/>
      <c r="JBV20" s="63"/>
      <c r="JBW20" s="63"/>
      <c r="JBX20" s="63"/>
      <c r="JBY20" s="63"/>
      <c r="JBZ20" s="63"/>
      <c r="JCA20" s="63"/>
      <c r="JCB20" s="63"/>
      <c r="JCC20" s="63"/>
      <c r="JCD20" s="63"/>
      <c r="JCE20" s="63"/>
      <c r="JCF20" s="63"/>
      <c r="JCG20" s="63"/>
      <c r="JCH20" s="63"/>
      <c r="JCI20" s="63"/>
      <c r="JCJ20" s="63"/>
      <c r="JCK20" s="63"/>
      <c r="JCL20" s="63"/>
      <c r="JCM20" s="63"/>
      <c r="JCN20" s="63"/>
      <c r="JCO20" s="63"/>
      <c r="JCP20" s="63"/>
      <c r="JCQ20" s="63"/>
      <c r="JCR20" s="63"/>
      <c r="JCS20" s="63"/>
      <c r="JCT20" s="63"/>
      <c r="JCU20" s="63"/>
      <c r="JCV20" s="63"/>
      <c r="JCW20" s="63"/>
      <c r="JCX20" s="63"/>
      <c r="JCY20" s="63"/>
      <c r="JCZ20" s="63"/>
      <c r="JDA20" s="63"/>
      <c r="JDB20" s="63"/>
      <c r="JDC20" s="63"/>
      <c r="JDD20" s="63"/>
      <c r="JDE20" s="63"/>
      <c r="JDF20" s="63"/>
      <c r="JDG20" s="63"/>
      <c r="JDH20" s="63"/>
      <c r="JDI20" s="63"/>
      <c r="JDJ20" s="63"/>
      <c r="JDK20" s="63"/>
      <c r="JDL20" s="63"/>
      <c r="JDM20" s="63"/>
      <c r="JDN20" s="63"/>
      <c r="JDO20" s="63"/>
      <c r="JDP20" s="63"/>
      <c r="JDQ20" s="63"/>
      <c r="JDR20" s="63"/>
      <c r="JDS20" s="63"/>
      <c r="JDT20" s="63"/>
      <c r="JDU20" s="63"/>
      <c r="JDV20" s="63"/>
      <c r="JDW20" s="63"/>
      <c r="JDX20" s="63"/>
      <c r="JDY20" s="63"/>
      <c r="JDZ20" s="63"/>
      <c r="JEA20" s="63"/>
      <c r="JEB20" s="63"/>
      <c r="JEC20" s="63"/>
      <c r="JED20" s="63"/>
      <c r="JEE20" s="63"/>
      <c r="JEF20" s="63"/>
      <c r="JEG20" s="63"/>
      <c r="JEH20" s="63"/>
      <c r="JEI20" s="63"/>
      <c r="JEJ20" s="63"/>
      <c r="JEK20" s="63"/>
      <c r="JEL20" s="63"/>
      <c r="JEM20" s="63"/>
      <c r="JEN20" s="63"/>
      <c r="JEO20" s="63"/>
      <c r="JEP20" s="63"/>
      <c r="JEQ20" s="63"/>
      <c r="JER20" s="63"/>
      <c r="JES20" s="63"/>
      <c r="JET20" s="63"/>
      <c r="JEU20" s="63"/>
      <c r="JEV20" s="63"/>
      <c r="JEW20" s="63"/>
      <c r="JEX20" s="63"/>
      <c r="JEY20" s="63"/>
      <c r="JEZ20" s="63"/>
      <c r="JFA20" s="63"/>
      <c r="JFB20" s="63"/>
      <c r="JFC20" s="63"/>
      <c r="JFD20" s="63"/>
      <c r="JFE20" s="63"/>
      <c r="JFF20" s="63"/>
      <c r="JFG20" s="63"/>
      <c r="JFH20" s="63"/>
      <c r="JFI20" s="63"/>
      <c r="JFJ20" s="63"/>
      <c r="JFK20" s="63"/>
      <c r="JFL20" s="63"/>
      <c r="JFM20" s="63"/>
      <c r="JFN20" s="63"/>
      <c r="JFO20" s="63"/>
      <c r="JFP20" s="63"/>
      <c r="JFQ20" s="63"/>
      <c r="JFR20" s="63"/>
      <c r="JFS20" s="63"/>
      <c r="JFT20" s="63"/>
      <c r="JFU20" s="63"/>
      <c r="JFV20" s="63"/>
      <c r="JFW20" s="63"/>
      <c r="JFX20" s="63"/>
      <c r="JFY20" s="63"/>
      <c r="JFZ20" s="63"/>
      <c r="JGA20" s="63"/>
      <c r="JGB20" s="63"/>
      <c r="JGC20" s="63"/>
      <c r="JGD20" s="63"/>
      <c r="JGE20" s="63"/>
      <c r="JGF20" s="63"/>
      <c r="JGG20" s="63"/>
      <c r="JGH20" s="63"/>
      <c r="JGI20" s="63"/>
      <c r="JGJ20" s="63"/>
      <c r="JGK20" s="63"/>
      <c r="JGL20" s="63"/>
      <c r="JGM20" s="63"/>
      <c r="JGN20" s="63"/>
      <c r="JGO20" s="63"/>
      <c r="JGP20" s="63"/>
      <c r="JGQ20" s="63"/>
      <c r="JGR20" s="63"/>
      <c r="JGS20" s="63"/>
      <c r="JGT20" s="63"/>
      <c r="JGU20" s="63"/>
      <c r="JGV20" s="63"/>
      <c r="JGW20" s="63"/>
      <c r="JGX20" s="63"/>
      <c r="JGY20" s="63"/>
      <c r="JGZ20" s="63"/>
      <c r="JHA20" s="63"/>
      <c r="JHB20" s="63"/>
      <c r="JHC20" s="63"/>
      <c r="JHD20" s="63"/>
      <c r="JHE20" s="63"/>
      <c r="JHF20" s="63"/>
      <c r="JHG20" s="63"/>
      <c r="JHH20" s="63"/>
      <c r="JHI20" s="63"/>
      <c r="JHJ20" s="63"/>
      <c r="JHK20" s="63"/>
      <c r="JHL20" s="63"/>
      <c r="JHM20" s="63"/>
      <c r="JHN20" s="63"/>
      <c r="JHO20" s="63"/>
      <c r="JHP20" s="63"/>
      <c r="JHQ20" s="63"/>
      <c r="JHR20" s="63"/>
      <c r="JHS20" s="63"/>
      <c r="JHT20" s="63"/>
      <c r="JHU20" s="63"/>
      <c r="JHV20" s="63"/>
      <c r="JHW20" s="63"/>
      <c r="JHX20" s="63"/>
      <c r="JHY20" s="63"/>
      <c r="JHZ20" s="63"/>
      <c r="JIA20" s="63"/>
      <c r="JIB20" s="63"/>
      <c r="JIC20" s="63"/>
      <c r="JID20" s="63"/>
      <c r="JIE20" s="63"/>
      <c r="JIF20" s="63"/>
      <c r="JIG20" s="63"/>
      <c r="JIH20" s="63"/>
      <c r="JII20" s="63"/>
      <c r="JIJ20" s="63"/>
      <c r="JIK20" s="63"/>
      <c r="JIL20" s="63"/>
      <c r="JIM20" s="63"/>
      <c r="JIN20" s="63"/>
      <c r="JIO20" s="63"/>
      <c r="JIP20" s="63"/>
      <c r="JIQ20" s="63"/>
      <c r="JIR20" s="63"/>
      <c r="JIS20" s="63"/>
      <c r="JIT20" s="63"/>
      <c r="JIU20" s="63"/>
      <c r="JIV20" s="63"/>
      <c r="JIW20" s="63"/>
      <c r="JIX20" s="63"/>
      <c r="JIY20" s="63"/>
      <c r="JIZ20" s="63"/>
      <c r="JJA20" s="63"/>
      <c r="JJB20" s="63"/>
      <c r="JJC20" s="63"/>
      <c r="JJD20" s="63"/>
      <c r="JJE20" s="63"/>
      <c r="JJF20" s="63"/>
      <c r="JJG20" s="63"/>
      <c r="JJH20" s="63"/>
      <c r="JJI20" s="63"/>
      <c r="JJJ20" s="63"/>
      <c r="JJK20" s="63"/>
      <c r="JJL20" s="63"/>
      <c r="JJM20" s="63"/>
      <c r="JJN20" s="63"/>
      <c r="JJO20" s="63"/>
      <c r="JJP20" s="63"/>
      <c r="JJQ20" s="63"/>
      <c r="JJR20" s="63"/>
      <c r="JJS20" s="63"/>
      <c r="JJT20" s="63"/>
      <c r="JJU20" s="63"/>
      <c r="JJV20" s="63"/>
      <c r="JJW20" s="63"/>
      <c r="JJX20" s="63"/>
      <c r="JJY20" s="63"/>
      <c r="JJZ20" s="63"/>
      <c r="JKA20" s="63"/>
      <c r="JKB20" s="63"/>
      <c r="JKC20" s="63"/>
      <c r="JKD20" s="63"/>
      <c r="JKE20" s="63"/>
      <c r="JKF20" s="63"/>
      <c r="JKG20" s="63"/>
      <c r="JKH20" s="63"/>
      <c r="JKI20" s="63"/>
      <c r="JKJ20" s="63"/>
      <c r="JKK20" s="63"/>
      <c r="JKL20" s="63"/>
      <c r="JKM20" s="63"/>
      <c r="JKN20" s="63"/>
      <c r="JKO20" s="63"/>
      <c r="JKP20" s="63"/>
      <c r="JKQ20" s="63"/>
      <c r="JKR20" s="63"/>
      <c r="JKS20" s="63"/>
      <c r="JKT20" s="63"/>
      <c r="JKU20" s="63"/>
      <c r="JKV20" s="63"/>
      <c r="JKW20" s="63"/>
      <c r="JKX20" s="63"/>
      <c r="JKY20" s="63"/>
      <c r="JKZ20" s="63"/>
      <c r="JLA20" s="63"/>
      <c r="JLB20" s="63"/>
      <c r="JLC20" s="63"/>
      <c r="JLD20" s="63"/>
      <c r="JLE20" s="63"/>
      <c r="JLF20" s="63"/>
      <c r="JLG20" s="63"/>
      <c r="JLH20" s="63"/>
      <c r="JLI20" s="63"/>
      <c r="JLJ20" s="63"/>
      <c r="JLK20" s="63"/>
      <c r="JLL20" s="63"/>
      <c r="JLM20" s="63"/>
      <c r="JLN20" s="63"/>
      <c r="JLO20" s="63"/>
      <c r="JLP20" s="63"/>
      <c r="JLQ20" s="63"/>
      <c r="JLR20" s="63"/>
      <c r="JLS20" s="63"/>
      <c r="JLT20" s="63"/>
      <c r="JLU20" s="63"/>
      <c r="JLV20" s="63"/>
      <c r="JLW20" s="63"/>
      <c r="JLX20" s="63"/>
      <c r="JLY20" s="63"/>
      <c r="JLZ20" s="63"/>
      <c r="JMA20" s="63"/>
      <c r="JMB20" s="63"/>
      <c r="JMC20" s="63"/>
      <c r="JMD20" s="63"/>
      <c r="JME20" s="63"/>
      <c r="JMF20" s="63"/>
      <c r="JMG20" s="63"/>
      <c r="JMH20" s="63"/>
      <c r="JMI20" s="63"/>
      <c r="JMJ20" s="63"/>
      <c r="JMK20" s="63"/>
      <c r="JML20" s="63"/>
      <c r="JMM20" s="63"/>
      <c r="JMN20" s="63"/>
      <c r="JMO20" s="63"/>
      <c r="JMP20" s="63"/>
      <c r="JMQ20" s="63"/>
      <c r="JMR20" s="63"/>
      <c r="JMS20" s="63"/>
      <c r="JMT20" s="63"/>
      <c r="JMU20" s="63"/>
      <c r="JMV20" s="63"/>
      <c r="JMW20" s="63"/>
      <c r="JMX20" s="63"/>
      <c r="JMY20" s="63"/>
      <c r="JMZ20" s="63"/>
      <c r="JNA20" s="63"/>
      <c r="JNB20" s="63"/>
      <c r="JNC20" s="63"/>
      <c r="JND20" s="63"/>
      <c r="JNE20" s="63"/>
      <c r="JNF20" s="63"/>
      <c r="JNG20" s="63"/>
      <c r="JNH20" s="63"/>
      <c r="JNI20" s="63"/>
      <c r="JNJ20" s="63"/>
      <c r="JNK20" s="63"/>
      <c r="JNL20" s="63"/>
      <c r="JNM20" s="63"/>
      <c r="JNN20" s="63"/>
      <c r="JNO20" s="63"/>
      <c r="JNP20" s="63"/>
      <c r="JNQ20" s="63"/>
      <c r="JNR20" s="63"/>
      <c r="JNS20" s="63"/>
      <c r="JNT20" s="63"/>
      <c r="JNU20" s="63"/>
      <c r="JNV20" s="63"/>
      <c r="JNW20" s="63"/>
      <c r="JNX20" s="63"/>
      <c r="JNY20" s="63"/>
      <c r="JNZ20" s="63"/>
      <c r="JOA20" s="63"/>
      <c r="JOB20" s="63"/>
      <c r="JOC20" s="63"/>
      <c r="JOD20" s="63"/>
      <c r="JOE20" s="63"/>
      <c r="JOF20" s="63"/>
      <c r="JOG20" s="63"/>
      <c r="JOH20" s="63"/>
      <c r="JOI20" s="63"/>
      <c r="JOJ20" s="63"/>
      <c r="JOK20" s="63"/>
      <c r="JOL20" s="63"/>
      <c r="JOM20" s="63"/>
      <c r="JON20" s="63"/>
      <c r="JOO20" s="63"/>
      <c r="JOP20" s="63"/>
      <c r="JOQ20" s="63"/>
      <c r="JOR20" s="63"/>
      <c r="JOS20" s="63"/>
      <c r="JOT20" s="63"/>
      <c r="JOU20" s="63"/>
      <c r="JOV20" s="63"/>
      <c r="JOW20" s="63"/>
      <c r="JOX20" s="63"/>
      <c r="JOY20" s="63"/>
      <c r="JOZ20" s="63"/>
      <c r="JPA20" s="63"/>
      <c r="JPB20" s="63"/>
      <c r="JPC20" s="63"/>
      <c r="JPD20" s="63"/>
      <c r="JPE20" s="63"/>
      <c r="JPF20" s="63"/>
      <c r="JPG20" s="63"/>
      <c r="JPH20" s="63"/>
      <c r="JPI20" s="63"/>
      <c r="JPJ20" s="63"/>
      <c r="JPK20" s="63"/>
      <c r="JPL20" s="63"/>
      <c r="JPM20" s="63"/>
      <c r="JPN20" s="63"/>
      <c r="JPO20" s="63"/>
      <c r="JPP20" s="63"/>
      <c r="JPQ20" s="63"/>
      <c r="JPR20" s="63"/>
      <c r="JPS20" s="63"/>
      <c r="JPT20" s="63"/>
      <c r="JPU20" s="63"/>
      <c r="JPV20" s="63"/>
      <c r="JPW20" s="63"/>
      <c r="JPX20" s="63"/>
      <c r="JPY20" s="63"/>
      <c r="JPZ20" s="63"/>
      <c r="JQA20" s="63"/>
      <c r="JQB20" s="63"/>
      <c r="JQC20" s="63"/>
      <c r="JQD20" s="63"/>
      <c r="JQE20" s="63"/>
      <c r="JQF20" s="63"/>
      <c r="JQG20" s="63"/>
      <c r="JQH20" s="63"/>
      <c r="JQI20" s="63"/>
      <c r="JQJ20" s="63"/>
      <c r="JQK20" s="63"/>
      <c r="JQL20" s="63"/>
      <c r="JQM20" s="63"/>
      <c r="JQN20" s="63"/>
      <c r="JQO20" s="63"/>
      <c r="JQP20" s="63"/>
      <c r="JQQ20" s="63"/>
      <c r="JQR20" s="63"/>
      <c r="JQS20" s="63"/>
      <c r="JQT20" s="63"/>
      <c r="JQU20" s="63"/>
      <c r="JQV20" s="63"/>
      <c r="JQW20" s="63"/>
      <c r="JQX20" s="63"/>
      <c r="JQY20" s="63"/>
      <c r="JQZ20" s="63"/>
      <c r="JRA20" s="63"/>
      <c r="JRB20" s="63"/>
      <c r="JRC20" s="63"/>
      <c r="JRD20" s="63"/>
      <c r="JRE20" s="63"/>
      <c r="JRF20" s="63"/>
      <c r="JRG20" s="63"/>
      <c r="JRH20" s="63"/>
      <c r="JRI20" s="63"/>
      <c r="JRJ20" s="63"/>
      <c r="JRK20" s="63"/>
      <c r="JRL20" s="63"/>
      <c r="JRM20" s="63"/>
      <c r="JRN20" s="63"/>
      <c r="JRO20" s="63"/>
      <c r="JRP20" s="63"/>
      <c r="JRQ20" s="63"/>
      <c r="JRR20" s="63"/>
      <c r="JRS20" s="63"/>
      <c r="JRT20" s="63"/>
      <c r="JRU20" s="63"/>
      <c r="JRV20" s="63"/>
      <c r="JRW20" s="63"/>
      <c r="JRX20" s="63"/>
      <c r="JRY20" s="63"/>
      <c r="JRZ20" s="63"/>
      <c r="JSA20" s="63"/>
      <c r="JSB20" s="63"/>
      <c r="JSC20" s="63"/>
      <c r="JSD20" s="63"/>
      <c r="JSE20" s="63"/>
      <c r="JSF20" s="63"/>
      <c r="JSG20" s="63"/>
      <c r="JSH20" s="63"/>
      <c r="JSI20" s="63"/>
      <c r="JSJ20" s="63"/>
      <c r="JSK20" s="63"/>
      <c r="JSL20" s="63"/>
      <c r="JSM20" s="63"/>
      <c r="JSN20" s="63"/>
      <c r="JSO20" s="63"/>
      <c r="JSP20" s="63"/>
      <c r="JSQ20" s="63"/>
      <c r="JSR20" s="63"/>
      <c r="JSS20" s="63"/>
      <c r="JST20" s="63"/>
      <c r="JSU20" s="63"/>
      <c r="JSV20" s="63"/>
      <c r="JSW20" s="63"/>
      <c r="JSX20" s="63"/>
      <c r="JSY20" s="63"/>
      <c r="JSZ20" s="63"/>
      <c r="JTA20" s="63"/>
      <c r="JTB20" s="63"/>
      <c r="JTC20" s="63"/>
      <c r="JTD20" s="63"/>
      <c r="JTE20" s="63"/>
      <c r="JTF20" s="63"/>
      <c r="JTG20" s="63"/>
      <c r="JTH20" s="63"/>
      <c r="JTI20" s="63"/>
      <c r="JTJ20" s="63"/>
      <c r="JTK20" s="63"/>
      <c r="JTL20" s="63"/>
      <c r="JTM20" s="63"/>
      <c r="JTN20" s="63"/>
      <c r="JTO20" s="63"/>
      <c r="JTP20" s="63"/>
      <c r="JTQ20" s="63"/>
      <c r="JTR20" s="63"/>
      <c r="JTS20" s="63"/>
      <c r="JTT20" s="63"/>
      <c r="JTU20" s="63"/>
      <c r="JTV20" s="63"/>
      <c r="JTW20" s="63"/>
      <c r="JTX20" s="63"/>
      <c r="JTY20" s="63"/>
      <c r="JTZ20" s="63"/>
      <c r="JUA20" s="63"/>
      <c r="JUB20" s="63"/>
      <c r="JUC20" s="63"/>
      <c r="JUD20" s="63"/>
      <c r="JUE20" s="63"/>
      <c r="JUF20" s="63"/>
      <c r="JUG20" s="63"/>
      <c r="JUH20" s="63"/>
      <c r="JUI20" s="63"/>
      <c r="JUJ20" s="63"/>
      <c r="JUK20" s="63"/>
      <c r="JUL20" s="63"/>
      <c r="JUM20" s="63"/>
      <c r="JUN20" s="63"/>
      <c r="JUO20" s="63"/>
      <c r="JUP20" s="63"/>
      <c r="JUQ20" s="63"/>
      <c r="JUR20" s="63"/>
      <c r="JUS20" s="63"/>
      <c r="JUT20" s="63"/>
      <c r="JUU20" s="63"/>
      <c r="JUV20" s="63"/>
      <c r="JUW20" s="63"/>
      <c r="JUX20" s="63"/>
      <c r="JUY20" s="63"/>
      <c r="JUZ20" s="63"/>
      <c r="JVA20" s="63"/>
      <c r="JVB20" s="63"/>
      <c r="JVC20" s="63"/>
      <c r="JVD20" s="63"/>
      <c r="JVE20" s="63"/>
      <c r="JVF20" s="63"/>
      <c r="JVG20" s="63"/>
      <c r="JVH20" s="63"/>
      <c r="JVI20" s="63"/>
      <c r="JVJ20" s="63"/>
      <c r="JVK20" s="63"/>
      <c r="JVL20" s="63"/>
      <c r="JVM20" s="63"/>
      <c r="JVN20" s="63"/>
      <c r="JVO20" s="63"/>
      <c r="JVP20" s="63"/>
      <c r="JVQ20" s="63"/>
      <c r="JVR20" s="63"/>
      <c r="JVS20" s="63"/>
      <c r="JVT20" s="63"/>
      <c r="JVU20" s="63"/>
      <c r="JVV20" s="63"/>
      <c r="JVW20" s="63"/>
      <c r="JVX20" s="63"/>
      <c r="JVY20" s="63"/>
      <c r="JVZ20" s="63"/>
      <c r="JWA20" s="63"/>
      <c r="JWB20" s="63"/>
      <c r="JWC20" s="63"/>
      <c r="JWD20" s="63"/>
      <c r="JWE20" s="63"/>
      <c r="JWF20" s="63"/>
      <c r="JWG20" s="63"/>
      <c r="JWH20" s="63"/>
      <c r="JWI20" s="63"/>
      <c r="JWJ20" s="63"/>
      <c r="JWK20" s="63"/>
      <c r="JWL20" s="63"/>
      <c r="JWM20" s="63"/>
      <c r="JWN20" s="63"/>
      <c r="JWO20" s="63"/>
      <c r="JWP20" s="63"/>
      <c r="JWQ20" s="63"/>
      <c r="JWR20" s="63"/>
      <c r="JWS20" s="63"/>
      <c r="JWT20" s="63"/>
      <c r="JWU20" s="63"/>
      <c r="JWV20" s="63"/>
      <c r="JWW20" s="63"/>
      <c r="JWX20" s="63"/>
      <c r="JWY20" s="63"/>
      <c r="JWZ20" s="63"/>
      <c r="JXA20" s="63"/>
      <c r="JXB20" s="63"/>
      <c r="JXC20" s="63"/>
      <c r="JXD20" s="63"/>
      <c r="JXE20" s="63"/>
      <c r="JXF20" s="63"/>
      <c r="JXG20" s="63"/>
      <c r="JXH20" s="63"/>
      <c r="JXI20" s="63"/>
      <c r="JXJ20" s="63"/>
      <c r="JXK20" s="63"/>
      <c r="JXL20" s="63"/>
      <c r="JXM20" s="63"/>
      <c r="JXN20" s="63"/>
      <c r="JXO20" s="63"/>
      <c r="JXP20" s="63"/>
      <c r="JXQ20" s="63"/>
      <c r="JXR20" s="63"/>
      <c r="JXS20" s="63"/>
      <c r="JXT20" s="63"/>
      <c r="JXU20" s="63"/>
      <c r="JXV20" s="63"/>
      <c r="JXW20" s="63"/>
      <c r="JXX20" s="63"/>
      <c r="JXY20" s="63"/>
      <c r="JXZ20" s="63"/>
      <c r="JYA20" s="63"/>
      <c r="JYB20" s="63"/>
      <c r="JYC20" s="63"/>
      <c r="JYD20" s="63"/>
      <c r="JYE20" s="63"/>
      <c r="JYF20" s="63"/>
      <c r="JYG20" s="63"/>
      <c r="JYH20" s="63"/>
      <c r="JYI20" s="63"/>
      <c r="JYJ20" s="63"/>
      <c r="JYK20" s="63"/>
      <c r="JYL20" s="63"/>
      <c r="JYM20" s="63"/>
      <c r="JYN20" s="63"/>
      <c r="JYO20" s="63"/>
      <c r="JYP20" s="63"/>
      <c r="JYQ20" s="63"/>
      <c r="JYR20" s="63"/>
      <c r="JYS20" s="63"/>
      <c r="JYT20" s="63"/>
      <c r="JYU20" s="63"/>
      <c r="JYV20" s="63"/>
      <c r="JYW20" s="63"/>
      <c r="JYX20" s="63"/>
      <c r="JYY20" s="63"/>
      <c r="JYZ20" s="63"/>
      <c r="JZA20" s="63"/>
      <c r="JZB20" s="63"/>
      <c r="JZC20" s="63"/>
      <c r="JZD20" s="63"/>
      <c r="JZE20" s="63"/>
      <c r="JZF20" s="63"/>
      <c r="JZG20" s="63"/>
      <c r="JZH20" s="63"/>
      <c r="JZI20" s="63"/>
      <c r="JZJ20" s="63"/>
      <c r="JZK20" s="63"/>
      <c r="JZL20" s="63"/>
      <c r="JZM20" s="63"/>
      <c r="JZN20" s="63"/>
      <c r="JZO20" s="63"/>
      <c r="JZP20" s="63"/>
      <c r="JZQ20" s="63"/>
      <c r="JZR20" s="63"/>
      <c r="JZS20" s="63"/>
      <c r="JZT20" s="63"/>
      <c r="JZU20" s="63"/>
      <c r="JZV20" s="63"/>
      <c r="JZW20" s="63"/>
      <c r="JZX20" s="63"/>
      <c r="JZY20" s="63"/>
      <c r="JZZ20" s="63"/>
      <c r="KAA20" s="63"/>
      <c r="KAB20" s="63"/>
      <c r="KAC20" s="63"/>
      <c r="KAD20" s="63"/>
      <c r="KAE20" s="63"/>
      <c r="KAF20" s="63"/>
      <c r="KAG20" s="63"/>
      <c r="KAH20" s="63"/>
      <c r="KAI20" s="63"/>
      <c r="KAJ20" s="63"/>
      <c r="KAK20" s="63"/>
      <c r="KAL20" s="63"/>
      <c r="KAM20" s="63"/>
      <c r="KAN20" s="63"/>
      <c r="KAO20" s="63"/>
      <c r="KAP20" s="63"/>
      <c r="KAQ20" s="63"/>
      <c r="KAR20" s="63"/>
      <c r="KAS20" s="63"/>
      <c r="KAT20" s="63"/>
      <c r="KAU20" s="63"/>
      <c r="KAV20" s="63"/>
      <c r="KAW20" s="63"/>
      <c r="KAX20" s="63"/>
      <c r="KAY20" s="63"/>
      <c r="KAZ20" s="63"/>
      <c r="KBA20" s="63"/>
      <c r="KBB20" s="63"/>
      <c r="KBC20" s="63"/>
      <c r="KBD20" s="63"/>
      <c r="KBE20" s="63"/>
      <c r="KBF20" s="63"/>
      <c r="KBG20" s="63"/>
      <c r="KBH20" s="63"/>
      <c r="KBI20" s="63"/>
      <c r="KBJ20" s="63"/>
      <c r="KBK20" s="63"/>
      <c r="KBL20" s="63"/>
      <c r="KBM20" s="63"/>
      <c r="KBN20" s="63"/>
      <c r="KBO20" s="63"/>
      <c r="KBP20" s="63"/>
      <c r="KBQ20" s="63"/>
      <c r="KBR20" s="63"/>
      <c r="KBS20" s="63"/>
      <c r="KBT20" s="63"/>
      <c r="KBU20" s="63"/>
      <c r="KBV20" s="63"/>
      <c r="KBW20" s="63"/>
      <c r="KBX20" s="63"/>
      <c r="KBY20" s="63"/>
      <c r="KBZ20" s="63"/>
      <c r="KCA20" s="63"/>
      <c r="KCB20" s="63"/>
      <c r="KCC20" s="63"/>
      <c r="KCD20" s="63"/>
      <c r="KCE20" s="63"/>
      <c r="KCF20" s="63"/>
      <c r="KCG20" s="63"/>
      <c r="KCH20" s="63"/>
      <c r="KCI20" s="63"/>
      <c r="KCJ20" s="63"/>
      <c r="KCK20" s="63"/>
      <c r="KCL20" s="63"/>
      <c r="KCM20" s="63"/>
      <c r="KCN20" s="63"/>
      <c r="KCO20" s="63"/>
      <c r="KCP20" s="63"/>
      <c r="KCQ20" s="63"/>
      <c r="KCR20" s="63"/>
      <c r="KCS20" s="63"/>
      <c r="KCT20" s="63"/>
      <c r="KCU20" s="63"/>
      <c r="KCV20" s="63"/>
      <c r="KCW20" s="63"/>
      <c r="KCX20" s="63"/>
      <c r="KCY20" s="63"/>
      <c r="KCZ20" s="63"/>
      <c r="KDA20" s="63"/>
      <c r="KDB20" s="63"/>
      <c r="KDC20" s="63"/>
      <c r="KDD20" s="63"/>
      <c r="KDE20" s="63"/>
      <c r="KDF20" s="63"/>
      <c r="KDG20" s="63"/>
      <c r="KDH20" s="63"/>
      <c r="KDI20" s="63"/>
      <c r="KDJ20" s="63"/>
      <c r="KDK20" s="63"/>
      <c r="KDL20" s="63"/>
      <c r="KDM20" s="63"/>
      <c r="KDN20" s="63"/>
      <c r="KDO20" s="63"/>
      <c r="KDP20" s="63"/>
      <c r="KDQ20" s="63"/>
      <c r="KDR20" s="63"/>
      <c r="KDS20" s="63"/>
      <c r="KDT20" s="63"/>
      <c r="KDU20" s="63"/>
      <c r="KDV20" s="63"/>
      <c r="KDW20" s="63"/>
      <c r="KDX20" s="63"/>
      <c r="KDY20" s="63"/>
      <c r="KDZ20" s="63"/>
      <c r="KEA20" s="63"/>
      <c r="KEB20" s="63"/>
      <c r="KEC20" s="63"/>
      <c r="KED20" s="63"/>
      <c r="KEE20" s="63"/>
      <c r="KEF20" s="63"/>
      <c r="KEG20" s="63"/>
      <c r="KEH20" s="63"/>
      <c r="KEI20" s="63"/>
      <c r="KEJ20" s="63"/>
      <c r="KEK20" s="63"/>
      <c r="KEL20" s="63"/>
      <c r="KEM20" s="63"/>
      <c r="KEN20" s="63"/>
      <c r="KEO20" s="63"/>
      <c r="KEP20" s="63"/>
      <c r="KEQ20" s="63"/>
      <c r="KER20" s="63"/>
      <c r="KES20" s="63"/>
      <c r="KET20" s="63"/>
      <c r="KEU20" s="63"/>
      <c r="KEV20" s="63"/>
      <c r="KEW20" s="63"/>
      <c r="KEX20" s="63"/>
      <c r="KEY20" s="63"/>
      <c r="KEZ20" s="63"/>
      <c r="KFA20" s="63"/>
      <c r="KFB20" s="63"/>
      <c r="KFC20" s="63"/>
      <c r="KFD20" s="63"/>
      <c r="KFE20" s="63"/>
      <c r="KFF20" s="63"/>
      <c r="KFG20" s="63"/>
      <c r="KFH20" s="63"/>
      <c r="KFI20" s="63"/>
      <c r="KFJ20" s="63"/>
      <c r="KFK20" s="63"/>
      <c r="KFL20" s="63"/>
      <c r="KFM20" s="63"/>
      <c r="KFN20" s="63"/>
      <c r="KFO20" s="63"/>
      <c r="KFP20" s="63"/>
      <c r="KFQ20" s="63"/>
      <c r="KFR20" s="63"/>
      <c r="KFS20" s="63"/>
      <c r="KFT20" s="63"/>
      <c r="KFU20" s="63"/>
      <c r="KFV20" s="63"/>
      <c r="KFW20" s="63"/>
      <c r="KFX20" s="63"/>
      <c r="KFY20" s="63"/>
      <c r="KFZ20" s="63"/>
      <c r="KGA20" s="63"/>
      <c r="KGB20" s="63"/>
      <c r="KGC20" s="63"/>
      <c r="KGD20" s="63"/>
      <c r="KGE20" s="63"/>
      <c r="KGF20" s="63"/>
      <c r="KGG20" s="63"/>
      <c r="KGH20" s="63"/>
      <c r="KGI20" s="63"/>
      <c r="KGJ20" s="63"/>
      <c r="KGK20" s="63"/>
      <c r="KGL20" s="63"/>
      <c r="KGM20" s="63"/>
      <c r="KGN20" s="63"/>
      <c r="KGO20" s="63"/>
      <c r="KGP20" s="63"/>
      <c r="KGQ20" s="63"/>
      <c r="KGR20" s="63"/>
      <c r="KGS20" s="63"/>
      <c r="KGT20" s="63"/>
      <c r="KGU20" s="63"/>
      <c r="KGV20" s="63"/>
      <c r="KGW20" s="63"/>
      <c r="KGX20" s="63"/>
      <c r="KGY20" s="63"/>
      <c r="KGZ20" s="63"/>
      <c r="KHA20" s="63"/>
      <c r="KHB20" s="63"/>
      <c r="KHC20" s="63"/>
      <c r="KHD20" s="63"/>
      <c r="KHE20" s="63"/>
      <c r="KHF20" s="63"/>
      <c r="KHG20" s="63"/>
      <c r="KHH20" s="63"/>
      <c r="KHI20" s="63"/>
      <c r="KHJ20" s="63"/>
      <c r="KHK20" s="63"/>
      <c r="KHL20" s="63"/>
      <c r="KHM20" s="63"/>
      <c r="KHN20" s="63"/>
      <c r="KHO20" s="63"/>
      <c r="KHP20" s="63"/>
      <c r="KHQ20" s="63"/>
      <c r="KHR20" s="63"/>
      <c r="KHS20" s="63"/>
      <c r="KHT20" s="63"/>
      <c r="KHU20" s="63"/>
      <c r="KHV20" s="63"/>
      <c r="KHW20" s="63"/>
      <c r="KHX20" s="63"/>
      <c r="KHY20" s="63"/>
      <c r="KHZ20" s="63"/>
      <c r="KIA20" s="63"/>
      <c r="KIB20" s="63"/>
      <c r="KIC20" s="63"/>
      <c r="KID20" s="63"/>
      <c r="KIE20" s="63"/>
      <c r="KIF20" s="63"/>
      <c r="KIG20" s="63"/>
      <c r="KIH20" s="63"/>
      <c r="KII20" s="63"/>
      <c r="KIJ20" s="63"/>
      <c r="KIK20" s="63"/>
      <c r="KIL20" s="63"/>
      <c r="KIM20" s="63"/>
      <c r="KIN20" s="63"/>
      <c r="KIO20" s="63"/>
      <c r="KIP20" s="63"/>
      <c r="KIQ20" s="63"/>
      <c r="KIR20" s="63"/>
      <c r="KIS20" s="63"/>
      <c r="KIT20" s="63"/>
      <c r="KIU20" s="63"/>
      <c r="KIV20" s="63"/>
      <c r="KIW20" s="63"/>
      <c r="KIX20" s="63"/>
      <c r="KIY20" s="63"/>
      <c r="KIZ20" s="63"/>
      <c r="KJA20" s="63"/>
      <c r="KJB20" s="63"/>
      <c r="KJC20" s="63"/>
      <c r="KJD20" s="63"/>
      <c r="KJE20" s="63"/>
      <c r="KJF20" s="63"/>
      <c r="KJG20" s="63"/>
      <c r="KJH20" s="63"/>
      <c r="KJI20" s="63"/>
      <c r="KJJ20" s="63"/>
      <c r="KJK20" s="63"/>
      <c r="KJL20" s="63"/>
      <c r="KJM20" s="63"/>
      <c r="KJN20" s="63"/>
      <c r="KJO20" s="63"/>
      <c r="KJP20" s="63"/>
      <c r="KJQ20" s="63"/>
      <c r="KJR20" s="63"/>
      <c r="KJS20" s="63"/>
      <c r="KJT20" s="63"/>
      <c r="KJU20" s="63"/>
      <c r="KJV20" s="63"/>
      <c r="KJW20" s="63"/>
      <c r="KJX20" s="63"/>
      <c r="KJY20" s="63"/>
      <c r="KJZ20" s="63"/>
      <c r="KKA20" s="63"/>
      <c r="KKB20" s="63"/>
      <c r="KKC20" s="63"/>
      <c r="KKD20" s="63"/>
      <c r="KKE20" s="63"/>
      <c r="KKF20" s="63"/>
      <c r="KKG20" s="63"/>
      <c r="KKH20" s="63"/>
      <c r="KKI20" s="63"/>
      <c r="KKJ20" s="63"/>
      <c r="KKK20" s="63"/>
      <c r="KKL20" s="63"/>
      <c r="KKM20" s="63"/>
      <c r="KKN20" s="63"/>
      <c r="KKO20" s="63"/>
      <c r="KKP20" s="63"/>
      <c r="KKQ20" s="63"/>
      <c r="KKR20" s="63"/>
      <c r="KKS20" s="63"/>
      <c r="KKT20" s="63"/>
      <c r="KKU20" s="63"/>
      <c r="KKV20" s="63"/>
      <c r="KKW20" s="63"/>
      <c r="KKX20" s="63"/>
      <c r="KKY20" s="63"/>
      <c r="KKZ20" s="63"/>
      <c r="KLA20" s="63"/>
      <c r="KLB20" s="63"/>
      <c r="KLC20" s="63"/>
      <c r="KLD20" s="63"/>
      <c r="KLE20" s="63"/>
      <c r="KLF20" s="63"/>
      <c r="KLG20" s="63"/>
      <c r="KLH20" s="63"/>
      <c r="KLI20" s="63"/>
      <c r="KLJ20" s="63"/>
      <c r="KLK20" s="63"/>
      <c r="KLL20" s="63"/>
      <c r="KLM20" s="63"/>
      <c r="KLN20" s="63"/>
      <c r="KLO20" s="63"/>
      <c r="KLP20" s="63"/>
      <c r="KLQ20" s="63"/>
      <c r="KLR20" s="63"/>
      <c r="KLS20" s="63"/>
      <c r="KLT20" s="63"/>
      <c r="KLU20" s="63"/>
      <c r="KLV20" s="63"/>
      <c r="KLW20" s="63"/>
      <c r="KLX20" s="63"/>
      <c r="KLY20" s="63"/>
      <c r="KLZ20" s="63"/>
      <c r="KMA20" s="63"/>
      <c r="KMB20" s="63"/>
      <c r="KMC20" s="63"/>
      <c r="KMD20" s="63"/>
      <c r="KME20" s="63"/>
      <c r="KMF20" s="63"/>
      <c r="KMG20" s="63"/>
      <c r="KMH20" s="63"/>
      <c r="KMI20" s="63"/>
      <c r="KMJ20" s="63"/>
      <c r="KMK20" s="63"/>
      <c r="KML20" s="63"/>
      <c r="KMM20" s="63"/>
      <c r="KMN20" s="63"/>
      <c r="KMO20" s="63"/>
      <c r="KMP20" s="63"/>
      <c r="KMQ20" s="63"/>
      <c r="KMR20" s="63"/>
      <c r="KMS20" s="63"/>
      <c r="KMT20" s="63"/>
      <c r="KMU20" s="63"/>
      <c r="KMV20" s="63"/>
      <c r="KMW20" s="63"/>
      <c r="KMX20" s="63"/>
      <c r="KMY20" s="63"/>
      <c r="KMZ20" s="63"/>
      <c r="KNA20" s="63"/>
      <c r="KNB20" s="63"/>
      <c r="KNC20" s="63"/>
      <c r="KND20" s="63"/>
      <c r="KNE20" s="63"/>
      <c r="KNF20" s="63"/>
      <c r="KNG20" s="63"/>
      <c r="KNH20" s="63"/>
      <c r="KNI20" s="63"/>
      <c r="KNJ20" s="63"/>
      <c r="KNK20" s="63"/>
      <c r="KNL20" s="63"/>
      <c r="KNM20" s="63"/>
      <c r="KNN20" s="63"/>
      <c r="KNO20" s="63"/>
      <c r="KNP20" s="63"/>
      <c r="KNQ20" s="63"/>
      <c r="KNR20" s="63"/>
      <c r="KNS20" s="63"/>
      <c r="KNT20" s="63"/>
      <c r="KNU20" s="63"/>
      <c r="KNV20" s="63"/>
      <c r="KNW20" s="63"/>
      <c r="KNX20" s="63"/>
      <c r="KNY20" s="63"/>
      <c r="KNZ20" s="63"/>
      <c r="KOA20" s="63"/>
      <c r="KOB20" s="63"/>
      <c r="KOC20" s="63"/>
      <c r="KOD20" s="63"/>
      <c r="KOE20" s="63"/>
      <c r="KOF20" s="63"/>
      <c r="KOG20" s="63"/>
      <c r="KOH20" s="63"/>
      <c r="KOI20" s="63"/>
      <c r="KOJ20" s="63"/>
      <c r="KOK20" s="63"/>
      <c r="KOL20" s="63"/>
      <c r="KOM20" s="63"/>
      <c r="KON20" s="63"/>
      <c r="KOO20" s="63"/>
      <c r="KOP20" s="63"/>
      <c r="KOQ20" s="63"/>
      <c r="KOR20" s="63"/>
      <c r="KOS20" s="63"/>
      <c r="KOT20" s="63"/>
      <c r="KOU20" s="63"/>
      <c r="KOV20" s="63"/>
      <c r="KOW20" s="63"/>
      <c r="KOX20" s="63"/>
      <c r="KOY20" s="63"/>
      <c r="KOZ20" s="63"/>
      <c r="KPA20" s="63"/>
      <c r="KPB20" s="63"/>
      <c r="KPC20" s="63"/>
      <c r="KPD20" s="63"/>
      <c r="KPE20" s="63"/>
      <c r="KPF20" s="63"/>
      <c r="KPG20" s="63"/>
      <c r="KPH20" s="63"/>
      <c r="KPI20" s="63"/>
      <c r="KPJ20" s="63"/>
      <c r="KPK20" s="63"/>
      <c r="KPL20" s="63"/>
      <c r="KPM20" s="63"/>
      <c r="KPN20" s="63"/>
      <c r="KPO20" s="63"/>
      <c r="KPP20" s="63"/>
      <c r="KPQ20" s="63"/>
      <c r="KPR20" s="63"/>
      <c r="KPS20" s="63"/>
      <c r="KPT20" s="63"/>
      <c r="KPU20" s="63"/>
      <c r="KPV20" s="63"/>
      <c r="KPW20" s="63"/>
      <c r="KPX20" s="63"/>
      <c r="KPY20" s="63"/>
      <c r="KPZ20" s="63"/>
      <c r="KQA20" s="63"/>
      <c r="KQB20" s="63"/>
      <c r="KQC20" s="63"/>
      <c r="KQD20" s="63"/>
      <c r="KQE20" s="63"/>
      <c r="KQF20" s="63"/>
      <c r="KQG20" s="63"/>
      <c r="KQH20" s="63"/>
      <c r="KQI20" s="63"/>
      <c r="KQJ20" s="63"/>
      <c r="KQK20" s="63"/>
      <c r="KQL20" s="63"/>
      <c r="KQM20" s="63"/>
      <c r="KQN20" s="63"/>
      <c r="KQO20" s="63"/>
      <c r="KQP20" s="63"/>
      <c r="KQQ20" s="63"/>
      <c r="KQR20" s="63"/>
      <c r="KQS20" s="63"/>
      <c r="KQT20" s="63"/>
      <c r="KQU20" s="63"/>
      <c r="KQV20" s="63"/>
      <c r="KQW20" s="63"/>
      <c r="KQX20" s="63"/>
      <c r="KQY20" s="63"/>
      <c r="KQZ20" s="63"/>
      <c r="KRA20" s="63"/>
      <c r="KRB20" s="63"/>
      <c r="KRC20" s="63"/>
      <c r="KRD20" s="63"/>
      <c r="KRE20" s="63"/>
      <c r="KRF20" s="63"/>
      <c r="KRG20" s="63"/>
      <c r="KRH20" s="63"/>
      <c r="KRI20" s="63"/>
      <c r="KRJ20" s="63"/>
      <c r="KRK20" s="63"/>
      <c r="KRL20" s="63"/>
      <c r="KRM20" s="63"/>
      <c r="KRN20" s="63"/>
      <c r="KRO20" s="63"/>
      <c r="KRP20" s="63"/>
      <c r="KRQ20" s="63"/>
      <c r="KRR20" s="63"/>
      <c r="KRS20" s="63"/>
      <c r="KRT20" s="63"/>
      <c r="KRU20" s="63"/>
      <c r="KRV20" s="63"/>
      <c r="KRW20" s="63"/>
      <c r="KRX20" s="63"/>
      <c r="KRY20" s="63"/>
      <c r="KRZ20" s="63"/>
      <c r="KSA20" s="63"/>
      <c r="KSB20" s="63"/>
      <c r="KSC20" s="63"/>
      <c r="KSD20" s="63"/>
      <c r="KSE20" s="63"/>
      <c r="KSF20" s="63"/>
      <c r="KSG20" s="63"/>
      <c r="KSH20" s="63"/>
      <c r="KSI20" s="63"/>
      <c r="KSJ20" s="63"/>
      <c r="KSK20" s="63"/>
      <c r="KSL20" s="63"/>
      <c r="KSM20" s="63"/>
      <c r="KSN20" s="63"/>
      <c r="KSO20" s="63"/>
      <c r="KSP20" s="63"/>
      <c r="KSQ20" s="63"/>
      <c r="KSR20" s="63"/>
      <c r="KSS20" s="63"/>
      <c r="KST20" s="63"/>
      <c r="KSU20" s="63"/>
      <c r="KSV20" s="63"/>
      <c r="KSW20" s="63"/>
      <c r="KSX20" s="63"/>
      <c r="KSY20" s="63"/>
      <c r="KSZ20" s="63"/>
      <c r="KTA20" s="63"/>
      <c r="KTB20" s="63"/>
      <c r="KTC20" s="63"/>
      <c r="KTD20" s="63"/>
      <c r="KTE20" s="63"/>
      <c r="KTF20" s="63"/>
      <c r="KTG20" s="63"/>
      <c r="KTH20" s="63"/>
      <c r="KTI20" s="63"/>
      <c r="KTJ20" s="63"/>
      <c r="KTK20" s="63"/>
      <c r="KTL20" s="63"/>
      <c r="KTM20" s="63"/>
      <c r="KTN20" s="63"/>
      <c r="KTO20" s="63"/>
      <c r="KTP20" s="63"/>
      <c r="KTQ20" s="63"/>
      <c r="KTR20" s="63"/>
      <c r="KTS20" s="63"/>
      <c r="KTT20" s="63"/>
      <c r="KTU20" s="63"/>
      <c r="KTV20" s="63"/>
      <c r="KTW20" s="63"/>
      <c r="KTX20" s="63"/>
      <c r="KTY20" s="63"/>
      <c r="KTZ20" s="63"/>
      <c r="KUA20" s="63"/>
      <c r="KUB20" s="63"/>
      <c r="KUC20" s="63"/>
      <c r="KUD20" s="63"/>
      <c r="KUE20" s="63"/>
      <c r="KUF20" s="63"/>
      <c r="KUG20" s="63"/>
      <c r="KUH20" s="63"/>
      <c r="KUI20" s="63"/>
      <c r="KUJ20" s="63"/>
      <c r="KUK20" s="63"/>
      <c r="KUL20" s="63"/>
      <c r="KUM20" s="63"/>
      <c r="KUN20" s="63"/>
      <c r="KUO20" s="63"/>
      <c r="KUP20" s="63"/>
      <c r="KUQ20" s="63"/>
      <c r="KUR20" s="63"/>
      <c r="KUS20" s="63"/>
      <c r="KUT20" s="63"/>
      <c r="KUU20" s="63"/>
      <c r="KUV20" s="63"/>
      <c r="KUW20" s="63"/>
      <c r="KUX20" s="63"/>
      <c r="KUY20" s="63"/>
      <c r="KUZ20" s="63"/>
      <c r="KVA20" s="63"/>
      <c r="KVB20" s="63"/>
      <c r="KVC20" s="63"/>
      <c r="KVD20" s="63"/>
      <c r="KVE20" s="63"/>
      <c r="KVF20" s="63"/>
      <c r="KVG20" s="63"/>
      <c r="KVH20" s="63"/>
      <c r="KVI20" s="63"/>
      <c r="KVJ20" s="63"/>
      <c r="KVK20" s="63"/>
      <c r="KVL20" s="63"/>
      <c r="KVM20" s="63"/>
      <c r="KVN20" s="63"/>
      <c r="KVO20" s="63"/>
      <c r="KVP20" s="63"/>
      <c r="KVQ20" s="63"/>
      <c r="KVR20" s="63"/>
      <c r="KVS20" s="63"/>
      <c r="KVT20" s="63"/>
      <c r="KVU20" s="63"/>
      <c r="KVV20" s="63"/>
      <c r="KVW20" s="63"/>
      <c r="KVX20" s="63"/>
      <c r="KVY20" s="63"/>
      <c r="KVZ20" s="63"/>
      <c r="KWA20" s="63"/>
      <c r="KWB20" s="63"/>
      <c r="KWC20" s="63"/>
      <c r="KWD20" s="63"/>
      <c r="KWE20" s="63"/>
      <c r="KWF20" s="63"/>
      <c r="KWG20" s="63"/>
      <c r="KWH20" s="63"/>
      <c r="KWI20" s="63"/>
      <c r="KWJ20" s="63"/>
      <c r="KWK20" s="63"/>
      <c r="KWL20" s="63"/>
      <c r="KWM20" s="63"/>
      <c r="KWN20" s="63"/>
      <c r="KWO20" s="63"/>
      <c r="KWP20" s="63"/>
      <c r="KWQ20" s="63"/>
      <c r="KWR20" s="63"/>
      <c r="KWS20" s="63"/>
      <c r="KWT20" s="63"/>
      <c r="KWU20" s="63"/>
      <c r="KWV20" s="63"/>
      <c r="KWW20" s="63"/>
      <c r="KWX20" s="63"/>
      <c r="KWY20" s="63"/>
      <c r="KWZ20" s="63"/>
      <c r="KXA20" s="63"/>
      <c r="KXB20" s="63"/>
      <c r="KXC20" s="63"/>
      <c r="KXD20" s="63"/>
      <c r="KXE20" s="63"/>
      <c r="KXF20" s="63"/>
      <c r="KXG20" s="63"/>
      <c r="KXH20" s="63"/>
      <c r="KXI20" s="63"/>
      <c r="KXJ20" s="63"/>
      <c r="KXK20" s="63"/>
      <c r="KXL20" s="63"/>
      <c r="KXM20" s="63"/>
      <c r="KXN20" s="63"/>
      <c r="KXO20" s="63"/>
      <c r="KXP20" s="63"/>
      <c r="KXQ20" s="63"/>
      <c r="KXR20" s="63"/>
      <c r="KXS20" s="63"/>
      <c r="KXT20" s="63"/>
      <c r="KXU20" s="63"/>
      <c r="KXV20" s="63"/>
      <c r="KXW20" s="63"/>
      <c r="KXX20" s="63"/>
      <c r="KXY20" s="63"/>
      <c r="KXZ20" s="63"/>
      <c r="KYA20" s="63"/>
      <c r="KYB20" s="63"/>
      <c r="KYC20" s="63"/>
      <c r="KYD20" s="63"/>
      <c r="KYE20" s="63"/>
      <c r="KYF20" s="63"/>
      <c r="KYG20" s="63"/>
      <c r="KYH20" s="63"/>
      <c r="KYI20" s="63"/>
      <c r="KYJ20" s="63"/>
      <c r="KYK20" s="63"/>
      <c r="KYL20" s="63"/>
      <c r="KYM20" s="63"/>
      <c r="KYN20" s="63"/>
      <c r="KYO20" s="63"/>
      <c r="KYP20" s="63"/>
      <c r="KYQ20" s="63"/>
      <c r="KYR20" s="63"/>
      <c r="KYS20" s="63"/>
      <c r="KYT20" s="63"/>
      <c r="KYU20" s="63"/>
      <c r="KYV20" s="63"/>
      <c r="KYW20" s="63"/>
      <c r="KYX20" s="63"/>
      <c r="KYY20" s="63"/>
      <c r="KYZ20" s="63"/>
      <c r="KZA20" s="63"/>
      <c r="KZB20" s="63"/>
      <c r="KZC20" s="63"/>
      <c r="KZD20" s="63"/>
      <c r="KZE20" s="63"/>
      <c r="KZF20" s="63"/>
      <c r="KZG20" s="63"/>
      <c r="KZH20" s="63"/>
      <c r="KZI20" s="63"/>
      <c r="KZJ20" s="63"/>
      <c r="KZK20" s="63"/>
      <c r="KZL20" s="63"/>
      <c r="KZM20" s="63"/>
      <c r="KZN20" s="63"/>
      <c r="KZO20" s="63"/>
      <c r="KZP20" s="63"/>
      <c r="KZQ20" s="63"/>
      <c r="KZR20" s="63"/>
      <c r="KZS20" s="63"/>
      <c r="KZT20" s="63"/>
      <c r="KZU20" s="63"/>
      <c r="KZV20" s="63"/>
      <c r="KZW20" s="63"/>
      <c r="KZX20" s="63"/>
      <c r="KZY20" s="63"/>
      <c r="KZZ20" s="63"/>
      <c r="LAA20" s="63"/>
      <c r="LAB20" s="63"/>
      <c r="LAC20" s="63"/>
      <c r="LAD20" s="63"/>
      <c r="LAE20" s="63"/>
      <c r="LAF20" s="63"/>
      <c r="LAG20" s="63"/>
      <c r="LAH20" s="63"/>
      <c r="LAI20" s="63"/>
      <c r="LAJ20" s="63"/>
      <c r="LAK20" s="63"/>
      <c r="LAL20" s="63"/>
      <c r="LAM20" s="63"/>
      <c r="LAN20" s="63"/>
      <c r="LAO20" s="63"/>
      <c r="LAP20" s="63"/>
      <c r="LAQ20" s="63"/>
      <c r="LAR20" s="63"/>
      <c r="LAS20" s="63"/>
      <c r="LAT20" s="63"/>
      <c r="LAU20" s="63"/>
      <c r="LAV20" s="63"/>
      <c r="LAW20" s="63"/>
      <c r="LAX20" s="63"/>
      <c r="LAY20" s="63"/>
      <c r="LAZ20" s="63"/>
      <c r="LBA20" s="63"/>
      <c r="LBB20" s="63"/>
      <c r="LBC20" s="63"/>
      <c r="LBD20" s="63"/>
      <c r="LBE20" s="63"/>
      <c r="LBF20" s="63"/>
      <c r="LBG20" s="63"/>
      <c r="LBH20" s="63"/>
      <c r="LBI20" s="63"/>
      <c r="LBJ20" s="63"/>
      <c r="LBK20" s="63"/>
      <c r="LBL20" s="63"/>
      <c r="LBM20" s="63"/>
      <c r="LBN20" s="63"/>
      <c r="LBO20" s="63"/>
      <c r="LBP20" s="63"/>
      <c r="LBQ20" s="63"/>
      <c r="LBR20" s="63"/>
      <c r="LBS20" s="63"/>
      <c r="LBT20" s="63"/>
      <c r="LBU20" s="63"/>
      <c r="LBV20" s="63"/>
      <c r="LBW20" s="63"/>
      <c r="LBX20" s="63"/>
      <c r="LBY20" s="63"/>
      <c r="LBZ20" s="63"/>
      <c r="LCA20" s="63"/>
      <c r="LCB20" s="63"/>
      <c r="LCC20" s="63"/>
      <c r="LCD20" s="63"/>
      <c r="LCE20" s="63"/>
      <c r="LCF20" s="63"/>
      <c r="LCG20" s="63"/>
      <c r="LCH20" s="63"/>
      <c r="LCI20" s="63"/>
      <c r="LCJ20" s="63"/>
      <c r="LCK20" s="63"/>
      <c r="LCL20" s="63"/>
      <c r="LCM20" s="63"/>
      <c r="LCN20" s="63"/>
      <c r="LCO20" s="63"/>
      <c r="LCP20" s="63"/>
      <c r="LCQ20" s="63"/>
      <c r="LCR20" s="63"/>
      <c r="LCS20" s="63"/>
      <c r="LCT20" s="63"/>
      <c r="LCU20" s="63"/>
      <c r="LCV20" s="63"/>
      <c r="LCW20" s="63"/>
      <c r="LCX20" s="63"/>
      <c r="LCY20" s="63"/>
      <c r="LCZ20" s="63"/>
      <c r="LDA20" s="63"/>
      <c r="LDB20" s="63"/>
      <c r="LDC20" s="63"/>
      <c r="LDD20" s="63"/>
      <c r="LDE20" s="63"/>
      <c r="LDF20" s="63"/>
      <c r="LDG20" s="63"/>
      <c r="LDH20" s="63"/>
      <c r="LDI20" s="63"/>
      <c r="LDJ20" s="63"/>
      <c r="LDK20" s="63"/>
      <c r="LDL20" s="63"/>
      <c r="LDM20" s="63"/>
      <c r="LDN20" s="63"/>
      <c r="LDO20" s="63"/>
      <c r="LDP20" s="63"/>
      <c r="LDQ20" s="63"/>
      <c r="LDR20" s="63"/>
      <c r="LDS20" s="63"/>
      <c r="LDT20" s="63"/>
      <c r="LDU20" s="63"/>
      <c r="LDV20" s="63"/>
      <c r="LDW20" s="63"/>
      <c r="LDX20" s="63"/>
      <c r="LDY20" s="63"/>
      <c r="LDZ20" s="63"/>
      <c r="LEA20" s="63"/>
      <c r="LEB20" s="63"/>
      <c r="LEC20" s="63"/>
      <c r="LED20" s="63"/>
      <c r="LEE20" s="63"/>
      <c r="LEF20" s="63"/>
      <c r="LEG20" s="63"/>
      <c r="LEH20" s="63"/>
      <c r="LEI20" s="63"/>
      <c r="LEJ20" s="63"/>
      <c r="LEK20" s="63"/>
      <c r="LEL20" s="63"/>
      <c r="LEM20" s="63"/>
      <c r="LEN20" s="63"/>
      <c r="LEO20" s="63"/>
      <c r="LEP20" s="63"/>
      <c r="LEQ20" s="63"/>
      <c r="LER20" s="63"/>
      <c r="LES20" s="63"/>
      <c r="LET20" s="63"/>
      <c r="LEU20" s="63"/>
      <c r="LEV20" s="63"/>
      <c r="LEW20" s="63"/>
      <c r="LEX20" s="63"/>
      <c r="LEY20" s="63"/>
      <c r="LEZ20" s="63"/>
      <c r="LFA20" s="63"/>
      <c r="LFB20" s="63"/>
      <c r="LFC20" s="63"/>
      <c r="LFD20" s="63"/>
      <c r="LFE20" s="63"/>
      <c r="LFF20" s="63"/>
      <c r="LFG20" s="63"/>
      <c r="LFH20" s="63"/>
      <c r="LFI20" s="63"/>
      <c r="LFJ20" s="63"/>
      <c r="LFK20" s="63"/>
      <c r="LFL20" s="63"/>
      <c r="LFM20" s="63"/>
      <c r="LFN20" s="63"/>
      <c r="LFO20" s="63"/>
      <c r="LFP20" s="63"/>
      <c r="LFQ20" s="63"/>
      <c r="LFR20" s="63"/>
      <c r="LFS20" s="63"/>
      <c r="LFT20" s="63"/>
      <c r="LFU20" s="63"/>
      <c r="LFV20" s="63"/>
      <c r="LFW20" s="63"/>
      <c r="LFX20" s="63"/>
      <c r="LFY20" s="63"/>
      <c r="LFZ20" s="63"/>
      <c r="LGA20" s="63"/>
      <c r="LGB20" s="63"/>
      <c r="LGC20" s="63"/>
      <c r="LGD20" s="63"/>
      <c r="LGE20" s="63"/>
      <c r="LGF20" s="63"/>
      <c r="LGG20" s="63"/>
      <c r="LGH20" s="63"/>
      <c r="LGI20" s="63"/>
      <c r="LGJ20" s="63"/>
      <c r="LGK20" s="63"/>
      <c r="LGL20" s="63"/>
      <c r="LGM20" s="63"/>
      <c r="LGN20" s="63"/>
      <c r="LGO20" s="63"/>
      <c r="LGP20" s="63"/>
      <c r="LGQ20" s="63"/>
      <c r="LGR20" s="63"/>
      <c r="LGS20" s="63"/>
      <c r="LGT20" s="63"/>
      <c r="LGU20" s="63"/>
      <c r="LGV20" s="63"/>
      <c r="LGW20" s="63"/>
      <c r="LGX20" s="63"/>
      <c r="LGY20" s="63"/>
      <c r="LGZ20" s="63"/>
      <c r="LHA20" s="63"/>
      <c r="LHB20" s="63"/>
      <c r="LHC20" s="63"/>
      <c r="LHD20" s="63"/>
      <c r="LHE20" s="63"/>
      <c r="LHF20" s="63"/>
      <c r="LHG20" s="63"/>
      <c r="LHH20" s="63"/>
      <c r="LHI20" s="63"/>
      <c r="LHJ20" s="63"/>
      <c r="LHK20" s="63"/>
      <c r="LHL20" s="63"/>
      <c r="LHM20" s="63"/>
      <c r="LHN20" s="63"/>
      <c r="LHO20" s="63"/>
      <c r="LHP20" s="63"/>
      <c r="LHQ20" s="63"/>
      <c r="LHR20" s="63"/>
      <c r="LHS20" s="63"/>
      <c r="LHT20" s="63"/>
      <c r="LHU20" s="63"/>
      <c r="LHV20" s="63"/>
      <c r="LHW20" s="63"/>
      <c r="LHX20" s="63"/>
      <c r="LHY20" s="63"/>
      <c r="LHZ20" s="63"/>
      <c r="LIA20" s="63"/>
      <c r="LIB20" s="63"/>
      <c r="LIC20" s="63"/>
      <c r="LID20" s="63"/>
      <c r="LIE20" s="63"/>
      <c r="LIF20" s="63"/>
      <c r="LIG20" s="63"/>
      <c r="LIH20" s="63"/>
      <c r="LII20" s="63"/>
      <c r="LIJ20" s="63"/>
      <c r="LIK20" s="63"/>
      <c r="LIL20" s="63"/>
      <c r="LIM20" s="63"/>
      <c r="LIN20" s="63"/>
      <c r="LIO20" s="63"/>
      <c r="LIP20" s="63"/>
      <c r="LIQ20" s="63"/>
      <c r="LIR20" s="63"/>
      <c r="LIS20" s="63"/>
      <c r="LIT20" s="63"/>
      <c r="LIU20" s="63"/>
      <c r="LIV20" s="63"/>
      <c r="LIW20" s="63"/>
      <c r="LIX20" s="63"/>
      <c r="LIY20" s="63"/>
      <c r="LIZ20" s="63"/>
      <c r="LJA20" s="63"/>
      <c r="LJB20" s="63"/>
      <c r="LJC20" s="63"/>
      <c r="LJD20" s="63"/>
      <c r="LJE20" s="63"/>
      <c r="LJF20" s="63"/>
      <c r="LJG20" s="63"/>
      <c r="LJH20" s="63"/>
      <c r="LJI20" s="63"/>
      <c r="LJJ20" s="63"/>
      <c r="LJK20" s="63"/>
      <c r="LJL20" s="63"/>
      <c r="LJM20" s="63"/>
      <c r="LJN20" s="63"/>
      <c r="LJO20" s="63"/>
      <c r="LJP20" s="63"/>
      <c r="LJQ20" s="63"/>
      <c r="LJR20" s="63"/>
      <c r="LJS20" s="63"/>
      <c r="LJT20" s="63"/>
      <c r="LJU20" s="63"/>
      <c r="LJV20" s="63"/>
      <c r="LJW20" s="63"/>
      <c r="LJX20" s="63"/>
      <c r="LJY20" s="63"/>
      <c r="LJZ20" s="63"/>
      <c r="LKA20" s="63"/>
      <c r="LKB20" s="63"/>
      <c r="LKC20" s="63"/>
      <c r="LKD20" s="63"/>
      <c r="LKE20" s="63"/>
      <c r="LKF20" s="63"/>
      <c r="LKG20" s="63"/>
      <c r="LKH20" s="63"/>
      <c r="LKI20" s="63"/>
      <c r="LKJ20" s="63"/>
      <c r="LKK20" s="63"/>
      <c r="LKL20" s="63"/>
      <c r="LKM20" s="63"/>
      <c r="LKN20" s="63"/>
      <c r="LKO20" s="63"/>
      <c r="LKP20" s="63"/>
      <c r="LKQ20" s="63"/>
      <c r="LKR20" s="63"/>
      <c r="LKS20" s="63"/>
      <c r="LKT20" s="63"/>
      <c r="LKU20" s="63"/>
      <c r="LKV20" s="63"/>
      <c r="LKW20" s="63"/>
      <c r="LKX20" s="63"/>
      <c r="LKY20" s="63"/>
      <c r="LKZ20" s="63"/>
      <c r="LLA20" s="63"/>
      <c r="LLB20" s="63"/>
      <c r="LLC20" s="63"/>
      <c r="LLD20" s="63"/>
      <c r="LLE20" s="63"/>
      <c r="LLF20" s="63"/>
      <c r="LLG20" s="63"/>
      <c r="LLH20" s="63"/>
      <c r="LLI20" s="63"/>
      <c r="LLJ20" s="63"/>
      <c r="LLK20" s="63"/>
      <c r="LLL20" s="63"/>
      <c r="LLM20" s="63"/>
      <c r="LLN20" s="63"/>
      <c r="LLO20" s="63"/>
      <c r="LLP20" s="63"/>
      <c r="LLQ20" s="63"/>
      <c r="LLR20" s="63"/>
      <c r="LLS20" s="63"/>
      <c r="LLT20" s="63"/>
      <c r="LLU20" s="63"/>
      <c r="LLV20" s="63"/>
      <c r="LLW20" s="63"/>
      <c r="LLX20" s="63"/>
      <c r="LLY20" s="63"/>
      <c r="LLZ20" s="63"/>
      <c r="LMA20" s="63"/>
      <c r="LMB20" s="63"/>
      <c r="LMC20" s="63"/>
      <c r="LMD20" s="63"/>
      <c r="LME20" s="63"/>
      <c r="LMF20" s="63"/>
      <c r="LMG20" s="63"/>
      <c r="LMH20" s="63"/>
      <c r="LMI20" s="63"/>
      <c r="LMJ20" s="63"/>
      <c r="LMK20" s="63"/>
      <c r="LML20" s="63"/>
      <c r="LMM20" s="63"/>
      <c r="LMN20" s="63"/>
      <c r="LMO20" s="63"/>
      <c r="LMP20" s="63"/>
      <c r="LMQ20" s="63"/>
      <c r="LMR20" s="63"/>
      <c r="LMS20" s="63"/>
      <c r="LMT20" s="63"/>
      <c r="LMU20" s="63"/>
      <c r="LMV20" s="63"/>
      <c r="LMW20" s="63"/>
      <c r="LMX20" s="63"/>
      <c r="LMY20" s="63"/>
      <c r="LMZ20" s="63"/>
      <c r="LNA20" s="63"/>
      <c r="LNB20" s="63"/>
      <c r="LNC20" s="63"/>
      <c r="LND20" s="63"/>
      <c r="LNE20" s="63"/>
      <c r="LNF20" s="63"/>
      <c r="LNG20" s="63"/>
      <c r="LNH20" s="63"/>
      <c r="LNI20" s="63"/>
      <c r="LNJ20" s="63"/>
      <c r="LNK20" s="63"/>
      <c r="LNL20" s="63"/>
      <c r="LNM20" s="63"/>
      <c r="LNN20" s="63"/>
      <c r="LNO20" s="63"/>
      <c r="LNP20" s="63"/>
      <c r="LNQ20" s="63"/>
      <c r="LNR20" s="63"/>
      <c r="LNS20" s="63"/>
      <c r="LNT20" s="63"/>
      <c r="LNU20" s="63"/>
      <c r="LNV20" s="63"/>
      <c r="LNW20" s="63"/>
      <c r="LNX20" s="63"/>
      <c r="LNY20" s="63"/>
      <c r="LNZ20" s="63"/>
      <c r="LOA20" s="63"/>
      <c r="LOB20" s="63"/>
      <c r="LOC20" s="63"/>
      <c r="LOD20" s="63"/>
      <c r="LOE20" s="63"/>
      <c r="LOF20" s="63"/>
      <c r="LOG20" s="63"/>
      <c r="LOH20" s="63"/>
      <c r="LOI20" s="63"/>
      <c r="LOJ20" s="63"/>
      <c r="LOK20" s="63"/>
      <c r="LOL20" s="63"/>
      <c r="LOM20" s="63"/>
      <c r="LON20" s="63"/>
      <c r="LOO20" s="63"/>
      <c r="LOP20" s="63"/>
      <c r="LOQ20" s="63"/>
      <c r="LOR20" s="63"/>
      <c r="LOS20" s="63"/>
      <c r="LOT20" s="63"/>
      <c r="LOU20" s="63"/>
      <c r="LOV20" s="63"/>
      <c r="LOW20" s="63"/>
      <c r="LOX20" s="63"/>
      <c r="LOY20" s="63"/>
      <c r="LOZ20" s="63"/>
      <c r="LPA20" s="63"/>
      <c r="LPB20" s="63"/>
      <c r="LPC20" s="63"/>
      <c r="LPD20" s="63"/>
      <c r="LPE20" s="63"/>
      <c r="LPF20" s="63"/>
      <c r="LPG20" s="63"/>
      <c r="LPH20" s="63"/>
      <c r="LPI20" s="63"/>
      <c r="LPJ20" s="63"/>
      <c r="LPK20" s="63"/>
      <c r="LPL20" s="63"/>
      <c r="LPM20" s="63"/>
      <c r="LPN20" s="63"/>
      <c r="LPO20" s="63"/>
      <c r="LPP20" s="63"/>
      <c r="LPQ20" s="63"/>
      <c r="LPR20" s="63"/>
      <c r="LPS20" s="63"/>
      <c r="LPT20" s="63"/>
      <c r="LPU20" s="63"/>
      <c r="LPV20" s="63"/>
      <c r="LPW20" s="63"/>
      <c r="LPX20" s="63"/>
      <c r="LPY20" s="63"/>
      <c r="LPZ20" s="63"/>
      <c r="LQA20" s="63"/>
      <c r="LQB20" s="63"/>
      <c r="LQC20" s="63"/>
      <c r="LQD20" s="63"/>
      <c r="LQE20" s="63"/>
      <c r="LQF20" s="63"/>
      <c r="LQG20" s="63"/>
      <c r="LQH20" s="63"/>
      <c r="LQI20" s="63"/>
      <c r="LQJ20" s="63"/>
      <c r="LQK20" s="63"/>
      <c r="LQL20" s="63"/>
      <c r="LQM20" s="63"/>
      <c r="LQN20" s="63"/>
      <c r="LQO20" s="63"/>
      <c r="LQP20" s="63"/>
      <c r="LQQ20" s="63"/>
      <c r="LQR20" s="63"/>
      <c r="LQS20" s="63"/>
      <c r="LQT20" s="63"/>
      <c r="LQU20" s="63"/>
      <c r="LQV20" s="63"/>
      <c r="LQW20" s="63"/>
      <c r="LQX20" s="63"/>
      <c r="LQY20" s="63"/>
      <c r="LQZ20" s="63"/>
      <c r="LRA20" s="63"/>
      <c r="LRB20" s="63"/>
      <c r="LRC20" s="63"/>
      <c r="LRD20" s="63"/>
      <c r="LRE20" s="63"/>
      <c r="LRF20" s="63"/>
      <c r="LRG20" s="63"/>
      <c r="LRH20" s="63"/>
      <c r="LRI20" s="63"/>
      <c r="LRJ20" s="63"/>
      <c r="LRK20" s="63"/>
      <c r="LRL20" s="63"/>
      <c r="LRM20" s="63"/>
      <c r="LRN20" s="63"/>
      <c r="LRO20" s="63"/>
      <c r="LRP20" s="63"/>
      <c r="LRQ20" s="63"/>
      <c r="LRR20" s="63"/>
      <c r="LRS20" s="63"/>
      <c r="LRT20" s="63"/>
      <c r="LRU20" s="63"/>
      <c r="LRV20" s="63"/>
      <c r="LRW20" s="63"/>
      <c r="LRX20" s="63"/>
      <c r="LRY20" s="63"/>
      <c r="LRZ20" s="63"/>
      <c r="LSA20" s="63"/>
      <c r="LSB20" s="63"/>
      <c r="LSC20" s="63"/>
      <c r="LSD20" s="63"/>
      <c r="LSE20" s="63"/>
      <c r="LSF20" s="63"/>
      <c r="LSG20" s="63"/>
      <c r="LSH20" s="63"/>
      <c r="LSI20" s="63"/>
      <c r="LSJ20" s="63"/>
      <c r="LSK20" s="63"/>
      <c r="LSL20" s="63"/>
      <c r="LSM20" s="63"/>
      <c r="LSN20" s="63"/>
      <c r="LSO20" s="63"/>
      <c r="LSP20" s="63"/>
      <c r="LSQ20" s="63"/>
      <c r="LSR20" s="63"/>
      <c r="LSS20" s="63"/>
      <c r="LST20" s="63"/>
      <c r="LSU20" s="63"/>
      <c r="LSV20" s="63"/>
      <c r="LSW20" s="63"/>
      <c r="LSX20" s="63"/>
      <c r="LSY20" s="63"/>
      <c r="LSZ20" s="63"/>
      <c r="LTA20" s="63"/>
      <c r="LTB20" s="63"/>
      <c r="LTC20" s="63"/>
      <c r="LTD20" s="63"/>
      <c r="LTE20" s="63"/>
      <c r="LTF20" s="63"/>
      <c r="LTG20" s="63"/>
      <c r="LTH20" s="63"/>
      <c r="LTI20" s="63"/>
      <c r="LTJ20" s="63"/>
      <c r="LTK20" s="63"/>
      <c r="LTL20" s="63"/>
      <c r="LTM20" s="63"/>
      <c r="LTN20" s="63"/>
      <c r="LTO20" s="63"/>
      <c r="LTP20" s="63"/>
      <c r="LTQ20" s="63"/>
      <c r="LTR20" s="63"/>
      <c r="LTS20" s="63"/>
      <c r="LTT20" s="63"/>
      <c r="LTU20" s="63"/>
      <c r="LTV20" s="63"/>
      <c r="LTW20" s="63"/>
      <c r="LTX20" s="63"/>
      <c r="LTY20" s="63"/>
      <c r="LTZ20" s="63"/>
      <c r="LUA20" s="63"/>
      <c r="LUB20" s="63"/>
      <c r="LUC20" s="63"/>
      <c r="LUD20" s="63"/>
      <c r="LUE20" s="63"/>
      <c r="LUF20" s="63"/>
      <c r="LUG20" s="63"/>
      <c r="LUH20" s="63"/>
      <c r="LUI20" s="63"/>
      <c r="LUJ20" s="63"/>
      <c r="LUK20" s="63"/>
      <c r="LUL20" s="63"/>
      <c r="LUM20" s="63"/>
      <c r="LUN20" s="63"/>
      <c r="LUO20" s="63"/>
      <c r="LUP20" s="63"/>
      <c r="LUQ20" s="63"/>
      <c r="LUR20" s="63"/>
      <c r="LUS20" s="63"/>
      <c r="LUT20" s="63"/>
      <c r="LUU20" s="63"/>
      <c r="LUV20" s="63"/>
      <c r="LUW20" s="63"/>
      <c r="LUX20" s="63"/>
      <c r="LUY20" s="63"/>
      <c r="LUZ20" s="63"/>
      <c r="LVA20" s="63"/>
      <c r="LVB20" s="63"/>
      <c r="LVC20" s="63"/>
      <c r="LVD20" s="63"/>
      <c r="LVE20" s="63"/>
      <c r="LVF20" s="63"/>
      <c r="LVG20" s="63"/>
      <c r="LVH20" s="63"/>
      <c r="LVI20" s="63"/>
      <c r="LVJ20" s="63"/>
      <c r="LVK20" s="63"/>
      <c r="LVL20" s="63"/>
      <c r="LVM20" s="63"/>
      <c r="LVN20" s="63"/>
      <c r="LVO20" s="63"/>
      <c r="LVP20" s="63"/>
      <c r="LVQ20" s="63"/>
      <c r="LVR20" s="63"/>
      <c r="LVS20" s="63"/>
      <c r="LVT20" s="63"/>
      <c r="LVU20" s="63"/>
      <c r="LVV20" s="63"/>
      <c r="LVW20" s="63"/>
      <c r="LVX20" s="63"/>
      <c r="LVY20" s="63"/>
      <c r="LVZ20" s="63"/>
      <c r="LWA20" s="63"/>
      <c r="LWB20" s="63"/>
      <c r="LWC20" s="63"/>
      <c r="LWD20" s="63"/>
      <c r="LWE20" s="63"/>
      <c r="LWF20" s="63"/>
      <c r="LWG20" s="63"/>
      <c r="LWH20" s="63"/>
      <c r="LWI20" s="63"/>
      <c r="LWJ20" s="63"/>
      <c r="LWK20" s="63"/>
      <c r="LWL20" s="63"/>
      <c r="LWM20" s="63"/>
      <c r="LWN20" s="63"/>
      <c r="LWO20" s="63"/>
      <c r="LWP20" s="63"/>
      <c r="LWQ20" s="63"/>
      <c r="LWR20" s="63"/>
      <c r="LWS20" s="63"/>
      <c r="LWT20" s="63"/>
      <c r="LWU20" s="63"/>
      <c r="LWV20" s="63"/>
      <c r="LWW20" s="63"/>
      <c r="LWX20" s="63"/>
      <c r="LWY20" s="63"/>
      <c r="LWZ20" s="63"/>
      <c r="LXA20" s="63"/>
      <c r="LXB20" s="63"/>
      <c r="LXC20" s="63"/>
      <c r="LXD20" s="63"/>
      <c r="LXE20" s="63"/>
      <c r="LXF20" s="63"/>
      <c r="LXG20" s="63"/>
      <c r="LXH20" s="63"/>
      <c r="LXI20" s="63"/>
      <c r="LXJ20" s="63"/>
      <c r="LXK20" s="63"/>
      <c r="LXL20" s="63"/>
      <c r="LXM20" s="63"/>
      <c r="LXN20" s="63"/>
      <c r="LXO20" s="63"/>
      <c r="LXP20" s="63"/>
      <c r="LXQ20" s="63"/>
      <c r="LXR20" s="63"/>
      <c r="LXS20" s="63"/>
      <c r="LXT20" s="63"/>
      <c r="LXU20" s="63"/>
      <c r="LXV20" s="63"/>
      <c r="LXW20" s="63"/>
      <c r="LXX20" s="63"/>
      <c r="LXY20" s="63"/>
      <c r="LXZ20" s="63"/>
      <c r="LYA20" s="63"/>
      <c r="LYB20" s="63"/>
      <c r="LYC20" s="63"/>
      <c r="LYD20" s="63"/>
      <c r="LYE20" s="63"/>
      <c r="LYF20" s="63"/>
      <c r="LYG20" s="63"/>
      <c r="LYH20" s="63"/>
      <c r="LYI20" s="63"/>
      <c r="LYJ20" s="63"/>
      <c r="LYK20" s="63"/>
      <c r="LYL20" s="63"/>
      <c r="LYM20" s="63"/>
      <c r="LYN20" s="63"/>
      <c r="LYO20" s="63"/>
      <c r="LYP20" s="63"/>
      <c r="LYQ20" s="63"/>
      <c r="LYR20" s="63"/>
      <c r="LYS20" s="63"/>
      <c r="LYT20" s="63"/>
      <c r="LYU20" s="63"/>
      <c r="LYV20" s="63"/>
      <c r="LYW20" s="63"/>
      <c r="LYX20" s="63"/>
      <c r="LYY20" s="63"/>
      <c r="LYZ20" s="63"/>
      <c r="LZA20" s="63"/>
      <c r="LZB20" s="63"/>
      <c r="LZC20" s="63"/>
      <c r="LZD20" s="63"/>
      <c r="LZE20" s="63"/>
      <c r="LZF20" s="63"/>
      <c r="LZG20" s="63"/>
      <c r="LZH20" s="63"/>
      <c r="LZI20" s="63"/>
      <c r="LZJ20" s="63"/>
      <c r="LZK20" s="63"/>
      <c r="LZL20" s="63"/>
      <c r="LZM20" s="63"/>
      <c r="LZN20" s="63"/>
      <c r="LZO20" s="63"/>
      <c r="LZP20" s="63"/>
      <c r="LZQ20" s="63"/>
      <c r="LZR20" s="63"/>
      <c r="LZS20" s="63"/>
      <c r="LZT20" s="63"/>
      <c r="LZU20" s="63"/>
      <c r="LZV20" s="63"/>
      <c r="LZW20" s="63"/>
      <c r="LZX20" s="63"/>
      <c r="LZY20" s="63"/>
      <c r="LZZ20" s="63"/>
      <c r="MAA20" s="63"/>
      <c r="MAB20" s="63"/>
      <c r="MAC20" s="63"/>
      <c r="MAD20" s="63"/>
      <c r="MAE20" s="63"/>
      <c r="MAF20" s="63"/>
      <c r="MAG20" s="63"/>
      <c r="MAH20" s="63"/>
      <c r="MAI20" s="63"/>
      <c r="MAJ20" s="63"/>
      <c r="MAK20" s="63"/>
      <c r="MAL20" s="63"/>
      <c r="MAM20" s="63"/>
      <c r="MAN20" s="63"/>
      <c r="MAO20" s="63"/>
      <c r="MAP20" s="63"/>
      <c r="MAQ20" s="63"/>
      <c r="MAR20" s="63"/>
      <c r="MAS20" s="63"/>
      <c r="MAT20" s="63"/>
      <c r="MAU20" s="63"/>
      <c r="MAV20" s="63"/>
      <c r="MAW20" s="63"/>
      <c r="MAX20" s="63"/>
      <c r="MAY20" s="63"/>
      <c r="MAZ20" s="63"/>
      <c r="MBA20" s="63"/>
      <c r="MBB20" s="63"/>
      <c r="MBC20" s="63"/>
      <c r="MBD20" s="63"/>
      <c r="MBE20" s="63"/>
      <c r="MBF20" s="63"/>
      <c r="MBG20" s="63"/>
      <c r="MBH20" s="63"/>
      <c r="MBI20" s="63"/>
      <c r="MBJ20" s="63"/>
      <c r="MBK20" s="63"/>
      <c r="MBL20" s="63"/>
      <c r="MBM20" s="63"/>
      <c r="MBN20" s="63"/>
      <c r="MBO20" s="63"/>
      <c r="MBP20" s="63"/>
      <c r="MBQ20" s="63"/>
      <c r="MBR20" s="63"/>
      <c r="MBS20" s="63"/>
      <c r="MBT20" s="63"/>
      <c r="MBU20" s="63"/>
      <c r="MBV20" s="63"/>
      <c r="MBW20" s="63"/>
      <c r="MBX20" s="63"/>
      <c r="MBY20" s="63"/>
      <c r="MBZ20" s="63"/>
      <c r="MCA20" s="63"/>
      <c r="MCB20" s="63"/>
      <c r="MCC20" s="63"/>
      <c r="MCD20" s="63"/>
      <c r="MCE20" s="63"/>
      <c r="MCF20" s="63"/>
      <c r="MCG20" s="63"/>
      <c r="MCH20" s="63"/>
      <c r="MCI20" s="63"/>
      <c r="MCJ20" s="63"/>
      <c r="MCK20" s="63"/>
      <c r="MCL20" s="63"/>
      <c r="MCM20" s="63"/>
      <c r="MCN20" s="63"/>
      <c r="MCO20" s="63"/>
      <c r="MCP20" s="63"/>
      <c r="MCQ20" s="63"/>
      <c r="MCR20" s="63"/>
      <c r="MCS20" s="63"/>
      <c r="MCT20" s="63"/>
      <c r="MCU20" s="63"/>
      <c r="MCV20" s="63"/>
      <c r="MCW20" s="63"/>
      <c r="MCX20" s="63"/>
      <c r="MCY20" s="63"/>
      <c r="MCZ20" s="63"/>
      <c r="MDA20" s="63"/>
      <c r="MDB20" s="63"/>
      <c r="MDC20" s="63"/>
      <c r="MDD20" s="63"/>
      <c r="MDE20" s="63"/>
      <c r="MDF20" s="63"/>
      <c r="MDG20" s="63"/>
      <c r="MDH20" s="63"/>
      <c r="MDI20" s="63"/>
      <c r="MDJ20" s="63"/>
      <c r="MDK20" s="63"/>
      <c r="MDL20" s="63"/>
      <c r="MDM20" s="63"/>
      <c r="MDN20" s="63"/>
      <c r="MDO20" s="63"/>
      <c r="MDP20" s="63"/>
      <c r="MDQ20" s="63"/>
      <c r="MDR20" s="63"/>
      <c r="MDS20" s="63"/>
      <c r="MDT20" s="63"/>
      <c r="MDU20" s="63"/>
      <c r="MDV20" s="63"/>
      <c r="MDW20" s="63"/>
      <c r="MDX20" s="63"/>
      <c r="MDY20" s="63"/>
      <c r="MDZ20" s="63"/>
      <c r="MEA20" s="63"/>
      <c r="MEB20" s="63"/>
      <c r="MEC20" s="63"/>
      <c r="MED20" s="63"/>
      <c r="MEE20" s="63"/>
      <c r="MEF20" s="63"/>
      <c r="MEG20" s="63"/>
      <c r="MEH20" s="63"/>
      <c r="MEI20" s="63"/>
      <c r="MEJ20" s="63"/>
      <c r="MEK20" s="63"/>
      <c r="MEL20" s="63"/>
      <c r="MEM20" s="63"/>
      <c r="MEN20" s="63"/>
      <c r="MEO20" s="63"/>
      <c r="MEP20" s="63"/>
      <c r="MEQ20" s="63"/>
      <c r="MER20" s="63"/>
      <c r="MES20" s="63"/>
      <c r="MET20" s="63"/>
      <c r="MEU20" s="63"/>
      <c r="MEV20" s="63"/>
      <c r="MEW20" s="63"/>
      <c r="MEX20" s="63"/>
      <c r="MEY20" s="63"/>
      <c r="MEZ20" s="63"/>
      <c r="MFA20" s="63"/>
      <c r="MFB20" s="63"/>
      <c r="MFC20" s="63"/>
      <c r="MFD20" s="63"/>
      <c r="MFE20" s="63"/>
      <c r="MFF20" s="63"/>
      <c r="MFG20" s="63"/>
      <c r="MFH20" s="63"/>
      <c r="MFI20" s="63"/>
      <c r="MFJ20" s="63"/>
      <c r="MFK20" s="63"/>
      <c r="MFL20" s="63"/>
      <c r="MFM20" s="63"/>
      <c r="MFN20" s="63"/>
      <c r="MFO20" s="63"/>
      <c r="MFP20" s="63"/>
      <c r="MFQ20" s="63"/>
      <c r="MFR20" s="63"/>
      <c r="MFS20" s="63"/>
      <c r="MFT20" s="63"/>
      <c r="MFU20" s="63"/>
      <c r="MFV20" s="63"/>
      <c r="MFW20" s="63"/>
      <c r="MFX20" s="63"/>
      <c r="MFY20" s="63"/>
      <c r="MFZ20" s="63"/>
      <c r="MGA20" s="63"/>
      <c r="MGB20" s="63"/>
      <c r="MGC20" s="63"/>
      <c r="MGD20" s="63"/>
      <c r="MGE20" s="63"/>
      <c r="MGF20" s="63"/>
      <c r="MGG20" s="63"/>
      <c r="MGH20" s="63"/>
      <c r="MGI20" s="63"/>
      <c r="MGJ20" s="63"/>
      <c r="MGK20" s="63"/>
      <c r="MGL20" s="63"/>
      <c r="MGM20" s="63"/>
      <c r="MGN20" s="63"/>
      <c r="MGO20" s="63"/>
      <c r="MGP20" s="63"/>
      <c r="MGQ20" s="63"/>
      <c r="MGR20" s="63"/>
      <c r="MGS20" s="63"/>
      <c r="MGT20" s="63"/>
      <c r="MGU20" s="63"/>
      <c r="MGV20" s="63"/>
      <c r="MGW20" s="63"/>
      <c r="MGX20" s="63"/>
      <c r="MGY20" s="63"/>
      <c r="MGZ20" s="63"/>
      <c r="MHA20" s="63"/>
      <c r="MHB20" s="63"/>
      <c r="MHC20" s="63"/>
      <c r="MHD20" s="63"/>
      <c r="MHE20" s="63"/>
      <c r="MHF20" s="63"/>
      <c r="MHG20" s="63"/>
      <c r="MHH20" s="63"/>
      <c r="MHI20" s="63"/>
      <c r="MHJ20" s="63"/>
      <c r="MHK20" s="63"/>
      <c r="MHL20" s="63"/>
      <c r="MHM20" s="63"/>
      <c r="MHN20" s="63"/>
      <c r="MHO20" s="63"/>
      <c r="MHP20" s="63"/>
      <c r="MHQ20" s="63"/>
      <c r="MHR20" s="63"/>
      <c r="MHS20" s="63"/>
      <c r="MHT20" s="63"/>
      <c r="MHU20" s="63"/>
      <c r="MHV20" s="63"/>
      <c r="MHW20" s="63"/>
      <c r="MHX20" s="63"/>
      <c r="MHY20" s="63"/>
      <c r="MHZ20" s="63"/>
      <c r="MIA20" s="63"/>
      <c r="MIB20" s="63"/>
      <c r="MIC20" s="63"/>
      <c r="MID20" s="63"/>
      <c r="MIE20" s="63"/>
      <c r="MIF20" s="63"/>
      <c r="MIG20" s="63"/>
      <c r="MIH20" s="63"/>
      <c r="MII20" s="63"/>
      <c r="MIJ20" s="63"/>
      <c r="MIK20" s="63"/>
      <c r="MIL20" s="63"/>
      <c r="MIM20" s="63"/>
      <c r="MIN20" s="63"/>
      <c r="MIO20" s="63"/>
      <c r="MIP20" s="63"/>
      <c r="MIQ20" s="63"/>
      <c r="MIR20" s="63"/>
      <c r="MIS20" s="63"/>
      <c r="MIT20" s="63"/>
      <c r="MIU20" s="63"/>
      <c r="MIV20" s="63"/>
      <c r="MIW20" s="63"/>
      <c r="MIX20" s="63"/>
      <c r="MIY20" s="63"/>
      <c r="MIZ20" s="63"/>
      <c r="MJA20" s="63"/>
      <c r="MJB20" s="63"/>
      <c r="MJC20" s="63"/>
      <c r="MJD20" s="63"/>
      <c r="MJE20" s="63"/>
      <c r="MJF20" s="63"/>
      <c r="MJG20" s="63"/>
      <c r="MJH20" s="63"/>
      <c r="MJI20" s="63"/>
      <c r="MJJ20" s="63"/>
      <c r="MJK20" s="63"/>
      <c r="MJL20" s="63"/>
      <c r="MJM20" s="63"/>
      <c r="MJN20" s="63"/>
      <c r="MJO20" s="63"/>
      <c r="MJP20" s="63"/>
      <c r="MJQ20" s="63"/>
      <c r="MJR20" s="63"/>
      <c r="MJS20" s="63"/>
      <c r="MJT20" s="63"/>
      <c r="MJU20" s="63"/>
      <c r="MJV20" s="63"/>
      <c r="MJW20" s="63"/>
      <c r="MJX20" s="63"/>
      <c r="MJY20" s="63"/>
      <c r="MJZ20" s="63"/>
      <c r="MKA20" s="63"/>
      <c r="MKB20" s="63"/>
      <c r="MKC20" s="63"/>
      <c r="MKD20" s="63"/>
      <c r="MKE20" s="63"/>
      <c r="MKF20" s="63"/>
      <c r="MKG20" s="63"/>
      <c r="MKH20" s="63"/>
      <c r="MKI20" s="63"/>
      <c r="MKJ20" s="63"/>
      <c r="MKK20" s="63"/>
      <c r="MKL20" s="63"/>
      <c r="MKM20" s="63"/>
      <c r="MKN20" s="63"/>
      <c r="MKO20" s="63"/>
      <c r="MKP20" s="63"/>
      <c r="MKQ20" s="63"/>
      <c r="MKR20" s="63"/>
      <c r="MKS20" s="63"/>
      <c r="MKT20" s="63"/>
      <c r="MKU20" s="63"/>
      <c r="MKV20" s="63"/>
      <c r="MKW20" s="63"/>
      <c r="MKX20" s="63"/>
      <c r="MKY20" s="63"/>
      <c r="MKZ20" s="63"/>
      <c r="MLA20" s="63"/>
      <c r="MLB20" s="63"/>
      <c r="MLC20" s="63"/>
      <c r="MLD20" s="63"/>
      <c r="MLE20" s="63"/>
      <c r="MLF20" s="63"/>
      <c r="MLG20" s="63"/>
      <c r="MLH20" s="63"/>
      <c r="MLI20" s="63"/>
      <c r="MLJ20" s="63"/>
      <c r="MLK20" s="63"/>
      <c r="MLL20" s="63"/>
      <c r="MLM20" s="63"/>
      <c r="MLN20" s="63"/>
      <c r="MLO20" s="63"/>
      <c r="MLP20" s="63"/>
      <c r="MLQ20" s="63"/>
      <c r="MLR20" s="63"/>
      <c r="MLS20" s="63"/>
      <c r="MLT20" s="63"/>
      <c r="MLU20" s="63"/>
      <c r="MLV20" s="63"/>
      <c r="MLW20" s="63"/>
      <c r="MLX20" s="63"/>
      <c r="MLY20" s="63"/>
      <c r="MLZ20" s="63"/>
      <c r="MMA20" s="63"/>
      <c r="MMB20" s="63"/>
      <c r="MMC20" s="63"/>
      <c r="MMD20" s="63"/>
      <c r="MME20" s="63"/>
      <c r="MMF20" s="63"/>
      <c r="MMG20" s="63"/>
      <c r="MMH20" s="63"/>
      <c r="MMI20" s="63"/>
      <c r="MMJ20" s="63"/>
      <c r="MMK20" s="63"/>
      <c r="MML20" s="63"/>
      <c r="MMM20" s="63"/>
      <c r="MMN20" s="63"/>
      <c r="MMO20" s="63"/>
      <c r="MMP20" s="63"/>
      <c r="MMQ20" s="63"/>
      <c r="MMR20" s="63"/>
      <c r="MMS20" s="63"/>
      <c r="MMT20" s="63"/>
      <c r="MMU20" s="63"/>
      <c r="MMV20" s="63"/>
      <c r="MMW20" s="63"/>
      <c r="MMX20" s="63"/>
      <c r="MMY20" s="63"/>
      <c r="MMZ20" s="63"/>
      <c r="MNA20" s="63"/>
      <c r="MNB20" s="63"/>
      <c r="MNC20" s="63"/>
      <c r="MND20" s="63"/>
      <c r="MNE20" s="63"/>
      <c r="MNF20" s="63"/>
      <c r="MNG20" s="63"/>
      <c r="MNH20" s="63"/>
      <c r="MNI20" s="63"/>
      <c r="MNJ20" s="63"/>
      <c r="MNK20" s="63"/>
      <c r="MNL20" s="63"/>
      <c r="MNM20" s="63"/>
      <c r="MNN20" s="63"/>
      <c r="MNO20" s="63"/>
      <c r="MNP20" s="63"/>
      <c r="MNQ20" s="63"/>
      <c r="MNR20" s="63"/>
      <c r="MNS20" s="63"/>
      <c r="MNT20" s="63"/>
      <c r="MNU20" s="63"/>
      <c r="MNV20" s="63"/>
      <c r="MNW20" s="63"/>
      <c r="MNX20" s="63"/>
      <c r="MNY20" s="63"/>
      <c r="MNZ20" s="63"/>
      <c r="MOA20" s="63"/>
      <c r="MOB20" s="63"/>
      <c r="MOC20" s="63"/>
      <c r="MOD20" s="63"/>
      <c r="MOE20" s="63"/>
      <c r="MOF20" s="63"/>
      <c r="MOG20" s="63"/>
      <c r="MOH20" s="63"/>
      <c r="MOI20" s="63"/>
      <c r="MOJ20" s="63"/>
      <c r="MOK20" s="63"/>
      <c r="MOL20" s="63"/>
      <c r="MOM20" s="63"/>
      <c r="MON20" s="63"/>
      <c r="MOO20" s="63"/>
      <c r="MOP20" s="63"/>
      <c r="MOQ20" s="63"/>
      <c r="MOR20" s="63"/>
      <c r="MOS20" s="63"/>
      <c r="MOT20" s="63"/>
      <c r="MOU20" s="63"/>
      <c r="MOV20" s="63"/>
      <c r="MOW20" s="63"/>
      <c r="MOX20" s="63"/>
      <c r="MOY20" s="63"/>
      <c r="MOZ20" s="63"/>
      <c r="MPA20" s="63"/>
      <c r="MPB20" s="63"/>
      <c r="MPC20" s="63"/>
      <c r="MPD20" s="63"/>
      <c r="MPE20" s="63"/>
      <c r="MPF20" s="63"/>
      <c r="MPG20" s="63"/>
      <c r="MPH20" s="63"/>
      <c r="MPI20" s="63"/>
      <c r="MPJ20" s="63"/>
      <c r="MPK20" s="63"/>
      <c r="MPL20" s="63"/>
      <c r="MPM20" s="63"/>
      <c r="MPN20" s="63"/>
      <c r="MPO20" s="63"/>
      <c r="MPP20" s="63"/>
      <c r="MPQ20" s="63"/>
      <c r="MPR20" s="63"/>
      <c r="MPS20" s="63"/>
      <c r="MPT20" s="63"/>
      <c r="MPU20" s="63"/>
      <c r="MPV20" s="63"/>
      <c r="MPW20" s="63"/>
      <c r="MPX20" s="63"/>
      <c r="MPY20" s="63"/>
      <c r="MPZ20" s="63"/>
      <c r="MQA20" s="63"/>
      <c r="MQB20" s="63"/>
      <c r="MQC20" s="63"/>
      <c r="MQD20" s="63"/>
      <c r="MQE20" s="63"/>
      <c r="MQF20" s="63"/>
      <c r="MQG20" s="63"/>
      <c r="MQH20" s="63"/>
      <c r="MQI20" s="63"/>
      <c r="MQJ20" s="63"/>
      <c r="MQK20" s="63"/>
      <c r="MQL20" s="63"/>
      <c r="MQM20" s="63"/>
      <c r="MQN20" s="63"/>
      <c r="MQO20" s="63"/>
      <c r="MQP20" s="63"/>
      <c r="MQQ20" s="63"/>
      <c r="MQR20" s="63"/>
      <c r="MQS20" s="63"/>
      <c r="MQT20" s="63"/>
      <c r="MQU20" s="63"/>
      <c r="MQV20" s="63"/>
      <c r="MQW20" s="63"/>
      <c r="MQX20" s="63"/>
      <c r="MQY20" s="63"/>
      <c r="MQZ20" s="63"/>
      <c r="MRA20" s="63"/>
      <c r="MRB20" s="63"/>
      <c r="MRC20" s="63"/>
      <c r="MRD20" s="63"/>
      <c r="MRE20" s="63"/>
      <c r="MRF20" s="63"/>
      <c r="MRG20" s="63"/>
      <c r="MRH20" s="63"/>
      <c r="MRI20" s="63"/>
      <c r="MRJ20" s="63"/>
      <c r="MRK20" s="63"/>
      <c r="MRL20" s="63"/>
      <c r="MRM20" s="63"/>
      <c r="MRN20" s="63"/>
      <c r="MRO20" s="63"/>
      <c r="MRP20" s="63"/>
      <c r="MRQ20" s="63"/>
      <c r="MRR20" s="63"/>
      <c r="MRS20" s="63"/>
      <c r="MRT20" s="63"/>
      <c r="MRU20" s="63"/>
      <c r="MRV20" s="63"/>
      <c r="MRW20" s="63"/>
      <c r="MRX20" s="63"/>
      <c r="MRY20" s="63"/>
      <c r="MRZ20" s="63"/>
      <c r="MSA20" s="63"/>
      <c r="MSB20" s="63"/>
      <c r="MSC20" s="63"/>
      <c r="MSD20" s="63"/>
      <c r="MSE20" s="63"/>
      <c r="MSF20" s="63"/>
      <c r="MSG20" s="63"/>
      <c r="MSH20" s="63"/>
      <c r="MSI20" s="63"/>
      <c r="MSJ20" s="63"/>
      <c r="MSK20" s="63"/>
      <c r="MSL20" s="63"/>
      <c r="MSM20" s="63"/>
      <c r="MSN20" s="63"/>
      <c r="MSO20" s="63"/>
      <c r="MSP20" s="63"/>
      <c r="MSQ20" s="63"/>
      <c r="MSR20" s="63"/>
      <c r="MSS20" s="63"/>
      <c r="MST20" s="63"/>
      <c r="MSU20" s="63"/>
      <c r="MSV20" s="63"/>
      <c r="MSW20" s="63"/>
      <c r="MSX20" s="63"/>
      <c r="MSY20" s="63"/>
      <c r="MSZ20" s="63"/>
      <c r="MTA20" s="63"/>
      <c r="MTB20" s="63"/>
      <c r="MTC20" s="63"/>
      <c r="MTD20" s="63"/>
      <c r="MTE20" s="63"/>
      <c r="MTF20" s="63"/>
      <c r="MTG20" s="63"/>
      <c r="MTH20" s="63"/>
      <c r="MTI20" s="63"/>
      <c r="MTJ20" s="63"/>
      <c r="MTK20" s="63"/>
      <c r="MTL20" s="63"/>
      <c r="MTM20" s="63"/>
      <c r="MTN20" s="63"/>
      <c r="MTO20" s="63"/>
      <c r="MTP20" s="63"/>
      <c r="MTQ20" s="63"/>
      <c r="MTR20" s="63"/>
      <c r="MTS20" s="63"/>
      <c r="MTT20" s="63"/>
      <c r="MTU20" s="63"/>
      <c r="MTV20" s="63"/>
      <c r="MTW20" s="63"/>
      <c r="MTX20" s="63"/>
      <c r="MTY20" s="63"/>
      <c r="MTZ20" s="63"/>
      <c r="MUA20" s="63"/>
      <c r="MUB20" s="63"/>
      <c r="MUC20" s="63"/>
      <c r="MUD20" s="63"/>
      <c r="MUE20" s="63"/>
      <c r="MUF20" s="63"/>
      <c r="MUG20" s="63"/>
      <c r="MUH20" s="63"/>
      <c r="MUI20" s="63"/>
      <c r="MUJ20" s="63"/>
      <c r="MUK20" s="63"/>
      <c r="MUL20" s="63"/>
      <c r="MUM20" s="63"/>
      <c r="MUN20" s="63"/>
      <c r="MUO20" s="63"/>
      <c r="MUP20" s="63"/>
      <c r="MUQ20" s="63"/>
      <c r="MUR20" s="63"/>
      <c r="MUS20" s="63"/>
      <c r="MUT20" s="63"/>
      <c r="MUU20" s="63"/>
      <c r="MUV20" s="63"/>
      <c r="MUW20" s="63"/>
      <c r="MUX20" s="63"/>
      <c r="MUY20" s="63"/>
      <c r="MUZ20" s="63"/>
      <c r="MVA20" s="63"/>
      <c r="MVB20" s="63"/>
      <c r="MVC20" s="63"/>
      <c r="MVD20" s="63"/>
      <c r="MVE20" s="63"/>
      <c r="MVF20" s="63"/>
      <c r="MVG20" s="63"/>
      <c r="MVH20" s="63"/>
      <c r="MVI20" s="63"/>
      <c r="MVJ20" s="63"/>
      <c r="MVK20" s="63"/>
      <c r="MVL20" s="63"/>
      <c r="MVM20" s="63"/>
      <c r="MVN20" s="63"/>
      <c r="MVO20" s="63"/>
      <c r="MVP20" s="63"/>
      <c r="MVQ20" s="63"/>
      <c r="MVR20" s="63"/>
      <c r="MVS20" s="63"/>
      <c r="MVT20" s="63"/>
      <c r="MVU20" s="63"/>
      <c r="MVV20" s="63"/>
      <c r="MVW20" s="63"/>
      <c r="MVX20" s="63"/>
      <c r="MVY20" s="63"/>
      <c r="MVZ20" s="63"/>
      <c r="MWA20" s="63"/>
      <c r="MWB20" s="63"/>
      <c r="MWC20" s="63"/>
      <c r="MWD20" s="63"/>
      <c r="MWE20" s="63"/>
      <c r="MWF20" s="63"/>
      <c r="MWG20" s="63"/>
      <c r="MWH20" s="63"/>
      <c r="MWI20" s="63"/>
      <c r="MWJ20" s="63"/>
      <c r="MWK20" s="63"/>
      <c r="MWL20" s="63"/>
      <c r="MWM20" s="63"/>
      <c r="MWN20" s="63"/>
      <c r="MWO20" s="63"/>
      <c r="MWP20" s="63"/>
      <c r="MWQ20" s="63"/>
      <c r="MWR20" s="63"/>
      <c r="MWS20" s="63"/>
      <c r="MWT20" s="63"/>
      <c r="MWU20" s="63"/>
      <c r="MWV20" s="63"/>
      <c r="MWW20" s="63"/>
      <c r="MWX20" s="63"/>
      <c r="MWY20" s="63"/>
      <c r="MWZ20" s="63"/>
      <c r="MXA20" s="63"/>
      <c r="MXB20" s="63"/>
      <c r="MXC20" s="63"/>
      <c r="MXD20" s="63"/>
      <c r="MXE20" s="63"/>
      <c r="MXF20" s="63"/>
      <c r="MXG20" s="63"/>
      <c r="MXH20" s="63"/>
      <c r="MXI20" s="63"/>
      <c r="MXJ20" s="63"/>
      <c r="MXK20" s="63"/>
      <c r="MXL20" s="63"/>
      <c r="MXM20" s="63"/>
      <c r="MXN20" s="63"/>
      <c r="MXO20" s="63"/>
      <c r="MXP20" s="63"/>
      <c r="MXQ20" s="63"/>
      <c r="MXR20" s="63"/>
      <c r="MXS20" s="63"/>
      <c r="MXT20" s="63"/>
      <c r="MXU20" s="63"/>
      <c r="MXV20" s="63"/>
      <c r="MXW20" s="63"/>
      <c r="MXX20" s="63"/>
      <c r="MXY20" s="63"/>
      <c r="MXZ20" s="63"/>
      <c r="MYA20" s="63"/>
      <c r="MYB20" s="63"/>
      <c r="MYC20" s="63"/>
      <c r="MYD20" s="63"/>
      <c r="MYE20" s="63"/>
      <c r="MYF20" s="63"/>
      <c r="MYG20" s="63"/>
      <c r="MYH20" s="63"/>
      <c r="MYI20" s="63"/>
      <c r="MYJ20" s="63"/>
      <c r="MYK20" s="63"/>
      <c r="MYL20" s="63"/>
      <c r="MYM20" s="63"/>
      <c r="MYN20" s="63"/>
      <c r="MYO20" s="63"/>
      <c r="MYP20" s="63"/>
      <c r="MYQ20" s="63"/>
      <c r="MYR20" s="63"/>
      <c r="MYS20" s="63"/>
      <c r="MYT20" s="63"/>
      <c r="MYU20" s="63"/>
      <c r="MYV20" s="63"/>
      <c r="MYW20" s="63"/>
      <c r="MYX20" s="63"/>
      <c r="MYY20" s="63"/>
      <c r="MYZ20" s="63"/>
      <c r="MZA20" s="63"/>
      <c r="MZB20" s="63"/>
      <c r="MZC20" s="63"/>
      <c r="MZD20" s="63"/>
      <c r="MZE20" s="63"/>
      <c r="MZF20" s="63"/>
      <c r="MZG20" s="63"/>
      <c r="MZH20" s="63"/>
      <c r="MZI20" s="63"/>
      <c r="MZJ20" s="63"/>
      <c r="MZK20" s="63"/>
      <c r="MZL20" s="63"/>
      <c r="MZM20" s="63"/>
      <c r="MZN20" s="63"/>
      <c r="MZO20" s="63"/>
      <c r="MZP20" s="63"/>
      <c r="MZQ20" s="63"/>
      <c r="MZR20" s="63"/>
      <c r="MZS20" s="63"/>
      <c r="MZT20" s="63"/>
      <c r="MZU20" s="63"/>
      <c r="MZV20" s="63"/>
      <c r="MZW20" s="63"/>
      <c r="MZX20" s="63"/>
      <c r="MZY20" s="63"/>
      <c r="MZZ20" s="63"/>
      <c r="NAA20" s="63"/>
      <c r="NAB20" s="63"/>
      <c r="NAC20" s="63"/>
      <c r="NAD20" s="63"/>
      <c r="NAE20" s="63"/>
      <c r="NAF20" s="63"/>
      <c r="NAG20" s="63"/>
      <c r="NAH20" s="63"/>
      <c r="NAI20" s="63"/>
      <c r="NAJ20" s="63"/>
      <c r="NAK20" s="63"/>
      <c r="NAL20" s="63"/>
      <c r="NAM20" s="63"/>
      <c r="NAN20" s="63"/>
      <c r="NAO20" s="63"/>
      <c r="NAP20" s="63"/>
      <c r="NAQ20" s="63"/>
      <c r="NAR20" s="63"/>
      <c r="NAS20" s="63"/>
      <c r="NAT20" s="63"/>
      <c r="NAU20" s="63"/>
      <c r="NAV20" s="63"/>
      <c r="NAW20" s="63"/>
      <c r="NAX20" s="63"/>
      <c r="NAY20" s="63"/>
      <c r="NAZ20" s="63"/>
      <c r="NBA20" s="63"/>
      <c r="NBB20" s="63"/>
      <c r="NBC20" s="63"/>
      <c r="NBD20" s="63"/>
      <c r="NBE20" s="63"/>
      <c r="NBF20" s="63"/>
      <c r="NBG20" s="63"/>
      <c r="NBH20" s="63"/>
      <c r="NBI20" s="63"/>
      <c r="NBJ20" s="63"/>
      <c r="NBK20" s="63"/>
      <c r="NBL20" s="63"/>
      <c r="NBM20" s="63"/>
      <c r="NBN20" s="63"/>
      <c r="NBO20" s="63"/>
      <c r="NBP20" s="63"/>
      <c r="NBQ20" s="63"/>
      <c r="NBR20" s="63"/>
      <c r="NBS20" s="63"/>
      <c r="NBT20" s="63"/>
      <c r="NBU20" s="63"/>
      <c r="NBV20" s="63"/>
      <c r="NBW20" s="63"/>
      <c r="NBX20" s="63"/>
      <c r="NBY20" s="63"/>
      <c r="NBZ20" s="63"/>
      <c r="NCA20" s="63"/>
      <c r="NCB20" s="63"/>
      <c r="NCC20" s="63"/>
      <c r="NCD20" s="63"/>
      <c r="NCE20" s="63"/>
      <c r="NCF20" s="63"/>
      <c r="NCG20" s="63"/>
      <c r="NCH20" s="63"/>
      <c r="NCI20" s="63"/>
      <c r="NCJ20" s="63"/>
      <c r="NCK20" s="63"/>
      <c r="NCL20" s="63"/>
      <c r="NCM20" s="63"/>
      <c r="NCN20" s="63"/>
      <c r="NCO20" s="63"/>
      <c r="NCP20" s="63"/>
      <c r="NCQ20" s="63"/>
      <c r="NCR20" s="63"/>
      <c r="NCS20" s="63"/>
      <c r="NCT20" s="63"/>
      <c r="NCU20" s="63"/>
      <c r="NCV20" s="63"/>
      <c r="NCW20" s="63"/>
      <c r="NCX20" s="63"/>
      <c r="NCY20" s="63"/>
      <c r="NCZ20" s="63"/>
      <c r="NDA20" s="63"/>
      <c r="NDB20" s="63"/>
      <c r="NDC20" s="63"/>
      <c r="NDD20" s="63"/>
      <c r="NDE20" s="63"/>
      <c r="NDF20" s="63"/>
      <c r="NDG20" s="63"/>
      <c r="NDH20" s="63"/>
      <c r="NDI20" s="63"/>
      <c r="NDJ20" s="63"/>
      <c r="NDK20" s="63"/>
      <c r="NDL20" s="63"/>
      <c r="NDM20" s="63"/>
      <c r="NDN20" s="63"/>
      <c r="NDO20" s="63"/>
      <c r="NDP20" s="63"/>
      <c r="NDQ20" s="63"/>
      <c r="NDR20" s="63"/>
      <c r="NDS20" s="63"/>
      <c r="NDT20" s="63"/>
      <c r="NDU20" s="63"/>
      <c r="NDV20" s="63"/>
      <c r="NDW20" s="63"/>
      <c r="NDX20" s="63"/>
      <c r="NDY20" s="63"/>
      <c r="NDZ20" s="63"/>
      <c r="NEA20" s="63"/>
      <c r="NEB20" s="63"/>
      <c r="NEC20" s="63"/>
      <c r="NED20" s="63"/>
      <c r="NEE20" s="63"/>
      <c r="NEF20" s="63"/>
      <c r="NEG20" s="63"/>
      <c r="NEH20" s="63"/>
      <c r="NEI20" s="63"/>
      <c r="NEJ20" s="63"/>
      <c r="NEK20" s="63"/>
      <c r="NEL20" s="63"/>
      <c r="NEM20" s="63"/>
      <c r="NEN20" s="63"/>
      <c r="NEO20" s="63"/>
      <c r="NEP20" s="63"/>
      <c r="NEQ20" s="63"/>
      <c r="NER20" s="63"/>
      <c r="NES20" s="63"/>
      <c r="NET20" s="63"/>
      <c r="NEU20" s="63"/>
      <c r="NEV20" s="63"/>
      <c r="NEW20" s="63"/>
      <c r="NEX20" s="63"/>
      <c r="NEY20" s="63"/>
      <c r="NEZ20" s="63"/>
      <c r="NFA20" s="63"/>
      <c r="NFB20" s="63"/>
      <c r="NFC20" s="63"/>
      <c r="NFD20" s="63"/>
      <c r="NFE20" s="63"/>
      <c r="NFF20" s="63"/>
      <c r="NFG20" s="63"/>
      <c r="NFH20" s="63"/>
      <c r="NFI20" s="63"/>
      <c r="NFJ20" s="63"/>
      <c r="NFK20" s="63"/>
      <c r="NFL20" s="63"/>
      <c r="NFM20" s="63"/>
      <c r="NFN20" s="63"/>
      <c r="NFO20" s="63"/>
      <c r="NFP20" s="63"/>
      <c r="NFQ20" s="63"/>
      <c r="NFR20" s="63"/>
      <c r="NFS20" s="63"/>
      <c r="NFT20" s="63"/>
      <c r="NFU20" s="63"/>
      <c r="NFV20" s="63"/>
      <c r="NFW20" s="63"/>
      <c r="NFX20" s="63"/>
      <c r="NFY20" s="63"/>
      <c r="NFZ20" s="63"/>
      <c r="NGA20" s="63"/>
      <c r="NGB20" s="63"/>
      <c r="NGC20" s="63"/>
      <c r="NGD20" s="63"/>
      <c r="NGE20" s="63"/>
      <c r="NGF20" s="63"/>
      <c r="NGG20" s="63"/>
      <c r="NGH20" s="63"/>
      <c r="NGI20" s="63"/>
      <c r="NGJ20" s="63"/>
      <c r="NGK20" s="63"/>
      <c r="NGL20" s="63"/>
      <c r="NGM20" s="63"/>
      <c r="NGN20" s="63"/>
      <c r="NGO20" s="63"/>
      <c r="NGP20" s="63"/>
      <c r="NGQ20" s="63"/>
      <c r="NGR20" s="63"/>
      <c r="NGS20" s="63"/>
      <c r="NGT20" s="63"/>
      <c r="NGU20" s="63"/>
      <c r="NGV20" s="63"/>
      <c r="NGW20" s="63"/>
      <c r="NGX20" s="63"/>
      <c r="NGY20" s="63"/>
      <c r="NGZ20" s="63"/>
      <c r="NHA20" s="63"/>
      <c r="NHB20" s="63"/>
      <c r="NHC20" s="63"/>
      <c r="NHD20" s="63"/>
      <c r="NHE20" s="63"/>
      <c r="NHF20" s="63"/>
      <c r="NHG20" s="63"/>
      <c r="NHH20" s="63"/>
      <c r="NHI20" s="63"/>
      <c r="NHJ20" s="63"/>
      <c r="NHK20" s="63"/>
      <c r="NHL20" s="63"/>
      <c r="NHM20" s="63"/>
      <c r="NHN20" s="63"/>
      <c r="NHO20" s="63"/>
      <c r="NHP20" s="63"/>
      <c r="NHQ20" s="63"/>
      <c r="NHR20" s="63"/>
      <c r="NHS20" s="63"/>
      <c r="NHT20" s="63"/>
      <c r="NHU20" s="63"/>
      <c r="NHV20" s="63"/>
      <c r="NHW20" s="63"/>
      <c r="NHX20" s="63"/>
      <c r="NHY20" s="63"/>
      <c r="NHZ20" s="63"/>
      <c r="NIA20" s="63"/>
      <c r="NIB20" s="63"/>
      <c r="NIC20" s="63"/>
      <c r="NID20" s="63"/>
      <c r="NIE20" s="63"/>
      <c r="NIF20" s="63"/>
      <c r="NIG20" s="63"/>
      <c r="NIH20" s="63"/>
      <c r="NII20" s="63"/>
      <c r="NIJ20" s="63"/>
      <c r="NIK20" s="63"/>
      <c r="NIL20" s="63"/>
      <c r="NIM20" s="63"/>
      <c r="NIN20" s="63"/>
      <c r="NIO20" s="63"/>
      <c r="NIP20" s="63"/>
      <c r="NIQ20" s="63"/>
      <c r="NIR20" s="63"/>
      <c r="NIS20" s="63"/>
      <c r="NIT20" s="63"/>
      <c r="NIU20" s="63"/>
      <c r="NIV20" s="63"/>
      <c r="NIW20" s="63"/>
      <c r="NIX20" s="63"/>
      <c r="NIY20" s="63"/>
      <c r="NIZ20" s="63"/>
      <c r="NJA20" s="63"/>
      <c r="NJB20" s="63"/>
      <c r="NJC20" s="63"/>
      <c r="NJD20" s="63"/>
      <c r="NJE20" s="63"/>
      <c r="NJF20" s="63"/>
      <c r="NJG20" s="63"/>
      <c r="NJH20" s="63"/>
      <c r="NJI20" s="63"/>
      <c r="NJJ20" s="63"/>
      <c r="NJK20" s="63"/>
      <c r="NJL20" s="63"/>
      <c r="NJM20" s="63"/>
      <c r="NJN20" s="63"/>
      <c r="NJO20" s="63"/>
      <c r="NJP20" s="63"/>
      <c r="NJQ20" s="63"/>
      <c r="NJR20" s="63"/>
      <c r="NJS20" s="63"/>
      <c r="NJT20" s="63"/>
      <c r="NJU20" s="63"/>
      <c r="NJV20" s="63"/>
      <c r="NJW20" s="63"/>
      <c r="NJX20" s="63"/>
      <c r="NJY20" s="63"/>
      <c r="NJZ20" s="63"/>
      <c r="NKA20" s="63"/>
      <c r="NKB20" s="63"/>
      <c r="NKC20" s="63"/>
      <c r="NKD20" s="63"/>
      <c r="NKE20" s="63"/>
      <c r="NKF20" s="63"/>
      <c r="NKG20" s="63"/>
      <c r="NKH20" s="63"/>
      <c r="NKI20" s="63"/>
      <c r="NKJ20" s="63"/>
      <c r="NKK20" s="63"/>
      <c r="NKL20" s="63"/>
      <c r="NKM20" s="63"/>
      <c r="NKN20" s="63"/>
      <c r="NKO20" s="63"/>
      <c r="NKP20" s="63"/>
      <c r="NKQ20" s="63"/>
      <c r="NKR20" s="63"/>
      <c r="NKS20" s="63"/>
      <c r="NKT20" s="63"/>
      <c r="NKU20" s="63"/>
      <c r="NKV20" s="63"/>
      <c r="NKW20" s="63"/>
      <c r="NKX20" s="63"/>
      <c r="NKY20" s="63"/>
      <c r="NKZ20" s="63"/>
      <c r="NLA20" s="63"/>
      <c r="NLB20" s="63"/>
      <c r="NLC20" s="63"/>
      <c r="NLD20" s="63"/>
      <c r="NLE20" s="63"/>
      <c r="NLF20" s="63"/>
      <c r="NLG20" s="63"/>
      <c r="NLH20" s="63"/>
      <c r="NLI20" s="63"/>
      <c r="NLJ20" s="63"/>
      <c r="NLK20" s="63"/>
      <c r="NLL20" s="63"/>
      <c r="NLM20" s="63"/>
      <c r="NLN20" s="63"/>
      <c r="NLO20" s="63"/>
      <c r="NLP20" s="63"/>
      <c r="NLQ20" s="63"/>
      <c r="NLR20" s="63"/>
      <c r="NLS20" s="63"/>
      <c r="NLT20" s="63"/>
      <c r="NLU20" s="63"/>
      <c r="NLV20" s="63"/>
      <c r="NLW20" s="63"/>
      <c r="NLX20" s="63"/>
      <c r="NLY20" s="63"/>
      <c r="NLZ20" s="63"/>
      <c r="NMA20" s="63"/>
      <c r="NMB20" s="63"/>
      <c r="NMC20" s="63"/>
      <c r="NMD20" s="63"/>
      <c r="NME20" s="63"/>
      <c r="NMF20" s="63"/>
      <c r="NMG20" s="63"/>
      <c r="NMH20" s="63"/>
      <c r="NMI20" s="63"/>
      <c r="NMJ20" s="63"/>
      <c r="NMK20" s="63"/>
      <c r="NML20" s="63"/>
      <c r="NMM20" s="63"/>
      <c r="NMN20" s="63"/>
      <c r="NMO20" s="63"/>
      <c r="NMP20" s="63"/>
      <c r="NMQ20" s="63"/>
      <c r="NMR20" s="63"/>
      <c r="NMS20" s="63"/>
      <c r="NMT20" s="63"/>
      <c r="NMU20" s="63"/>
      <c r="NMV20" s="63"/>
      <c r="NMW20" s="63"/>
      <c r="NMX20" s="63"/>
      <c r="NMY20" s="63"/>
      <c r="NMZ20" s="63"/>
      <c r="NNA20" s="63"/>
      <c r="NNB20" s="63"/>
      <c r="NNC20" s="63"/>
      <c r="NND20" s="63"/>
      <c r="NNE20" s="63"/>
      <c r="NNF20" s="63"/>
      <c r="NNG20" s="63"/>
      <c r="NNH20" s="63"/>
      <c r="NNI20" s="63"/>
      <c r="NNJ20" s="63"/>
      <c r="NNK20" s="63"/>
      <c r="NNL20" s="63"/>
      <c r="NNM20" s="63"/>
      <c r="NNN20" s="63"/>
      <c r="NNO20" s="63"/>
      <c r="NNP20" s="63"/>
      <c r="NNQ20" s="63"/>
      <c r="NNR20" s="63"/>
      <c r="NNS20" s="63"/>
      <c r="NNT20" s="63"/>
      <c r="NNU20" s="63"/>
      <c r="NNV20" s="63"/>
      <c r="NNW20" s="63"/>
      <c r="NNX20" s="63"/>
      <c r="NNY20" s="63"/>
      <c r="NNZ20" s="63"/>
      <c r="NOA20" s="63"/>
      <c r="NOB20" s="63"/>
      <c r="NOC20" s="63"/>
      <c r="NOD20" s="63"/>
      <c r="NOE20" s="63"/>
      <c r="NOF20" s="63"/>
      <c r="NOG20" s="63"/>
      <c r="NOH20" s="63"/>
      <c r="NOI20" s="63"/>
      <c r="NOJ20" s="63"/>
      <c r="NOK20" s="63"/>
      <c r="NOL20" s="63"/>
      <c r="NOM20" s="63"/>
      <c r="NON20" s="63"/>
      <c r="NOO20" s="63"/>
      <c r="NOP20" s="63"/>
      <c r="NOQ20" s="63"/>
      <c r="NOR20" s="63"/>
      <c r="NOS20" s="63"/>
      <c r="NOT20" s="63"/>
      <c r="NOU20" s="63"/>
      <c r="NOV20" s="63"/>
      <c r="NOW20" s="63"/>
      <c r="NOX20" s="63"/>
      <c r="NOY20" s="63"/>
      <c r="NOZ20" s="63"/>
      <c r="NPA20" s="63"/>
      <c r="NPB20" s="63"/>
      <c r="NPC20" s="63"/>
      <c r="NPD20" s="63"/>
      <c r="NPE20" s="63"/>
      <c r="NPF20" s="63"/>
      <c r="NPG20" s="63"/>
      <c r="NPH20" s="63"/>
      <c r="NPI20" s="63"/>
      <c r="NPJ20" s="63"/>
      <c r="NPK20" s="63"/>
      <c r="NPL20" s="63"/>
      <c r="NPM20" s="63"/>
      <c r="NPN20" s="63"/>
      <c r="NPO20" s="63"/>
      <c r="NPP20" s="63"/>
      <c r="NPQ20" s="63"/>
      <c r="NPR20" s="63"/>
      <c r="NPS20" s="63"/>
      <c r="NPT20" s="63"/>
      <c r="NPU20" s="63"/>
      <c r="NPV20" s="63"/>
      <c r="NPW20" s="63"/>
      <c r="NPX20" s="63"/>
      <c r="NPY20" s="63"/>
      <c r="NPZ20" s="63"/>
      <c r="NQA20" s="63"/>
      <c r="NQB20" s="63"/>
      <c r="NQC20" s="63"/>
      <c r="NQD20" s="63"/>
      <c r="NQE20" s="63"/>
      <c r="NQF20" s="63"/>
      <c r="NQG20" s="63"/>
      <c r="NQH20" s="63"/>
      <c r="NQI20" s="63"/>
      <c r="NQJ20" s="63"/>
      <c r="NQK20" s="63"/>
      <c r="NQL20" s="63"/>
      <c r="NQM20" s="63"/>
      <c r="NQN20" s="63"/>
      <c r="NQO20" s="63"/>
      <c r="NQP20" s="63"/>
      <c r="NQQ20" s="63"/>
      <c r="NQR20" s="63"/>
      <c r="NQS20" s="63"/>
      <c r="NQT20" s="63"/>
      <c r="NQU20" s="63"/>
      <c r="NQV20" s="63"/>
      <c r="NQW20" s="63"/>
      <c r="NQX20" s="63"/>
      <c r="NQY20" s="63"/>
      <c r="NQZ20" s="63"/>
      <c r="NRA20" s="63"/>
      <c r="NRB20" s="63"/>
      <c r="NRC20" s="63"/>
      <c r="NRD20" s="63"/>
      <c r="NRE20" s="63"/>
      <c r="NRF20" s="63"/>
      <c r="NRG20" s="63"/>
      <c r="NRH20" s="63"/>
      <c r="NRI20" s="63"/>
      <c r="NRJ20" s="63"/>
      <c r="NRK20" s="63"/>
      <c r="NRL20" s="63"/>
      <c r="NRM20" s="63"/>
      <c r="NRN20" s="63"/>
      <c r="NRO20" s="63"/>
      <c r="NRP20" s="63"/>
      <c r="NRQ20" s="63"/>
      <c r="NRR20" s="63"/>
      <c r="NRS20" s="63"/>
      <c r="NRT20" s="63"/>
      <c r="NRU20" s="63"/>
      <c r="NRV20" s="63"/>
      <c r="NRW20" s="63"/>
      <c r="NRX20" s="63"/>
      <c r="NRY20" s="63"/>
      <c r="NRZ20" s="63"/>
      <c r="NSA20" s="63"/>
      <c r="NSB20" s="63"/>
      <c r="NSC20" s="63"/>
      <c r="NSD20" s="63"/>
      <c r="NSE20" s="63"/>
      <c r="NSF20" s="63"/>
      <c r="NSG20" s="63"/>
      <c r="NSH20" s="63"/>
      <c r="NSI20" s="63"/>
      <c r="NSJ20" s="63"/>
      <c r="NSK20" s="63"/>
      <c r="NSL20" s="63"/>
      <c r="NSM20" s="63"/>
      <c r="NSN20" s="63"/>
      <c r="NSO20" s="63"/>
      <c r="NSP20" s="63"/>
      <c r="NSQ20" s="63"/>
      <c r="NSR20" s="63"/>
      <c r="NSS20" s="63"/>
      <c r="NST20" s="63"/>
      <c r="NSU20" s="63"/>
      <c r="NSV20" s="63"/>
      <c r="NSW20" s="63"/>
      <c r="NSX20" s="63"/>
      <c r="NSY20" s="63"/>
      <c r="NSZ20" s="63"/>
      <c r="NTA20" s="63"/>
      <c r="NTB20" s="63"/>
      <c r="NTC20" s="63"/>
      <c r="NTD20" s="63"/>
      <c r="NTE20" s="63"/>
      <c r="NTF20" s="63"/>
      <c r="NTG20" s="63"/>
      <c r="NTH20" s="63"/>
      <c r="NTI20" s="63"/>
      <c r="NTJ20" s="63"/>
      <c r="NTK20" s="63"/>
      <c r="NTL20" s="63"/>
      <c r="NTM20" s="63"/>
      <c r="NTN20" s="63"/>
      <c r="NTO20" s="63"/>
      <c r="NTP20" s="63"/>
      <c r="NTQ20" s="63"/>
      <c r="NTR20" s="63"/>
      <c r="NTS20" s="63"/>
      <c r="NTT20" s="63"/>
      <c r="NTU20" s="63"/>
      <c r="NTV20" s="63"/>
      <c r="NTW20" s="63"/>
      <c r="NTX20" s="63"/>
      <c r="NTY20" s="63"/>
      <c r="NTZ20" s="63"/>
      <c r="NUA20" s="63"/>
      <c r="NUB20" s="63"/>
      <c r="NUC20" s="63"/>
      <c r="NUD20" s="63"/>
      <c r="NUE20" s="63"/>
      <c r="NUF20" s="63"/>
      <c r="NUG20" s="63"/>
      <c r="NUH20" s="63"/>
      <c r="NUI20" s="63"/>
      <c r="NUJ20" s="63"/>
      <c r="NUK20" s="63"/>
      <c r="NUL20" s="63"/>
      <c r="NUM20" s="63"/>
      <c r="NUN20" s="63"/>
      <c r="NUO20" s="63"/>
      <c r="NUP20" s="63"/>
      <c r="NUQ20" s="63"/>
      <c r="NUR20" s="63"/>
      <c r="NUS20" s="63"/>
      <c r="NUT20" s="63"/>
      <c r="NUU20" s="63"/>
      <c r="NUV20" s="63"/>
      <c r="NUW20" s="63"/>
      <c r="NUX20" s="63"/>
      <c r="NUY20" s="63"/>
      <c r="NUZ20" s="63"/>
      <c r="NVA20" s="63"/>
      <c r="NVB20" s="63"/>
      <c r="NVC20" s="63"/>
      <c r="NVD20" s="63"/>
      <c r="NVE20" s="63"/>
      <c r="NVF20" s="63"/>
      <c r="NVG20" s="63"/>
      <c r="NVH20" s="63"/>
      <c r="NVI20" s="63"/>
      <c r="NVJ20" s="63"/>
      <c r="NVK20" s="63"/>
      <c r="NVL20" s="63"/>
      <c r="NVM20" s="63"/>
      <c r="NVN20" s="63"/>
      <c r="NVO20" s="63"/>
      <c r="NVP20" s="63"/>
      <c r="NVQ20" s="63"/>
      <c r="NVR20" s="63"/>
      <c r="NVS20" s="63"/>
      <c r="NVT20" s="63"/>
      <c r="NVU20" s="63"/>
      <c r="NVV20" s="63"/>
      <c r="NVW20" s="63"/>
      <c r="NVX20" s="63"/>
      <c r="NVY20" s="63"/>
      <c r="NVZ20" s="63"/>
      <c r="NWA20" s="63"/>
      <c r="NWB20" s="63"/>
      <c r="NWC20" s="63"/>
      <c r="NWD20" s="63"/>
      <c r="NWE20" s="63"/>
      <c r="NWF20" s="63"/>
      <c r="NWG20" s="63"/>
      <c r="NWH20" s="63"/>
      <c r="NWI20" s="63"/>
      <c r="NWJ20" s="63"/>
      <c r="NWK20" s="63"/>
      <c r="NWL20" s="63"/>
      <c r="NWM20" s="63"/>
      <c r="NWN20" s="63"/>
      <c r="NWO20" s="63"/>
      <c r="NWP20" s="63"/>
      <c r="NWQ20" s="63"/>
      <c r="NWR20" s="63"/>
      <c r="NWS20" s="63"/>
      <c r="NWT20" s="63"/>
      <c r="NWU20" s="63"/>
      <c r="NWV20" s="63"/>
      <c r="NWW20" s="63"/>
      <c r="NWX20" s="63"/>
      <c r="NWY20" s="63"/>
      <c r="NWZ20" s="63"/>
      <c r="NXA20" s="63"/>
      <c r="NXB20" s="63"/>
      <c r="NXC20" s="63"/>
      <c r="NXD20" s="63"/>
      <c r="NXE20" s="63"/>
      <c r="NXF20" s="63"/>
      <c r="NXG20" s="63"/>
      <c r="NXH20" s="63"/>
      <c r="NXI20" s="63"/>
      <c r="NXJ20" s="63"/>
      <c r="NXK20" s="63"/>
      <c r="NXL20" s="63"/>
      <c r="NXM20" s="63"/>
      <c r="NXN20" s="63"/>
      <c r="NXO20" s="63"/>
      <c r="NXP20" s="63"/>
      <c r="NXQ20" s="63"/>
      <c r="NXR20" s="63"/>
      <c r="NXS20" s="63"/>
      <c r="NXT20" s="63"/>
      <c r="NXU20" s="63"/>
      <c r="NXV20" s="63"/>
      <c r="NXW20" s="63"/>
      <c r="NXX20" s="63"/>
      <c r="NXY20" s="63"/>
      <c r="NXZ20" s="63"/>
      <c r="NYA20" s="63"/>
      <c r="NYB20" s="63"/>
      <c r="NYC20" s="63"/>
      <c r="NYD20" s="63"/>
      <c r="NYE20" s="63"/>
      <c r="NYF20" s="63"/>
      <c r="NYG20" s="63"/>
      <c r="NYH20" s="63"/>
      <c r="NYI20" s="63"/>
      <c r="NYJ20" s="63"/>
      <c r="NYK20" s="63"/>
      <c r="NYL20" s="63"/>
      <c r="NYM20" s="63"/>
      <c r="NYN20" s="63"/>
      <c r="NYO20" s="63"/>
      <c r="NYP20" s="63"/>
      <c r="NYQ20" s="63"/>
      <c r="NYR20" s="63"/>
      <c r="NYS20" s="63"/>
      <c r="NYT20" s="63"/>
      <c r="NYU20" s="63"/>
      <c r="NYV20" s="63"/>
      <c r="NYW20" s="63"/>
      <c r="NYX20" s="63"/>
      <c r="NYY20" s="63"/>
      <c r="NYZ20" s="63"/>
      <c r="NZA20" s="63"/>
      <c r="NZB20" s="63"/>
      <c r="NZC20" s="63"/>
      <c r="NZD20" s="63"/>
      <c r="NZE20" s="63"/>
      <c r="NZF20" s="63"/>
      <c r="NZG20" s="63"/>
      <c r="NZH20" s="63"/>
      <c r="NZI20" s="63"/>
      <c r="NZJ20" s="63"/>
      <c r="NZK20" s="63"/>
      <c r="NZL20" s="63"/>
      <c r="NZM20" s="63"/>
      <c r="NZN20" s="63"/>
      <c r="NZO20" s="63"/>
      <c r="NZP20" s="63"/>
      <c r="NZQ20" s="63"/>
      <c r="NZR20" s="63"/>
      <c r="NZS20" s="63"/>
      <c r="NZT20" s="63"/>
      <c r="NZU20" s="63"/>
      <c r="NZV20" s="63"/>
      <c r="NZW20" s="63"/>
      <c r="NZX20" s="63"/>
      <c r="NZY20" s="63"/>
      <c r="NZZ20" s="63"/>
      <c r="OAA20" s="63"/>
      <c r="OAB20" s="63"/>
      <c r="OAC20" s="63"/>
      <c r="OAD20" s="63"/>
      <c r="OAE20" s="63"/>
      <c r="OAF20" s="63"/>
      <c r="OAG20" s="63"/>
      <c r="OAH20" s="63"/>
      <c r="OAI20" s="63"/>
      <c r="OAJ20" s="63"/>
      <c r="OAK20" s="63"/>
      <c r="OAL20" s="63"/>
      <c r="OAM20" s="63"/>
      <c r="OAN20" s="63"/>
      <c r="OAO20" s="63"/>
      <c r="OAP20" s="63"/>
      <c r="OAQ20" s="63"/>
      <c r="OAR20" s="63"/>
      <c r="OAS20" s="63"/>
      <c r="OAT20" s="63"/>
      <c r="OAU20" s="63"/>
      <c r="OAV20" s="63"/>
      <c r="OAW20" s="63"/>
      <c r="OAX20" s="63"/>
      <c r="OAY20" s="63"/>
      <c r="OAZ20" s="63"/>
      <c r="OBA20" s="63"/>
      <c r="OBB20" s="63"/>
      <c r="OBC20" s="63"/>
      <c r="OBD20" s="63"/>
      <c r="OBE20" s="63"/>
      <c r="OBF20" s="63"/>
      <c r="OBG20" s="63"/>
      <c r="OBH20" s="63"/>
      <c r="OBI20" s="63"/>
      <c r="OBJ20" s="63"/>
      <c r="OBK20" s="63"/>
      <c r="OBL20" s="63"/>
      <c r="OBM20" s="63"/>
      <c r="OBN20" s="63"/>
      <c r="OBO20" s="63"/>
      <c r="OBP20" s="63"/>
      <c r="OBQ20" s="63"/>
      <c r="OBR20" s="63"/>
      <c r="OBS20" s="63"/>
      <c r="OBT20" s="63"/>
      <c r="OBU20" s="63"/>
      <c r="OBV20" s="63"/>
      <c r="OBW20" s="63"/>
      <c r="OBX20" s="63"/>
      <c r="OBY20" s="63"/>
      <c r="OBZ20" s="63"/>
      <c r="OCA20" s="63"/>
      <c r="OCB20" s="63"/>
      <c r="OCC20" s="63"/>
      <c r="OCD20" s="63"/>
      <c r="OCE20" s="63"/>
      <c r="OCF20" s="63"/>
      <c r="OCG20" s="63"/>
      <c r="OCH20" s="63"/>
      <c r="OCI20" s="63"/>
      <c r="OCJ20" s="63"/>
      <c r="OCK20" s="63"/>
      <c r="OCL20" s="63"/>
      <c r="OCM20" s="63"/>
      <c r="OCN20" s="63"/>
      <c r="OCO20" s="63"/>
      <c r="OCP20" s="63"/>
      <c r="OCQ20" s="63"/>
      <c r="OCR20" s="63"/>
      <c r="OCS20" s="63"/>
      <c r="OCT20" s="63"/>
      <c r="OCU20" s="63"/>
      <c r="OCV20" s="63"/>
      <c r="OCW20" s="63"/>
      <c r="OCX20" s="63"/>
      <c r="OCY20" s="63"/>
      <c r="OCZ20" s="63"/>
      <c r="ODA20" s="63"/>
      <c r="ODB20" s="63"/>
      <c r="ODC20" s="63"/>
      <c r="ODD20" s="63"/>
      <c r="ODE20" s="63"/>
      <c r="ODF20" s="63"/>
      <c r="ODG20" s="63"/>
      <c r="ODH20" s="63"/>
      <c r="ODI20" s="63"/>
      <c r="ODJ20" s="63"/>
      <c r="ODK20" s="63"/>
      <c r="ODL20" s="63"/>
      <c r="ODM20" s="63"/>
      <c r="ODN20" s="63"/>
      <c r="ODO20" s="63"/>
      <c r="ODP20" s="63"/>
      <c r="ODQ20" s="63"/>
      <c r="ODR20" s="63"/>
      <c r="ODS20" s="63"/>
      <c r="ODT20" s="63"/>
      <c r="ODU20" s="63"/>
      <c r="ODV20" s="63"/>
      <c r="ODW20" s="63"/>
      <c r="ODX20" s="63"/>
      <c r="ODY20" s="63"/>
      <c r="ODZ20" s="63"/>
      <c r="OEA20" s="63"/>
      <c r="OEB20" s="63"/>
      <c r="OEC20" s="63"/>
      <c r="OED20" s="63"/>
      <c r="OEE20" s="63"/>
      <c r="OEF20" s="63"/>
      <c r="OEG20" s="63"/>
      <c r="OEH20" s="63"/>
      <c r="OEI20" s="63"/>
      <c r="OEJ20" s="63"/>
      <c r="OEK20" s="63"/>
      <c r="OEL20" s="63"/>
      <c r="OEM20" s="63"/>
      <c r="OEN20" s="63"/>
      <c r="OEO20" s="63"/>
      <c r="OEP20" s="63"/>
      <c r="OEQ20" s="63"/>
      <c r="OER20" s="63"/>
      <c r="OES20" s="63"/>
      <c r="OET20" s="63"/>
      <c r="OEU20" s="63"/>
      <c r="OEV20" s="63"/>
      <c r="OEW20" s="63"/>
      <c r="OEX20" s="63"/>
      <c r="OEY20" s="63"/>
      <c r="OEZ20" s="63"/>
      <c r="OFA20" s="63"/>
      <c r="OFB20" s="63"/>
      <c r="OFC20" s="63"/>
      <c r="OFD20" s="63"/>
      <c r="OFE20" s="63"/>
      <c r="OFF20" s="63"/>
      <c r="OFG20" s="63"/>
      <c r="OFH20" s="63"/>
      <c r="OFI20" s="63"/>
      <c r="OFJ20" s="63"/>
      <c r="OFK20" s="63"/>
      <c r="OFL20" s="63"/>
      <c r="OFM20" s="63"/>
      <c r="OFN20" s="63"/>
      <c r="OFO20" s="63"/>
      <c r="OFP20" s="63"/>
      <c r="OFQ20" s="63"/>
      <c r="OFR20" s="63"/>
      <c r="OFS20" s="63"/>
      <c r="OFT20" s="63"/>
      <c r="OFU20" s="63"/>
      <c r="OFV20" s="63"/>
      <c r="OFW20" s="63"/>
      <c r="OFX20" s="63"/>
      <c r="OFY20" s="63"/>
      <c r="OFZ20" s="63"/>
      <c r="OGA20" s="63"/>
      <c r="OGB20" s="63"/>
      <c r="OGC20" s="63"/>
      <c r="OGD20" s="63"/>
      <c r="OGE20" s="63"/>
      <c r="OGF20" s="63"/>
      <c r="OGG20" s="63"/>
      <c r="OGH20" s="63"/>
      <c r="OGI20" s="63"/>
      <c r="OGJ20" s="63"/>
      <c r="OGK20" s="63"/>
      <c r="OGL20" s="63"/>
      <c r="OGM20" s="63"/>
      <c r="OGN20" s="63"/>
      <c r="OGO20" s="63"/>
      <c r="OGP20" s="63"/>
      <c r="OGQ20" s="63"/>
      <c r="OGR20" s="63"/>
      <c r="OGS20" s="63"/>
      <c r="OGT20" s="63"/>
      <c r="OGU20" s="63"/>
      <c r="OGV20" s="63"/>
      <c r="OGW20" s="63"/>
      <c r="OGX20" s="63"/>
      <c r="OGY20" s="63"/>
      <c r="OGZ20" s="63"/>
      <c r="OHA20" s="63"/>
      <c r="OHB20" s="63"/>
      <c r="OHC20" s="63"/>
      <c r="OHD20" s="63"/>
      <c r="OHE20" s="63"/>
      <c r="OHF20" s="63"/>
      <c r="OHG20" s="63"/>
      <c r="OHH20" s="63"/>
      <c r="OHI20" s="63"/>
      <c r="OHJ20" s="63"/>
      <c r="OHK20" s="63"/>
      <c r="OHL20" s="63"/>
      <c r="OHM20" s="63"/>
      <c r="OHN20" s="63"/>
      <c r="OHO20" s="63"/>
      <c r="OHP20" s="63"/>
      <c r="OHQ20" s="63"/>
      <c r="OHR20" s="63"/>
      <c r="OHS20" s="63"/>
      <c r="OHT20" s="63"/>
      <c r="OHU20" s="63"/>
      <c r="OHV20" s="63"/>
      <c r="OHW20" s="63"/>
      <c r="OHX20" s="63"/>
      <c r="OHY20" s="63"/>
      <c r="OHZ20" s="63"/>
      <c r="OIA20" s="63"/>
      <c r="OIB20" s="63"/>
      <c r="OIC20" s="63"/>
      <c r="OID20" s="63"/>
      <c r="OIE20" s="63"/>
      <c r="OIF20" s="63"/>
      <c r="OIG20" s="63"/>
      <c r="OIH20" s="63"/>
      <c r="OII20" s="63"/>
      <c r="OIJ20" s="63"/>
      <c r="OIK20" s="63"/>
      <c r="OIL20" s="63"/>
      <c r="OIM20" s="63"/>
      <c r="OIN20" s="63"/>
      <c r="OIO20" s="63"/>
      <c r="OIP20" s="63"/>
      <c r="OIQ20" s="63"/>
      <c r="OIR20" s="63"/>
      <c r="OIS20" s="63"/>
      <c r="OIT20" s="63"/>
      <c r="OIU20" s="63"/>
      <c r="OIV20" s="63"/>
      <c r="OIW20" s="63"/>
      <c r="OIX20" s="63"/>
      <c r="OIY20" s="63"/>
      <c r="OIZ20" s="63"/>
      <c r="OJA20" s="63"/>
      <c r="OJB20" s="63"/>
      <c r="OJC20" s="63"/>
      <c r="OJD20" s="63"/>
      <c r="OJE20" s="63"/>
      <c r="OJF20" s="63"/>
      <c r="OJG20" s="63"/>
      <c r="OJH20" s="63"/>
      <c r="OJI20" s="63"/>
      <c r="OJJ20" s="63"/>
      <c r="OJK20" s="63"/>
      <c r="OJL20" s="63"/>
      <c r="OJM20" s="63"/>
      <c r="OJN20" s="63"/>
      <c r="OJO20" s="63"/>
      <c r="OJP20" s="63"/>
      <c r="OJQ20" s="63"/>
      <c r="OJR20" s="63"/>
      <c r="OJS20" s="63"/>
      <c r="OJT20" s="63"/>
      <c r="OJU20" s="63"/>
      <c r="OJV20" s="63"/>
      <c r="OJW20" s="63"/>
      <c r="OJX20" s="63"/>
      <c r="OJY20" s="63"/>
      <c r="OJZ20" s="63"/>
      <c r="OKA20" s="63"/>
      <c r="OKB20" s="63"/>
      <c r="OKC20" s="63"/>
      <c r="OKD20" s="63"/>
      <c r="OKE20" s="63"/>
      <c r="OKF20" s="63"/>
      <c r="OKG20" s="63"/>
      <c r="OKH20" s="63"/>
      <c r="OKI20" s="63"/>
      <c r="OKJ20" s="63"/>
      <c r="OKK20" s="63"/>
      <c r="OKL20" s="63"/>
      <c r="OKM20" s="63"/>
      <c r="OKN20" s="63"/>
      <c r="OKO20" s="63"/>
      <c r="OKP20" s="63"/>
      <c r="OKQ20" s="63"/>
      <c r="OKR20" s="63"/>
      <c r="OKS20" s="63"/>
      <c r="OKT20" s="63"/>
      <c r="OKU20" s="63"/>
      <c r="OKV20" s="63"/>
      <c r="OKW20" s="63"/>
      <c r="OKX20" s="63"/>
      <c r="OKY20" s="63"/>
      <c r="OKZ20" s="63"/>
      <c r="OLA20" s="63"/>
      <c r="OLB20" s="63"/>
      <c r="OLC20" s="63"/>
      <c r="OLD20" s="63"/>
      <c r="OLE20" s="63"/>
      <c r="OLF20" s="63"/>
      <c r="OLG20" s="63"/>
      <c r="OLH20" s="63"/>
      <c r="OLI20" s="63"/>
      <c r="OLJ20" s="63"/>
      <c r="OLK20" s="63"/>
      <c r="OLL20" s="63"/>
      <c r="OLM20" s="63"/>
      <c r="OLN20" s="63"/>
      <c r="OLO20" s="63"/>
      <c r="OLP20" s="63"/>
      <c r="OLQ20" s="63"/>
      <c r="OLR20" s="63"/>
      <c r="OLS20" s="63"/>
      <c r="OLT20" s="63"/>
      <c r="OLU20" s="63"/>
      <c r="OLV20" s="63"/>
      <c r="OLW20" s="63"/>
      <c r="OLX20" s="63"/>
      <c r="OLY20" s="63"/>
      <c r="OLZ20" s="63"/>
      <c r="OMA20" s="63"/>
      <c r="OMB20" s="63"/>
      <c r="OMC20" s="63"/>
      <c r="OMD20" s="63"/>
      <c r="OME20" s="63"/>
      <c r="OMF20" s="63"/>
      <c r="OMG20" s="63"/>
      <c r="OMH20" s="63"/>
      <c r="OMI20" s="63"/>
      <c r="OMJ20" s="63"/>
      <c r="OMK20" s="63"/>
      <c r="OML20" s="63"/>
      <c r="OMM20" s="63"/>
      <c r="OMN20" s="63"/>
      <c r="OMO20" s="63"/>
      <c r="OMP20" s="63"/>
      <c r="OMQ20" s="63"/>
      <c r="OMR20" s="63"/>
      <c r="OMS20" s="63"/>
      <c r="OMT20" s="63"/>
      <c r="OMU20" s="63"/>
      <c r="OMV20" s="63"/>
      <c r="OMW20" s="63"/>
      <c r="OMX20" s="63"/>
      <c r="OMY20" s="63"/>
      <c r="OMZ20" s="63"/>
      <c r="ONA20" s="63"/>
      <c r="ONB20" s="63"/>
      <c r="ONC20" s="63"/>
      <c r="OND20" s="63"/>
      <c r="ONE20" s="63"/>
      <c r="ONF20" s="63"/>
      <c r="ONG20" s="63"/>
      <c r="ONH20" s="63"/>
      <c r="ONI20" s="63"/>
      <c r="ONJ20" s="63"/>
      <c r="ONK20" s="63"/>
      <c r="ONL20" s="63"/>
      <c r="ONM20" s="63"/>
      <c r="ONN20" s="63"/>
      <c r="ONO20" s="63"/>
      <c r="ONP20" s="63"/>
      <c r="ONQ20" s="63"/>
      <c r="ONR20" s="63"/>
      <c r="ONS20" s="63"/>
      <c r="ONT20" s="63"/>
      <c r="ONU20" s="63"/>
      <c r="ONV20" s="63"/>
      <c r="ONW20" s="63"/>
      <c r="ONX20" s="63"/>
      <c r="ONY20" s="63"/>
      <c r="ONZ20" s="63"/>
      <c r="OOA20" s="63"/>
      <c r="OOB20" s="63"/>
      <c r="OOC20" s="63"/>
      <c r="OOD20" s="63"/>
      <c r="OOE20" s="63"/>
      <c r="OOF20" s="63"/>
      <c r="OOG20" s="63"/>
      <c r="OOH20" s="63"/>
      <c r="OOI20" s="63"/>
      <c r="OOJ20" s="63"/>
      <c r="OOK20" s="63"/>
      <c r="OOL20" s="63"/>
      <c r="OOM20" s="63"/>
      <c r="OON20" s="63"/>
      <c r="OOO20" s="63"/>
      <c r="OOP20" s="63"/>
      <c r="OOQ20" s="63"/>
      <c r="OOR20" s="63"/>
      <c r="OOS20" s="63"/>
      <c r="OOT20" s="63"/>
      <c r="OOU20" s="63"/>
      <c r="OOV20" s="63"/>
      <c r="OOW20" s="63"/>
      <c r="OOX20" s="63"/>
      <c r="OOY20" s="63"/>
      <c r="OOZ20" s="63"/>
      <c r="OPA20" s="63"/>
      <c r="OPB20" s="63"/>
      <c r="OPC20" s="63"/>
      <c r="OPD20" s="63"/>
      <c r="OPE20" s="63"/>
      <c r="OPF20" s="63"/>
      <c r="OPG20" s="63"/>
      <c r="OPH20" s="63"/>
      <c r="OPI20" s="63"/>
      <c r="OPJ20" s="63"/>
      <c r="OPK20" s="63"/>
      <c r="OPL20" s="63"/>
      <c r="OPM20" s="63"/>
      <c r="OPN20" s="63"/>
      <c r="OPO20" s="63"/>
      <c r="OPP20" s="63"/>
      <c r="OPQ20" s="63"/>
      <c r="OPR20" s="63"/>
      <c r="OPS20" s="63"/>
      <c r="OPT20" s="63"/>
      <c r="OPU20" s="63"/>
      <c r="OPV20" s="63"/>
      <c r="OPW20" s="63"/>
      <c r="OPX20" s="63"/>
      <c r="OPY20" s="63"/>
      <c r="OPZ20" s="63"/>
      <c r="OQA20" s="63"/>
      <c r="OQB20" s="63"/>
      <c r="OQC20" s="63"/>
      <c r="OQD20" s="63"/>
      <c r="OQE20" s="63"/>
      <c r="OQF20" s="63"/>
      <c r="OQG20" s="63"/>
      <c r="OQH20" s="63"/>
      <c r="OQI20" s="63"/>
      <c r="OQJ20" s="63"/>
      <c r="OQK20" s="63"/>
      <c r="OQL20" s="63"/>
      <c r="OQM20" s="63"/>
      <c r="OQN20" s="63"/>
      <c r="OQO20" s="63"/>
      <c r="OQP20" s="63"/>
      <c r="OQQ20" s="63"/>
      <c r="OQR20" s="63"/>
      <c r="OQS20" s="63"/>
      <c r="OQT20" s="63"/>
      <c r="OQU20" s="63"/>
      <c r="OQV20" s="63"/>
      <c r="OQW20" s="63"/>
      <c r="OQX20" s="63"/>
      <c r="OQY20" s="63"/>
      <c r="OQZ20" s="63"/>
      <c r="ORA20" s="63"/>
      <c r="ORB20" s="63"/>
      <c r="ORC20" s="63"/>
      <c r="ORD20" s="63"/>
      <c r="ORE20" s="63"/>
      <c r="ORF20" s="63"/>
      <c r="ORG20" s="63"/>
      <c r="ORH20" s="63"/>
      <c r="ORI20" s="63"/>
      <c r="ORJ20" s="63"/>
      <c r="ORK20" s="63"/>
      <c r="ORL20" s="63"/>
      <c r="ORM20" s="63"/>
      <c r="ORN20" s="63"/>
      <c r="ORO20" s="63"/>
      <c r="ORP20" s="63"/>
      <c r="ORQ20" s="63"/>
      <c r="ORR20" s="63"/>
      <c r="ORS20" s="63"/>
      <c r="ORT20" s="63"/>
      <c r="ORU20" s="63"/>
      <c r="ORV20" s="63"/>
      <c r="ORW20" s="63"/>
      <c r="ORX20" s="63"/>
      <c r="ORY20" s="63"/>
      <c r="ORZ20" s="63"/>
      <c r="OSA20" s="63"/>
      <c r="OSB20" s="63"/>
      <c r="OSC20" s="63"/>
      <c r="OSD20" s="63"/>
      <c r="OSE20" s="63"/>
      <c r="OSF20" s="63"/>
      <c r="OSG20" s="63"/>
      <c r="OSH20" s="63"/>
      <c r="OSI20" s="63"/>
      <c r="OSJ20" s="63"/>
      <c r="OSK20" s="63"/>
      <c r="OSL20" s="63"/>
      <c r="OSM20" s="63"/>
      <c r="OSN20" s="63"/>
      <c r="OSO20" s="63"/>
      <c r="OSP20" s="63"/>
      <c r="OSQ20" s="63"/>
      <c r="OSR20" s="63"/>
      <c r="OSS20" s="63"/>
      <c r="OST20" s="63"/>
      <c r="OSU20" s="63"/>
      <c r="OSV20" s="63"/>
      <c r="OSW20" s="63"/>
      <c r="OSX20" s="63"/>
      <c r="OSY20" s="63"/>
      <c r="OSZ20" s="63"/>
      <c r="OTA20" s="63"/>
      <c r="OTB20" s="63"/>
      <c r="OTC20" s="63"/>
      <c r="OTD20" s="63"/>
      <c r="OTE20" s="63"/>
      <c r="OTF20" s="63"/>
      <c r="OTG20" s="63"/>
      <c r="OTH20" s="63"/>
      <c r="OTI20" s="63"/>
      <c r="OTJ20" s="63"/>
      <c r="OTK20" s="63"/>
      <c r="OTL20" s="63"/>
      <c r="OTM20" s="63"/>
      <c r="OTN20" s="63"/>
      <c r="OTO20" s="63"/>
      <c r="OTP20" s="63"/>
      <c r="OTQ20" s="63"/>
      <c r="OTR20" s="63"/>
      <c r="OTS20" s="63"/>
      <c r="OTT20" s="63"/>
      <c r="OTU20" s="63"/>
      <c r="OTV20" s="63"/>
      <c r="OTW20" s="63"/>
      <c r="OTX20" s="63"/>
      <c r="OTY20" s="63"/>
      <c r="OTZ20" s="63"/>
      <c r="OUA20" s="63"/>
      <c r="OUB20" s="63"/>
      <c r="OUC20" s="63"/>
      <c r="OUD20" s="63"/>
      <c r="OUE20" s="63"/>
      <c r="OUF20" s="63"/>
      <c r="OUG20" s="63"/>
      <c r="OUH20" s="63"/>
      <c r="OUI20" s="63"/>
      <c r="OUJ20" s="63"/>
      <c r="OUK20" s="63"/>
      <c r="OUL20" s="63"/>
      <c r="OUM20" s="63"/>
      <c r="OUN20" s="63"/>
      <c r="OUO20" s="63"/>
      <c r="OUP20" s="63"/>
      <c r="OUQ20" s="63"/>
      <c r="OUR20" s="63"/>
      <c r="OUS20" s="63"/>
      <c r="OUT20" s="63"/>
      <c r="OUU20" s="63"/>
      <c r="OUV20" s="63"/>
      <c r="OUW20" s="63"/>
      <c r="OUX20" s="63"/>
      <c r="OUY20" s="63"/>
      <c r="OUZ20" s="63"/>
      <c r="OVA20" s="63"/>
      <c r="OVB20" s="63"/>
      <c r="OVC20" s="63"/>
      <c r="OVD20" s="63"/>
      <c r="OVE20" s="63"/>
      <c r="OVF20" s="63"/>
      <c r="OVG20" s="63"/>
      <c r="OVH20" s="63"/>
      <c r="OVI20" s="63"/>
      <c r="OVJ20" s="63"/>
      <c r="OVK20" s="63"/>
      <c r="OVL20" s="63"/>
      <c r="OVM20" s="63"/>
      <c r="OVN20" s="63"/>
      <c r="OVO20" s="63"/>
      <c r="OVP20" s="63"/>
      <c r="OVQ20" s="63"/>
      <c r="OVR20" s="63"/>
      <c r="OVS20" s="63"/>
      <c r="OVT20" s="63"/>
      <c r="OVU20" s="63"/>
      <c r="OVV20" s="63"/>
      <c r="OVW20" s="63"/>
      <c r="OVX20" s="63"/>
      <c r="OVY20" s="63"/>
      <c r="OVZ20" s="63"/>
      <c r="OWA20" s="63"/>
      <c r="OWB20" s="63"/>
      <c r="OWC20" s="63"/>
      <c r="OWD20" s="63"/>
      <c r="OWE20" s="63"/>
      <c r="OWF20" s="63"/>
      <c r="OWG20" s="63"/>
      <c r="OWH20" s="63"/>
      <c r="OWI20" s="63"/>
      <c r="OWJ20" s="63"/>
      <c r="OWK20" s="63"/>
      <c r="OWL20" s="63"/>
      <c r="OWM20" s="63"/>
      <c r="OWN20" s="63"/>
      <c r="OWO20" s="63"/>
      <c r="OWP20" s="63"/>
      <c r="OWQ20" s="63"/>
      <c r="OWR20" s="63"/>
      <c r="OWS20" s="63"/>
      <c r="OWT20" s="63"/>
      <c r="OWU20" s="63"/>
      <c r="OWV20" s="63"/>
      <c r="OWW20" s="63"/>
      <c r="OWX20" s="63"/>
      <c r="OWY20" s="63"/>
      <c r="OWZ20" s="63"/>
      <c r="OXA20" s="63"/>
      <c r="OXB20" s="63"/>
      <c r="OXC20" s="63"/>
      <c r="OXD20" s="63"/>
      <c r="OXE20" s="63"/>
      <c r="OXF20" s="63"/>
      <c r="OXG20" s="63"/>
      <c r="OXH20" s="63"/>
      <c r="OXI20" s="63"/>
      <c r="OXJ20" s="63"/>
      <c r="OXK20" s="63"/>
      <c r="OXL20" s="63"/>
      <c r="OXM20" s="63"/>
      <c r="OXN20" s="63"/>
      <c r="OXO20" s="63"/>
      <c r="OXP20" s="63"/>
      <c r="OXQ20" s="63"/>
      <c r="OXR20" s="63"/>
      <c r="OXS20" s="63"/>
      <c r="OXT20" s="63"/>
      <c r="OXU20" s="63"/>
      <c r="OXV20" s="63"/>
      <c r="OXW20" s="63"/>
      <c r="OXX20" s="63"/>
      <c r="OXY20" s="63"/>
      <c r="OXZ20" s="63"/>
      <c r="OYA20" s="63"/>
      <c r="OYB20" s="63"/>
      <c r="OYC20" s="63"/>
      <c r="OYD20" s="63"/>
      <c r="OYE20" s="63"/>
      <c r="OYF20" s="63"/>
      <c r="OYG20" s="63"/>
      <c r="OYH20" s="63"/>
      <c r="OYI20" s="63"/>
      <c r="OYJ20" s="63"/>
      <c r="OYK20" s="63"/>
      <c r="OYL20" s="63"/>
      <c r="OYM20" s="63"/>
      <c r="OYN20" s="63"/>
      <c r="OYO20" s="63"/>
      <c r="OYP20" s="63"/>
      <c r="OYQ20" s="63"/>
      <c r="OYR20" s="63"/>
      <c r="OYS20" s="63"/>
      <c r="OYT20" s="63"/>
      <c r="OYU20" s="63"/>
      <c r="OYV20" s="63"/>
      <c r="OYW20" s="63"/>
      <c r="OYX20" s="63"/>
      <c r="OYY20" s="63"/>
      <c r="OYZ20" s="63"/>
      <c r="OZA20" s="63"/>
      <c r="OZB20" s="63"/>
      <c r="OZC20" s="63"/>
      <c r="OZD20" s="63"/>
      <c r="OZE20" s="63"/>
      <c r="OZF20" s="63"/>
      <c r="OZG20" s="63"/>
      <c r="OZH20" s="63"/>
      <c r="OZI20" s="63"/>
      <c r="OZJ20" s="63"/>
      <c r="OZK20" s="63"/>
      <c r="OZL20" s="63"/>
      <c r="OZM20" s="63"/>
      <c r="OZN20" s="63"/>
      <c r="OZO20" s="63"/>
      <c r="OZP20" s="63"/>
      <c r="OZQ20" s="63"/>
      <c r="OZR20" s="63"/>
      <c r="OZS20" s="63"/>
      <c r="OZT20" s="63"/>
      <c r="OZU20" s="63"/>
      <c r="OZV20" s="63"/>
      <c r="OZW20" s="63"/>
      <c r="OZX20" s="63"/>
      <c r="OZY20" s="63"/>
      <c r="OZZ20" s="63"/>
      <c r="PAA20" s="63"/>
      <c r="PAB20" s="63"/>
      <c r="PAC20" s="63"/>
      <c r="PAD20" s="63"/>
      <c r="PAE20" s="63"/>
      <c r="PAF20" s="63"/>
      <c r="PAG20" s="63"/>
      <c r="PAH20" s="63"/>
      <c r="PAI20" s="63"/>
      <c r="PAJ20" s="63"/>
      <c r="PAK20" s="63"/>
      <c r="PAL20" s="63"/>
      <c r="PAM20" s="63"/>
      <c r="PAN20" s="63"/>
      <c r="PAO20" s="63"/>
      <c r="PAP20" s="63"/>
      <c r="PAQ20" s="63"/>
      <c r="PAR20" s="63"/>
      <c r="PAS20" s="63"/>
      <c r="PAT20" s="63"/>
      <c r="PAU20" s="63"/>
      <c r="PAV20" s="63"/>
      <c r="PAW20" s="63"/>
      <c r="PAX20" s="63"/>
      <c r="PAY20" s="63"/>
      <c r="PAZ20" s="63"/>
      <c r="PBA20" s="63"/>
      <c r="PBB20" s="63"/>
      <c r="PBC20" s="63"/>
      <c r="PBD20" s="63"/>
      <c r="PBE20" s="63"/>
      <c r="PBF20" s="63"/>
      <c r="PBG20" s="63"/>
      <c r="PBH20" s="63"/>
      <c r="PBI20" s="63"/>
      <c r="PBJ20" s="63"/>
      <c r="PBK20" s="63"/>
      <c r="PBL20" s="63"/>
      <c r="PBM20" s="63"/>
      <c r="PBN20" s="63"/>
      <c r="PBO20" s="63"/>
      <c r="PBP20" s="63"/>
      <c r="PBQ20" s="63"/>
      <c r="PBR20" s="63"/>
      <c r="PBS20" s="63"/>
      <c r="PBT20" s="63"/>
      <c r="PBU20" s="63"/>
      <c r="PBV20" s="63"/>
      <c r="PBW20" s="63"/>
      <c r="PBX20" s="63"/>
      <c r="PBY20" s="63"/>
      <c r="PBZ20" s="63"/>
      <c r="PCA20" s="63"/>
      <c r="PCB20" s="63"/>
      <c r="PCC20" s="63"/>
      <c r="PCD20" s="63"/>
      <c r="PCE20" s="63"/>
      <c r="PCF20" s="63"/>
      <c r="PCG20" s="63"/>
      <c r="PCH20" s="63"/>
      <c r="PCI20" s="63"/>
      <c r="PCJ20" s="63"/>
      <c r="PCK20" s="63"/>
      <c r="PCL20" s="63"/>
      <c r="PCM20" s="63"/>
      <c r="PCN20" s="63"/>
      <c r="PCO20" s="63"/>
      <c r="PCP20" s="63"/>
      <c r="PCQ20" s="63"/>
      <c r="PCR20" s="63"/>
      <c r="PCS20" s="63"/>
      <c r="PCT20" s="63"/>
      <c r="PCU20" s="63"/>
      <c r="PCV20" s="63"/>
      <c r="PCW20" s="63"/>
      <c r="PCX20" s="63"/>
      <c r="PCY20" s="63"/>
      <c r="PCZ20" s="63"/>
      <c r="PDA20" s="63"/>
      <c r="PDB20" s="63"/>
      <c r="PDC20" s="63"/>
      <c r="PDD20" s="63"/>
      <c r="PDE20" s="63"/>
      <c r="PDF20" s="63"/>
      <c r="PDG20" s="63"/>
      <c r="PDH20" s="63"/>
      <c r="PDI20" s="63"/>
      <c r="PDJ20" s="63"/>
      <c r="PDK20" s="63"/>
      <c r="PDL20" s="63"/>
      <c r="PDM20" s="63"/>
      <c r="PDN20" s="63"/>
      <c r="PDO20" s="63"/>
      <c r="PDP20" s="63"/>
      <c r="PDQ20" s="63"/>
      <c r="PDR20" s="63"/>
      <c r="PDS20" s="63"/>
      <c r="PDT20" s="63"/>
      <c r="PDU20" s="63"/>
      <c r="PDV20" s="63"/>
      <c r="PDW20" s="63"/>
      <c r="PDX20" s="63"/>
      <c r="PDY20" s="63"/>
      <c r="PDZ20" s="63"/>
      <c r="PEA20" s="63"/>
      <c r="PEB20" s="63"/>
      <c r="PEC20" s="63"/>
      <c r="PED20" s="63"/>
      <c r="PEE20" s="63"/>
      <c r="PEF20" s="63"/>
      <c r="PEG20" s="63"/>
      <c r="PEH20" s="63"/>
      <c r="PEI20" s="63"/>
      <c r="PEJ20" s="63"/>
      <c r="PEK20" s="63"/>
      <c r="PEL20" s="63"/>
      <c r="PEM20" s="63"/>
      <c r="PEN20" s="63"/>
      <c r="PEO20" s="63"/>
      <c r="PEP20" s="63"/>
      <c r="PEQ20" s="63"/>
      <c r="PER20" s="63"/>
      <c r="PES20" s="63"/>
      <c r="PET20" s="63"/>
      <c r="PEU20" s="63"/>
      <c r="PEV20" s="63"/>
      <c r="PEW20" s="63"/>
      <c r="PEX20" s="63"/>
      <c r="PEY20" s="63"/>
      <c r="PEZ20" s="63"/>
      <c r="PFA20" s="63"/>
      <c r="PFB20" s="63"/>
      <c r="PFC20" s="63"/>
      <c r="PFD20" s="63"/>
      <c r="PFE20" s="63"/>
      <c r="PFF20" s="63"/>
      <c r="PFG20" s="63"/>
      <c r="PFH20" s="63"/>
      <c r="PFI20" s="63"/>
      <c r="PFJ20" s="63"/>
      <c r="PFK20" s="63"/>
      <c r="PFL20" s="63"/>
      <c r="PFM20" s="63"/>
      <c r="PFN20" s="63"/>
      <c r="PFO20" s="63"/>
      <c r="PFP20" s="63"/>
      <c r="PFQ20" s="63"/>
      <c r="PFR20" s="63"/>
      <c r="PFS20" s="63"/>
      <c r="PFT20" s="63"/>
      <c r="PFU20" s="63"/>
      <c r="PFV20" s="63"/>
      <c r="PFW20" s="63"/>
      <c r="PFX20" s="63"/>
      <c r="PFY20" s="63"/>
      <c r="PFZ20" s="63"/>
      <c r="PGA20" s="63"/>
      <c r="PGB20" s="63"/>
      <c r="PGC20" s="63"/>
      <c r="PGD20" s="63"/>
      <c r="PGE20" s="63"/>
      <c r="PGF20" s="63"/>
      <c r="PGG20" s="63"/>
      <c r="PGH20" s="63"/>
      <c r="PGI20" s="63"/>
      <c r="PGJ20" s="63"/>
      <c r="PGK20" s="63"/>
      <c r="PGL20" s="63"/>
      <c r="PGM20" s="63"/>
      <c r="PGN20" s="63"/>
      <c r="PGO20" s="63"/>
      <c r="PGP20" s="63"/>
      <c r="PGQ20" s="63"/>
      <c r="PGR20" s="63"/>
      <c r="PGS20" s="63"/>
      <c r="PGT20" s="63"/>
      <c r="PGU20" s="63"/>
      <c r="PGV20" s="63"/>
      <c r="PGW20" s="63"/>
      <c r="PGX20" s="63"/>
      <c r="PGY20" s="63"/>
      <c r="PGZ20" s="63"/>
      <c r="PHA20" s="63"/>
      <c r="PHB20" s="63"/>
      <c r="PHC20" s="63"/>
      <c r="PHD20" s="63"/>
      <c r="PHE20" s="63"/>
      <c r="PHF20" s="63"/>
      <c r="PHG20" s="63"/>
      <c r="PHH20" s="63"/>
      <c r="PHI20" s="63"/>
      <c r="PHJ20" s="63"/>
      <c r="PHK20" s="63"/>
      <c r="PHL20" s="63"/>
      <c r="PHM20" s="63"/>
      <c r="PHN20" s="63"/>
      <c r="PHO20" s="63"/>
      <c r="PHP20" s="63"/>
      <c r="PHQ20" s="63"/>
      <c r="PHR20" s="63"/>
      <c r="PHS20" s="63"/>
      <c r="PHT20" s="63"/>
      <c r="PHU20" s="63"/>
      <c r="PHV20" s="63"/>
      <c r="PHW20" s="63"/>
      <c r="PHX20" s="63"/>
      <c r="PHY20" s="63"/>
      <c r="PHZ20" s="63"/>
      <c r="PIA20" s="63"/>
      <c r="PIB20" s="63"/>
      <c r="PIC20" s="63"/>
      <c r="PID20" s="63"/>
      <c r="PIE20" s="63"/>
      <c r="PIF20" s="63"/>
      <c r="PIG20" s="63"/>
      <c r="PIH20" s="63"/>
      <c r="PII20" s="63"/>
      <c r="PIJ20" s="63"/>
      <c r="PIK20" s="63"/>
      <c r="PIL20" s="63"/>
      <c r="PIM20" s="63"/>
      <c r="PIN20" s="63"/>
      <c r="PIO20" s="63"/>
      <c r="PIP20" s="63"/>
      <c r="PIQ20" s="63"/>
      <c r="PIR20" s="63"/>
      <c r="PIS20" s="63"/>
      <c r="PIT20" s="63"/>
      <c r="PIU20" s="63"/>
      <c r="PIV20" s="63"/>
      <c r="PIW20" s="63"/>
      <c r="PIX20" s="63"/>
      <c r="PIY20" s="63"/>
      <c r="PIZ20" s="63"/>
      <c r="PJA20" s="63"/>
      <c r="PJB20" s="63"/>
      <c r="PJC20" s="63"/>
      <c r="PJD20" s="63"/>
      <c r="PJE20" s="63"/>
      <c r="PJF20" s="63"/>
      <c r="PJG20" s="63"/>
      <c r="PJH20" s="63"/>
      <c r="PJI20" s="63"/>
      <c r="PJJ20" s="63"/>
      <c r="PJK20" s="63"/>
      <c r="PJL20" s="63"/>
      <c r="PJM20" s="63"/>
      <c r="PJN20" s="63"/>
      <c r="PJO20" s="63"/>
      <c r="PJP20" s="63"/>
      <c r="PJQ20" s="63"/>
      <c r="PJR20" s="63"/>
      <c r="PJS20" s="63"/>
      <c r="PJT20" s="63"/>
      <c r="PJU20" s="63"/>
      <c r="PJV20" s="63"/>
      <c r="PJW20" s="63"/>
      <c r="PJX20" s="63"/>
      <c r="PJY20" s="63"/>
      <c r="PJZ20" s="63"/>
      <c r="PKA20" s="63"/>
      <c r="PKB20" s="63"/>
      <c r="PKC20" s="63"/>
      <c r="PKD20" s="63"/>
      <c r="PKE20" s="63"/>
      <c r="PKF20" s="63"/>
      <c r="PKG20" s="63"/>
      <c r="PKH20" s="63"/>
      <c r="PKI20" s="63"/>
      <c r="PKJ20" s="63"/>
      <c r="PKK20" s="63"/>
      <c r="PKL20" s="63"/>
      <c r="PKM20" s="63"/>
      <c r="PKN20" s="63"/>
      <c r="PKO20" s="63"/>
      <c r="PKP20" s="63"/>
      <c r="PKQ20" s="63"/>
      <c r="PKR20" s="63"/>
      <c r="PKS20" s="63"/>
      <c r="PKT20" s="63"/>
      <c r="PKU20" s="63"/>
      <c r="PKV20" s="63"/>
      <c r="PKW20" s="63"/>
      <c r="PKX20" s="63"/>
      <c r="PKY20" s="63"/>
      <c r="PKZ20" s="63"/>
      <c r="PLA20" s="63"/>
      <c r="PLB20" s="63"/>
      <c r="PLC20" s="63"/>
      <c r="PLD20" s="63"/>
      <c r="PLE20" s="63"/>
      <c r="PLF20" s="63"/>
      <c r="PLG20" s="63"/>
      <c r="PLH20" s="63"/>
      <c r="PLI20" s="63"/>
      <c r="PLJ20" s="63"/>
      <c r="PLK20" s="63"/>
      <c r="PLL20" s="63"/>
      <c r="PLM20" s="63"/>
      <c r="PLN20" s="63"/>
      <c r="PLO20" s="63"/>
      <c r="PLP20" s="63"/>
      <c r="PLQ20" s="63"/>
      <c r="PLR20" s="63"/>
      <c r="PLS20" s="63"/>
      <c r="PLT20" s="63"/>
      <c r="PLU20" s="63"/>
      <c r="PLV20" s="63"/>
      <c r="PLW20" s="63"/>
      <c r="PLX20" s="63"/>
      <c r="PLY20" s="63"/>
      <c r="PLZ20" s="63"/>
      <c r="PMA20" s="63"/>
      <c r="PMB20" s="63"/>
      <c r="PMC20" s="63"/>
      <c r="PMD20" s="63"/>
      <c r="PME20" s="63"/>
      <c r="PMF20" s="63"/>
      <c r="PMG20" s="63"/>
      <c r="PMH20" s="63"/>
      <c r="PMI20" s="63"/>
      <c r="PMJ20" s="63"/>
      <c r="PMK20" s="63"/>
      <c r="PML20" s="63"/>
      <c r="PMM20" s="63"/>
      <c r="PMN20" s="63"/>
      <c r="PMO20" s="63"/>
      <c r="PMP20" s="63"/>
      <c r="PMQ20" s="63"/>
      <c r="PMR20" s="63"/>
      <c r="PMS20" s="63"/>
      <c r="PMT20" s="63"/>
      <c r="PMU20" s="63"/>
      <c r="PMV20" s="63"/>
      <c r="PMW20" s="63"/>
      <c r="PMX20" s="63"/>
      <c r="PMY20" s="63"/>
      <c r="PMZ20" s="63"/>
      <c r="PNA20" s="63"/>
      <c r="PNB20" s="63"/>
      <c r="PNC20" s="63"/>
      <c r="PND20" s="63"/>
      <c r="PNE20" s="63"/>
      <c r="PNF20" s="63"/>
      <c r="PNG20" s="63"/>
      <c r="PNH20" s="63"/>
      <c r="PNI20" s="63"/>
      <c r="PNJ20" s="63"/>
      <c r="PNK20" s="63"/>
      <c r="PNL20" s="63"/>
      <c r="PNM20" s="63"/>
      <c r="PNN20" s="63"/>
      <c r="PNO20" s="63"/>
      <c r="PNP20" s="63"/>
      <c r="PNQ20" s="63"/>
      <c r="PNR20" s="63"/>
      <c r="PNS20" s="63"/>
      <c r="PNT20" s="63"/>
      <c r="PNU20" s="63"/>
      <c r="PNV20" s="63"/>
      <c r="PNW20" s="63"/>
      <c r="PNX20" s="63"/>
      <c r="PNY20" s="63"/>
      <c r="PNZ20" s="63"/>
      <c r="POA20" s="63"/>
      <c r="POB20" s="63"/>
      <c r="POC20" s="63"/>
      <c r="POD20" s="63"/>
      <c r="POE20" s="63"/>
      <c r="POF20" s="63"/>
      <c r="POG20" s="63"/>
      <c r="POH20" s="63"/>
      <c r="POI20" s="63"/>
      <c r="POJ20" s="63"/>
      <c r="POK20" s="63"/>
      <c r="POL20" s="63"/>
      <c r="POM20" s="63"/>
      <c r="PON20" s="63"/>
      <c r="POO20" s="63"/>
      <c r="POP20" s="63"/>
      <c r="POQ20" s="63"/>
      <c r="POR20" s="63"/>
      <c r="POS20" s="63"/>
      <c r="POT20" s="63"/>
      <c r="POU20" s="63"/>
      <c r="POV20" s="63"/>
      <c r="POW20" s="63"/>
      <c r="POX20" s="63"/>
      <c r="POY20" s="63"/>
      <c r="POZ20" s="63"/>
      <c r="PPA20" s="63"/>
      <c r="PPB20" s="63"/>
      <c r="PPC20" s="63"/>
      <c r="PPD20" s="63"/>
      <c r="PPE20" s="63"/>
      <c r="PPF20" s="63"/>
      <c r="PPG20" s="63"/>
      <c r="PPH20" s="63"/>
      <c r="PPI20" s="63"/>
      <c r="PPJ20" s="63"/>
      <c r="PPK20" s="63"/>
      <c r="PPL20" s="63"/>
      <c r="PPM20" s="63"/>
      <c r="PPN20" s="63"/>
      <c r="PPO20" s="63"/>
      <c r="PPP20" s="63"/>
      <c r="PPQ20" s="63"/>
      <c r="PPR20" s="63"/>
      <c r="PPS20" s="63"/>
      <c r="PPT20" s="63"/>
      <c r="PPU20" s="63"/>
      <c r="PPV20" s="63"/>
      <c r="PPW20" s="63"/>
      <c r="PPX20" s="63"/>
      <c r="PPY20" s="63"/>
      <c r="PPZ20" s="63"/>
      <c r="PQA20" s="63"/>
      <c r="PQB20" s="63"/>
      <c r="PQC20" s="63"/>
      <c r="PQD20" s="63"/>
      <c r="PQE20" s="63"/>
      <c r="PQF20" s="63"/>
      <c r="PQG20" s="63"/>
      <c r="PQH20" s="63"/>
      <c r="PQI20" s="63"/>
      <c r="PQJ20" s="63"/>
      <c r="PQK20" s="63"/>
      <c r="PQL20" s="63"/>
      <c r="PQM20" s="63"/>
      <c r="PQN20" s="63"/>
      <c r="PQO20" s="63"/>
      <c r="PQP20" s="63"/>
      <c r="PQQ20" s="63"/>
      <c r="PQR20" s="63"/>
      <c r="PQS20" s="63"/>
      <c r="PQT20" s="63"/>
      <c r="PQU20" s="63"/>
      <c r="PQV20" s="63"/>
      <c r="PQW20" s="63"/>
      <c r="PQX20" s="63"/>
      <c r="PQY20" s="63"/>
      <c r="PQZ20" s="63"/>
      <c r="PRA20" s="63"/>
      <c r="PRB20" s="63"/>
      <c r="PRC20" s="63"/>
      <c r="PRD20" s="63"/>
      <c r="PRE20" s="63"/>
      <c r="PRF20" s="63"/>
      <c r="PRG20" s="63"/>
      <c r="PRH20" s="63"/>
      <c r="PRI20" s="63"/>
      <c r="PRJ20" s="63"/>
      <c r="PRK20" s="63"/>
      <c r="PRL20" s="63"/>
      <c r="PRM20" s="63"/>
      <c r="PRN20" s="63"/>
      <c r="PRO20" s="63"/>
      <c r="PRP20" s="63"/>
      <c r="PRQ20" s="63"/>
      <c r="PRR20" s="63"/>
      <c r="PRS20" s="63"/>
      <c r="PRT20" s="63"/>
      <c r="PRU20" s="63"/>
      <c r="PRV20" s="63"/>
      <c r="PRW20" s="63"/>
      <c r="PRX20" s="63"/>
      <c r="PRY20" s="63"/>
      <c r="PRZ20" s="63"/>
      <c r="PSA20" s="63"/>
      <c r="PSB20" s="63"/>
      <c r="PSC20" s="63"/>
      <c r="PSD20" s="63"/>
      <c r="PSE20" s="63"/>
      <c r="PSF20" s="63"/>
      <c r="PSG20" s="63"/>
      <c r="PSH20" s="63"/>
      <c r="PSI20" s="63"/>
      <c r="PSJ20" s="63"/>
      <c r="PSK20" s="63"/>
      <c r="PSL20" s="63"/>
      <c r="PSM20" s="63"/>
      <c r="PSN20" s="63"/>
      <c r="PSO20" s="63"/>
      <c r="PSP20" s="63"/>
      <c r="PSQ20" s="63"/>
      <c r="PSR20" s="63"/>
      <c r="PSS20" s="63"/>
      <c r="PST20" s="63"/>
      <c r="PSU20" s="63"/>
      <c r="PSV20" s="63"/>
      <c r="PSW20" s="63"/>
      <c r="PSX20" s="63"/>
      <c r="PSY20" s="63"/>
      <c r="PSZ20" s="63"/>
      <c r="PTA20" s="63"/>
      <c r="PTB20" s="63"/>
      <c r="PTC20" s="63"/>
      <c r="PTD20" s="63"/>
      <c r="PTE20" s="63"/>
      <c r="PTF20" s="63"/>
      <c r="PTG20" s="63"/>
      <c r="PTH20" s="63"/>
      <c r="PTI20" s="63"/>
      <c r="PTJ20" s="63"/>
      <c r="PTK20" s="63"/>
      <c r="PTL20" s="63"/>
      <c r="PTM20" s="63"/>
      <c r="PTN20" s="63"/>
      <c r="PTO20" s="63"/>
      <c r="PTP20" s="63"/>
      <c r="PTQ20" s="63"/>
      <c r="PTR20" s="63"/>
      <c r="PTS20" s="63"/>
      <c r="PTT20" s="63"/>
      <c r="PTU20" s="63"/>
      <c r="PTV20" s="63"/>
      <c r="PTW20" s="63"/>
      <c r="PTX20" s="63"/>
      <c r="PTY20" s="63"/>
      <c r="PTZ20" s="63"/>
      <c r="PUA20" s="63"/>
      <c r="PUB20" s="63"/>
      <c r="PUC20" s="63"/>
      <c r="PUD20" s="63"/>
      <c r="PUE20" s="63"/>
      <c r="PUF20" s="63"/>
      <c r="PUG20" s="63"/>
      <c r="PUH20" s="63"/>
      <c r="PUI20" s="63"/>
      <c r="PUJ20" s="63"/>
      <c r="PUK20" s="63"/>
      <c r="PUL20" s="63"/>
      <c r="PUM20" s="63"/>
      <c r="PUN20" s="63"/>
      <c r="PUO20" s="63"/>
      <c r="PUP20" s="63"/>
      <c r="PUQ20" s="63"/>
      <c r="PUR20" s="63"/>
      <c r="PUS20" s="63"/>
      <c r="PUT20" s="63"/>
      <c r="PUU20" s="63"/>
      <c r="PUV20" s="63"/>
      <c r="PUW20" s="63"/>
      <c r="PUX20" s="63"/>
      <c r="PUY20" s="63"/>
      <c r="PUZ20" s="63"/>
      <c r="PVA20" s="63"/>
      <c r="PVB20" s="63"/>
      <c r="PVC20" s="63"/>
      <c r="PVD20" s="63"/>
      <c r="PVE20" s="63"/>
      <c r="PVF20" s="63"/>
      <c r="PVG20" s="63"/>
      <c r="PVH20" s="63"/>
      <c r="PVI20" s="63"/>
      <c r="PVJ20" s="63"/>
      <c r="PVK20" s="63"/>
      <c r="PVL20" s="63"/>
      <c r="PVM20" s="63"/>
      <c r="PVN20" s="63"/>
      <c r="PVO20" s="63"/>
      <c r="PVP20" s="63"/>
      <c r="PVQ20" s="63"/>
      <c r="PVR20" s="63"/>
      <c r="PVS20" s="63"/>
      <c r="PVT20" s="63"/>
      <c r="PVU20" s="63"/>
      <c r="PVV20" s="63"/>
      <c r="PVW20" s="63"/>
      <c r="PVX20" s="63"/>
      <c r="PVY20" s="63"/>
      <c r="PVZ20" s="63"/>
      <c r="PWA20" s="63"/>
      <c r="PWB20" s="63"/>
      <c r="PWC20" s="63"/>
      <c r="PWD20" s="63"/>
      <c r="PWE20" s="63"/>
      <c r="PWF20" s="63"/>
      <c r="PWG20" s="63"/>
      <c r="PWH20" s="63"/>
      <c r="PWI20" s="63"/>
      <c r="PWJ20" s="63"/>
      <c r="PWK20" s="63"/>
      <c r="PWL20" s="63"/>
      <c r="PWM20" s="63"/>
      <c r="PWN20" s="63"/>
      <c r="PWO20" s="63"/>
      <c r="PWP20" s="63"/>
      <c r="PWQ20" s="63"/>
      <c r="PWR20" s="63"/>
      <c r="PWS20" s="63"/>
      <c r="PWT20" s="63"/>
      <c r="PWU20" s="63"/>
      <c r="PWV20" s="63"/>
      <c r="PWW20" s="63"/>
      <c r="PWX20" s="63"/>
      <c r="PWY20" s="63"/>
      <c r="PWZ20" s="63"/>
      <c r="PXA20" s="63"/>
      <c r="PXB20" s="63"/>
      <c r="PXC20" s="63"/>
      <c r="PXD20" s="63"/>
      <c r="PXE20" s="63"/>
      <c r="PXF20" s="63"/>
      <c r="PXG20" s="63"/>
      <c r="PXH20" s="63"/>
      <c r="PXI20" s="63"/>
      <c r="PXJ20" s="63"/>
      <c r="PXK20" s="63"/>
      <c r="PXL20" s="63"/>
      <c r="PXM20" s="63"/>
      <c r="PXN20" s="63"/>
      <c r="PXO20" s="63"/>
      <c r="PXP20" s="63"/>
      <c r="PXQ20" s="63"/>
      <c r="PXR20" s="63"/>
      <c r="PXS20" s="63"/>
      <c r="PXT20" s="63"/>
      <c r="PXU20" s="63"/>
      <c r="PXV20" s="63"/>
      <c r="PXW20" s="63"/>
      <c r="PXX20" s="63"/>
      <c r="PXY20" s="63"/>
      <c r="PXZ20" s="63"/>
      <c r="PYA20" s="63"/>
      <c r="PYB20" s="63"/>
      <c r="PYC20" s="63"/>
      <c r="PYD20" s="63"/>
      <c r="PYE20" s="63"/>
      <c r="PYF20" s="63"/>
      <c r="PYG20" s="63"/>
      <c r="PYH20" s="63"/>
      <c r="PYI20" s="63"/>
      <c r="PYJ20" s="63"/>
      <c r="PYK20" s="63"/>
      <c r="PYL20" s="63"/>
      <c r="PYM20" s="63"/>
      <c r="PYN20" s="63"/>
      <c r="PYO20" s="63"/>
      <c r="PYP20" s="63"/>
      <c r="PYQ20" s="63"/>
      <c r="PYR20" s="63"/>
      <c r="PYS20" s="63"/>
      <c r="PYT20" s="63"/>
      <c r="PYU20" s="63"/>
      <c r="PYV20" s="63"/>
      <c r="PYW20" s="63"/>
      <c r="PYX20" s="63"/>
      <c r="PYY20" s="63"/>
      <c r="PYZ20" s="63"/>
      <c r="PZA20" s="63"/>
      <c r="PZB20" s="63"/>
      <c r="PZC20" s="63"/>
      <c r="PZD20" s="63"/>
      <c r="PZE20" s="63"/>
      <c r="PZF20" s="63"/>
      <c r="PZG20" s="63"/>
      <c r="PZH20" s="63"/>
      <c r="PZI20" s="63"/>
      <c r="PZJ20" s="63"/>
      <c r="PZK20" s="63"/>
      <c r="PZL20" s="63"/>
      <c r="PZM20" s="63"/>
      <c r="PZN20" s="63"/>
      <c r="PZO20" s="63"/>
      <c r="PZP20" s="63"/>
      <c r="PZQ20" s="63"/>
      <c r="PZR20" s="63"/>
      <c r="PZS20" s="63"/>
      <c r="PZT20" s="63"/>
      <c r="PZU20" s="63"/>
      <c r="PZV20" s="63"/>
      <c r="PZW20" s="63"/>
      <c r="PZX20" s="63"/>
      <c r="PZY20" s="63"/>
      <c r="PZZ20" s="63"/>
      <c r="QAA20" s="63"/>
      <c r="QAB20" s="63"/>
      <c r="QAC20" s="63"/>
      <c r="QAD20" s="63"/>
      <c r="QAE20" s="63"/>
      <c r="QAF20" s="63"/>
      <c r="QAG20" s="63"/>
      <c r="QAH20" s="63"/>
      <c r="QAI20" s="63"/>
      <c r="QAJ20" s="63"/>
      <c r="QAK20" s="63"/>
      <c r="QAL20" s="63"/>
      <c r="QAM20" s="63"/>
      <c r="QAN20" s="63"/>
      <c r="QAO20" s="63"/>
      <c r="QAP20" s="63"/>
      <c r="QAQ20" s="63"/>
      <c r="QAR20" s="63"/>
      <c r="QAS20" s="63"/>
      <c r="QAT20" s="63"/>
      <c r="QAU20" s="63"/>
      <c r="QAV20" s="63"/>
      <c r="QAW20" s="63"/>
      <c r="QAX20" s="63"/>
      <c r="QAY20" s="63"/>
      <c r="QAZ20" s="63"/>
      <c r="QBA20" s="63"/>
      <c r="QBB20" s="63"/>
      <c r="QBC20" s="63"/>
      <c r="QBD20" s="63"/>
      <c r="QBE20" s="63"/>
      <c r="QBF20" s="63"/>
      <c r="QBG20" s="63"/>
      <c r="QBH20" s="63"/>
      <c r="QBI20" s="63"/>
      <c r="QBJ20" s="63"/>
      <c r="QBK20" s="63"/>
      <c r="QBL20" s="63"/>
      <c r="QBM20" s="63"/>
      <c r="QBN20" s="63"/>
      <c r="QBO20" s="63"/>
      <c r="QBP20" s="63"/>
      <c r="QBQ20" s="63"/>
      <c r="QBR20" s="63"/>
      <c r="QBS20" s="63"/>
      <c r="QBT20" s="63"/>
      <c r="QBU20" s="63"/>
      <c r="QBV20" s="63"/>
      <c r="QBW20" s="63"/>
      <c r="QBX20" s="63"/>
      <c r="QBY20" s="63"/>
      <c r="QBZ20" s="63"/>
      <c r="QCA20" s="63"/>
      <c r="QCB20" s="63"/>
      <c r="QCC20" s="63"/>
      <c r="QCD20" s="63"/>
      <c r="QCE20" s="63"/>
      <c r="QCF20" s="63"/>
      <c r="QCG20" s="63"/>
      <c r="QCH20" s="63"/>
      <c r="QCI20" s="63"/>
      <c r="QCJ20" s="63"/>
      <c r="QCK20" s="63"/>
      <c r="QCL20" s="63"/>
      <c r="QCM20" s="63"/>
      <c r="QCN20" s="63"/>
      <c r="QCO20" s="63"/>
      <c r="QCP20" s="63"/>
      <c r="QCQ20" s="63"/>
      <c r="QCR20" s="63"/>
      <c r="QCS20" s="63"/>
      <c r="QCT20" s="63"/>
      <c r="QCU20" s="63"/>
      <c r="QCV20" s="63"/>
      <c r="QCW20" s="63"/>
      <c r="QCX20" s="63"/>
      <c r="QCY20" s="63"/>
      <c r="QCZ20" s="63"/>
      <c r="QDA20" s="63"/>
      <c r="QDB20" s="63"/>
      <c r="QDC20" s="63"/>
      <c r="QDD20" s="63"/>
      <c r="QDE20" s="63"/>
      <c r="QDF20" s="63"/>
      <c r="QDG20" s="63"/>
      <c r="QDH20" s="63"/>
      <c r="QDI20" s="63"/>
      <c r="QDJ20" s="63"/>
      <c r="QDK20" s="63"/>
      <c r="QDL20" s="63"/>
      <c r="QDM20" s="63"/>
      <c r="QDN20" s="63"/>
      <c r="QDO20" s="63"/>
      <c r="QDP20" s="63"/>
      <c r="QDQ20" s="63"/>
      <c r="QDR20" s="63"/>
      <c r="QDS20" s="63"/>
      <c r="QDT20" s="63"/>
      <c r="QDU20" s="63"/>
      <c r="QDV20" s="63"/>
      <c r="QDW20" s="63"/>
      <c r="QDX20" s="63"/>
      <c r="QDY20" s="63"/>
      <c r="QDZ20" s="63"/>
      <c r="QEA20" s="63"/>
      <c r="QEB20" s="63"/>
      <c r="QEC20" s="63"/>
      <c r="QED20" s="63"/>
      <c r="QEE20" s="63"/>
      <c r="QEF20" s="63"/>
      <c r="QEG20" s="63"/>
      <c r="QEH20" s="63"/>
      <c r="QEI20" s="63"/>
      <c r="QEJ20" s="63"/>
      <c r="QEK20" s="63"/>
      <c r="QEL20" s="63"/>
      <c r="QEM20" s="63"/>
      <c r="QEN20" s="63"/>
      <c r="QEO20" s="63"/>
      <c r="QEP20" s="63"/>
      <c r="QEQ20" s="63"/>
      <c r="QER20" s="63"/>
      <c r="QES20" s="63"/>
      <c r="QET20" s="63"/>
      <c r="QEU20" s="63"/>
      <c r="QEV20" s="63"/>
      <c r="QEW20" s="63"/>
      <c r="QEX20" s="63"/>
      <c r="QEY20" s="63"/>
      <c r="QEZ20" s="63"/>
      <c r="QFA20" s="63"/>
      <c r="QFB20" s="63"/>
      <c r="QFC20" s="63"/>
      <c r="QFD20" s="63"/>
      <c r="QFE20" s="63"/>
      <c r="QFF20" s="63"/>
      <c r="QFG20" s="63"/>
      <c r="QFH20" s="63"/>
      <c r="QFI20" s="63"/>
      <c r="QFJ20" s="63"/>
      <c r="QFK20" s="63"/>
      <c r="QFL20" s="63"/>
      <c r="QFM20" s="63"/>
      <c r="QFN20" s="63"/>
      <c r="QFO20" s="63"/>
      <c r="QFP20" s="63"/>
      <c r="QFQ20" s="63"/>
      <c r="QFR20" s="63"/>
      <c r="QFS20" s="63"/>
      <c r="QFT20" s="63"/>
      <c r="QFU20" s="63"/>
      <c r="QFV20" s="63"/>
      <c r="QFW20" s="63"/>
      <c r="QFX20" s="63"/>
      <c r="QFY20" s="63"/>
      <c r="QFZ20" s="63"/>
      <c r="QGA20" s="63"/>
      <c r="QGB20" s="63"/>
      <c r="QGC20" s="63"/>
      <c r="QGD20" s="63"/>
      <c r="QGE20" s="63"/>
      <c r="QGF20" s="63"/>
      <c r="QGG20" s="63"/>
      <c r="QGH20" s="63"/>
      <c r="QGI20" s="63"/>
      <c r="QGJ20" s="63"/>
      <c r="QGK20" s="63"/>
      <c r="QGL20" s="63"/>
      <c r="QGM20" s="63"/>
      <c r="QGN20" s="63"/>
      <c r="QGO20" s="63"/>
      <c r="QGP20" s="63"/>
      <c r="QGQ20" s="63"/>
      <c r="QGR20" s="63"/>
      <c r="QGS20" s="63"/>
      <c r="QGT20" s="63"/>
      <c r="QGU20" s="63"/>
      <c r="QGV20" s="63"/>
      <c r="QGW20" s="63"/>
      <c r="QGX20" s="63"/>
      <c r="QGY20" s="63"/>
      <c r="QGZ20" s="63"/>
      <c r="QHA20" s="63"/>
      <c r="QHB20" s="63"/>
      <c r="QHC20" s="63"/>
      <c r="QHD20" s="63"/>
      <c r="QHE20" s="63"/>
      <c r="QHF20" s="63"/>
      <c r="QHG20" s="63"/>
      <c r="QHH20" s="63"/>
      <c r="QHI20" s="63"/>
      <c r="QHJ20" s="63"/>
      <c r="QHK20" s="63"/>
      <c r="QHL20" s="63"/>
      <c r="QHM20" s="63"/>
      <c r="QHN20" s="63"/>
      <c r="QHO20" s="63"/>
      <c r="QHP20" s="63"/>
      <c r="QHQ20" s="63"/>
      <c r="QHR20" s="63"/>
      <c r="QHS20" s="63"/>
      <c r="QHT20" s="63"/>
      <c r="QHU20" s="63"/>
      <c r="QHV20" s="63"/>
      <c r="QHW20" s="63"/>
      <c r="QHX20" s="63"/>
      <c r="QHY20" s="63"/>
      <c r="QHZ20" s="63"/>
      <c r="QIA20" s="63"/>
      <c r="QIB20" s="63"/>
      <c r="QIC20" s="63"/>
      <c r="QID20" s="63"/>
      <c r="QIE20" s="63"/>
      <c r="QIF20" s="63"/>
      <c r="QIG20" s="63"/>
      <c r="QIH20" s="63"/>
      <c r="QII20" s="63"/>
      <c r="QIJ20" s="63"/>
      <c r="QIK20" s="63"/>
      <c r="QIL20" s="63"/>
      <c r="QIM20" s="63"/>
      <c r="QIN20" s="63"/>
      <c r="QIO20" s="63"/>
      <c r="QIP20" s="63"/>
      <c r="QIQ20" s="63"/>
      <c r="QIR20" s="63"/>
      <c r="QIS20" s="63"/>
      <c r="QIT20" s="63"/>
      <c r="QIU20" s="63"/>
      <c r="QIV20" s="63"/>
      <c r="QIW20" s="63"/>
      <c r="QIX20" s="63"/>
      <c r="QIY20" s="63"/>
      <c r="QIZ20" s="63"/>
      <c r="QJA20" s="63"/>
      <c r="QJB20" s="63"/>
      <c r="QJC20" s="63"/>
      <c r="QJD20" s="63"/>
      <c r="QJE20" s="63"/>
      <c r="QJF20" s="63"/>
      <c r="QJG20" s="63"/>
      <c r="QJH20" s="63"/>
      <c r="QJI20" s="63"/>
      <c r="QJJ20" s="63"/>
      <c r="QJK20" s="63"/>
      <c r="QJL20" s="63"/>
      <c r="QJM20" s="63"/>
      <c r="QJN20" s="63"/>
      <c r="QJO20" s="63"/>
      <c r="QJP20" s="63"/>
      <c r="QJQ20" s="63"/>
      <c r="QJR20" s="63"/>
      <c r="QJS20" s="63"/>
      <c r="QJT20" s="63"/>
      <c r="QJU20" s="63"/>
      <c r="QJV20" s="63"/>
      <c r="QJW20" s="63"/>
      <c r="QJX20" s="63"/>
      <c r="QJY20" s="63"/>
      <c r="QJZ20" s="63"/>
      <c r="QKA20" s="63"/>
      <c r="QKB20" s="63"/>
      <c r="QKC20" s="63"/>
      <c r="QKD20" s="63"/>
      <c r="QKE20" s="63"/>
      <c r="QKF20" s="63"/>
      <c r="QKG20" s="63"/>
      <c r="QKH20" s="63"/>
      <c r="QKI20" s="63"/>
      <c r="QKJ20" s="63"/>
      <c r="QKK20" s="63"/>
      <c r="QKL20" s="63"/>
      <c r="QKM20" s="63"/>
      <c r="QKN20" s="63"/>
      <c r="QKO20" s="63"/>
      <c r="QKP20" s="63"/>
      <c r="QKQ20" s="63"/>
      <c r="QKR20" s="63"/>
      <c r="QKS20" s="63"/>
      <c r="QKT20" s="63"/>
      <c r="QKU20" s="63"/>
      <c r="QKV20" s="63"/>
      <c r="QKW20" s="63"/>
      <c r="QKX20" s="63"/>
      <c r="QKY20" s="63"/>
      <c r="QKZ20" s="63"/>
      <c r="QLA20" s="63"/>
      <c r="QLB20" s="63"/>
      <c r="QLC20" s="63"/>
      <c r="QLD20" s="63"/>
      <c r="QLE20" s="63"/>
      <c r="QLF20" s="63"/>
      <c r="QLG20" s="63"/>
      <c r="QLH20" s="63"/>
      <c r="QLI20" s="63"/>
      <c r="QLJ20" s="63"/>
      <c r="QLK20" s="63"/>
      <c r="QLL20" s="63"/>
      <c r="QLM20" s="63"/>
      <c r="QLN20" s="63"/>
      <c r="QLO20" s="63"/>
      <c r="QLP20" s="63"/>
      <c r="QLQ20" s="63"/>
      <c r="QLR20" s="63"/>
      <c r="QLS20" s="63"/>
      <c r="QLT20" s="63"/>
      <c r="QLU20" s="63"/>
      <c r="QLV20" s="63"/>
      <c r="QLW20" s="63"/>
      <c r="QLX20" s="63"/>
      <c r="QLY20" s="63"/>
      <c r="QLZ20" s="63"/>
      <c r="QMA20" s="63"/>
      <c r="QMB20" s="63"/>
      <c r="QMC20" s="63"/>
      <c r="QMD20" s="63"/>
      <c r="QME20" s="63"/>
      <c r="QMF20" s="63"/>
      <c r="QMG20" s="63"/>
      <c r="QMH20" s="63"/>
      <c r="QMI20" s="63"/>
      <c r="QMJ20" s="63"/>
      <c r="QMK20" s="63"/>
      <c r="QML20" s="63"/>
      <c r="QMM20" s="63"/>
      <c r="QMN20" s="63"/>
      <c r="QMO20" s="63"/>
      <c r="QMP20" s="63"/>
      <c r="QMQ20" s="63"/>
      <c r="QMR20" s="63"/>
      <c r="QMS20" s="63"/>
      <c r="QMT20" s="63"/>
      <c r="QMU20" s="63"/>
      <c r="QMV20" s="63"/>
      <c r="QMW20" s="63"/>
      <c r="QMX20" s="63"/>
      <c r="QMY20" s="63"/>
      <c r="QMZ20" s="63"/>
      <c r="QNA20" s="63"/>
      <c r="QNB20" s="63"/>
      <c r="QNC20" s="63"/>
      <c r="QND20" s="63"/>
      <c r="QNE20" s="63"/>
      <c r="QNF20" s="63"/>
      <c r="QNG20" s="63"/>
      <c r="QNH20" s="63"/>
      <c r="QNI20" s="63"/>
      <c r="QNJ20" s="63"/>
      <c r="QNK20" s="63"/>
      <c r="QNL20" s="63"/>
      <c r="QNM20" s="63"/>
      <c r="QNN20" s="63"/>
      <c r="QNO20" s="63"/>
      <c r="QNP20" s="63"/>
      <c r="QNQ20" s="63"/>
      <c r="QNR20" s="63"/>
      <c r="QNS20" s="63"/>
      <c r="QNT20" s="63"/>
      <c r="QNU20" s="63"/>
      <c r="QNV20" s="63"/>
      <c r="QNW20" s="63"/>
      <c r="QNX20" s="63"/>
      <c r="QNY20" s="63"/>
      <c r="QNZ20" s="63"/>
      <c r="QOA20" s="63"/>
      <c r="QOB20" s="63"/>
      <c r="QOC20" s="63"/>
      <c r="QOD20" s="63"/>
      <c r="QOE20" s="63"/>
      <c r="QOF20" s="63"/>
      <c r="QOG20" s="63"/>
      <c r="QOH20" s="63"/>
      <c r="QOI20" s="63"/>
      <c r="QOJ20" s="63"/>
      <c r="QOK20" s="63"/>
      <c r="QOL20" s="63"/>
      <c r="QOM20" s="63"/>
      <c r="QON20" s="63"/>
      <c r="QOO20" s="63"/>
      <c r="QOP20" s="63"/>
      <c r="QOQ20" s="63"/>
      <c r="QOR20" s="63"/>
      <c r="QOS20" s="63"/>
      <c r="QOT20" s="63"/>
      <c r="QOU20" s="63"/>
      <c r="QOV20" s="63"/>
      <c r="QOW20" s="63"/>
      <c r="QOX20" s="63"/>
      <c r="QOY20" s="63"/>
      <c r="QOZ20" s="63"/>
      <c r="QPA20" s="63"/>
      <c r="QPB20" s="63"/>
      <c r="QPC20" s="63"/>
      <c r="QPD20" s="63"/>
      <c r="QPE20" s="63"/>
      <c r="QPF20" s="63"/>
      <c r="QPG20" s="63"/>
      <c r="QPH20" s="63"/>
      <c r="QPI20" s="63"/>
      <c r="QPJ20" s="63"/>
      <c r="QPK20" s="63"/>
      <c r="QPL20" s="63"/>
      <c r="QPM20" s="63"/>
      <c r="QPN20" s="63"/>
      <c r="QPO20" s="63"/>
      <c r="QPP20" s="63"/>
      <c r="QPQ20" s="63"/>
      <c r="QPR20" s="63"/>
      <c r="QPS20" s="63"/>
      <c r="QPT20" s="63"/>
      <c r="QPU20" s="63"/>
      <c r="QPV20" s="63"/>
      <c r="QPW20" s="63"/>
      <c r="QPX20" s="63"/>
      <c r="QPY20" s="63"/>
      <c r="QPZ20" s="63"/>
      <c r="QQA20" s="63"/>
      <c r="QQB20" s="63"/>
      <c r="QQC20" s="63"/>
      <c r="QQD20" s="63"/>
      <c r="QQE20" s="63"/>
      <c r="QQF20" s="63"/>
      <c r="QQG20" s="63"/>
      <c r="QQH20" s="63"/>
      <c r="QQI20" s="63"/>
      <c r="QQJ20" s="63"/>
      <c r="QQK20" s="63"/>
      <c r="QQL20" s="63"/>
      <c r="QQM20" s="63"/>
      <c r="QQN20" s="63"/>
      <c r="QQO20" s="63"/>
      <c r="QQP20" s="63"/>
      <c r="QQQ20" s="63"/>
      <c r="QQR20" s="63"/>
      <c r="QQS20" s="63"/>
      <c r="QQT20" s="63"/>
      <c r="QQU20" s="63"/>
      <c r="QQV20" s="63"/>
      <c r="QQW20" s="63"/>
      <c r="QQX20" s="63"/>
      <c r="QQY20" s="63"/>
      <c r="QQZ20" s="63"/>
      <c r="QRA20" s="63"/>
      <c r="QRB20" s="63"/>
      <c r="QRC20" s="63"/>
      <c r="QRD20" s="63"/>
      <c r="QRE20" s="63"/>
      <c r="QRF20" s="63"/>
      <c r="QRG20" s="63"/>
      <c r="QRH20" s="63"/>
      <c r="QRI20" s="63"/>
      <c r="QRJ20" s="63"/>
      <c r="QRK20" s="63"/>
      <c r="QRL20" s="63"/>
      <c r="QRM20" s="63"/>
      <c r="QRN20" s="63"/>
      <c r="QRO20" s="63"/>
      <c r="QRP20" s="63"/>
      <c r="QRQ20" s="63"/>
      <c r="QRR20" s="63"/>
      <c r="QRS20" s="63"/>
      <c r="QRT20" s="63"/>
      <c r="QRU20" s="63"/>
      <c r="QRV20" s="63"/>
      <c r="QRW20" s="63"/>
      <c r="QRX20" s="63"/>
      <c r="QRY20" s="63"/>
      <c r="QRZ20" s="63"/>
      <c r="QSA20" s="63"/>
      <c r="QSB20" s="63"/>
      <c r="QSC20" s="63"/>
      <c r="QSD20" s="63"/>
      <c r="QSE20" s="63"/>
      <c r="QSF20" s="63"/>
      <c r="QSG20" s="63"/>
      <c r="QSH20" s="63"/>
      <c r="QSI20" s="63"/>
      <c r="QSJ20" s="63"/>
      <c r="QSK20" s="63"/>
      <c r="QSL20" s="63"/>
      <c r="QSM20" s="63"/>
      <c r="QSN20" s="63"/>
      <c r="QSO20" s="63"/>
      <c r="QSP20" s="63"/>
      <c r="QSQ20" s="63"/>
      <c r="QSR20" s="63"/>
      <c r="QSS20" s="63"/>
      <c r="QST20" s="63"/>
      <c r="QSU20" s="63"/>
      <c r="QSV20" s="63"/>
      <c r="QSW20" s="63"/>
      <c r="QSX20" s="63"/>
      <c r="QSY20" s="63"/>
      <c r="QSZ20" s="63"/>
      <c r="QTA20" s="63"/>
      <c r="QTB20" s="63"/>
      <c r="QTC20" s="63"/>
      <c r="QTD20" s="63"/>
      <c r="QTE20" s="63"/>
      <c r="QTF20" s="63"/>
      <c r="QTG20" s="63"/>
      <c r="QTH20" s="63"/>
      <c r="QTI20" s="63"/>
      <c r="QTJ20" s="63"/>
      <c r="QTK20" s="63"/>
      <c r="QTL20" s="63"/>
      <c r="QTM20" s="63"/>
      <c r="QTN20" s="63"/>
      <c r="QTO20" s="63"/>
      <c r="QTP20" s="63"/>
      <c r="QTQ20" s="63"/>
      <c r="QTR20" s="63"/>
      <c r="QTS20" s="63"/>
      <c r="QTT20" s="63"/>
      <c r="QTU20" s="63"/>
      <c r="QTV20" s="63"/>
      <c r="QTW20" s="63"/>
      <c r="QTX20" s="63"/>
      <c r="QTY20" s="63"/>
      <c r="QTZ20" s="63"/>
      <c r="QUA20" s="63"/>
      <c r="QUB20" s="63"/>
      <c r="QUC20" s="63"/>
      <c r="QUD20" s="63"/>
      <c r="QUE20" s="63"/>
      <c r="QUF20" s="63"/>
      <c r="QUG20" s="63"/>
      <c r="QUH20" s="63"/>
      <c r="QUI20" s="63"/>
      <c r="QUJ20" s="63"/>
      <c r="QUK20" s="63"/>
      <c r="QUL20" s="63"/>
      <c r="QUM20" s="63"/>
      <c r="QUN20" s="63"/>
      <c r="QUO20" s="63"/>
      <c r="QUP20" s="63"/>
      <c r="QUQ20" s="63"/>
      <c r="QUR20" s="63"/>
      <c r="QUS20" s="63"/>
      <c r="QUT20" s="63"/>
      <c r="QUU20" s="63"/>
      <c r="QUV20" s="63"/>
      <c r="QUW20" s="63"/>
      <c r="QUX20" s="63"/>
      <c r="QUY20" s="63"/>
      <c r="QUZ20" s="63"/>
      <c r="QVA20" s="63"/>
      <c r="QVB20" s="63"/>
      <c r="QVC20" s="63"/>
      <c r="QVD20" s="63"/>
      <c r="QVE20" s="63"/>
      <c r="QVF20" s="63"/>
      <c r="QVG20" s="63"/>
      <c r="QVH20" s="63"/>
      <c r="QVI20" s="63"/>
      <c r="QVJ20" s="63"/>
      <c r="QVK20" s="63"/>
      <c r="QVL20" s="63"/>
      <c r="QVM20" s="63"/>
      <c r="QVN20" s="63"/>
      <c r="QVO20" s="63"/>
      <c r="QVP20" s="63"/>
      <c r="QVQ20" s="63"/>
      <c r="QVR20" s="63"/>
      <c r="QVS20" s="63"/>
      <c r="QVT20" s="63"/>
      <c r="QVU20" s="63"/>
      <c r="QVV20" s="63"/>
      <c r="QVW20" s="63"/>
      <c r="QVX20" s="63"/>
      <c r="QVY20" s="63"/>
      <c r="QVZ20" s="63"/>
      <c r="QWA20" s="63"/>
      <c r="QWB20" s="63"/>
      <c r="QWC20" s="63"/>
      <c r="QWD20" s="63"/>
      <c r="QWE20" s="63"/>
      <c r="QWF20" s="63"/>
      <c r="QWG20" s="63"/>
      <c r="QWH20" s="63"/>
      <c r="QWI20" s="63"/>
      <c r="QWJ20" s="63"/>
      <c r="QWK20" s="63"/>
      <c r="QWL20" s="63"/>
      <c r="QWM20" s="63"/>
      <c r="QWN20" s="63"/>
      <c r="QWO20" s="63"/>
      <c r="QWP20" s="63"/>
      <c r="QWQ20" s="63"/>
      <c r="QWR20" s="63"/>
      <c r="QWS20" s="63"/>
      <c r="QWT20" s="63"/>
      <c r="QWU20" s="63"/>
      <c r="QWV20" s="63"/>
      <c r="QWW20" s="63"/>
      <c r="QWX20" s="63"/>
      <c r="QWY20" s="63"/>
      <c r="QWZ20" s="63"/>
      <c r="QXA20" s="63"/>
      <c r="QXB20" s="63"/>
      <c r="QXC20" s="63"/>
      <c r="QXD20" s="63"/>
      <c r="QXE20" s="63"/>
      <c r="QXF20" s="63"/>
      <c r="QXG20" s="63"/>
      <c r="QXH20" s="63"/>
      <c r="QXI20" s="63"/>
      <c r="QXJ20" s="63"/>
      <c r="QXK20" s="63"/>
      <c r="QXL20" s="63"/>
      <c r="QXM20" s="63"/>
      <c r="QXN20" s="63"/>
      <c r="QXO20" s="63"/>
      <c r="QXP20" s="63"/>
      <c r="QXQ20" s="63"/>
      <c r="QXR20" s="63"/>
      <c r="QXS20" s="63"/>
      <c r="QXT20" s="63"/>
      <c r="QXU20" s="63"/>
      <c r="QXV20" s="63"/>
      <c r="QXW20" s="63"/>
      <c r="QXX20" s="63"/>
      <c r="QXY20" s="63"/>
      <c r="QXZ20" s="63"/>
      <c r="QYA20" s="63"/>
      <c r="QYB20" s="63"/>
      <c r="QYC20" s="63"/>
      <c r="QYD20" s="63"/>
      <c r="QYE20" s="63"/>
      <c r="QYF20" s="63"/>
      <c r="QYG20" s="63"/>
      <c r="QYH20" s="63"/>
      <c r="QYI20" s="63"/>
      <c r="QYJ20" s="63"/>
      <c r="QYK20" s="63"/>
      <c r="QYL20" s="63"/>
      <c r="QYM20" s="63"/>
      <c r="QYN20" s="63"/>
      <c r="QYO20" s="63"/>
      <c r="QYP20" s="63"/>
      <c r="QYQ20" s="63"/>
      <c r="QYR20" s="63"/>
      <c r="QYS20" s="63"/>
      <c r="QYT20" s="63"/>
      <c r="QYU20" s="63"/>
      <c r="QYV20" s="63"/>
      <c r="QYW20" s="63"/>
      <c r="QYX20" s="63"/>
      <c r="QYY20" s="63"/>
      <c r="QYZ20" s="63"/>
      <c r="QZA20" s="63"/>
      <c r="QZB20" s="63"/>
      <c r="QZC20" s="63"/>
      <c r="QZD20" s="63"/>
      <c r="QZE20" s="63"/>
      <c r="QZF20" s="63"/>
      <c r="QZG20" s="63"/>
      <c r="QZH20" s="63"/>
      <c r="QZI20" s="63"/>
      <c r="QZJ20" s="63"/>
      <c r="QZK20" s="63"/>
      <c r="QZL20" s="63"/>
      <c r="QZM20" s="63"/>
      <c r="QZN20" s="63"/>
      <c r="QZO20" s="63"/>
      <c r="QZP20" s="63"/>
      <c r="QZQ20" s="63"/>
      <c r="QZR20" s="63"/>
      <c r="QZS20" s="63"/>
      <c r="QZT20" s="63"/>
      <c r="QZU20" s="63"/>
      <c r="QZV20" s="63"/>
      <c r="QZW20" s="63"/>
      <c r="QZX20" s="63"/>
      <c r="QZY20" s="63"/>
      <c r="QZZ20" s="63"/>
      <c r="RAA20" s="63"/>
      <c r="RAB20" s="63"/>
      <c r="RAC20" s="63"/>
      <c r="RAD20" s="63"/>
      <c r="RAE20" s="63"/>
      <c r="RAF20" s="63"/>
      <c r="RAG20" s="63"/>
      <c r="RAH20" s="63"/>
      <c r="RAI20" s="63"/>
      <c r="RAJ20" s="63"/>
      <c r="RAK20" s="63"/>
      <c r="RAL20" s="63"/>
      <c r="RAM20" s="63"/>
      <c r="RAN20" s="63"/>
      <c r="RAO20" s="63"/>
      <c r="RAP20" s="63"/>
      <c r="RAQ20" s="63"/>
      <c r="RAR20" s="63"/>
      <c r="RAS20" s="63"/>
      <c r="RAT20" s="63"/>
      <c r="RAU20" s="63"/>
      <c r="RAV20" s="63"/>
      <c r="RAW20" s="63"/>
      <c r="RAX20" s="63"/>
      <c r="RAY20" s="63"/>
      <c r="RAZ20" s="63"/>
      <c r="RBA20" s="63"/>
      <c r="RBB20" s="63"/>
      <c r="RBC20" s="63"/>
      <c r="RBD20" s="63"/>
      <c r="RBE20" s="63"/>
      <c r="RBF20" s="63"/>
      <c r="RBG20" s="63"/>
      <c r="RBH20" s="63"/>
      <c r="RBI20" s="63"/>
      <c r="RBJ20" s="63"/>
      <c r="RBK20" s="63"/>
      <c r="RBL20" s="63"/>
      <c r="RBM20" s="63"/>
      <c r="RBN20" s="63"/>
      <c r="RBO20" s="63"/>
      <c r="RBP20" s="63"/>
      <c r="RBQ20" s="63"/>
      <c r="RBR20" s="63"/>
      <c r="RBS20" s="63"/>
      <c r="RBT20" s="63"/>
      <c r="RBU20" s="63"/>
      <c r="RBV20" s="63"/>
      <c r="RBW20" s="63"/>
      <c r="RBX20" s="63"/>
      <c r="RBY20" s="63"/>
      <c r="RBZ20" s="63"/>
      <c r="RCA20" s="63"/>
      <c r="RCB20" s="63"/>
      <c r="RCC20" s="63"/>
      <c r="RCD20" s="63"/>
      <c r="RCE20" s="63"/>
      <c r="RCF20" s="63"/>
      <c r="RCG20" s="63"/>
      <c r="RCH20" s="63"/>
      <c r="RCI20" s="63"/>
      <c r="RCJ20" s="63"/>
      <c r="RCK20" s="63"/>
      <c r="RCL20" s="63"/>
      <c r="RCM20" s="63"/>
      <c r="RCN20" s="63"/>
      <c r="RCO20" s="63"/>
      <c r="RCP20" s="63"/>
      <c r="RCQ20" s="63"/>
      <c r="RCR20" s="63"/>
      <c r="RCS20" s="63"/>
      <c r="RCT20" s="63"/>
      <c r="RCU20" s="63"/>
      <c r="RCV20" s="63"/>
      <c r="RCW20" s="63"/>
      <c r="RCX20" s="63"/>
      <c r="RCY20" s="63"/>
      <c r="RCZ20" s="63"/>
      <c r="RDA20" s="63"/>
      <c r="RDB20" s="63"/>
      <c r="RDC20" s="63"/>
      <c r="RDD20" s="63"/>
      <c r="RDE20" s="63"/>
      <c r="RDF20" s="63"/>
      <c r="RDG20" s="63"/>
      <c r="RDH20" s="63"/>
      <c r="RDI20" s="63"/>
      <c r="RDJ20" s="63"/>
      <c r="RDK20" s="63"/>
      <c r="RDL20" s="63"/>
      <c r="RDM20" s="63"/>
      <c r="RDN20" s="63"/>
      <c r="RDO20" s="63"/>
      <c r="RDP20" s="63"/>
      <c r="RDQ20" s="63"/>
      <c r="RDR20" s="63"/>
      <c r="RDS20" s="63"/>
      <c r="RDT20" s="63"/>
      <c r="RDU20" s="63"/>
      <c r="RDV20" s="63"/>
      <c r="RDW20" s="63"/>
      <c r="RDX20" s="63"/>
      <c r="RDY20" s="63"/>
      <c r="RDZ20" s="63"/>
      <c r="REA20" s="63"/>
      <c r="REB20" s="63"/>
      <c r="REC20" s="63"/>
      <c r="RED20" s="63"/>
      <c r="REE20" s="63"/>
      <c r="REF20" s="63"/>
      <c r="REG20" s="63"/>
      <c r="REH20" s="63"/>
      <c r="REI20" s="63"/>
      <c r="REJ20" s="63"/>
      <c r="REK20" s="63"/>
      <c r="REL20" s="63"/>
      <c r="REM20" s="63"/>
      <c r="REN20" s="63"/>
      <c r="REO20" s="63"/>
      <c r="REP20" s="63"/>
      <c r="REQ20" s="63"/>
      <c r="RER20" s="63"/>
      <c r="RES20" s="63"/>
      <c r="RET20" s="63"/>
      <c r="REU20" s="63"/>
      <c r="REV20" s="63"/>
      <c r="REW20" s="63"/>
      <c r="REX20" s="63"/>
      <c r="REY20" s="63"/>
      <c r="REZ20" s="63"/>
      <c r="RFA20" s="63"/>
      <c r="RFB20" s="63"/>
      <c r="RFC20" s="63"/>
      <c r="RFD20" s="63"/>
      <c r="RFE20" s="63"/>
      <c r="RFF20" s="63"/>
      <c r="RFG20" s="63"/>
      <c r="RFH20" s="63"/>
      <c r="RFI20" s="63"/>
      <c r="RFJ20" s="63"/>
      <c r="RFK20" s="63"/>
      <c r="RFL20" s="63"/>
      <c r="RFM20" s="63"/>
      <c r="RFN20" s="63"/>
      <c r="RFO20" s="63"/>
      <c r="RFP20" s="63"/>
      <c r="RFQ20" s="63"/>
      <c r="RFR20" s="63"/>
      <c r="RFS20" s="63"/>
      <c r="RFT20" s="63"/>
      <c r="RFU20" s="63"/>
      <c r="RFV20" s="63"/>
      <c r="RFW20" s="63"/>
      <c r="RFX20" s="63"/>
      <c r="RFY20" s="63"/>
      <c r="RFZ20" s="63"/>
      <c r="RGA20" s="63"/>
      <c r="RGB20" s="63"/>
      <c r="RGC20" s="63"/>
      <c r="RGD20" s="63"/>
      <c r="RGE20" s="63"/>
      <c r="RGF20" s="63"/>
      <c r="RGG20" s="63"/>
      <c r="RGH20" s="63"/>
      <c r="RGI20" s="63"/>
      <c r="RGJ20" s="63"/>
      <c r="RGK20" s="63"/>
      <c r="RGL20" s="63"/>
      <c r="RGM20" s="63"/>
      <c r="RGN20" s="63"/>
      <c r="RGO20" s="63"/>
      <c r="RGP20" s="63"/>
      <c r="RGQ20" s="63"/>
      <c r="RGR20" s="63"/>
      <c r="RGS20" s="63"/>
      <c r="RGT20" s="63"/>
      <c r="RGU20" s="63"/>
      <c r="RGV20" s="63"/>
      <c r="RGW20" s="63"/>
      <c r="RGX20" s="63"/>
      <c r="RGY20" s="63"/>
      <c r="RGZ20" s="63"/>
      <c r="RHA20" s="63"/>
      <c r="RHB20" s="63"/>
      <c r="RHC20" s="63"/>
      <c r="RHD20" s="63"/>
      <c r="RHE20" s="63"/>
      <c r="RHF20" s="63"/>
      <c r="RHG20" s="63"/>
      <c r="RHH20" s="63"/>
      <c r="RHI20" s="63"/>
      <c r="RHJ20" s="63"/>
      <c r="RHK20" s="63"/>
      <c r="RHL20" s="63"/>
      <c r="RHM20" s="63"/>
      <c r="RHN20" s="63"/>
      <c r="RHO20" s="63"/>
      <c r="RHP20" s="63"/>
      <c r="RHQ20" s="63"/>
      <c r="RHR20" s="63"/>
      <c r="RHS20" s="63"/>
      <c r="RHT20" s="63"/>
      <c r="RHU20" s="63"/>
      <c r="RHV20" s="63"/>
      <c r="RHW20" s="63"/>
      <c r="RHX20" s="63"/>
      <c r="RHY20" s="63"/>
      <c r="RHZ20" s="63"/>
      <c r="RIA20" s="63"/>
      <c r="RIB20" s="63"/>
      <c r="RIC20" s="63"/>
      <c r="RID20" s="63"/>
      <c r="RIE20" s="63"/>
      <c r="RIF20" s="63"/>
      <c r="RIG20" s="63"/>
      <c r="RIH20" s="63"/>
      <c r="RII20" s="63"/>
      <c r="RIJ20" s="63"/>
      <c r="RIK20" s="63"/>
      <c r="RIL20" s="63"/>
      <c r="RIM20" s="63"/>
      <c r="RIN20" s="63"/>
      <c r="RIO20" s="63"/>
      <c r="RIP20" s="63"/>
      <c r="RIQ20" s="63"/>
      <c r="RIR20" s="63"/>
      <c r="RIS20" s="63"/>
      <c r="RIT20" s="63"/>
      <c r="RIU20" s="63"/>
      <c r="RIV20" s="63"/>
      <c r="RIW20" s="63"/>
      <c r="RIX20" s="63"/>
      <c r="RIY20" s="63"/>
      <c r="RIZ20" s="63"/>
      <c r="RJA20" s="63"/>
      <c r="RJB20" s="63"/>
      <c r="RJC20" s="63"/>
      <c r="RJD20" s="63"/>
      <c r="RJE20" s="63"/>
      <c r="RJF20" s="63"/>
      <c r="RJG20" s="63"/>
      <c r="RJH20" s="63"/>
      <c r="RJI20" s="63"/>
      <c r="RJJ20" s="63"/>
      <c r="RJK20" s="63"/>
      <c r="RJL20" s="63"/>
      <c r="RJM20" s="63"/>
      <c r="RJN20" s="63"/>
      <c r="RJO20" s="63"/>
      <c r="RJP20" s="63"/>
      <c r="RJQ20" s="63"/>
      <c r="RJR20" s="63"/>
      <c r="RJS20" s="63"/>
      <c r="RJT20" s="63"/>
      <c r="RJU20" s="63"/>
      <c r="RJV20" s="63"/>
      <c r="RJW20" s="63"/>
      <c r="RJX20" s="63"/>
      <c r="RJY20" s="63"/>
      <c r="RJZ20" s="63"/>
      <c r="RKA20" s="63"/>
      <c r="RKB20" s="63"/>
      <c r="RKC20" s="63"/>
      <c r="RKD20" s="63"/>
      <c r="RKE20" s="63"/>
      <c r="RKF20" s="63"/>
      <c r="RKG20" s="63"/>
      <c r="RKH20" s="63"/>
      <c r="RKI20" s="63"/>
      <c r="RKJ20" s="63"/>
      <c r="RKK20" s="63"/>
      <c r="RKL20" s="63"/>
      <c r="RKM20" s="63"/>
      <c r="RKN20" s="63"/>
      <c r="RKO20" s="63"/>
      <c r="RKP20" s="63"/>
      <c r="RKQ20" s="63"/>
      <c r="RKR20" s="63"/>
      <c r="RKS20" s="63"/>
      <c r="RKT20" s="63"/>
      <c r="RKU20" s="63"/>
      <c r="RKV20" s="63"/>
      <c r="RKW20" s="63"/>
      <c r="RKX20" s="63"/>
      <c r="RKY20" s="63"/>
      <c r="RKZ20" s="63"/>
      <c r="RLA20" s="63"/>
      <c r="RLB20" s="63"/>
      <c r="RLC20" s="63"/>
      <c r="RLD20" s="63"/>
      <c r="RLE20" s="63"/>
      <c r="RLF20" s="63"/>
      <c r="RLG20" s="63"/>
      <c r="RLH20" s="63"/>
      <c r="RLI20" s="63"/>
      <c r="RLJ20" s="63"/>
      <c r="RLK20" s="63"/>
      <c r="RLL20" s="63"/>
      <c r="RLM20" s="63"/>
      <c r="RLN20" s="63"/>
      <c r="RLO20" s="63"/>
      <c r="RLP20" s="63"/>
      <c r="RLQ20" s="63"/>
      <c r="RLR20" s="63"/>
      <c r="RLS20" s="63"/>
      <c r="RLT20" s="63"/>
      <c r="RLU20" s="63"/>
      <c r="RLV20" s="63"/>
      <c r="RLW20" s="63"/>
      <c r="RLX20" s="63"/>
      <c r="RLY20" s="63"/>
      <c r="RLZ20" s="63"/>
      <c r="RMA20" s="63"/>
      <c r="RMB20" s="63"/>
      <c r="RMC20" s="63"/>
      <c r="RMD20" s="63"/>
      <c r="RME20" s="63"/>
      <c r="RMF20" s="63"/>
      <c r="RMG20" s="63"/>
      <c r="RMH20" s="63"/>
      <c r="RMI20" s="63"/>
      <c r="RMJ20" s="63"/>
      <c r="RMK20" s="63"/>
      <c r="RML20" s="63"/>
      <c r="RMM20" s="63"/>
      <c r="RMN20" s="63"/>
      <c r="RMO20" s="63"/>
      <c r="RMP20" s="63"/>
      <c r="RMQ20" s="63"/>
      <c r="RMR20" s="63"/>
      <c r="RMS20" s="63"/>
      <c r="RMT20" s="63"/>
      <c r="RMU20" s="63"/>
      <c r="RMV20" s="63"/>
      <c r="RMW20" s="63"/>
      <c r="RMX20" s="63"/>
      <c r="RMY20" s="63"/>
      <c r="RMZ20" s="63"/>
      <c r="RNA20" s="63"/>
      <c r="RNB20" s="63"/>
      <c r="RNC20" s="63"/>
      <c r="RND20" s="63"/>
      <c r="RNE20" s="63"/>
      <c r="RNF20" s="63"/>
      <c r="RNG20" s="63"/>
      <c r="RNH20" s="63"/>
      <c r="RNI20" s="63"/>
      <c r="RNJ20" s="63"/>
      <c r="RNK20" s="63"/>
      <c r="RNL20" s="63"/>
      <c r="RNM20" s="63"/>
      <c r="RNN20" s="63"/>
      <c r="RNO20" s="63"/>
      <c r="RNP20" s="63"/>
      <c r="RNQ20" s="63"/>
      <c r="RNR20" s="63"/>
      <c r="RNS20" s="63"/>
      <c r="RNT20" s="63"/>
      <c r="RNU20" s="63"/>
      <c r="RNV20" s="63"/>
      <c r="RNW20" s="63"/>
      <c r="RNX20" s="63"/>
      <c r="RNY20" s="63"/>
      <c r="RNZ20" s="63"/>
      <c r="ROA20" s="63"/>
      <c r="ROB20" s="63"/>
      <c r="ROC20" s="63"/>
      <c r="ROD20" s="63"/>
      <c r="ROE20" s="63"/>
      <c r="ROF20" s="63"/>
      <c r="ROG20" s="63"/>
      <c r="ROH20" s="63"/>
      <c r="ROI20" s="63"/>
      <c r="ROJ20" s="63"/>
      <c r="ROK20" s="63"/>
      <c r="ROL20" s="63"/>
      <c r="ROM20" s="63"/>
      <c r="RON20" s="63"/>
      <c r="ROO20" s="63"/>
      <c r="ROP20" s="63"/>
      <c r="ROQ20" s="63"/>
      <c r="ROR20" s="63"/>
      <c r="ROS20" s="63"/>
      <c r="ROT20" s="63"/>
      <c r="ROU20" s="63"/>
      <c r="ROV20" s="63"/>
      <c r="ROW20" s="63"/>
      <c r="ROX20" s="63"/>
      <c r="ROY20" s="63"/>
      <c r="ROZ20" s="63"/>
      <c r="RPA20" s="63"/>
      <c r="RPB20" s="63"/>
      <c r="RPC20" s="63"/>
      <c r="RPD20" s="63"/>
      <c r="RPE20" s="63"/>
      <c r="RPF20" s="63"/>
      <c r="RPG20" s="63"/>
      <c r="RPH20" s="63"/>
      <c r="RPI20" s="63"/>
      <c r="RPJ20" s="63"/>
      <c r="RPK20" s="63"/>
      <c r="RPL20" s="63"/>
      <c r="RPM20" s="63"/>
      <c r="RPN20" s="63"/>
      <c r="RPO20" s="63"/>
      <c r="RPP20" s="63"/>
      <c r="RPQ20" s="63"/>
      <c r="RPR20" s="63"/>
      <c r="RPS20" s="63"/>
      <c r="RPT20" s="63"/>
      <c r="RPU20" s="63"/>
      <c r="RPV20" s="63"/>
      <c r="RPW20" s="63"/>
      <c r="RPX20" s="63"/>
      <c r="RPY20" s="63"/>
      <c r="RPZ20" s="63"/>
      <c r="RQA20" s="63"/>
      <c r="RQB20" s="63"/>
      <c r="RQC20" s="63"/>
      <c r="RQD20" s="63"/>
      <c r="RQE20" s="63"/>
      <c r="RQF20" s="63"/>
      <c r="RQG20" s="63"/>
      <c r="RQH20" s="63"/>
      <c r="RQI20" s="63"/>
      <c r="RQJ20" s="63"/>
      <c r="RQK20" s="63"/>
      <c r="RQL20" s="63"/>
      <c r="RQM20" s="63"/>
      <c r="RQN20" s="63"/>
      <c r="RQO20" s="63"/>
      <c r="RQP20" s="63"/>
      <c r="RQQ20" s="63"/>
      <c r="RQR20" s="63"/>
      <c r="RQS20" s="63"/>
      <c r="RQT20" s="63"/>
      <c r="RQU20" s="63"/>
      <c r="RQV20" s="63"/>
      <c r="RQW20" s="63"/>
      <c r="RQX20" s="63"/>
      <c r="RQY20" s="63"/>
      <c r="RQZ20" s="63"/>
      <c r="RRA20" s="63"/>
      <c r="RRB20" s="63"/>
      <c r="RRC20" s="63"/>
      <c r="RRD20" s="63"/>
      <c r="RRE20" s="63"/>
      <c r="RRF20" s="63"/>
      <c r="RRG20" s="63"/>
      <c r="RRH20" s="63"/>
      <c r="RRI20" s="63"/>
      <c r="RRJ20" s="63"/>
      <c r="RRK20" s="63"/>
      <c r="RRL20" s="63"/>
      <c r="RRM20" s="63"/>
      <c r="RRN20" s="63"/>
      <c r="RRO20" s="63"/>
      <c r="RRP20" s="63"/>
      <c r="RRQ20" s="63"/>
      <c r="RRR20" s="63"/>
      <c r="RRS20" s="63"/>
      <c r="RRT20" s="63"/>
      <c r="RRU20" s="63"/>
      <c r="RRV20" s="63"/>
      <c r="RRW20" s="63"/>
      <c r="RRX20" s="63"/>
      <c r="RRY20" s="63"/>
      <c r="RRZ20" s="63"/>
      <c r="RSA20" s="63"/>
      <c r="RSB20" s="63"/>
      <c r="RSC20" s="63"/>
      <c r="RSD20" s="63"/>
      <c r="RSE20" s="63"/>
      <c r="RSF20" s="63"/>
      <c r="RSG20" s="63"/>
      <c r="RSH20" s="63"/>
      <c r="RSI20" s="63"/>
      <c r="RSJ20" s="63"/>
      <c r="RSK20" s="63"/>
      <c r="RSL20" s="63"/>
      <c r="RSM20" s="63"/>
      <c r="RSN20" s="63"/>
      <c r="RSO20" s="63"/>
      <c r="RSP20" s="63"/>
      <c r="RSQ20" s="63"/>
      <c r="RSR20" s="63"/>
      <c r="RSS20" s="63"/>
      <c r="RST20" s="63"/>
      <c r="RSU20" s="63"/>
      <c r="RSV20" s="63"/>
      <c r="RSW20" s="63"/>
      <c r="RSX20" s="63"/>
      <c r="RSY20" s="63"/>
      <c r="RSZ20" s="63"/>
      <c r="RTA20" s="63"/>
      <c r="RTB20" s="63"/>
      <c r="RTC20" s="63"/>
      <c r="RTD20" s="63"/>
      <c r="RTE20" s="63"/>
      <c r="RTF20" s="63"/>
      <c r="RTG20" s="63"/>
      <c r="RTH20" s="63"/>
      <c r="RTI20" s="63"/>
      <c r="RTJ20" s="63"/>
      <c r="RTK20" s="63"/>
      <c r="RTL20" s="63"/>
      <c r="RTM20" s="63"/>
      <c r="RTN20" s="63"/>
      <c r="RTO20" s="63"/>
      <c r="RTP20" s="63"/>
      <c r="RTQ20" s="63"/>
      <c r="RTR20" s="63"/>
      <c r="RTS20" s="63"/>
      <c r="RTT20" s="63"/>
      <c r="RTU20" s="63"/>
      <c r="RTV20" s="63"/>
      <c r="RTW20" s="63"/>
      <c r="RTX20" s="63"/>
      <c r="RTY20" s="63"/>
      <c r="RTZ20" s="63"/>
      <c r="RUA20" s="63"/>
      <c r="RUB20" s="63"/>
      <c r="RUC20" s="63"/>
      <c r="RUD20" s="63"/>
      <c r="RUE20" s="63"/>
      <c r="RUF20" s="63"/>
      <c r="RUG20" s="63"/>
      <c r="RUH20" s="63"/>
      <c r="RUI20" s="63"/>
      <c r="RUJ20" s="63"/>
      <c r="RUK20" s="63"/>
      <c r="RUL20" s="63"/>
      <c r="RUM20" s="63"/>
      <c r="RUN20" s="63"/>
      <c r="RUO20" s="63"/>
      <c r="RUP20" s="63"/>
      <c r="RUQ20" s="63"/>
      <c r="RUR20" s="63"/>
      <c r="RUS20" s="63"/>
      <c r="RUT20" s="63"/>
      <c r="RUU20" s="63"/>
      <c r="RUV20" s="63"/>
      <c r="RUW20" s="63"/>
      <c r="RUX20" s="63"/>
      <c r="RUY20" s="63"/>
      <c r="RUZ20" s="63"/>
      <c r="RVA20" s="63"/>
      <c r="RVB20" s="63"/>
      <c r="RVC20" s="63"/>
      <c r="RVD20" s="63"/>
      <c r="RVE20" s="63"/>
      <c r="RVF20" s="63"/>
      <c r="RVG20" s="63"/>
      <c r="RVH20" s="63"/>
      <c r="RVI20" s="63"/>
      <c r="RVJ20" s="63"/>
      <c r="RVK20" s="63"/>
      <c r="RVL20" s="63"/>
      <c r="RVM20" s="63"/>
      <c r="RVN20" s="63"/>
      <c r="RVO20" s="63"/>
      <c r="RVP20" s="63"/>
      <c r="RVQ20" s="63"/>
      <c r="RVR20" s="63"/>
      <c r="RVS20" s="63"/>
      <c r="RVT20" s="63"/>
      <c r="RVU20" s="63"/>
      <c r="RVV20" s="63"/>
      <c r="RVW20" s="63"/>
      <c r="RVX20" s="63"/>
      <c r="RVY20" s="63"/>
      <c r="RVZ20" s="63"/>
      <c r="RWA20" s="63"/>
      <c r="RWB20" s="63"/>
      <c r="RWC20" s="63"/>
      <c r="RWD20" s="63"/>
      <c r="RWE20" s="63"/>
      <c r="RWF20" s="63"/>
      <c r="RWG20" s="63"/>
      <c r="RWH20" s="63"/>
      <c r="RWI20" s="63"/>
      <c r="RWJ20" s="63"/>
      <c r="RWK20" s="63"/>
      <c r="RWL20" s="63"/>
      <c r="RWM20" s="63"/>
      <c r="RWN20" s="63"/>
      <c r="RWO20" s="63"/>
      <c r="RWP20" s="63"/>
      <c r="RWQ20" s="63"/>
      <c r="RWR20" s="63"/>
      <c r="RWS20" s="63"/>
      <c r="RWT20" s="63"/>
      <c r="RWU20" s="63"/>
      <c r="RWV20" s="63"/>
      <c r="RWW20" s="63"/>
      <c r="RWX20" s="63"/>
      <c r="RWY20" s="63"/>
      <c r="RWZ20" s="63"/>
      <c r="RXA20" s="63"/>
      <c r="RXB20" s="63"/>
      <c r="RXC20" s="63"/>
      <c r="RXD20" s="63"/>
      <c r="RXE20" s="63"/>
      <c r="RXF20" s="63"/>
      <c r="RXG20" s="63"/>
      <c r="RXH20" s="63"/>
      <c r="RXI20" s="63"/>
      <c r="RXJ20" s="63"/>
      <c r="RXK20" s="63"/>
      <c r="RXL20" s="63"/>
      <c r="RXM20" s="63"/>
      <c r="RXN20" s="63"/>
      <c r="RXO20" s="63"/>
      <c r="RXP20" s="63"/>
      <c r="RXQ20" s="63"/>
      <c r="RXR20" s="63"/>
      <c r="RXS20" s="63"/>
      <c r="RXT20" s="63"/>
      <c r="RXU20" s="63"/>
      <c r="RXV20" s="63"/>
      <c r="RXW20" s="63"/>
      <c r="RXX20" s="63"/>
      <c r="RXY20" s="63"/>
      <c r="RXZ20" s="63"/>
      <c r="RYA20" s="63"/>
      <c r="RYB20" s="63"/>
      <c r="RYC20" s="63"/>
      <c r="RYD20" s="63"/>
      <c r="RYE20" s="63"/>
      <c r="RYF20" s="63"/>
      <c r="RYG20" s="63"/>
      <c r="RYH20" s="63"/>
      <c r="RYI20" s="63"/>
      <c r="RYJ20" s="63"/>
      <c r="RYK20" s="63"/>
      <c r="RYL20" s="63"/>
      <c r="RYM20" s="63"/>
      <c r="RYN20" s="63"/>
      <c r="RYO20" s="63"/>
      <c r="RYP20" s="63"/>
      <c r="RYQ20" s="63"/>
      <c r="RYR20" s="63"/>
      <c r="RYS20" s="63"/>
      <c r="RYT20" s="63"/>
      <c r="RYU20" s="63"/>
      <c r="RYV20" s="63"/>
      <c r="RYW20" s="63"/>
      <c r="RYX20" s="63"/>
      <c r="RYY20" s="63"/>
      <c r="RYZ20" s="63"/>
      <c r="RZA20" s="63"/>
      <c r="RZB20" s="63"/>
      <c r="RZC20" s="63"/>
      <c r="RZD20" s="63"/>
      <c r="RZE20" s="63"/>
      <c r="RZF20" s="63"/>
      <c r="RZG20" s="63"/>
      <c r="RZH20" s="63"/>
      <c r="RZI20" s="63"/>
      <c r="RZJ20" s="63"/>
      <c r="RZK20" s="63"/>
      <c r="RZL20" s="63"/>
      <c r="RZM20" s="63"/>
      <c r="RZN20" s="63"/>
      <c r="RZO20" s="63"/>
      <c r="RZP20" s="63"/>
      <c r="RZQ20" s="63"/>
      <c r="RZR20" s="63"/>
      <c r="RZS20" s="63"/>
      <c r="RZT20" s="63"/>
      <c r="RZU20" s="63"/>
      <c r="RZV20" s="63"/>
      <c r="RZW20" s="63"/>
      <c r="RZX20" s="63"/>
      <c r="RZY20" s="63"/>
      <c r="RZZ20" s="63"/>
      <c r="SAA20" s="63"/>
      <c r="SAB20" s="63"/>
      <c r="SAC20" s="63"/>
      <c r="SAD20" s="63"/>
      <c r="SAE20" s="63"/>
      <c r="SAF20" s="63"/>
      <c r="SAG20" s="63"/>
      <c r="SAH20" s="63"/>
      <c r="SAI20" s="63"/>
      <c r="SAJ20" s="63"/>
      <c r="SAK20" s="63"/>
      <c r="SAL20" s="63"/>
      <c r="SAM20" s="63"/>
      <c r="SAN20" s="63"/>
      <c r="SAO20" s="63"/>
      <c r="SAP20" s="63"/>
      <c r="SAQ20" s="63"/>
      <c r="SAR20" s="63"/>
      <c r="SAS20" s="63"/>
      <c r="SAT20" s="63"/>
      <c r="SAU20" s="63"/>
      <c r="SAV20" s="63"/>
      <c r="SAW20" s="63"/>
      <c r="SAX20" s="63"/>
      <c r="SAY20" s="63"/>
      <c r="SAZ20" s="63"/>
      <c r="SBA20" s="63"/>
      <c r="SBB20" s="63"/>
      <c r="SBC20" s="63"/>
      <c r="SBD20" s="63"/>
      <c r="SBE20" s="63"/>
      <c r="SBF20" s="63"/>
      <c r="SBG20" s="63"/>
      <c r="SBH20" s="63"/>
      <c r="SBI20" s="63"/>
      <c r="SBJ20" s="63"/>
      <c r="SBK20" s="63"/>
      <c r="SBL20" s="63"/>
      <c r="SBM20" s="63"/>
      <c r="SBN20" s="63"/>
      <c r="SBO20" s="63"/>
      <c r="SBP20" s="63"/>
      <c r="SBQ20" s="63"/>
      <c r="SBR20" s="63"/>
      <c r="SBS20" s="63"/>
      <c r="SBT20" s="63"/>
      <c r="SBU20" s="63"/>
      <c r="SBV20" s="63"/>
      <c r="SBW20" s="63"/>
      <c r="SBX20" s="63"/>
      <c r="SBY20" s="63"/>
      <c r="SBZ20" s="63"/>
      <c r="SCA20" s="63"/>
      <c r="SCB20" s="63"/>
      <c r="SCC20" s="63"/>
      <c r="SCD20" s="63"/>
      <c r="SCE20" s="63"/>
      <c r="SCF20" s="63"/>
      <c r="SCG20" s="63"/>
      <c r="SCH20" s="63"/>
      <c r="SCI20" s="63"/>
      <c r="SCJ20" s="63"/>
      <c r="SCK20" s="63"/>
      <c r="SCL20" s="63"/>
      <c r="SCM20" s="63"/>
      <c r="SCN20" s="63"/>
      <c r="SCO20" s="63"/>
      <c r="SCP20" s="63"/>
      <c r="SCQ20" s="63"/>
      <c r="SCR20" s="63"/>
      <c r="SCS20" s="63"/>
      <c r="SCT20" s="63"/>
      <c r="SCU20" s="63"/>
      <c r="SCV20" s="63"/>
      <c r="SCW20" s="63"/>
      <c r="SCX20" s="63"/>
      <c r="SCY20" s="63"/>
      <c r="SCZ20" s="63"/>
      <c r="SDA20" s="63"/>
      <c r="SDB20" s="63"/>
      <c r="SDC20" s="63"/>
      <c r="SDD20" s="63"/>
      <c r="SDE20" s="63"/>
      <c r="SDF20" s="63"/>
      <c r="SDG20" s="63"/>
      <c r="SDH20" s="63"/>
      <c r="SDI20" s="63"/>
      <c r="SDJ20" s="63"/>
      <c r="SDK20" s="63"/>
      <c r="SDL20" s="63"/>
      <c r="SDM20" s="63"/>
      <c r="SDN20" s="63"/>
      <c r="SDO20" s="63"/>
      <c r="SDP20" s="63"/>
      <c r="SDQ20" s="63"/>
      <c r="SDR20" s="63"/>
      <c r="SDS20" s="63"/>
      <c r="SDT20" s="63"/>
      <c r="SDU20" s="63"/>
      <c r="SDV20" s="63"/>
      <c r="SDW20" s="63"/>
      <c r="SDX20" s="63"/>
      <c r="SDY20" s="63"/>
      <c r="SDZ20" s="63"/>
      <c r="SEA20" s="63"/>
      <c r="SEB20" s="63"/>
      <c r="SEC20" s="63"/>
      <c r="SED20" s="63"/>
      <c r="SEE20" s="63"/>
      <c r="SEF20" s="63"/>
      <c r="SEG20" s="63"/>
      <c r="SEH20" s="63"/>
      <c r="SEI20" s="63"/>
      <c r="SEJ20" s="63"/>
      <c r="SEK20" s="63"/>
      <c r="SEL20" s="63"/>
      <c r="SEM20" s="63"/>
      <c r="SEN20" s="63"/>
      <c r="SEO20" s="63"/>
      <c r="SEP20" s="63"/>
      <c r="SEQ20" s="63"/>
      <c r="SER20" s="63"/>
      <c r="SES20" s="63"/>
      <c r="SET20" s="63"/>
      <c r="SEU20" s="63"/>
      <c r="SEV20" s="63"/>
      <c r="SEW20" s="63"/>
      <c r="SEX20" s="63"/>
      <c r="SEY20" s="63"/>
      <c r="SEZ20" s="63"/>
      <c r="SFA20" s="63"/>
      <c r="SFB20" s="63"/>
      <c r="SFC20" s="63"/>
      <c r="SFD20" s="63"/>
      <c r="SFE20" s="63"/>
      <c r="SFF20" s="63"/>
      <c r="SFG20" s="63"/>
      <c r="SFH20" s="63"/>
      <c r="SFI20" s="63"/>
      <c r="SFJ20" s="63"/>
      <c r="SFK20" s="63"/>
      <c r="SFL20" s="63"/>
      <c r="SFM20" s="63"/>
      <c r="SFN20" s="63"/>
      <c r="SFO20" s="63"/>
      <c r="SFP20" s="63"/>
      <c r="SFQ20" s="63"/>
      <c r="SFR20" s="63"/>
      <c r="SFS20" s="63"/>
      <c r="SFT20" s="63"/>
      <c r="SFU20" s="63"/>
      <c r="SFV20" s="63"/>
      <c r="SFW20" s="63"/>
      <c r="SFX20" s="63"/>
      <c r="SFY20" s="63"/>
      <c r="SFZ20" s="63"/>
      <c r="SGA20" s="63"/>
      <c r="SGB20" s="63"/>
      <c r="SGC20" s="63"/>
      <c r="SGD20" s="63"/>
      <c r="SGE20" s="63"/>
      <c r="SGF20" s="63"/>
      <c r="SGG20" s="63"/>
      <c r="SGH20" s="63"/>
      <c r="SGI20" s="63"/>
      <c r="SGJ20" s="63"/>
      <c r="SGK20" s="63"/>
      <c r="SGL20" s="63"/>
      <c r="SGM20" s="63"/>
      <c r="SGN20" s="63"/>
      <c r="SGO20" s="63"/>
      <c r="SGP20" s="63"/>
      <c r="SGQ20" s="63"/>
      <c r="SGR20" s="63"/>
      <c r="SGS20" s="63"/>
      <c r="SGT20" s="63"/>
      <c r="SGU20" s="63"/>
      <c r="SGV20" s="63"/>
      <c r="SGW20" s="63"/>
      <c r="SGX20" s="63"/>
      <c r="SGY20" s="63"/>
      <c r="SGZ20" s="63"/>
      <c r="SHA20" s="63"/>
      <c r="SHB20" s="63"/>
      <c r="SHC20" s="63"/>
      <c r="SHD20" s="63"/>
      <c r="SHE20" s="63"/>
      <c r="SHF20" s="63"/>
      <c r="SHG20" s="63"/>
      <c r="SHH20" s="63"/>
      <c r="SHI20" s="63"/>
      <c r="SHJ20" s="63"/>
      <c r="SHK20" s="63"/>
      <c r="SHL20" s="63"/>
      <c r="SHM20" s="63"/>
      <c r="SHN20" s="63"/>
      <c r="SHO20" s="63"/>
      <c r="SHP20" s="63"/>
      <c r="SHQ20" s="63"/>
      <c r="SHR20" s="63"/>
      <c r="SHS20" s="63"/>
      <c r="SHT20" s="63"/>
      <c r="SHU20" s="63"/>
      <c r="SHV20" s="63"/>
      <c r="SHW20" s="63"/>
      <c r="SHX20" s="63"/>
      <c r="SHY20" s="63"/>
      <c r="SHZ20" s="63"/>
      <c r="SIA20" s="63"/>
      <c r="SIB20" s="63"/>
      <c r="SIC20" s="63"/>
      <c r="SID20" s="63"/>
      <c r="SIE20" s="63"/>
      <c r="SIF20" s="63"/>
      <c r="SIG20" s="63"/>
      <c r="SIH20" s="63"/>
      <c r="SII20" s="63"/>
      <c r="SIJ20" s="63"/>
      <c r="SIK20" s="63"/>
      <c r="SIL20" s="63"/>
      <c r="SIM20" s="63"/>
      <c r="SIN20" s="63"/>
      <c r="SIO20" s="63"/>
      <c r="SIP20" s="63"/>
      <c r="SIQ20" s="63"/>
      <c r="SIR20" s="63"/>
      <c r="SIS20" s="63"/>
      <c r="SIT20" s="63"/>
      <c r="SIU20" s="63"/>
      <c r="SIV20" s="63"/>
      <c r="SIW20" s="63"/>
      <c r="SIX20" s="63"/>
      <c r="SIY20" s="63"/>
      <c r="SIZ20" s="63"/>
      <c r="SJA20" s="63"/>
      <c r="SJB20" s="63"/>
      <c r="SJC20" s="63"/>
      <c r="SJD20" s="63"/>
      <c r="SJE20" s="63"/>
      <c r="SJF20" s="63"/>
      <c r="SJG20" s="63"/>
      <c r="SJH20" s="63"/>
      <c r="SJI20" s="63"/>
      <c r="SJJ20" s="63"/>
      <c r="SJK20" s="63"/>
      <c r="SJL20" s="63"/>
      <c r="SJM20" s="63"/>
      <c r="SJN20" s="63"/>
      <c r="SJO20" s="63"/>
      <c r="SJP20" s="63"/>
      <c r="SJQ20" s="63"/>
      <c r="SJR20" s="63"/>
      <c r="SJS20" s="63"/>
      <c r="SJT20" s="63"/>
      <c r="SJU20" s="63"/>
      <c r="SJV20" s="63"/>
      <c r="SJW20" s="63"/>
      <c r="SJX20" s="63"/>
      <c r="SJY20" s="63"/>
      <c r="SJZ20" s="63"/>
      <c r="SKA20" s="63"/>
      <c r="SKB20" s="63"/>
      <c r="SKC20" s="63"/>
      <c r="SKD20" s="63"/>
      <c r="SKE20" s="63"/>
      <c r="SKF20" s="63"/>
      <c r="SKG20" s="63"/>
      <c r="SKH20" s="63"/>
      <c r="SKI20" s="63"/>
      <c r="SKJ20" s="63"/>
      <c r="SKK20" s="63"/>
      <c r="SKL20" s="63"/>
      <c r="SKM20" s="63"/>
      <c r="SKN20" s="63"/>
      <c r="SKO20" s="63"/>
      <c r="SKP20" s="63"/>
      <c r="SKQ20" s="63"/>
      <c r="SKR20" s="63"/>
      <c r="SKS20" s="63"/>
      <c r="SKT20" s="63"/>
      <c r="SKU20" s="63"/>
      <c r="SKV20" s="63"/>
      <c r="SKW20" s="63"/>
      <c r="SKX20" s="63"/>
      <c r="SKY20" s="63"/>
      <c r="SKZ20" s="63"/>
      <c r="SLA20" s="63"/>
      <c r="SLB20" s="63"/>
      <c r="SLC20" s="63"/>
      <c r="SLD20" s="63"/>
      <c r="SLE20" s="63"/>
      <c r="SLF20" s="63"/>
      <c r="SLG20" s="63"/>
      <c r="SLH20" s="63"/>
      <c r="SLI20" s="63"/>
      <c r="SLJ20" s="63"/>
      <c r="SLK20" s="63"/>
      <c r="SLL20" s="63"/>
      <c r="SLM20" s="63"/>
      <c r="SLN20" s="63"/>
      <c r="SLO20" s="63"/>
      <c r="SLP20" s="63"/>
      <c r="SLQ20" s="63"/>
      <c r="SLR20" s="63"/>
      <c r="SLS20" s="63"/>
      <c r="SLT20" s="63"/>
      <c r="SLU20" s="63"/>
      <c r="SLV20" s="63"/>
      <c r="SLW20" s="63"/>
      <c r="SLX20" s="63"/>
      <c r="SLY20" s="63"/>
      <c r="SLZ20" s="63"/>
      <c r="SMA20" s="63"/>
      <c r="SMB20" s="63"/>
      <c r="SMC20" s="63"/>
      <c r="SMD20" s="63"/>
      <c r="SME20" s="63"/>
      <c r="SMF20" s="63"/>
      <c r="SMG20" s="63"/>
      <c r="SMH20" s="63"/>
      <c r="SMI20" s="63"/>
      <c r="SMJ20" s="63"/>
      <c r="SMK20" s="63"/>
      <c r="SML20" s="63"/>
      <c r="SMM20" s="63"/>
      <c r="SMN20" s="63"/>
      <c r="SMO20" s="63"/>
      <c r="SMP20" s="63"/>
      <c r="SMQ20" s="63"/>
      <c r="SMR20" s="63"/>
      <c r="SMS20" s="63"/>
      <c r="SMT20" s="63"/>
      <c r="SMU20" s="63"/>
      <c r="SMV20" s="63"/>
      <c r="SMW20" s="63"/>
      <c r="SMX20" s="63"/>
      <c r="SMY20" s="63"/>
      <c r="SMZ20" s="63"/>
      <c r="SNA20" s="63"/>
      <c r="SNB20" s="63"/>
      <c r="SNC20" s="63"/>
      <c r="SND20" s="63"/>
      <c r="SNE20" s="63"/>
      <c r="SNF20" s="63"/>
      <c r="SNG20" s="63"/>
      <c r="SNH20" s="63"/>
      <c r="SNI20" s="63"/>
      <c r="SNJ20" s="63"/>
      <c r="SNK20" s="63"/>
      <c r="SNL20" s="63"/>
      <c r="SNM20" s="63"/>
      <c r="SNN20" s="63"/>
      <c r="SNO20" s="63"/>
      <c r="SNP20" s="63"/>
      <c r="SNQ20" s="63"/>
      <c r="SNR20" s="63"/>
      <c r="SNS20" s="63"/>
      <c r="SNT20" s="63"/>
      <c r="SNU20" s="63"/>
      <c r="SNV20" s="63"/>
      <c r="SNW20" s="63"/>
      <c r="SNX20" s="63"/>
      <c r="SNY20" s="63"/>
      <c r="SNZ20" s="63"/>
      <c r="SOA20" s="63"/>
      <c r="SOB20" s="63"/>
      <c r="SOC20" s="63"/>
      <c r="SOD20" s="63"/>
      <c r="SOE20" s="63"/>
      <c r="SOF20" s="63"/>
      <c r="SOG20" s="63"/>
      <c r="SOH20" s="63"/>
      <c r="SOI20" s="63"/>
      <c r="SOJ20" s="63"/>
      <c r="SOK20" s="63"/>
      <c r="SOL20" s="63"/>
      <c r="SOM20" s="63"/>
      <c r="SON20" s="63"/>
      <c r="SOO20" s="63"/>
      <c r="SOP20" s="63"/>
      <c r="SOQ20" s="63"/>
      <c r="SOR20" s="63"/>
      <c r="SOS20" s="63"/>
      <c r="SOT20" s="63"/>
      <c r="SOU20" s="63"/>
      <c r="SOV20" s="63"/>
      <c r="SOW20" s="63"/>
      <c r="SOX20" s="63"/>
      <c r="SOY20" s="63"/>
      <c r="SOZ20" s="63"/>
      <c r="SPA20" s="63"/>
      <c r="SPB20" s="63"/>
      <c r="SPC20" s="63"/>
      <c r="SPD20" s="63"/>
      <c r="SPE20" s="63"/>
      <c r="SPF20" s="63"/>
      <c r="SPG20" s="63"/>
      <c r="SPH20" s="63"/>
      <c r="SPI20" s="63"/>
      <c r="SPJ20" s="63"/>
      <c r="SPK20" s="63"/>
      <c r="SPL20" s="63"/>
      <c r="SPM20" s="63"/>
      <c r="SPN20" s="63"/>
      <c r="SPO20" s="63"/>
      <c r="SPP20" s="63"/>
      <c r="SPQ20" s="63"/>
      <c r="SPR20" s="63"/>
      <c r="SPS20" s="63"/>
      <c r="SPT20" s="63"/>
      <c r="SPU20" s="63"/>
      <c r="SPV20" s="63"/>
      <c r="SPW20" s="63"/>
      <c r="SPX20" s="63"/>
      <c r="SPY20" s="63"/>
      <c r="SPZ20" s="63"/>
      <c r="SQA20" s="63"/>
      <c r="SQB20" s="63"/>
      <c r="SQC20" s="63"/>
      <c r="SQD20" s="63"/>
      <c r="SQE20" s="63"/>
      <c r="SQF20" s="63"/>
      <c r="SQG20" s="63"/>
      <c r="SQH20" s="63"/>
      <c r="SQI20" s="63"/>
      <c r="SQJ20" s="63"/>
      <c r="SQK20" s="63"/>
      <c r="SQL20" s="63"/>
      <c r="SQM20" s="63"/>
      <c r="SQN20" s="63"/>
      <c r="SQO20" s="63"/>
      <c r="SQP20" s="63"/>
      <c r="SQQ20" s="63"/>
      <c r="SQR20" s="63"/>
      <c r="SQS20" s="63"/>
      <c r="SQT20" s="63"/>
      <c r="SQU20" s="63"/>
      <c r="SQV20" s="63"/>
      <c r="SQW20" s="63"/>
      <c r="SQX20" s="63"/>
      <c r="SQY20" s="63"/>
      <c r="SQZ20" s="63"/>
      <c r="SRA20" s="63"/>
      <c r="SRB20" s="63"/>
      <c r="SRC20" s="63"/>
      <c r="SRD20" s="63"/>
      <c r="SRE20" s="63"/>
      <c r="SRF20" s="63"/>
      <c r="SRG20" s="63"/>
      <c r="SRH20" s="63"/>
      <c r="SRI20" s="63"/>
      <c r="SRJ20" s="63"/>
      <c r="SRK20" s="63"/>
      <c r="SRL20" s="63"/>
      <c r="SRM20" s="63"/>
      <c r="SRN20" s="63"/>
      <c r="SRO20" s="63"/>
      <c r="SRP20" s="63"/>
      <c r="SRQ20" s="63"/>
      <c r="SRR20" s="63"/>
      <c r="SRS20" s="63"/>
      <c r="SRT20" s="63"/>
      <c r="SRU20" s="63"/>
      <c r="SRV20" s="63"/>
      <c r="SRW20" s="63"/>
      <c r="SRX20" s="63"/>
      <c r="SRY20" s="63"/>
      <c r="SRZ20" s="63"/>
      <c r="SSA20" s="63"/>
      <c r="SSB20" s="63"/>
      <c r="SSC20" s="63"/>
      <c r="SSD20" s="63"/>
      <c r="SSE20" s="63"/>
      <c r="SSF20" s="63"/>
      <c r="SSG20" s="63"/>
      <c r="SSH20" s="63"/>
      <c r="SSI20" s="63"/>
      <c r="SSJ20" s="63"/>
      <c r="SSK20" s="63"/>
      <c r="SSL20" s="63"/>
      <c r="SSM20" s="63"/>
      <c r="SSN20" s="63"/>
      <c r="SSO20" s="63"/>
      <c r="SSP20" s="63"/>
      <c r="SSQ20" s="63"/>
      <c r="SSR20" s="63"/>
      <c r="SSS20" s="63"/>
      <c r="SST20" s="63"/>
      <c r="SSU20" s="63"/>
      <c r="SSV20" s="63"/>
      <c r="SSW20" s="63"/>
      <c r="SSX20" s="63"/>
      <c r="SSY20" s="63"/>
      <c r="SSZ20" s="63"/>
      <c r="STA20" s="63"/>
      <c r="STB20" s="63"/>
      <c r="STC20" s="63"/>
      <c r="STD20" s="63"/>
      <c r="STE20" s="63"/>
      <c r="STF20" s="63"/>
      <c r="STG20" s="63"/>
      <c r="STH20" s="63"/>
      <c r="STI20" s="63"/>
      <c r="STJ20" s="63"/>
      <c r="STK20" s="63"/>
      <c r="STL20" s="63"/>
      <c r="STM20" s="63"/>
      <c r="STN20" s="63"/>
      <c r="STO20" s="63"/>
      <c r="STP20" s="63"/>
      <c r="STQ20" s="63"/>
      <c r="STR20" s="63"/>
      <c r="STS20" s="63"/>
      <c r="STT20" s="63"/>
      <c r="STU20" s="63"/>
      <c r="STV20" s="63"/>
      <c r="STW20" s="63"/>
      <c r="STX20" s="63"/>
      <c r="STY20" s="63"/>
      <c r="STZ20" s="63"/>
      <c r="SUA20" s="63"/>
      <c r="SUB20" s="63"/>
      <c r="SUC20" s="63"/>
      <c r="SUD20" s="63"/>
      <c r="SUE20" s="63"/>
      <c r="SUF20" s="63"/>
      <c r="SUG20" s="63"/>
      <c r="SUH20" s="63"/>
      <c r="SUI20" s="63"/>
      <c r="SUJ20" s="63"/>
      <c r="SUK20" s="63"/>
      <c r="SUL20" s="63"/>
      <c r="SUM20" s="63"/>
      <c r="SUN20" s="63"/>
      <c r="SUO20" s="63"/>
      <c r="SUP20" s="63"/>
      <c r="SUQ20" s="63"/>
      <c r="SUR20" s="63"/>
      <c r="SUS20" s="63"/>
      <c r="SUT20" s="63"/>
      <c r="SUU20" s="63"/>
      <c r="SUV20" s="63"/>
      <c r="SUW20" s="63"/>
      <c r="SUX20" s="63"/>
      <c r="SUY20" s="63"/>
      <c r="SUZ20" s="63"/>
      <c r="SVA20" s="63"/>
      <c r="SVB20" s="63"/>
      <c r="SVC20" s="63"/>
      <c r="SVD20" s="63"/>
      <c r="SVE20" s="63"/>
      <c r="SVF20" s="63"/>
      <c r="SVG20" s="63"/>
      <c r="SVH20" s="63"/>
      <c r="SVI20" s="63"/>
      <c r="SVJ20" s="63"/>
      <c r="SVK20" s="63"/>
      <c r="SVL20" s="63"/>
      <c r="SVM20" s="63"/>
      <c r="SVN20" s="63"/>
      <c r="SVO20" s="63"/>
      <c r="SVP20" s="63"/>
      <c r="SVQ20" s="63"/>
      <c r="SVR20" s="63"/>
      <c r="SVS20" s="63"/>
      <c r="SVT20" s="63"/>
      <c r="SVU20" s="63"/>
      <c r="SVV20" s="63"/>
      <c r="SVW20" s="63"/>
      <c r="SVX20" s="63"/>
      <c r="SVY20" s="63"/>
      <c r="SVZ20" s="63"/>
      <c r="SWA20" s="63"/>
      <c r="SWB20" s="63"/>
      <c r="SWC20" s="63"/>
      <c r="SWD20" s="63"/>
      <c r="SWE20" s="63"/>
      <c r="SWF20" s="63"/>
      <c r="SWG20" s="63"/>
      <c r="SWH20" s="63"/>
      <c r="SWI20" s="63"/>
      <c r="SWJ20" s="63"/>
      <c r="SWK20" s="63"/>
      <c r="SWL20" s="63"/>
      <c r="SWM20" s="63"/>
      <c r="SWN20" s="63"/>
      <c r="SWO20" s="63"/>
      <c r="SWP20" s="63"/>
      <c r="SWQ20" s="63"/>
      <c r="SWR20" s="63"/>
      <c r="SWS20" s="63"/>
      <c r="SWT20" s="63"/>
      <c r="SWU20" s="63"/>
      <c r="SWV20" s="63"/>
      <c r="SWW20" s="63"/>
      <c r="SWX20" s="63"/>
      <c r="SWY20" s="63"/>
      <c r="SWZ20" s="63"/>
      <c r="SXA20" s="63"/>
      <c r="SXB20" s="63"/>
      <c r="SXC20" s="63"/>
      <c r="SXD20" s="63"/>
      <c r="SXE20" s="63"/>
      <c r="SXF20" s="63"/>
      <c r="SXG20" s="63"/>
      <c r="SXH20" s="63"/>
      <c r="SXI20" s="63"/>
      <c r="SXJ20" s="63"/>
      <c r="SXK20" s="63"/>
      <c r="SXL20" s="63"/>
      <c r="SXM20" s="63"/>
      <c r="SXN20" s="63"/>
      <c r="SXO20" s="63"/>
      <c r="SXP20" s="63"/>
      <c r="SXQ20" s="63"/>
      <c r="SXR20" s="63"/>
      <c r="SXS20" s="63"/>
      <c r="SXT20" s="63"/>
      <c r="SXU20" s="63"/>
      <c r="SXV20" s="63"/>
      <c r="SXW20" s="63"/>
      <c r="SXX20" s="63"/>
      <c r="SXY20" s="63"/>
      <c r="SXZ20" s="63"/>
      <c r="SYA20" s="63"/>
      <c r="SYB20" s="63"/>
      <c r="SYC20" s="63"/>
      <c r="SYD20" s="63"/>
      <c r="SYE20" s="63"/>
      <c r="SYF20" s="63"/>
      <c r="SYG20" s="63"/>
      <c r="SYH20" s="63"/>
      <c r="SYI20" s="63"/>
      <c r="SYJ20" s="63"/>
      <c r="SYK20" s="63"/>
      <c r="SYL20" s="63"/>
      <c r="SYM20" s="63"/>
      <c r="SYN20" s="63"/>
      <c r="SYO20" s="63"/>
      <c r="SYP20" s="63"/>
      <c r="SYQ20" s="63"/>
      <c r="SYR20" s="63"/>
      <c r="SYS20" s="63"/>
      <c r="SYT20" s="63"/>
      <c r="SYU20" s="63"/>
      <c r="SYV20" s="63"/>
      <c r="SYW20" s="63"/>
      <c r="SYX20" s="63"/>
      <c r="SYY20" s="63"/>
      <c r="SYZ20" s="63"/>
      <c r="SZA20" s="63"/>
      <c r="SZB20" s="63"/>
      <c r="SZC20" s="63"/>
      <c r="SZD20" s="63"/>
      <c r="SZE20" s="63"/>
      <c r="SZF20" s="63"/>
      <c r="SZG20" s="63"/>
      <c r="SZH20" s="63"/>
      <c r="SZI20" s="63"/>
      <c r="SZJ20" s="63"/>
      <c r="SZK20" s="63"/>
      <c r="SZL20" s="63"/>
      <c r="SZM20" s="63"/>
      <c r="SZN20" s="63"/>
      <c r="SZO20" s="63"/>
      <c r="SZP20" s="63"/>
      <c r="SZQ20" s="63"/>
      <c r="SZR20" s="63"/>
      <c r="SZS20" s="63"/>
      <c r="SZT20" s="63"/>
      <c r="SZU20" s="63"/>
      <c r="SZV20" s="63"/>
      <c r="SZW20" s="63"/>
      <c r="SZX20" s="63"/>
      <c r="SZY20" s="63"/>
      <c r="SZZ20" s="63"/>
      <c r="TAA20" s="63"/>
      <c r="TAB20" s="63"/>
      <c r="TAC20" s="63"/>
      <c r="TAD20" s="63"/>
      <c r="TAE20" s="63"/>
      <c r="TAF20" s="63"/>
      <c r="TAG20" s="63"/>
      <c r="TAH20" s="63"/>
      <c r="TAI20" s="63"/>
      <c r="TAJ20" s="63"/>
      <c r="TAK20" s="63"/>
      <c r="TAL20" s="63"/>
      <c r="TAM20" s="63"/>
      <c r="TAN20" s="63"/>
      <c r="TAO20" s="63"/>
      <c r="TAP20" s="63"/>
      <c r="TAQ20" s="63"/>
      <c r="TAR20" s="63"/>
      <c r="TAS20" s="63"/>
      <c r="TAT20" s="63"/>
      <c r="TAU20" s="63"/>
      <c r="TAV20" s="63"/>
      <c r="TAW20" s="63"/>
      <c r="TAX20" s="63"/>
      <c r="TAY20" s="63"/>
      <c r="TAZ20" s="63"/>
      <c r="TBA20" s="63"/>
      <c r="TBB20" s="63"/>
      <c r="TBC20" s="63"/>
      <c r="TBD20" s="63"/>
      <c r="TBE20" s="63"/>
      <c r="TBF20" s="63"/>
      <c r="TBG20" s="63"/>
      <c r="TBH20" s="63"/>
      <c r="TBI20" s="63"/>
      <c r="TBJ20" s="63"/>
      <c r="TBK20" s="63"/>
      <c r="TBL20" s="63"/>
      <c r="TBM20" s="63"/>
      <c r="TBN20" s="63"/>
      <c r="TBO20" s="63"/>
      <c r="TBP20" s="63"/>
      <c r="TBQ20" s="63"/>
      <c r="TBR20" s="63"/>
      <c r="TBS20" s="63"/>
      <c r="TBT20" s="63"/>
      <c r="TBU20" s="63"/>
      <c r="TBV20" s="63"/>
      <c r="TBW20" s="63"/>
      <c r="TBX20" s="63"/>
      <c r="TBY20" s="63"/>
      <c r="TBZ20" s="63"/>
      <c r="TCA20" s="63"/>
      <c r="TCB20" s="63"/>
      <c r="TCC20" s="63"/>
      <c r="TCD20" s="63"/>
      <c r="TCE20" s="63"/>
      <c r="TCF20" s="63"/>
      <c r="TCG20" s="63"/>
      <c r="TCH20" s="63"/>
      <c r="TCI20" s="63"/>
      <c r="TCJ20" s="63"/>
      <c r="TCK20" s="63"/>
      <c r="TCL20" s="63"/>
      <c r="TCM20" s="63"/>
      <c r="TCN20" s="63"/>
      <c r="TCO20" s="63"/>
      <c r="TCP20" s="63"/>
      <c r="TCQ20" s="63"/>
      <c r="TCR20" s="63"/>
      <c r="TCS20" s="63"/>
      <c r="TCT20" s="63"/>
      <c r="TCU20" s="63"/>
      <c r="TCV20" s="63"/>
      <c r="TCW20" s="63"/>
      <c r="TCX20" s="63"/>
      <c r="TCY20" s="63"/>
      <c r="TCZ20" s="63"/>
      <c r="TDA20" s="63"/>
      <c r="TDB20" s="63"/>
      <c r="TDC20" s="63"/>
      <c r="TDD20" s="63"/>
      <c r="TDE20" s="63"/>
      <c r="TDF20" s="63"/>
      <c r="TDG20" s="63"/>
      <c r="TDH20" s="63"/>
      <c r="TDI20" s="63"/>
      <c r="TDJ20" s="63"/>
      <c r="TDK20" s="63"/>
      <c r="TDL20" s="63"/>
      <c r="TDM20" s="63"/>
      <c r="TDN20" s="63"/>
      <c r="TDO20" s="63"/>
      <c r="TDP20" s="63"/>
      <c r="TDQ20" s="63"/>
      <c r="TDR20" s="63"/>
      <c r="TDS20" s="63"/>
      <c r="TDT20" s="63"/>
      <c r="TDU20" s="63"/>
      <c r="TDV20" s="63"/>
      <c r="TDW20" s="63"/>
      <c r="TDX20" s="63"/>
      <c r="TDY20" s="63"/>
      <c r="TDZ20" s="63"/>
      <c r="TEA20" s="63"/>
      <c r="TEB20" s="63"/>
      <c r="TEC20" s="63"/>
      <c r="TED20" s="63"/>
      <c r="TEE20" s="63"/>
      <c r="TEF20" s="63"/>
      <c r="TEG20" s="63"/>
      <c r="TEH20" s="63"/>
      <c r="TEI20" s="63"/>
      <c r="TEJ20" s="63"/>
      <c r="TEK20" s="63"/>
      <c r="TEL20" s="63"/>
      <c r="TEM20" s="63"/>
      <c r="TEN20" s="63"/>
      <c r="TEO20" s="63"/>
      <c r="TEP20" s="63"/>
      <c r="TEQ20" s="63"/>
      <c r="TER20" s="63"/>
      <c r="TES20" s="63"/>
      <c r="TET20" s="63"/>
      <c r="TEU20" s="63"/>
      <c r="TEV20" s="63"/>
      <c r="TEW20" s="63"/>
      <c r="TEX20" s="63"/>
      <c r="TEY20" s="63"/>
      <c r="TEZ20" s="63"/>
      <c r="TFA20" s="63"/>
      <c r="TFB20" s="63"/>
      <c r="TFC20" s="63"/>
      <c r="TFD20" s="63"/>
      <c r="TFE20" s="63"/>
      <c r="TFF20" s="63"/>
      <c r="TFG20" s="63"/>
      <c r="TFH20" s="63"/>
      <c r="TFI20" s="63"/>
      <c r="TFJ20" s="63"/>
      <c r="TFK20" s="63"/>
      <c r="TFL20" s="63"/>
      <c r="TFM20" s="63"/>
      <c r="TFN20" s="63"/>
      <c r="TFO20" s="63"/>
      <c r="TFP20" s="63"/>
      <c r="TFQ20" s="63"/>
      <c r="TFR20" s="63"/>
      <c r="TFS20" s="63"/>
      <c r="TFT20" s="63"/>
      <c r="TFU20" s="63"/>
      <c r="TFV20" s="63"/>
      <c r="TFW20" s="63"/>
      <c r="TFX20" s="63"/>
      <c r="TFY20" s="63"/>
      <c r="TFZ20" s="63"/>
      <c r="TGA20" s="63"/>
      <c r="TGB20" s="63"/>
      <c r="TGC20" s="63"/>
      <c r="TGD20" s="63"/>
      <c r="TGE20" s="63"/>
      <c r="TGF20" s="63"/>
      <c r="TGG20" s="63"/>
      <c r="TGH20" s="63"/>
      <c r="TGI20" s="63"/>
      <c r="TGJ20" s="63"/>
      <c r="TGK20" s="63"/>
      <c r="TGL20" s="63"/>
      <c r="TGM20" s="63"/>
      <c r="TGN20" s="63"/>
      <c r="TGO20" s="63"/>
      <c r="TGP20" s="63"/>
      <c r="TGQ20" s="63"/>
      <c r="TGR20" s="63"/>
      <c r="TGS20" s="63"/>
      <c r="TGT20" s="63"/>
      <c r="TGU20" s="63"/>
      <c r="TGV20" s="63"/>
      <c r="TGW20" s="63"/>
      <c r="TGX20" s="63"/>
      <c r="TGY20" s="63"/>
      <c r="TGZ20" s="63"/>
      <c r="THA20" s="63"/>
      <c r="THB20" s="63"/>
      <c r="THC20" s="63"/>
      <c r="THD20" s="63"/>
      <c r="THE20" s="63"/>
      <c r="THF20" s="63"/>
      <c r="THG20" s="63"/>
      <c r="THH20" s="63"/>
      <c r="THI20" s="63"/>
      <c r="THJ20" s="63"/>
      <c r="THK20" s="63"/>
      <c r="THL20" s="63"/>
      <c r="THM20" s="63"/>
      <c r="THN20" s="63"/>
      <c r="THO20" s="63"/>
      <c r="THP20" s="63"/>
      <c r="THQ20" s="63"/>
      <c r="THR20" s="63"/>
      <c r="THS20" s="63"/>
      <c r="THT20" s="63"/>
      <c r="THU20" s="63"/>
      <c r="THV20" s="63"/>
      <c r="THW20" s="63"/>
      <c r="THX20" s="63"/>
      <c r="THY20" s="63"/>
      <c r="THZ20" s="63"/>
      <c r="TIA20" s="63"/>
      <c r="TIB20" s="63"/>
      <c r="TIC20" s="63"/>
      <c r="TID20" s="63"/>
      <c r="TIE20" s="63"/>
      <c r="TIF20" s="63"/>
      <c r="TIG20" s="63"/>
      <c r="TIH20" s="63"/>
      <c r="TII20" s="63"/>
      <c r="TIJ20" s="63"/>
      <c r="TIK20" s="63"/>
      <c r="TIL20" s="63"/>
      <c r="TIM20" s="63"/>
      <c r="TIN20" s="63"/>
      <c r="TIO20" s="63"/>
      <c r="TIP20" s="63"/>
      <c r="TIQ20" s="63"/>
      <c r="TIR20" s="63"/>
      <c r="TIS20" s="63"/>
      <c r="TIT20" s="63"/>
      <c r="TIU20" s="63"/>
      <c r="TIV20" s="63"/>
      <c r="TIW20" s="63"/>
      <c r="TIX20" s="63"/>
      <c r="TIY20" s="63"/>
      <c r="TIZ20" s="63"/>
      <c r="TJA20" s="63"/>
      <c r="TJB20" s="63"/>
      <c r="TJC20" s="63"/>
      <c r="TJD20" s="63"/>
      <c r="TJE20" s="63"/>
      <c r="TJF20" s="63"/>
      <c r="TJG20" s="63"/>
      <c r="TJH20" s="63"/>
      <c r="TJI20" s="63"/>
      <c r="TJJ20" s="63"/>
      <c r="TJK20" s="63"/>
      <c r="TJL20" s="63"/>
      <c r="TJM20" s="63"/>
      <c r="TJN20" s="63"/>
      <c r="TJO20" s="63"/>
      <c r="TJP20" s="63"/>
      <c r="TJQ20" s="63"/>
      <c r="TJR20" s="63"/>
      <c r="TJS20" s="63"/>
      <c r="TJT20" s="63"/>
      <c r="TJU20" s="63"/>
      <c r="TJV20" s="63"/>
      <c r="TJW20" s="63"/>
      <c r="TJX20" s="63"/>
      <c r="TJY20" s="63"/>
      <c r="TJZ20" s="63"/>
      <c r="TKA20" s="63"/>
      <c r="TKB20" s="63"/>
      <c r="TKC20" s="63"/>
      <c r="TKD20" s="63"/>
      <c r="TKE20" s="63"/>
      <c r="TKF20" s="63"/>
      <c r="TKG20" s="63"/>
      <c r="TKH20" s="63"/>
      <c r="TKI20" s="63"/>
      <c r="TKJ20" s="63"/>
      <c r="TKK20" s="63"/>
      <c r="TKL20" s="63"/>
      <c r="TKM20" s="63"/>
      <c r="TKN20" s="63"/>
      <c r="TKO20" s="63"/>
      <c r="TKP20" s="63"/>
      <c r="TKQ20" s="63"/>
      <c r="TKR20" s="63"/>
      <c r="TKS20" s="63"/>
      <c r="TKT20" s="63"/>
      <c r="TKU20" s="63"/>
      <c r="TKV20" s="63"/>
      <c r="TKW20" s="63"/>
      <c r="TKX20" s="63"/>
      <c r="TKY20" s="63"/>
      <c r="TKZ20" s="63"/>
      <c r="TLA20" s="63"/>
      <c r="TLB20" s="63"/>
      <c r="TLC20" s="63"/>
      <c r="TLD20" s="63"/>
      <c r="TLE20" s="63"/>
      <c r="TLF20" s="63"/>
      <c r="TLG20" s="63"/>
      <c r="TLH20" s="63"/>
      <c r="TLI20" s="63"/>
      <c r="TLJ20" s="63"/>
      <c r="TLK20" s="63"/>
      <c r="TLL20" s="63"/>
      <c r="TLM20" s="63"/>
      <c r="TLN20" s="63"/>
      <c r="TLO20" s="63"/>
      <c r="TLP20" s="63"/>
      <c r="TLQ20" s="63"/>
      <c r="TLR20" s="63"/>
      <c r="TLS20" s="63"/>
      <c r="TLT20" s="63"/>
      <c r="TLU20" s="63"/>
      <c r="TLV20" s="63"/>
      <c r="TLW20" s="63"/>
      <c r="TLX20" s="63"/>
      <c r="TLY20" s="63"/>
      <c r="TLZ20" s="63"/>
      <c r="TMA20" s="63"/>
      <c r="TMB20" s="63"/>
      <c r="TMC20" s="63"/>
      <c r="TMD20" s="63"/>
      <c r="TME20" s="63"/>
      <c r="TMF20" s="63"/>
      <c r="TMG20" s="63"/>
      <c r="TMH20" s="63"/>
      <c r="TMI20" s="63"/>
      <c r="TMJ20" s="63"/>
      <c r="TMK20" s="63"/>
      <c r="TML20" s="63"/>
      <c r="TMM20" s="63"/>
      <c r="TMN20" s="63"/>
      <c r="TMO20" s="63"/>
      <c r="TMP20" s="63"/>
      <c r="TMQ20" s="63"/>
      <c r="TMR20" s="63"/>
      <c r="TMS20" s="63"/>
      <c r="TMT20" s="63"/>
      <c r="TMU20" s="63"/>
      <c r="TMV20" s="63"/>
      <c r="TMW20" s="63"/>
      <c r="TMX20" s="63"/>
      <c r="TMY20" s="63"/>
      <c r="TMZ20" s="63"/>
      <c r="TNA20" s="63"/>
      <c r="TNB20" s="63"/>
      <c r="TNC20" s="63"/>
      <c r="TND20" s="63"/>
      <c r="TNE20" s="63"/>
      <c r="TNF20" s="63"/>
      <c r="TNG20" s="63"/>
      <c r="TNH20" s="63"/>
      <c r="TNI20" s="63"/>
      <c r="TNJ20" s="63"/>
      <c r="TNK20" s="63"/>
      <c r="TNL20" s="63"/>
      <c r="TNM20" s="63"/>
      <c r="TNN20" s="63"/>
      <c r="TNO20" s="63"/>
      <c r="TNP20" s="63"/>
      <c r="TNQ20" s="63"/>
      <c r="TNR20" s="63"/>
      <c r="TNS20" s="63"/>
      <c r="TNT20" s="63"/>
      <c r="TNU20" s="63"/>
      <c r="TNV20" s="63"/>
      <c r="TNW20" s="63"/>
      <c r="TNX20" s="63"/>
      <c r="TNY20" s="63"/>
      <c r="TNZ20" s="63"/>
      <c r="TOA20" s="63"/>
      <c r="TOB20" s="63"/>
      <c r="TOC20" s="63"/>
      <c r="TOD20" s="63"/>
      <c r="TOE20" s="63"/>
      <c r="TOF20" s="63"/>
      <c r="TOG20" s="63"/>
      <c r="TOH20" s="63"/>
      <c r="TOI20" s="63"/>
      <c r="TOJ20" s="63"/>
      <c r="TOK20" s="63"/>
      <c r="TOL20" s="63"/>
      <c r="TOM20" s="63"/>
      <c r="TON20" s="63"/>
      <c r="TOO20" s="63"/>
      <c r="TOP20" s="63"/>
      <c r="TOQ20" s="63"/>
      <c r="TOR20" s="63"/>
      <c r="TOS20" s="63"/>
      <c r="TOT20" s="63"/>
      <c r="TOU20" s="63"/>
      <c r="TOV20" s="63"/>
      <c r="TOW20" s="63"/>
      <c r="TOX20" s="63"/>
      <c r="TOY20" s="63"/>
      <c r="TOZ20" s="63"/>
      <c r="TPA20" s="63"/>
      <c r="TPB20" s="63"/>
      <c r="TPC20" s="63"/>
      <c r="TPD20" s="63"/>
      <c r="TPE20" s="63"/>
      <c r="TPF20" s="63"/>
      <c r="TPG20" s="63"/>
      <c r="TPH20" s="63"/>
      <c r="TPI20" s="63"/>
      <c r="TPJ20" s="63"/>
      <c r="TPK20" s="63"/>
      <c r="TPL20" s="63"/>
      <c r="TPM20" s="63"/>
      <c r="TPN20" s="63"/>
      <c r="TPO20" s="63"/>
      <c r="TPP20" s="63"/>
      <c r="TPQ20" s="63"/>
      <c r="TPR20" s="63"/>
      <c r="TPS20" s="63"/>
      <c r="TPT20" s="63"/>
      <c r="TPU20" s="63"/>
      <c r="TPV20" s="63"/>
      <c r="TPW20" s="63"/>
      <c r="TPX20" s="63"/>
      <c r="TPY20" s="63"/>
      <c r="TPZ20" s="63"/>
      <c r="TQA20" s="63"/>
      <c r="TQB20" s="63"/>
      <c r="TQC20" s="63"/>
      <c r="TQD20" s="63"/>
      <c r="TQE20" s="63"/>
      <c r="TQF20" s="63"/>
      <c r="TQG20" s="63"/>
      <c r="TQH20" s="63"/>
      <c r="TQI20" s="63"/>
      <c r="TQJ20" s="63"/>
      <c r="TQK20" s="63"/>
      <c r="TQL20" s="63"/>
      <c r="TQM20" s="63"/>
      <c r="TQN20" s="63"/>
      <c r="TQO20" s="63"/>
      <c r="TQP20" s="63"/>
      <c r="TQQ20" s="63"/>
      <c r="TQR20" s="63"/>
      <c r="TQS20" s="63"/>
      <c r="TQT20" s="63"/>
      <c r="TQU20" s="63"/>
      <c r="TQV20" s="63"/>
      <c r="TQW20" s="63"/>
      <c r="TQX20" s="63"/>
      <c r="TQY20" s="63"/>
      <c r="TQZ20" s="63"/>
      <c r="TRA20" s="63"/>
      <c r="TRB20" s="63"/>
      <c r="TRC20" s="63"/>
      <c r="TRD20" s="63"/>
      <c r="TRE20" s="63"/>
      <c r="TRF20" s="63"/>
      <c r="TRG20" s="63"/>
      <c r="TRH20" s="63"/>
      <c r="TRI20" s="63"/>
      <c r="TRJ20" s="63"/>
      <c r="TRK20" s="63"/>
      <c r="TRL20" s="63"/>
      <c r="TRM20" s="63"/>
      <c r="TRN20" s="63"/>
      <c r="TRO20" s="63"/>
      <c r="TRP20" s="63"/>
      <c r="TRQ20" s="63"/>
      <c r="TRR20" s="63"/>
      <c r="TRS20" s="63"/>
      <c r="TRT20" s="63"/>
      <c r="TRU20" s="63"/>
      <c r="TRV20" s="63"/>
      <c r="TRW20" s="63"/>
      <c r="TRX20" s="63"/>
      <c r="TRY20" s="63"/>
      <c r="TRZ20" s="63"/>
      <c r="TSA20" s="63"/>
      <c r="TSB20" s="63"/>
      <c r="TSC20" s="63"/>
      <c r="TSD20" s="63"/>
      <c r="TSE20" s="63"/>
      <c r="TSF20" s="63"/>
      <c r="TSG20" s="63"/>
      <c r="TSH20" s="63"/>
      <c r="TSI20" s="63"/>
      <c r="TSJ20" s="63"/>
      <c r="TSK20" s="63"/>
      <c r="TSL20" s="63"/>
      <c r="TSM20" s="63"/>
      <c r="TSN20" s="63"/>
      <c r="TSO20" s="63"/>
      <c r="TSP20" s="63"/>
      <c r="TSQ20" s="63"/>
      <c r="TSR20" s="63"/>
      <c r="TSS20" s="63"/>
      <c r="TST20" s="63"/>
      <c r="TSU20" s="63"/>
      <c r="TSV20" s="63"/>
      <c r="TSW20" s="63"/>
      <c r="TSX20" s="63"/>
      <c r="TSY20" s="63"/>
      <c r="TSZ20" s="63"/>
      <c r="TTA20" s="63"/>
      <c r="TTB20" s="63"/>
      <c r="TTC20" s="63"/>
      <c r="TTD20" s="63"/>
      <c r="TTE20" s="63"/>
      <c r="TTF20" s="63"/>
      <c r="TTG20" s="63"/>
      <c r="TTH20" s="63"/>
      <c r="TTI20" s="63"/>
      <c r="TTJ20" s="63"/>
      <c r="TTK20" s="63"/>
      <c r="TTL20" s="63"/>
      <c r="TTM20" s="63"/>
      <c r="TTN20" s="63"/>
      <c r="TTO20" s="63"/>
      <c r="TTP20" s="63"/>
      <c r="TTQ20" s="63"/>
      <c r="TTR20" s="63"/>
      <c r="TTS20" s="63"/>
      <c r="TTT20" s="63"/>
      <c r="TTU20" s="63"/>
      <c r="TTV20" s="63"/>
      <c r="TTW20" s="63"/>
      <c r="TTX20" s="63"/>
      <c r="TTY20" s="63"/>
      <c r="TTZ20" s="63"/>
      <c r="TUA20" s="63"/>
      <c r="TUB20" s="63"/>
      <c r="TUC20" s="63"/>
      <c r="TUD20" s="63"/>
      <c r="TUE20" s="63"/>
      <c r="TUF20" s="63"/>
      <c r="TUG20" s="63"/>
      <c r="TUH20" s="63"/>
      <c r="TUI20" s="63"/>
      <c r="TUJ20" s="63"/>
      <c r="TUK20" s="63"/>
      <c r="TUL20" s="63"/>
      <c r="TUM20" s="63"/>
      <c r="TUN20" s="63"/>
      <c r="TUO20" s="63"/>
      <c r="TUP20" s="63"/>
      <c r="TUQ20" s="63"/>
      <c r="TUR20" s="63"/>
      <c r="TUS20" s="63"/>
      <c r="TUT20" s="63"/>
      <c r="TUU20" s="63"/>
      <c r="TUV20" s="63"/>
      <c r="TUW20" s="63"/>
      <c r="TUX20" s="63"/>
      <c r="TUY20" s="63"/>
      <c r="TUZ20" s="63"/>
      <c r="TVA20" s="63"/>
      <c r="TVB20" s="63"/>
      <c r="TVC20" s="63"/>
      <c r="TVD20" s="63"/>
      <c r="TVE20" s="63"/>
      <c r="TVF20" s="63"/>
      <c r="TVG20" s="63"/>
      <c r="TVH20" s="63"/>
      <c r="TVI20" s="63"/>
      <c r="TVJ20" s="63"/>
      <c r="TVK20" s="63"/>
      <c r="TVL20" s="63"/>
      <c r="TVM20" s="63"/>
      <c r="TVN20" s="63"/>
      <c r="TVO20" s="63"/>
      <c r="TVP20" s="63"/>
      <c r="TVQ20" s="63"/>
      <c r="TVR20" s="63"/>
      <c r="TVS20" s="63"/>
      <c r="TVT20" s="63"/>
      <c r="TVU20" s="63"/>
      <c r="TVV20" s="63"/>
      <c r="TVW20" s="63"/>
      <c r="TVX20" s="63"/>
      <c r="TVY20" s="63"/>
      <c r="TVZ20" s="63"/>
      <c r="TWA20" s="63"/>
      <c r="TWB20" s="63"/>
      <c r="TWC20" s="63"/>
      <c r="TWD20" s="63"/>
      <c r="TWE20" s="63"/>
      <c r="TWF20" s="63"/>
      <c r="TWG20" s="63"/>
      <c r="TWH20" s="63"/>
      <c r="TWI20" s="63"/>
      <c r="TWJ20" s="63"/>
      <c r="TWK20" s="63"/>
      <c r="TWL20" s="63"/>
      <c r="TWM20" s="63"/>
      <c r="TWN20" s="63"/>
      <c r="TWO20" s="63"/>
      <c r="TWP20" s="63"/>
      <c r="TWQ20" s="63"/>
      <c r="TWR20" s="63"/>
      <c r="TWS20" s="63"/>
      <c r="TWT20" s="63"/>
      <c r="TWU20" s="63"/>
      <c r="TWV20" s="63"/>
      <c r="TWW20" s="63"/>
      <c r="TWX20" s="63"/>
      <c r="TWY20" s="63"/>
      <c r="TWZ20" s="63"/>
      <c r="TXA20" s="63"/>
      <c r="TXB20" s="63"/>
      <c r="TXC20" s="63"/>
      <c r="TXD20" s="63"/>
      <c r="TXE20" s="63"/>
      <c r="TXF20" s="63"/>
      <c r="TXG20" s="63"/>
      <c r="TXH20" s="63"/>
      <c r="TXI20" s="63"/>
      <c r="TXJ20" s="63"/>
      <c r="TXK20" s="63"/>
      <c r="TXL20" s="63"/>
      <c r="TXM20" s="63"/>
      <c r="TXN20" s="63"/>
      <c r="TXO20" s="63"/>
      <c r="TXP20" s="63"/>
      <c r="TXQ20" s="63"/>
      <c r="TXR20" s="63"/>
      <c r="TXS20" s="63"/>
      <c r="TXT20" s="63"/>
      <c r="TXU20" s="63"/>
      <c r="TXV20" s="63"/>
      <c r="TXW20" s="63"/>
      <c r="TXX20" s="63"/>
      <c r="TXY20" s="63"/>
      <c r="TXZ20" s="63"/>
      <c r="TYA20" s="63"/>
      <c r="TYB20" s="63"/>
      <c r="TYC20" s="63"/>
      <c r="TYD20" s="63"/>
      <c r="TYE20" s="63"/>
      <c r="TYF20" s="63"/>
      <c r="TYG20" s="63"/>
      <c r="TYH20" s="63"/>
      <c r="TYI20" s="63"/>
      <c r="TYJ20" s="63"/>
      <c r="TYK20" s="63"/>
      <c r="TYL20" s="63"/>
      <c r="TYM20" s="63"/>
      <c r="TYN20" s="63"/>
      <c r="TYO20" s="63"/>
      <c r="TYP20" s="63"/>
      <c r="TYQ20" s="63"/>
      <c r="TYR20" s="63"/>
      <c r="TYS20" s="63"/>
      <c r="TYT20" s="63"/>
      <c r="TYU20" s="63"/>
      <c r="TYV20" s="63"/>
      <c r="TYW20" s="63"/>
      <c r="TYX20" s="63"/>
      <c r="TYY20" s="63"/>
      <c r="TYZ20" s="63"/>
      <c r="TZA20" s="63"/>
      <c r="TZB20" s="63"/>
      <c r="TZC20" s="63"/>
      <c r="TZD20" s="63"/>
      <c r="TZE20" s="63"/>
      <c r="TZF20" s="63"/>
      <c r="TZG20" s="63"/>
      <c r="TZH20" s="63"/>
      <c r="TZI20" s="63"/>
      <c r="TZJ20" s="63"/>
      <c r="TZK20" s="63"/>
      <c r="TZL20" s="63"/>
      <c r="TZM20" s="63"/>
      <c r="TZN20" s="63"/>
      <c r="TZO20" s="63"/>
      <c r="TZP20" s="63"/>
      <c r="TZQ20" s="63"/>
      <c r="TZR20" s="63"/>
      <c r="TZS20" s="63"/>
      <c r="TZT20" s="63"/>
      <c r="TZU20" s="63"/>
      <c r="TZV20" s="63"/>
      <c r="TZW20" s="63"/>
      <c r="TZX20" s="63"/>
      <c r="TZY20" s="63"/>
      <c r="TZZ20" s="63"/>
      <c r="UAA20" s="63"/>
      <c r="UAB20" s="63"/>
      <c r="UAC20" s="63"/>
      <c r="UAD20" s="63"/>
      <c r="UAE20" s="63"/>
      <c r="UAF20" s="63"/>
      <c r="UAG20" s="63"/>
      <c r="UAH20" s="63"/>
      <c r="UAI20" s="63"/>
      <c r="UAJ20" s="63"/>
      <c r="UAK20" s="63"/>
      <c r="UAL20" s="63"/>
      <c r="UAM20" s="63"/>
      <c r="UAN20" s="63"/>
      <c r="UAO20" s="63"/>
      <c r="UAP20" s="63"/>
      <c r="UAQ20" s="63"/>
      <c r="UAR20" s="63"/>
      <c r="UAS20" s="63"/>
      <c r="UAT20" s="63"/>
      <c r="UAU20" s="63"/>
      <c r="UAV20" s="63"/>
      <c r="UAW20" s="63"/>
      <c r="UAX20" s="63"/>
      <c r="UAY20" s="63"/>
      <c r="UAZ20" s="63"/>
      <c r="UBA20" s="63"/>
      <c r="UBB20" s="63"/>
      <c r="UBC20" s="63"/>
      <c r="UBD20" s="63"/>
      <c r="UBE20" s="63"/>
      <c r="UBF20" s="63"/>
      <c r="UBG20" s="63"/>
      <c r="UBH20" s="63"/>
      <c r="UBI20" s="63"/>
      <c r="UBJ20" s="63"/>
      <c r="UBK20" s="63"/>
      <c r="UBL20" s="63"/>
      <c r="UBM20" s="63"/>
      <c r="UBN20" s="63"/>
      <c r="UBO20" s="63"/>
      <c r="UBP20" s="63"/>
      <c r="UBQ20" s="63"/>
      <c r="UBR20" s="63"/>
      <c r="UBS20" s="63"/>
      <c r="UBT20" s="63"/>
      <c r="UBU20" s="63"/>
      <c r="UBV20" s="63"/>
      <c r="UBW20" s="63"/>
      <c r="UBX20" s="63"/>
      <c r="UBY20" s="63"/>
      <c r="UBZ20" s="63"/>
      <c r="UCA20" s="63"/>
      <c r="UCB20" s="63"/>
      <c r="UCC20" s="63"/>
      <c r="UCD20" s="63"/>
      <c r="UCE20" s="63"/>
      <c r="UCF20" s="63"/>
      <c r="UCG20" s="63"/>
      <c r="UCH20" s="63"/>
      <c r="UCI20" s="63"/>
      <c r="UCJ20" s="63"/>
      <c r="UCK20" s="63"/>
      <c r="UCL20" s="63"/>
      <c r="UCM20" s="63"/>
      <c r="UCN20" s="63"/>
      <c r="UCO20" s="63"/>
      <c r="UCP20" s="63"/>
      <c r="UCQ20" s="63"/>
      <c r="UCR20" s="63"/>
      <c r="UCS20" s="63"/>
      <c r="UCT20" s="63"/>
      <c r="UCU20" s="63"/>
      <c r="UCV20" s="63"/>
      <c r="UCW20" s="63"/>
      <c r="UCX20" s="63"/>
      <c r="UCY20" s="63"/>
      <c r="UCZ20" s="63"/>
      <c r="UDA20" s="63"/>
      <c r="UDB20" s="63"/>
      <c r="UDC20" s="63"/>
      <c r="UDD20" s="63"/>
      <c r="UDE20" s="63"/>
      <c r="UDF20" s="63"/>
      <c r="UDG20" s="63"/>
      <c r="UDH20" s="63"/>
      <c r="UDI20" s="63"/>
      <c r="UDJ20" s="63"/>
      <c r="UDK20" s="63"/>
      <c r="UDL20" s="63"/>
      <c r="UDM20" s="63"/>
      <c r="UDN20" s="63"/>
      <c r="UDO20" s="63"/>
      <c r="UDP20" s="63"/>
      <c r="UDQ20" s="63"/>
      <c r="UDR20" s="63"/>
      <c r="UDS20" s="63"/>
      <c r="UDT20" s="63"/>
      <c r="UDU20" s="63"/>
      <c r="UDV20" s="63"/>
      <c r="UDW20" s="63"/>
      <c r="UDX20" s="63"/>
      <c r="UDY20" s="63"/>
      <c r="UDZ20" s="63"/>
      <c r="UEA20" s="63"/>
      <c r="UEB20" s="63"/>
      <c r="UEC20" s="63"/>
      <c r="UED20" s="63"/>
      <c r="UEE20" s="63"/>
      <c r="UEF20" s="63"/>
      <c r="UEG20" s="63"/>
      <c r="UEH20" s="63"/>
      <c r="UEI20" s="63"/>
      <c r="UEJ20" s="63"/>
      <c r="UEK20" s="63"/>
      <c r="UEL20" s="63"/>
      <c r="UEM20" s="63"/>
      <c r="UEN20" s="63"/>
      <c r="UEO20" s="63"/>
      <c r="UEP20" s="63"/>
      <c r="UEQ20" s="63"/>
      <c r="UER20" s="63"/>
      <c r="UES20" s="63"/>
      <c r="UET20" s="63"/>
      <c r="UEU20" s="63"/>
      <c r="UEV20" s="63"/>
      <c r="UEW20" s="63"/>
      <c r="UEX20" s="63"/>
      <c r="UEY20" s="63"/>
      <c r="UEZ20" s="63"/>
      <c r="UFA20" s="63"/>
      <c r="UFB20" s="63"/>
      <c r="UFC20" s="63"/>
      <c r="UFD20" s="63"/>
      <c r="UFE20" s="63"/>
      <c r="UFF20" s="63"/>
      <c r="UFG20" s="63"/>
      <c r="UFH20" s="63"/>
      <c r="UFI20" s="63"/>
      <c r="UFJ20" s="63"/>
      <c r="UFK20" s="63"/>
      <c r="UFL20" s="63"/>
      <c r="UFM20" s="63"/>
      <c r="UFN20" s="63"/>
      <c r="UFO20" s="63"/>
      <c r="UFP20" s="63"/>
      <c r="UFQ20" s="63"/>
      <c r="UFR20" s="63"/>
      <c r="UFS20" s="63"/>
      <c r="UFT20" s="63"/>
      <c r="UFU20" s="63"/>
      <c r="UFV20" s="63"/>
      <c r="UFW20" s="63"/>
      <c r="UFX20" s="63"/>
      <c r="UFY20" s="63"/>
      <c r="UFZ20" s="63"/>
      <c r="UGA20" s="63"/>
      <c r="UGB20" s="63"/>
      <c r="UGC20" s="63"/>
      <c r="UGD20" s="63"/>
      <c r="UGE20" s="63"/>
      <c r="UGF20" s="63"/>
      <c r="UGG20" s="63"/>
      <c r="UGH20" s="63"/>
      <c r="UGI20" s="63"/>
      <c r="UGJ20" s="63"/>
      <c r="UGK20" s="63"/>
      <c r="UGL20" s="63"/>
      <c r="UGM20" s="63"/>
      <c r="UGN20" s="63"/>
      <c r="UGO20" s="63"/>
      <c r="UGP20" s="63"/>
      <c r="UGQ20" s="63"/>
      <c r="UGR20" s="63"/>
      <c r="UGS20" s="63"/>
      <c r="UGT20" s="63"/>
      <c r="UGU20" s="63"/>
      <c r="UGV20" s="63"/>
      <c r="UGW20" s="63"/>
      <c r="UGX20" s="63"/>
      <c r="UGY20" s="63"/>
      <c r="UGZ20" s="63"/>
      <c r="UHA20" s="63"/>
      <c r="UHB20" s="63"/>
      <c r="UHC20" s="63"/>
      <c r="UHD20" s="63"/>
      <c r="UHE20" s="63"/>
      <c r="UHF20" s="63"/>
      <c r="UHG20" s="63"/>
      <c r="UHH20" s="63"/>
      <c r="UHI20" s="63"/>
      <c r="UHJ20" s="63"/>
      <c r="UHK20" s="63"/>
      <c r="UHL20" s="63"/>
      <c r="UHM20" s="63"/>
      <c r="UHN20" s="63"/>
      <c r="UHO20" s="63"/>
      <c r="UHP20" s="63"/>
      <c r="UHQ20" s="63"/>
      <c r="UHR20" s="63"/>
      <c r="UHS20" s="63"/>
      <c r="UHT20" s="63"/>
      <c r="UHU20" s="63"/>
      <c r="UHV20" s="63"/>
      <c r="UHW20" s="63"/>
      <c r="UHX20" s="63"/>
      <c r="UHY20" s="63"/>
      <c r="UHZ20" s="63"/>
      <c r="UIA20" s="63"/>
      <c r="UIB20" s="63"/>
      <c r="UIC20" s="63"/>
      <c r="UID20" s="63"/>
      <c r="UIE20" s="63"/>
      <c r="UIF20" s="63"/>
      <c r="UIG20" s="63"/>
      <c r="UIH20" s="63"/>
      <c r="UII20" s="63"/>
      <c r="UIJ20" s="63"/>
      <c r="UIK20" s="63"/>
      <c r="UIL20" s="63"/>
      <c r="UIM20" s="63"/>
      <c r="UIN20" s="63"/>
      <c r="UIO20" s="63"/>
      <c r="UIP20" s="63"/>
      <c r="UIQ20" s="63"/>
      <c r="UIR20" s="63"/>
      <c r="UIS20" s="63"/>
      <c r="UIT20" s="63"/>
      <c r="UIU20" s="63"/>
      <c r="UIV20" s="63"/>
      <c r="UIW20" s="63"/>
      <c r="UIX20" s="63"/>
      <c r="UIY20" s="63"/>
      <c r="UIZ20" s="63"/>
      <c r="UJA20" s="63"/>
      <c r="UJB20" s="63"/>
      <c r="UJC20" s="63"/>
      <c r="UJD20" s="63"/>
      <c r="UJE20" s="63"/>
      <c r="UJF20" s="63"/>
      <c r="UJG20" s="63"/>
      <c r="UJH20" s="63"/>
      <c r="UJI20" s="63"/>
      <c r="UJJ20" s="63"/>
      <c r="UJK20" s="63"/>
      <c r="UJL20" s="63"/>
      <c r="UJM20" s="63"/>
      <c r="UJN20" s="63"/>
      <c r="UJO20" s="63"/>
      <c r="UJP20" s="63"/>
      <c r="UJQ20" s="63"/>
      <c r="UJR20" s="63"/>
      <c r="UJS20" s="63"/>
      <c r="UJT20" s="63"/>
      <c r="UJU20" s="63"/>
      <c r="UJV20" s="63"/>
      <c r="UJW20" s="63"/>
      <c r="UJX20" s="63"/>
      <c r="UJY20" s="63"/>
      <c r="UJZ20" s="63"/>
      <c r="UKA20" s="63"/>
      <c r="UKB20" s="63"/>
      <c r="UKC20" s="63"/>
      <c r="UKD20" s="63"/>
      <c r="UKE20" s="63"/>
      <c r="UKF20" s="63"/>
      <c r="UKG20" s="63"/>
      <c r="UKH20" s="63"/>
      <c r="UKI20" s="63"/>
      <c r="UKJ20" s="63"/>
      <c r="UKK20" s="63"/>
      <c r="UKL20" s="63"/>
      <c r="UKM20" s="63"/>
      <c r="UKN20" s="63"/>
      <c r="UKO20" s="63"/>
      <c r="UKP20" s="63"/>
      <c r="UKQ20" s="63"/>
      <c r="UKR20" s="63"/>
      <c r="UKS20" s="63"/>
      <c r="UKT20" s="63"/>
      <c r="UKU20" s="63"/>
      <c r="UKV20" s="63"/>
      <c r="UKW20" s="63"/>
      <c r="UKX20" s="63"/>
      <c r="UKY20" s="63"/>
      <c r="UKZ20" s="63"/>
      <c r="ULA20" s="63"/>
      <c r="ULB20" s="63"/>
      <c r="ULC20" s="63"/>
      <c r="ULD20" s="63"/>
      <c r="ULE20" s="63"/>
      <c r="ULF20" s="63"/>
      <c r="ULG20" s="63"/>
      <c r="ULH20" s="63"/>
      <c r="ULI20" s="63"/>
      <c r="ULJ20" s="63"/>
      <c r="ULK20" s="63"/>
      <c r="ULL20" s="63"/>
      <c r="ULM20" s="63"/>
      <c r="ULN20" s="63"/>
      <c r="ULO20" s="63"/>
      <c r="ULP20" s="63"/>
      <c r="ULQ20" s="63"/>
      <c r="ULR20" s="63"/>
      <c r="ULS20" s="63"/>
      <c r="ULT20" s="63"/>
      <c r="ULU20" s="63"/>
      <c r="ULV20" s="63"/>
      <c r="ULW20" s="63"/>
      <c r="ULX20" s="63"/>
      <c r="ULY20" s="63"/>
      <c r="ULZ20" s="63"/>
      <c r="UMA20" s="63"/>
      <c r="UMB20" s="63"/>
      <c r="UMC20" s="63"/>
      <c r="UMD20" s="63"/>
      <c r="UME20" s="63"/>
      <c r="UMF20" s="63"/>
      <c r="UMG20" s="63"/>
      <c r="UMH20" s="63"/>
      <c r="UMI20" s="63"/>
      <c r="UMJ20" s="63"/>
      <c r="UMK20" s="63"/>
      <c r="UML20" s="63"/>
      <c r="UMM20" s="63"/>
      <c r="UMN20" s="63"/>
      <c r="UMO20" s="63"/>
      <c r="UMP20" s="63"/>
      <c r="UMQ20" s="63"/>
      <c r="UMR20" s="63"/>
      <c r="UMS20" s="63"/>
      <c r="UMT20" s="63"/>
      <c r="UMU20" s="63"/>
      <c r="UMV20" s="63"/>
      <c r="UMW20" s="63"/>
      <c r="UMX20" s="63"/>
      <c r="UMY20" s="63"/>
      <c r="UMZ20" s="63"/>
      <c r="UNA20" s="63"/>
      <c r="UNB20" s="63"/>
      <c r="UNC20" s="63"/>
      <c r="UND20" s="63"/>
      <c r="UNE20" s="63"/>
      <c r="UNF20" s="63"/>
      <c r="UNG20" s="63"/>
      <c r="UNH20" s="63"/>
      <c r="UNI20" s="63"/>
      <c r="UNJ20" s="63"/>
      <c r="UNK20" s="63"/>
      <c r="UNL20" s="63"/>
      <c r="UNM20" s="63"/>
      <c r="UNN20" s="63"/>
      <c r="UNO20" s="63"/>
      <c r="UNP20" s="63"/>
      <c r="UNQ20" s="63"/>
      <c r="UNR20" s="63"/>
      <c r="UNS20" s="63"/>
      <c r="UNT20" s="63"/>
      <c r="UNU20" s="63"/>
      <c r="UNV20" s="63"/>
      <c r="UNW20" s="63"/>
      <c r="UNX20" s="63"/>
      <c r="UNY20" s="63"/>
      <c r="UNZ20" s="63"/>
      <c r="UOA20" s="63"/>
      <c r="UOB20" s="63"/>
      <c r="UOC20" s="63"/>
      <c r="UOD20" s="63"/>
      <c r="UOE20" s="63"/>
      <c r="UOF20" s="63"/>
      <c r="UOG20" s="63"/>
      <c r="UOH20" s="63"/>
      <c r="UOI20" s="63"/>
      <c r="UOJ20" s="63"/>
      <c r="UOK20" s="63"/>
      <c r="UOL20" s="63"/>
      <c r="UOM20" s="63"/>
      <c r="UON20" s="63"/>
      <c r="UOO20" s="63"/>
      <c r="UOP20" s="63"/>
      <c r="UOQ20" s="63"/>
      <c r="UOR20" s="63"/>
      <c r="UOS20" s="63"/>
      <c r="UOT20" s="63"/>
      <c r="UOU20" s="63"/>
      <c r="UOV20" s="63"/>
      <c r="UOW20" s="63"/>
      <c r="UOX20" s="63"/>
      <c r="UOY20" s="63"/>
      <c r="UOZ20" s="63"/>
      <c r="UPA20" s="63"/>
      <c r="UPB20" s="63"/>
      <c r="UPC20" s="63"/>
      <c r="UPD20" s="63"/>
      <c r="UPE20" s="63"/>
      <c r="UPF20" s="63"/>
      <c r="UPG20" s="63"/>
      <c r="UPH20" s="63"/>
      <c r="UPI20" s="63"/>
      <c r="UPJ20" s="63"/>
      <c r="UPK20" s="63"/>
      <c r="UPL20" s="63"/>
      <c r="UPM20" s="63"/>
      <c r="UPN20" s="63"/>
      <c r="UPO20" s="63"/>
      <c r="UPP20" s="63"/>
      <c r="UPQ20" s="63"/>
      <c r="UPR20" s="63"/>
      <c r="UPS20" s="63"/>
      <c r="UPT20" s="63"/>
      <c r="UPU20" s="63"/>
      <c r="UPV20" s="63"/>
      <c r="UPW20" s="63"/>
      <c r="UPX20" s="63"/>
      <c r="UPY20" s="63"/>
      <c r="UPZ20" s="63"/>
      <c r="UQA20" s="63"/>
      <c r="UQB20" s="63"/>
      <c r="UQC20" s="63"/>
      <c r="UQD20" s="63"/>
      <c r="UQE20" s="63"/>
      <c r="UQF20" s="63"/>
      <c r="UQG20" s="63"/>
      <c r="UQH20" s="63"/>
      <c r="UQI20" s="63"/>
      <c r="UQJ20" s="63"/>
      <c r="UQK20" s="63"/>
      <c r="UQL20" s="63"/>
      <c r="UQM20" s="63"/>
      <c r="UQN20" s="63"/>
      <c r="UQO20" s="63"/>
      <c r="UQP20" s="63"/>
      <c r="UQQ20" s="63"/>
      <c r="UQR20" s="63"/>
      <c r="UQS20" s="63"/>
      <c r="UQT20" s="63"/>
      <c r="UQU20" s="63"/>
      <c r="UQV20" s="63"/>
      <c r="UQW20" s="63"/>
      <c r="UQX20" s="63"/>
      <c r="UQY20" s="63"/>
      <c r="UQZ20" s="63"/>
      <c r="URA20" s="63"/>
      <c r="URB20" s="63"/>
      <c r="URC20" s="63"/>
      <c r="URD20" s="63"/>
      <c r="URE20" s="63"/>
      <c r="URF20" s="63"/>
      <c r="URG20" s="63"/>
      <c r="URH20" s="63"/>
      <c r="URI20" s="63"/>
      <c r="URJ20" s="63"/>
      <c r="URK20" s="63"/>
      <c r="URL20" s="63"/>
      <c r="URM20" s="63"/>
      <c r="URN20" s="63"/>
      <c r="URO20" s="63"/>
      <c r="URP20" s="63"/>
      <c r="URQ20" s="63"/>
      <c r="URR20" s="63"/>
      <c r="URS20" s="63"/>
      <c r="URT20" s="63"/>
      <c r="URU20" s="63"/>
      <c r="URV20" s="63"/>
      <c r="URW20" s="63"/>
      <c r="URX20" s="63"/>
      <c r="URY20" s="63"/>
      <c r="URZ20" s="63"/>
      <c r="USA20" s="63"/>
      <c r="USB20" s="63"/>
      <c r="USC20" s="63"/>
      <c r="USD20" s="63"/>
      <c r="USE20" s="63"/>
      <c r="USF20" s="63"/>
      <c r="USG20" s="63"/>
      <c r="USH20" s="63"/>
      <c r="USI20" s="63"/>
      <c r="USJ20" s="63"/>
      <c r="USK20" s="63"/>
      <c r="USL20" s="63"/>
      <c r="USM20" s="63"/>
      <c r="USN20" s="63"/>
      <c r="USO20" s="63"/>
      <c r="USP20" s="63"/>
      <c r="USQ20" s="63"/>
      <c r="USR20" s="63"/>
      <c r="USS20" s="63"/>
      <c r="UST20" s="63"/>
      <c r="USU20" s="63"/>
      <c r="USV20" s="63"/>
      <c r="USW20" s="63"/>
      <c r="USX20" s="63"/>
      <c r="USY20" s="63"/>
      <c r="USZ20" s="63"/>
      <c r="UTA20" s="63"/>
      <c r="UTB20" s="63"/>
      <c r="UTC20" s="63"/>
      <c r="UTD20" s="63"/>
      <c r="UTE20" s="63"/>
      <c r="UTF20" s="63"/>
      <c r="UTG20" s="63"/>
      <c r="UTH20" s="63"/>
      <c r="UTI20" s="63"/>
      <c r="UTJ20" s="63"/>
      <c r="UTK20" s="63"/>
      <c r="UTL20" s="63"/>
      <c r="UTM20" s="63"/>
      <c r="UTN20" s="63"/>
      <c r="UTO20" s="63"/>
      <c r="UTP20" s="63"/>
      <c r="UTQ20" s="63"/>
      <c r="UTR20" s="63"/>
      <c r="UTS20" s="63"/>
      <c r="UTT20" s="63"/>
      <c r="UTU20" s="63"/>
      <c r="UTV20" s="63"/>
      <c r="UTW20" s="63"/>
      <c r="UTX20" s="63"/>
      <c r="UTY20" s="63"/>
      <c r="UTZ20" s="63"/>
      <c r="UUA20" s="63"/>
      <c r="UUB20" s="63"/>
      <c r="UUC20" s="63"/>
      <c r="UUD20" s="63"/>
      <c r="UUE20" s="63"/>
      <c r="UUF20" s="63"/>
      <c r="UUG20" s="63"/>
      <c r="UUH20" s="63"/>
      <c r="UUI20" s="63"/>
      <c r="UUJ20" s="63"/>
      <c r="UUK20" s="63"/>
      <c r="UUL20" s="63"/>
      <c r="UUM20" s="63"/>
      <c r="UUN20" s="63"/>
      <c r="UUO20" s="63"/>
      <c r="UUP20" s="63"/>
      <c r="UUQ20" s="63"/>
      <c r="UUR20" s="63"/>
      <c r="UUS20" s="63"/>
      <c r="UUT20" s="63"/>
      <c r="UUU20" s="63"/>
      <c r="UUV20" s="63"/>
      <c r="UUW20" s="63"/>
      <c r="UUX20" s="63"/>
      <c r="UUY20" s="63"/>
      <c r="UUZ20" s="63"/>
      <c r="UVA20" s="63"/>
      <c r="UVB20" s="63"/>
      <c r="UVC20" s="63"/>
      <c r="UVD20" s="63"/>
      <c r="UVE20" s="63"/>
      <c r="UVF20" s="63"/>
      <c r="UVG20" s="63"/>
      <c r="UVH20" s="63"/>
      <c r="UVI20" s="63"/>
      <c r="UVJ20" s="63"/>
      <c r="UVK20" s="63"/>
      <c r="UVL20" s="63"/>
      <c r="UVM20" s="63"/>
      <c r="UVN20" s="63"/>
      <c r="UVO20" s="63"/>
      <c r="UVP20" s="63"/>
      <c r="UVQ20" s="63"/>
      <c r="UVR20" s="63"/>
      <c r="UVS20" s="63"/>
      <c r="UVT20" s="63"/>
      <c r="UVU20" s="63"/>
      <c r="UVV20" s="63"/>
      <c r="UVW20" s="63"/>
      <c r="UVX20" s="63"/>
      <c r="UVY20" s="63"/>
      <c r="UVZ20" s="63"/>
      <c r="UWA20" s="63"/>
      <c r="UWB20" s="63"/>
      <c r="UWC20" s="63"/>
      <c r="UWD20" s="63"/>
      <c r="UWE20" s="63"/>
      <c r="UWF20" s="63"/>
      <c r="UWG20" s="63"/>
      <c r="UWH20" s="63"/>
      <c r="UWI20" s="63"/>
      <c r="UWJ20" s="63"/>
      <c r="UWK20" s="63"/>
      <c r="UWL20" s="63"/>
      <c r="UWM20" s="63"/>
      <c r="UWN20" s="63"/>
      <c r="UWO20" s="63"/>
      <c r="UWP20" s="63"/>
      <c r="UWQ20" s="63"/>
      <c r="UWR20" s="63"/>
      <c r="UWS20" s="63"/>
      <c r="UWT20" s="63"/>
      <c r="UWU20" s="63"/>
      <c r="UWV20" s="63"/>
      <c r="UWW20" s="63"/>
      <c r="UWX20" s="63"/>
      <c r="UWY20" s="63"/>
      <c r="UWZ20" s="63"/>
      <c r="UXA20" s="63"/>
      <c r="UXB20" s="63"/>
      <c r="UXC20" s="63"/>
      <c r="UXD20" s="63"/>
      <c r="UXE20" s="63"/>
      <c r="UXF20" s="63"/>
      <c r="UXG20" s="63"/>
      <c r="UXH20" s="63"/>
      <c r="UXI20" s="63"/>
      <c r="UXJ20" s="63"/>
      <c r="UXK20" s="63"/>
      <c r="UXL20" s="63"/>
      <c r="UXM20" s="63"/>
      <c r="UXN20" s="63"/>
      <c r="UXO20" s="63"/>
      <c r="UXP20" s="63"/>
      <c r="UXQ20" s="63"/>
      <c r="UXR20" s="63"/>
      <c r="UXS20" s="63"/>
      <c r="UXT20" s="63"/>
      <c r="UXU20" s="63"/>
      <c r="UXV20" s="63"/>
      <c r="UXW20" s="63"/>
      <c r="UXX20" s="63"/>
      <c r="UXY20" s="63"/>
      <c r="UXZ20" s="63"/>
      <c r="UYA20" s="63"/>
      <c r="UYB20" s="63"/>
      <c r="UYC20" s="63"/>
      <c r="UYD20" s="63"/>
      <c r="UYE20" s="63"/>
      <c r="UYF20" s="63"/>
      <c r="UYG20" s="63"/>
      <c r="UYH20" s="63"/>
      <c r="UYI20" s="63"/>
      <c r="UYJ20" s="63"/>
      <c r="UYK20" s="63"/>
      <c r="UYL20" s="63"/>
      <c r="UYM20" s="63"/>
      <c r="UYN20" s="63"/>
      <c r="UYO20" s="63"/>
      <c r="UYP20" s="63"/>
      <c r="UYQ20" s="63"/>
      <c r="UYR20" s="63"/>
      <c r="UYS20" s="63"/>
      <c r="UYT20" s="63"/>
      <c r="UYU20" s="63"/>
      <c r="UYV20" s="63"/>
      <c r="UYW20" s="63"/>
      <c r="UYX20" s="63"/>
      <c r="UYY20" s="63"/>
      <c r="UYZ20" s="63"/>
      <c r="UZA20" s="63"/>
      <c r="UZB20" s="63"/>
      <c r="UZC20" s="63"/>
      <c r="UZD20" s="63"/>
      <c r="UZE20" s="63"/>
      <c r="UZF20" s="63"/>
      <c r="UZG20" s="63"/>
      <c r="UZH20" s="63"/>
      <c r="UZI20" s="63"/>
      <c r="UZJ20" s="63"/>
      <c r="UZK20" s="63"/>
      <c r="UZL20" s="63"/>
      <c r="UZM20" s="63"/>
      <c r="UZN20" s="63"/>
      <c r="UZO20" s="63"/>
      <c r="UZP20" s="63"/>
      <c r="UZQ20" s="63"/>
      <c r="UZR20" s="63"/>
      <c r="UZS20" s="63"/>
      <c r="UZT20" s="63"/>
      <c r="UZU20" s="63"/>
      <c r="UZV20" s="63"/>
      <c r="UZW20" s="63"/>
      <c r="UZX20" s="63"/>
      <c r="UZY20" s="63"/>
      <c r="UZZ20" s="63"/>
      <c r="VAA20" s="63"/>
      <c r="VAB20" s="63"/>
      <c r="VAC20" s="63"/>
      <c r="VAD20" s="63"/>
      <c r="VAE20" s="63"/>
      <c r="VAF20" s="63"/>
      <c r="VAG20" s="63"/>
      <c r="VAH20" s="63"/>
      <c r="VAI20" s="63"/>
      <c r="VAJ20" s="63"/>
      <c r="VAK20" s="63"/>
      <c r="VAL20" s="63"/>
      <c r="VAM20" s="63"/>
      <c r="VAN20" s="63"/>
      <c r="VAO20" s="63"/>
      <c r="VAP20" s="63"/>
      <c r="VAQ20" s="63"/>
      <c r="VAR20" s="63"/>
      <c r="VAS20" s="63"/>
      <c r="VAT20" s="63"/>
      <c r="VAU20" s="63"/>
      <c r="VAV20" s="63"/>
      <c r="VAW20" s="63"/>
      <c r="VAX20" s="63"/>
      <c r="VAY20" s="63"/>
      <c r="VAZ20" s="63"/>
      <c r="VBA20" s="63"/>
      <c r="VBB20" s="63"/>
      <c r="VBC20" s="63"/>
      <c r="VBD20" s="63"/>
      <c r="VBE20" s="63"/>
      <c r="VBF20" s="63"/>
      <c r="VBG20" s="63"/>
      <c r="VBH20" s="63"/>
      <c r="VBI20" s="63"/>
      <c r="VBJ20" s="63"/>
      <c r="VBK20" s="63"/>
      <c r="VBL20" s="63"/>
      <c r="VBM20" s="63"/>
      <c r="VBN20" s="63"/>
      <c r="VBO20" s="63"/>
      <c r="VBP20" s="63"/>
      <c r="VBQ20" s="63"/>
      <c r="VBR20" s="63"/>
      <c r="VBS20" s="63"/>
      <c r="VBT20" s="63"/>
      <c r="VBU20" s="63"/>
      <c r="VBV20" s="63"/>
      <c r="VBW20" s="63"/>
      <c r="VBX20" s="63"/>
      <c r="VBY20" s="63"/>
      <c r="VBZ20" s="63"/>
      <c r="VCA20" s="63"/>
      <c r="VCB20" s="63"/>
      <c r="VCC20" s="63"/>
      <c r="VCD20" s="63"/>
      <c r="VCE20" s="63"/>
      <c r="VCF20" s="63"/>
      <c r="VCG20" s="63"/>
      <c r="VCH20" s="63"/>
      <c r="VCI20" s="63"/>
      <c r="VCJ20" s="63"/>
      <c r="VCK20" s="63"/>
      <c r="VCL20" s="63"/>
      <c r="VCM20" s="63"/>
      <c r="VCN20" s="63"/>
      <c r="VCO20" s="63"/>
      <c r="VCP20" s="63"/>
      <c r="VCQ20" s="63"/>
      <c r="VCR20" s="63"/>
      <c r="VCS20" s="63"/>
      <c r="VCT20" s="63"/>
      <c r="VCU20" s="63"/>
      <c r="VCV20" s="63"/>
      <c r="VCW20" s="63"/>
      <c r="VCX20" s="63"/>
      <c r="VCY20" s="63"/>
      <c r="VCZ20" s="63"/>
      <c r="VDA20" s="63"/>
      <c r="VDB20" s="63"/>
      <c r="VDC20" s="63"/>
      <c r="VDD20" s="63"/>
      <c r="VDE20" s="63"/>
      <c r="VDF20" s="63"/>
      <c r="VDG20" s="63"/>
      <c r="VDH20" s="63"/>
      <c r="VDI20" s="63"/>
      <c r="VDJ20" s="63"/>
      <c r="VDK20" s="63"/>
      <c r="VDL20" s="63"/>
      <c r="VDM20" s="63"/>
      <c r="VDN20" s="63"/>
      <c r="VDO20" s="63"/>
      <c r="VDP20" s="63"/>
      <c r="VDQ20" s="63"/>
      <c r="VDR20" s="63"/>
      <c r="VDS20" s="63"/>
      <c r="VDT20" s="63"/>
      <c r="VDU20" s="63"/>
      <c r="VDV20" s="63"/>
      <c r="VDW20" s="63"/>
      <c r="VDX20" s="63"/>
      <c r="VDY20" s="63"/>
      <c r="VDZ20" s="63"/>
      <c r="VEA20" s="63"/>
      <c r="VEB20" s="63"/>
      <c r="VEC20" s="63"/>
      <c r="VED20" s="63"/>
      <c r="VEE20" s="63"/>
      <c r="VEF20" s="63"/>
      <c r="VEG20" s="63"/>
      <c r="VEH20" s="63"/>
      <c r="VEI20" s="63"/>
      <c r="VEJ20" s="63"/>
      <c r="VEK20" s="63"/>
      <c r="VEL20" s="63"/>
      <c r="VEM20" s="63"/>
      <c r="VEN20" s="63"/>
      <c r="VEO20" s="63"/>
      <c r="VEP20" s="63"/>
      <c r="VEQ20" s="63"/>
      <c r="VER20" s="63"/>
      <c r="VES20" s="63"/>
      <c r="VET20" s="63"/>
      <c r="VEU20" s="63"/>
      <c r="VEV20" s="63"/>
      <c r="VEW20" s="63"/>
      <c r="VEX20" s="63"/>
      <c r="VEY20" s="63"/>
      <c r="VEZ20" s="63"/>
      <c r="VFA20" s="63"/>
      <c r="VFB20" s="63"/>
      <c r="VFC20" s="63"/>
      <c r="VFD20" s="63"/>
      <c r="VFE20" s="63"/>
      <c r="VFF20" s="63"/>
      <c r="VFG20" s="63"/>
      <c r="VFH20" s="63"/>
      <c r="VFI20" s="63"/>
      <c r="VFJ20" s="63"/>
      <c r="VFK20" s="63"/>
      <c r="VFL20" s="63"/>
      <c r="VFM20" s="63"/>
      <c r="VFN20" s="63"/>
      <c r="VFO20" s="63"/>
      <c r="VFP20" s="63"/>
      <c r="VFQ20" s="63"/>
      <c r="VFR20" s="63"/>
      <c r="VFS20" s="63"/>
      <c r="VFT20" s="63"/>
      <c r="VFU20" s="63"/>
      <c r="VFV20" s="63"/>
      <c r="VFW20" s="63"/>
      <c r="VFX20" s="63"/>
      <c r="VFY20" s="63"/>
      <c r="VFZ20" s="63"/>
      <c r="VGA20" s="63"/>
      <c r="VGB20" s="63"/>
      <c r="VGC20" s="63"/>
      <c r="VGD20" s="63"/>
      <c r="VGE20" s="63"/>
      <c r="VGF20" s="63"/>
      <c r="VGG20" s="63"/>
      <c r="VGH20" s="63"/>
      <c r="VGI20" s="63"/>
      <c r="VGJ20" s="63"/>
      <c r="VGK20" s="63"/>
      <c r="VGL20" s="63"/>
      <c r="VGM20" s="63"/>
      <c r="VGN20" s="63"/>
      <c r="VGO20" s="63"/>
      <c r="VGP20" s="63"/>
      <c r="VGQ20" s="63"/>
      <c r="VGR20" s="63"/>
      <c r="VGS20" s="63"/>
      <c r="VGT20" s="63"/>
      <c r="VGU20" s="63"/>
      <c r="VGV20" s="63"/>
      <c r="VGW20" s="63"/>
      <c r="VGX20" s="63"/>
      <c r="VGY20" s="63"/>
      <c r="VGZ20" s="63"/>
      <c r="VHA20" s="63"/>
      <c r="VHB20" s="63"/>
      <c r="VHC20" s="63"/>
      <c r="VHD20" s="63"/>
      <c r="VHE20" s="63"/>
      <c r="VHF20" s="63"/>
      <c r="VHG20" s="63"/>
      <c r="VHH20" s="63"/>
      <c r="VHI20" s="63"/>
      <c r="VHJ20" s="63"/>
      <c r="VHK20" s="63"/>
      <c r="VHL20" s="63"/>
      <c r="VHM20" s="63"/>
      <c r="VHN20" s="63"/>
      <c r="VHO20" s="63"/>
      <c r="VHP20" s="63"/>
      <c r="VHQ20" s="63"/>
      <c r="VHR20" s="63"/>
      <c r="VHS20" s="63"/>
      <c r="VHT20" s="63"/>
      <c r="VHU20" s="63"/>
      <c r="VHV20" s="63"/>
      <c r="VHW20" s="63"/>
      <c r="VHX20" s="63"/>
      <c r="VHY20" s="63"/>
      <c r="VHZ20" s="63"/>
      <c r="VIA20" s="63"/>
      <c r="VIB20" s="63"/>
      <c r="VIC20" s="63"/>
      <c r="VID20" s="63"/>
      <c r="VIE20" s="63"/>
      <c r="VIF20" s="63"/>
      <c r="VIG20" s="63"/>
      <c r="VIH20" s="63"/>
      <c r="VII20" s="63"/>
      <c r="VIJ20" s="63"/>
      <c r="VIK20" s="63"/>
      <c r="VIL20" s="63"/>
      <c r="VIM20" s="63"/>
      <c r="VIN20" s="63"/>
      <c r="VIO20" s="63"/>
      <c r="VIP20" s="63"/>
      <c r="VIQ20" s="63"/>
      <c r="VIR20" s="63"/>
      <c r="VIS20" s="63"/>
      <c r="VIT20" s="63"/>
      <c r="VIU20" s="63"/>
      <c r="VIV20" s="63"/>
      <c r="VIW20" s="63"/>
      <c r="VIX20" s="63"/>
      <c r="VIY20" s="63"/>
      <c r="VIZ20" s="63"/>
      <c r="VJA20" s="63"/>
      <c r="VJB20" s="63"/>
      <c r="VJC20" s="63"/>
      <c r="VJD20" s="63"/>
      <c r="VJE20" s="63"/>
      <c r="VJF20" s="63"/>
      <c r="VJG20" s="63"/>
      <c r="VJH20" s="63"/>
      <c r="VJI20" s="63"/>
      <c r="VJJ20" s="63"/>
      <c r="VJK20" s="63"/>
      <c r="VJL20" s="63"/>
      <c r="VJM20" s="63"/>
      <c r="VJN20" s="63"/>
      <c r="VJO20" s="63"/>
      <c r="VJP20" s="63"/>
      <c r="VJQ20" s="63"/>
      <c r="VJR20" s="63"/>
      <c r="VJS20" s="63"/>
      <c r="VJT20" s="63"/>
      <c r="VJU20" s="63"/>
      <c r="VJV20" s="63"/>
      <c r="VJW20" s="63"/>
      <c r="VJX20" s="63"/>
      <c r="VJY20" s="63"/>
      <c r="VJZ20" s="63"/>
      <c r="VKA20" s="63"/>
      <c r="VKB20" s="63"/>
      <c r="VKC20" s="63"/>
      <c r="VKD20" s="63"/>
      <c r="VKE20" s="63"/>
      <c r="VKF20" s="63"/>
      <c r="VKG20" s="63"/>
      <c r="VKH20" s="63"/>
      <c r="VKI20" s="63"/>
      <c r="VKJ20" s="63"/>
      <c r="VKK20" s="63"/>
      <c r="VKL20" s="63"/>
      <c r="VKM20" s="63"/>
      <c r="VKN20" s="63"/>
      <c r="VKO20" s="63"/>
      <c r="VKP20" s="63"/>
      <c r="VKQ20" s="63"/>
      <c r="VKR20" s="63"/>
      <c r="VKS20" s="63"/>
      <c r="VKT20" s="63"/>
      <c r="VKU20" s="63"/>
      <c r="VKV20" s="63"/>
      <c r="VKW20" s="63"/>
      <c r="VKX20" s="63"/>
      <c r="VKY20" s="63"/>
      <c r="VKZ20" s="63"/>
      <c r="VLA20" s="63"/>
      <c r="VLB20" s="63"/>
      <c r="VLC20" s="63"/>
      <c r="VLD20" s="63"/>
      <c r="VLE20" s="63"/>
      <c r="VLF20" s="63"/>
      <c r="VLG20" s="63"/>
      <c r="VLH20" s="63"/>
      <c r="VLI20" s="63"/>
      <c r="VLJ20" s="63"/>
      <c r="VLK20" s="63"/>
      <c r="VLL20" s="63"/>
      <c r="VLM20" s="63"/>
      <c r="VLN20" s="63"/>
      <c r="VLO20" s="63"/>
      <c r="VLP20" s="63"/>
      <c r="VLQ20" s="63"/>
      <c r="VLR20" s="63"/>
      <c r="VLS20" s="63"/>
      <c r="VLT20" s="63"/>
      <c r="VLU20" s="63"/>
      <c r="VLV20" s="63"/>
      <c r="VLW20" s="63"/>
      <c r="VLX20" s="63"/>
      <c r="VLY20" s="63"/>
      <c r="VLZ20" s="63"/>
      <c r="VMA20" s="63"/>
      <c r="VMB20" s="63"/>
      <c r="VMC20" s="63"/>
      <c r="VMD20" s="63"/>
      <c r="VME20" s="63"/>
      <c r="VMF20" s="63"/>
      <c r="VMG20" s="63"/>
      <c r="VMH20" s="63"/>
      <c r="VMI20" s="63"/>
      <c r="VMJ20" s="63"/>
      <c r="VMK20" s="63"/>
      <c r="VML20" s="63"/>
      <c r="VMM20" s="63"/>
      <c r="VMN20" s="63"/>
      <c r="VMO20" s="63"/>
      <c r="VMP20" s="63"/>
      <c r="VMQ20" s="63"/>
      <c r="VMR20" s="63"/>
      <c r="VMS20" s="63"/>
      <c r="VMT20" s="63"/>
      <c r="VMU20" s="63"/>
      <c r="VMV20" s="63"/>
      <c r="VMW20" s="63"/>
      <c r="VMX20" s="63"/>
      <c r="VMY20" s="63"/>
      <c r="VMZ20" s="63"/>
      <c r="VNA20" s="63"/>
      <c r="VNB20" s="63"/>
      <c r="VNC20" s="63"/>
      <c r="VND20" s="63"/>
      <c r="VNE20" s="63"/>
      <c r="VNF20" s="63"/>
      <c r="VNG20" s="63"/>
      <c r="VNH20" s="63"/>
      <c r="VNI20" s="63"/>
      <c r="VNJ20" s="63"/>
      <c r="VNK20" s="63"/>
      <c r="VNL20" s="63"/>
      <c r="VNM20" s="63"/>
      <c r="VNN20" s="63"/>
      <c r="VNO20" s="63"/>
      <c r="VNP20" s="63"/>
      <c r="VNQ20" s="63"/>
      <c r="VNR20" s="63"/>
      <c r="VNS20" s="63"/>
      <c r="VNT20" s="63"/>
      <c r="VNU20" s="63"/>
      <c r="VNV20" s="63"/>
      <c r="VNW20" s="63"/>
      <c r="VNX20" s="63"/>
      <c r="VNY20" s="63"/>
      <c r="VNZ20" s="63"/>
      <c r="VOA20" s="63"/>
      <c r="VOB20" s="63"/>
      <c r="VOC20" s="63"/>
      <c r="VOD20" s="63"/>
      <c r="VOE20" s="63"/>
      <c r="VOF20" s="63"/>
      <c r="VOG20" s="63"/>
      <c r="VOH20" s="63"/>
      <c r="VOI20" s="63"/>
      <c r="VOJ20" s="63"/>
      <c r="VOK20" s="63"/>
      <c r="VOL20" s="63"/>
      <c r="VOM20" s="63"/>
      <c r="VON20" s="63"/>
      <c r="VOO20" s="63"/>
      <c r="VOP20" s="63"/>
      <c r="VOQ20" s="63"/>
      <c r="VOR20" s="63"/>
      <c r="VOS20" s="63"/>
      <c r="VOT20" s="63"/>
      <c r="VOU20" s="63"/>
      <c r="VOV20" s="63"/>
      <c r="VOW20" s="63"/>
      <c r="VOX20" s="63"/>
      <c r="VOY20" s="63"/>
      <c r="VOZ20" s="63"/>
      <c r="VPA20" s="63"/>
      <c r="VPB20" s="63"/>
      <c r="VPC20" s="63"/>
      <c r="VPD20" s="63"/>
      <c r="VPE20" s="63"/>
      <c r="VPF20" s="63"/>
      <c r="VPG20" s="63"/>
      <c r="VPH20" s="63"/>
      <c r="VPI20" s="63"/>
      <c r="VPJ20" s="63"/>
      <c r="VPK20" s="63"/>
      <c r="VPL20" s="63"/>
      <c r="VPM20" s="63"/>
      <c r="VPN20" s="63"/>
      <c r="VPO20" s="63"/>
      <c r="VPP20" s="63"/>
      <c r="VPQ20" s="63"/>
      <c r="VPR20" s="63"/>
      <c r="VPS20" s="63"/>
      <c r="VPT20" s="63"/>
      <c r="VPU20" s="63"/>
      <c r="VPV20" s="63"/>
      <c r="VPW20" s="63"/>
      <c r="VPX20" s="63"/>
      <c r="VPY20" s="63"/>
      <c r="VPZ20" s="63"/>
      <c r="VQA20" s="63"/>
      <c r="VQB20" s="63"/>
      <c r="VQC20" s="63"/>
      <c r="VQD20" s="63"/>
      <c r="VQE20" s="63"/>
      <c r="VQF20" s="63"/>
      <c r="VQG20" s="63"/>
      <c r="VQH20" s="63"/>
      <c r="VQI20" s="63"/>
      <c r="VQJ20" s="63"/>
      <c r="VQK20" s="63"/>
      <c r="VQL20" s="63"/>
      <c r="VQM20" s="63"/>
      <c r="VQN20" s="63"/>
      <c r="VQO20" s="63"/>
      <c r="VQP20" s="63"/>
      <c r="VQQ20" s="63"/>
      <c r="VQR20" s="63"/>
      <c r="VQS20" s="63"/>
      <c r="VQT20" s="63"/>
      <c r="VQU20" s="63"/>
      <c r="VQV20" s="63"/>
      <c r="VQW20" s="63"/>
      <c r="VQX20" s="63"/>
      <c r="VQY20" s="63"/>
      <c r="VQZ20" s="63"/>
      <c r="VRA20" s="63"/>
      <c r="VRB20" s="63"/>
      <c r="VRC20" s="63"/>
      <c r="VRD20" s="63"/>
      <c r="VRE20" s="63"/>
      <c r="VRF20" s="63"/>
      <c r="VRG20" s="63"/>
      <c r="VRH20" s="63"/>
      <c r="VRI20" s="63"/>
      <c r="VRJ20" s="63"/>
      <c r="VRK20" s="63"/>
      <c r="VRL20" s="63"/>
      <c r="VRM20" s="63"/>
      <c r="VRN20" s="63"/>
      <c r="VRO20" s="63"/>
      <c r="VRP20" s="63"/>
      <c r="VRQ20" s="63"/>
      <c r="VRR20" s="63"/>
      <c r="VRS20" s="63"/>
      <c r="VRT20" s="63"/>
      <c r="VRU20" s="63"/>
      <c r="VRV20" s="63"/>
      <c r="VRW20" s="63"/>
      <c r="VRX20" s="63"/>
      <c r="VRY20" s="63"/>
      <c r="VRZ20" s="63"/>
      <c r="VSA20" s="63"/>
      <c r="VSB20" s="63"/>
      <c r="VSC20" s="63"/>
      <c r="VSD20" s="63"/>
      <c r="VSE20" s="63"/>
      <c r="VSF20" s="63"/>
      <c r="VSG20" s="63"/>
      <c r="VSH20" s="63"/>
      <c r="VSI20" s="63"/>
      <c r="VSJ20" s="63"/>
      <c r="VSK20" s="63"/>
      <c r="VSL20" s="63"/>
      <c r="VSM20" s="63"/>
      <c r="VSN20" s="63"/>
      <c r="VSO20" s="63"/>
      <c r="VSP20" s="63"/>
      <c r="VSQ20" s="63"/>
      <c r="VSR20" s="63"/>
      <c r="VSS20" s="63"/>
      <c r="VST20" s="63"/>
      <c r="VSU20" s="63"/>
      <c r="VSV20" s="63"/>
      <c r="VSW20" s="63"/>
      <c r="VSX20" s="63"/>
      <c r="VSY20" s="63"/>
      <c r="VSZ20" s="63"/>
      <c r="VTA20" s="63"/>
      <c r="VTB20" s="63"/>
      <c r="VTC20" s="63"/>
      <c r="VTD20" s="63"/>
      <c r="VTE20" s="63"/>
      <c r="VTF20" s="63"/>
      <c r="VTG20" s="63"/>
      <c r="VTH20" s="63"/>
      <c r="VTI20" s="63"/>
      <c r="VTJ20" s="63"/>
      <c r="VTK20" s="63"/>
      <c r="VTL20" s="63"/>
      <c r="VTM20" s="63"/>
      <c r="VTN20" s="63"/>
      <c r="VTO20" s="63"/>
      <c r="VTP20" s="63"/>
      <c r="VTQ20" s="63"/>
      <c r="VTR20" s="63"/>
      <c r="VTS20" s="63"/>
      <c r="VTT20" s="63"/>
      <c r="VTU20" s="63"/>
      <c r="VTV20" s="63"/>
      <c r="VTW20" s="63"/>
      <c r="VTX20" s="63"/>
      <c r="VTY20" s="63"/>
      <c r="VTZ20" s="63"/>
      <c r="VUA20" s="63"/>
      <c r="VUB20" s="63"/>
      <c r="VUC20" s="63"/>
      <c r="VUD20" s="63"/>
      <c r="VUE20" s="63"/>
      <c r="VUF20" s="63"/>
      <c r="VUG20" s="63"/>
      <c r="VUH20" s="63"/>
      <c r="VUI20" s="63"/>
      <c r="VUJ20" s="63"/>
      <c r="VUK20" s="63"/>
      <c r="VUL20" s="63"/>
      <c r="VUM20" s="63"/>
      <c r="VUN20" s="63"/>
      <c r="VUO20" s="63"/>
      <c r="VUP20" s="63"/>
      <c r="VUQ20" s="63"/>
      <c r="VUR20" s="63"/>
      <c r="VUS20" s="63"/>
      <c r="VUT20" s="63"/>
      <c r="VUU20" s="63"/>
      <c r="VUV20" s="63"/>
      <c r="VUW20" s="63"/>
      <c r="VUX20" s="63"/>
      <c r="VUY20" s="63"/>
      <c r="VUZ20" s="63"/>
      <c r="VVA20" s="63"/>
      <c r="VVB20" s="63"/>
      <c r="VVC20" s="63"/>
      <c r="VVD20" s="63"/>
      <c r="VVE20" s="63"/>
      <c r="VVF20" s="63"/>
      <c r="VVG20" s="63"/>
      <c r="VVH20" s="63"/>
      <c r="VVI20" s="63"/>
      <c r="VVJ20" s="63"/>
      <c r="VVK20" s="63"/>
      <c r="VVL20" s="63"/>
      <c r="VVM20" s="63"/>
      <c r="VVN20" s="63"/>
      <c r="VVO20" s="63"/>
      <c r="VVP20" s="63"/>
      <c r="VVQ20" s="63"/>
      <c r="VVR20" s="63"/>
      <c r="VVS20" s="63"/>
      <c r="VVT20" s="63"/>
      <c r="VVU20" s="63"/>
      <c r="VVV20" s="63"/>
      <c r="VVW20" s="63"/>
      <c r="VVX20" s="63"/>
      <c r="VVY20" s="63"/>
      <c r="VVZ20" s="63"/>
      <c r="VWA20" s="63"/>
      <c r="VWB20" s="63"/>
      <c r="VWC20" s="63"/>
      <c r="VWD20" s="63"/>
      <c r="VWE20" s="63"/>
      <c r="VWF20" s="63"/>
      <c r="VWG20" s="63"/>
      <c r="VWH20" s="63"/>
      <c r="VWI20" s="63"/>
      <c r="VWJ20" s="63"/>
      <c r="VWK20" s="63"/>
      <c r="VWL20" s="63"/>
      <c r="VWM20" s="63"/>
      <c r="VWN20" s="63"/>
      <c r="VWO20" s="63"/>
      <c r="VWP20" s="63"/>
      <c r="VWQ20" s="63"/>
      <c r="VWR20" s="63"/>
      <c r="VWS20" s="63"/>
      <c r="VWT20" s="63"/>
      <c r="VWU20" s="63"/>
      <c r="VWV20" s="63"/>
      <c r="VWW20" s="63"/>
      <c r="VWX20" s="63"/>
      <c r="VWY20" s="63"/>
      <c r="VWZ20" s="63"/>
      <c r="VXA20" s="63"/>
      <c r="VXB20" s="63"/>
      <c r="VXC20" s="63"/>
      <c r="VXD20" s="63"/>
      <c r="VXE20" s="63"/>
      <c r="VXF20" s="63"/>
      <c r="VXG20" s="63"/>
      <c r="VXH20" s="63"/>
      <c r="VXI20" s="63"/>
      <c r="VXJ20" s="63"/>
      <c r="VXK20" s="63"/>
      <c r="VXL20" s="63"/>
      <c r="VXM20" s="63"/>
      <c r="VXN20" s="63"/>
      <c r="VXO20" s="63"/>
      <c r="VXP20" s="63"/>
      <c r="VXQ20" s="63"/>
      <c r="VXR20" s="63"/>
      <c r="VXS20" s="63"/>
      <c r="VXT20" s="63"/>
      <c r="VXU20" s="63"/>
      <c r="VXV20" s="63"/>
      <c r="VXW20" s="63"/>
      <c r="VXX20" s="63"/>
      <c r="VXY20" s="63"/>
      <c r="VXZ20" s="63"/>
      <c r="VYA20" s="63"/>
      <c r="VYB20" s="63"/>
      <c r="VYC20" s="63"/>
      <c r="VYD20" s="63"/>
      <c r="VYE20" s="63"/>
      <c r="VYF20" s="63"/>
      <c r="VYG20" s="63"/>
      <c r="VYH20" s="63"/>
      <c r="VYI20" s="63"/>
      <c r="VYJ20" s="63"/>
      <c r="VYK20" s="63"/>
      <c r="VYL20" s="63"/>
      <c r="VYM20" s="63"/>
      <c r="VYN20" s="63"/>
      <c r="VYO20" s="63"/>
      <c r="VYP20" s="63"/>
      <c r="VYQ20" s="63"/>
      <c r="VYR20" s="63"/>
      <c r="VYS20" s="63"/>
      <c r="VYT20" s="63"/>
      <c r="VYU20" s="63"/>
      <c r="VYV20" s="63"/>
      <c r="VYW20" s="63"/>
      <c r="VYX20" s="63"/>
      <c r="VYY20" s="63"/>
      <c r="VYZ20" s="63"/>
      <c r="VZA20" s="63"/>
      <c r="VZB20" s="63"/>
      <c r="VZC20" s="63"/>
      <c r="VZD20" s="63"/>
      <c r="VZE20" s="63"/>
      <c r="VZF20" s="63"/>
      <c r="VZG20" s="63"/>
      <c r="VZH20" s="63"/>
      <c r="VZI20" s="63"/>
      <c r="VZJ20" s="63"/>
      <c r="VZK20" s="63"/>
      <c r="VZL20" s="63"/>
      <c r="VZM20" s="63"/>
      <c r="VZN20" s="63"/>
      <c r="VZO20" s="63"/>
      <c r="VZP20" s="63"/>
      <c r="VZQ20" s="63"/>
      <c r="VZR20" s="63"/>
      <c r="VZS20" s="63"/>
      <c r="VZT20" s="63"/>
      <c r="VZU20" s="63"/>
      <c r="VZV20" s="63"/>
      <c r="VZW20" s="63"/>
      <c r="VZX20" s="63"/>
      <c r="VZY20" s="63"/>
      <c r="VZZ20" s="63"/>
      <c r="WAA20" s="63"/>
      <c r="WAB20" s="63"/>
      <c r="WAC20" s="63"/>
      <c r="WAD20" s="63"/>
      <c r="WAE20" s="63"/>
      <c r="WAF20" s="63"/>
      <c r="WAG20" s="63"/>
      <c r="WAH20" s="63"/>
      <c r="WAI20" s="63"/>
      <c r="WAJ20" s="63"/>
      <c r="WAK20" s="63"/>
      <c r="WAL20" s="63"/>
      <c r="WAM20" s="63"/>
      <c r="WAN20" s="63"/>
      <c r="WAO20" s="63"/>
      <c r="WAP20" s="63"/>
      <c r="WAQ20" s="63"/>
      <c r="WAR20" s="63"/>
      <c r="WAS20" s="63"/>
      <c r="WAT20" s="63"/>
      <c r="WAU20" s="63"/>
      <c r="WAV20" s="63"/>
      <c r="WAW20" s="63"/>
      <c r="WAX20" s="63"/>
      <c r="WAY20" s="63"/>
      <c r="WAZ20" s="63"/>
      <c r="WBA20" s="63"/>
      <c r="WBB20" s="63"/>
      <c r="WBC20" s="63"/>
      <c r="WBD20" s="63"/>
      <c r="WBE20" s="63"/>
      <c r="WBF20" s="63"/>
      <c r="WBG20" s="63"/>
      <c r="WBH20" s="63"/>
      <c r="WBI20" s="63"/>
      <c r="WBJ20" s="63"/>
      <c r="WBK20" s="63"/>
      <c r="WBL20" s="63"/>
      <c r="WBM20" s="63"/>
      <c r="WBN20" s="63"/>
      <c r="WBO20" s="63"/>
      <c r="WBP20" s="63"/>
      <c r="WBQ20" s="63"/>
      <c r="WBR20" s="63"/>
      <c r="WBS20" s="63"/>
      <c r="WBT20" s="63"/>
      <c r="WBU20" s="63"/>
      <c r="WBV20" s="63"/>
      <c r="WBW20" s="63"/>
      <c r="WBX20" s="63"/>
      <c r="WBY20" s="63"/>
      <c r="WBZ20" s="63"/>
      <c r="WCA20" s="63"/>
      <c r="WCB20" s="63"/>
      <c r="WCC20" s="63"/>
      <c r="WCD20" s="63"/>
      <c r="WCE20" s="63"/>
      <c r="WCF20" s="63"/>
      <c r="WCG20" s="63"/>
      <c r="WCH20" s="63"/>
      <c r="WCI20" s="63"/>
      <c r="WCJ20" s="63"/>
      <c r="WCK20" s="63"/>
      <c r="WCL20" s="63"/>
      <c r="WCM20" s="63"/>
      <c r="WCN20" s="63"/>
      <c r="WCO20" s="63"/>
      <c r="WCP20" s="63"/>
      <c r="WCQ20" s="63"/>
      <c r="WCR20" s="63"/>
      <c r="WCS20" s="63"/>
      <c r="WCT20" s="63"/>
      <c r="WCU20" s="63"/>
      <c r="WCV20" s="63"/>
      <c r="WCW20" s="63"/>
      <c r="WCX20" s="63"/>
      <c r="WCY20" s="63"/>
      <c r="WCZ20" s="63"/>
      <c r="WDA20" s="63"/>
      <c r="WDB20" s="63"/>
      <c r="WDC20" s="63"/>
      <c r="WDD20" s="63"/>
      <c r="WDE20" s="63"/>
      <c r="WDF20" s="63"/>
      <c r="WDG20" s="63"/>
      <c r="WDH20" s="63"/>
      <c r="WDI20" s="63"/>
      <c r="WDJ20" s="63"/>
      <c r="WDK20" s="63"/>
      <c r="WDL20" s="63"/>
      <c r="WDM20" s="63"/>
      <c r="WDN20" s="63"/>
      <c r="WDO20" s="63"/>
      <c r="WDP20" s="63"/>
      <c r="WDQ20" s="63"/>
      <c r="WDR20" s="63"/>
      <c r="WDS20" s="63"/>
      <c r="WDT20" s="63"/>
      <c r="WDU20" s="63"/>
      <c r="WDV20" s="63"/>
      <c r="WDW20" s="63"/>
      <c r="WDX20" s="63"/>
      <c r="WDY20" s="63"/>
      <c r="WDZ20" s="63"/>
      <c r="WEA20" s="63"/>
      <c r="WEB20" s="63"/>
      <c r="WEC20" s="63"/>
      <c r="WED20" s="63"/>
      <c r="WEE20" s="63"/>
      <c r="WEF20" s="63"/>
      <c r="WEG20" s="63"/>
      <c r="WEH20" s="63"/>
      <c r="WEI20" s="63"/>
      <c r="WEJ20" s="63"/>
      <c r="WEK20" s="63"/>
      <c r="WEL20" s="63"/>
      <c r="WEM20" s="63"/>
      <c r="WEN20" s="63"/>
      <c r="WEO20" s="63"/>
      <c r="WEP20" s="63"/>
      <c r="WEQ20" s="63"/>
      <c r="WER20" s="63"/>
      <c r="WES20" s="63"/>
      <c r="WET20" s="63"/>
      <c r="WEU20" s="63"/>
      <c r="WEV20" s="63"/>
      <c r="WEW20" s="63"/>
      <c r="WEX20" s="63"/>
      <c r="WEY20" s="63"/>
      <c r="WEZ20" s="63"/>
      <c r="WFA20" s="63"/>
      <c r="WFB20" s="63"/>
      <c r="WFC20" s="63"/>
      <c r="WFD20" s="63"/>
      <c r="WFE20" s="63"/>
      <c r="WFF20" s="63"/>
      <c r="WFG20" s="63"/>
      <c r="WFH20" s="63"/>
      <c r="WFI20" s="63"/>
      <c r="WFJ20" s="63"/>
      <c r="WFK20" s="63"/>
      <c r="WFL20" s="63"/>
      <c r="WFM20" s="63"/>
      <c r="WFN20" s="63"/>
      <c r="WFO20" s="63"/>
      <c r="WFP20" s="63"/>
      <c r="WFQ20" s="63"/>
      <c r="WFR20" s="63"/>
      <c r="WFS20" s="63"/>
      <c r="WFT20" s="63"/>
      <c r="WFU20" s="63"/>
      <c r="WFV20" s="63"/>
      <c r="WFW20" s="63"/>
      <c r="WFX20" s="63"/>
      <c r="WFY20" s="63"/>
      <c r="WFZ20" s="63"/>
      <c r="WGA20" s="63"/>
      <c r="WGB20" s="63"/>
      <c r="WGC20" s="63"/>
      <c r="WGD20" s="63"/>
      <c r="WGE20" s="63"/>
      <c r="WGF20" s="63"/>
      <c r="WGG20" s="63"/>
      <c r="WGH20" s="63"/>
      <c r="WGI20" s="63"/>
      <c r="WGJ20" s="63"/>
      <c r="WGK20" s="63"/>
      <c r="WGL20" s="63"/>
      <c r="WGM20" s="63"/>
      <c r="WGN20" s="63"/>
      <c r="WGO20" s="63"/>
      <c r="WGP20" s="63"/>
      <c r="WGQ20" s="63"/>
      <c r="WGR20" s="63"/>
      <c r="WGS20" s="63"/>
      <c r="WGT20" s="63"/>
      <c r="WGU20" s="63"/>
      <c r="WGV20" s="63"/>
      <c r="WGW20" s="63"/>
      <c r="WGX20" s="63"/>
      <c r="WGY20" s="63"/>
      <c r="WGZ20" s="63"/>
      <c r="WHA20" s="63"/>
      <c r="WHB20" s="63"/>
      <c r="WHC20" s="63"/>
      <c r="WHD20" s="63"/>
      <c r="WHE20" s="63"/>
      <c r="WHF20" s="63"/>
      <c r="WHG20" s="63"/>
      <c r="WHH20" s="63"/>
      <c r="WHI20" s="63"/>
      <c r="WHJ20" s="63"/>
      <c r="WHK20" s="63"/>
      <c r="WHL20" s="63"/>
      <c r="WHM20" s="63"/>
      <c r="WHN20" s="63"/>
      <c r="WHO20" s="63"/>
      <c r="WHP20" s="63"/>
      <c r="WHQ20" s="63"/>
      <c r="WHR20" s="63"/>
      <c r="WHS20" s="63"/>
      <c r="WHT20" s="63"/>
      <c r="WHU20" s="63"/>
      <c r="WHV20" s="63"/>
      <c r="WHW20" s="63"/>
      <c r="WHX20" s="63"/>
      <c r="WHY20" s="63"/>
      <c r="WHZ20" s="63"/>
      <c r="WIA20" s="63"/>
      <c r="WIB20" s="63"/>
      <c r="WIC20" s="63"/>
      <c r="WID20" s="63"/>
      <c r="WIE20" s="63"/>
      <c r="WIF20" s="63"/>
      <c r="WIG20" s="63"/>
      <c r="WIH20" s="63"/>
      <c r="WII20" s="63"/>
      <c r="WIJ20" s="63"/>
      <c r="WIK20" s="63"/>
      <c r="WIL20" s="63"/>
      <c r="WIM20" s="63"/>
      <c r="WIN20" s="63"/>
      <c r="WIO20" s="63"/>
      <c r="WIP20" s="63"/>
      <c r="WIQ20" s="63"/>
      <c r="WIR20" s="63"/>
      <c r="WIS20" s="63"/>
      <c r="WIT20" s="63"/>
      <c r="WIU20" s="63"/>
      <c r="WIV20" s="63"/>
      <c r="WIW20" s="63"/>
      <c r="WIX20" s="63"/>
      <c r="WIY20" s="63"/>
      <c r="WIZ20" s="63"/>
      <c r="WJA20" s="63"/>
      <c r="WJB20" s="63"/>
      <c r="WJC20" s="63"/>
      <c r="WJD20" s="63"/>
      <c r="WJE20" s="63"/>
      <c r="WJF20" s="63"/>
      <c r="WJG20" s="63"/>
      <c r="WJH20" s="63"/>
      <c r="WJI20" s="63"/>
      <c r="WJJ20" s="63"/>
      <c r="WJK20" s="63"/>
      <c r="WJL20" s="63"/>
      <c r="WJM20" s="63"/>
      <c r="WJN20" s="63"/>
      <c r="WJO20" s="63"/>
      <c r="WJP20" s="63"/>
      <c r="WJQ20" s="63"/>
      <c r="WJR20" s="63"/>
      <c r="WJS20" s="63"/>
      <c r="WJT20" s="63"/>
      <c r="WJU20" s="63"/>
      <c r="WJV20" s="63"/>
      <c r="WJW20" s="63"/>
      <c r="WJX20" s="63"/>
      <c r="WJY20" s="63"/>
      <c r="WJZ20" s="63"/>
      <c r="WKA20" s="63"/>
      <c r="WKB20" s="63"/>
      <c r="WKC20" s="63"/>
      <c r="WKD20" s="63"/>
      <c r="WKE20" s="63"/>
      <c r="WKF20" s="63"/>
      <c r="WKG20" s="63"/>
      <c r="WKH20" s="63"/>
      <c r="WKI20" s="63"/>
      <c r="WKJ20" s="63"/>
      <c r="WKK20" s="63"/>
      <c r="WKL20" s="63"/>
      <c r="WKM20" s="63"/>
      <c r="WKN20" s="63"/>
      <c r="WKO20" s="63"/>
      <c r="WKP20" s="63"/>
      <c r="WKQ20" s="63"/>
      <c r="WKR20" s="63"/>
      <c r="WKS20" s="63"/>
      <c r="WKT20" s="63"/>
      <c r="WKU20" s="63"/>
      <c r="WKV20" s="63"/>
      <c r="WKW20" s="63"/>
      <c r="WKX20" s="63"/>
      <c r="WKY20" s="63"/>
      <c r="WKZ20" s="63"/>
      <c r="WLA20" s="63"/>
      <c r="WLB20" s="63"/>
      <c r="WLC20" s="63"/>
      <c r="WLD20" s="63"/>
      <c r="WLE20" s="63"/>
      <c r="WLF20" s="63"/>
      <c r="WLG20" s="63"/>
      <c r="WLH20" s="63"/>
      <c r="WLI20" s="63"/>
      <c r="WLJ20" s="63"/>
      <c r="WLK20" s="63"/>
      <c r="WLL20" s="63"/>
      <c r="WLM20" s="63"/>
      <c r="WLN20" s="63"/>
      <c r="WLO20" s="63"/>
      <c r="WLP20" s="63"/>
      <c r="WLQ20" s="63"/>
      <c r="WLR20" s="63"/>
      <c r="WLS20" s="63"/>
      <c r="WLT20" s="63"/>
      <c r="WLU20" s="63"/>
      <c r="WLV20" s="63"/>
      <c r="WLW20" s="63"/>
      <c r="WLX20" s="63"/>
      <c r="WLY20" s="63"/>
      <c r="WLZ20" s="63"/>
      <c r="WMA20" s="63"/>
      <c r="WMB20" s="63"/>
      <c r="WMC20" s="63"/>
      <c r="WMD20" s="63"/>
      <c r="WME20" s="63"/>
      <c r="WMF20" s="63"/>
      <c r="WMG20" s="63"/>
      <c r="WMH20" s="63"/>
      <c r="WMI20" s="63"/>
      <c r="WMJ20" s="63"/>
      <c r="WMK20" s="63"/>
      <c r="WML20" s="63"/>
      <c r="WMM20" s="63"/>
      <c r="WMN20" s="63"/>
      <c r="WMO20" s="63"/>
      <c r="WMP20" s="63"/>
      <c r="WMQ20" s="63"/>
      <c r="WMR20" s="63"/>
      <c r="WMS20" s="63"/>
      <c r="WMT20" s="63"/>
      <c r="WMU20" s="63"/>
      <c r="WMV20" s="63"/>
      <c r="WMW20" s="63"/>
      <c r="WMX20" s="63"/>
      <c r="WMY20" s="63"/>
      <c r="WMZ20" s="63"/>
      <c r="WNA20" s="63"/>
      <c r="WNB20" s="63"/>
      <c r="WNC20" s="63"/>
      <c r="WND20" s="63"/>
      <c r="WNE20" s="63"/>
      <c r="WNF20" s="63"/>
      <c r="WNG20" s="63"/>
      <c r="WNH20" s="63"/>
      <c r="WNI20" s="63"/>
      <c r="WNJ20" s="63"/>
      <c r="WNK20" s="63"/>
      <c r="WNL20" s="63"/>
      <c r="WNM20" s="63"/>
      <c r="WNN20" s="63"/>
      <c r="WNO20" s="63"/>
      <c r="WNP20" s="63"/>
      <c r="WNQ20" s="63"/>
      <c r="WNR20" s="63"/>
      <c r="WNS20" s="63"/>
      <c r="WNT20" s="63"/>
      <c r="WNU20" s="63"/>
      <c r="WNV20" s="63"/>
      <c r="WNW20" s="63"/>
      <c r="WNX20" s="63"/>
      <c r="WNY20" s="63"/>
      <c r="WNZ20" s="63"/>
      <c r="WOA20" s="63"/>
      <c r="WOB20" s="63"/>
      <c r="WOC20" s="63"/>
      <c r="WOD20" s="63"/>
      <c r="WOE20" s="63"/>
      <c r="WOF20" s="63"/>
      <c r="WOG20" s="63"/>
      <c r="WOH20" s="63"/>
      <c r="WOI20" s="63"/>
      <c r="WOJ20" s="63"/>
      <c r="WOK20" s="63"/>
      <c r="WOL20" s="63"/>
      <c r="WOM20" s="63"/>
      <c r="WON20" s="63"/>
      <c r="WOO20" s="63"/>
      <c r="WOP20" s="63"/>
      <c r="WOQ20" s="63"/>
      <c r="WOR20" s="63"/>
      <c r="WOS20" s="63"/>
      <c r="WOT20" s="63"/>
      <c r="WOU20" s="63"/>
      <c r="WOV20" s="63"/>
      <c r="WOW20" s="63"/>
      <c r="WOX20" s="63"/>
      <c r="WOY20" s="63"/>
      <c r="WOZ20" s="63"/>
      <c r="WPA20" s="63"/>
      <c r="WPB20" s="63"/>
      <c r="WPC20" s="63"/>
      <c r="WPD20" s="63"/>
      <c r="WPE20" s="63"/>
      <c r="WPF20" s="63"/>
      <c r="WPG20" s="63"/>
      <c r="WPH20" s="63"/>
      <c r="WPI20" s="63"/>
      <c r="WPJ20" s="63"/>
      <c r="WPK20" s="63"/>
      <c r="WPL20" s="63"/>
      <c r="WPM20" s="63"/>
      <c r="WPN20" s="63"/>
      <c r="WPO20" s="63"/>
      <c r="WPP20" s="63"/>
      <c r="WPQ20" s="63"/>
      <c r="WPR20" s="63"/>
      <c r="WPS20" s="63"/>
      <c r="WPT20" s="63"/>
      <c r="WPU20" s="63"/>
      <c r="WPV20" s="63"/>
      <c r="WPW20" s="63"/>
      <c r="WPX20" s="63"/>
      <c r="WPY20" s="63"/>
      <c r="WPZ20" s="63"/>
      <c r="WQA20" s="63"/>
      <c r="WQB20" s="63"/>
      <c r="WQC20" s="63"/>
      <c r="WQD20" s="63"/>
      <c r="WQE20" s="63"/>
      <c r="WQF20" s="63"/>
      <c r="WQG20" s="63"/>
      <c r="WQH20" s="63"/>
      <c r="WQI20" s="63"/>
      <c r="WQJ20" s="63"/>
      <c r="WQK20" s="63"/>
      <c r="WQL20" s="63"/>
      <c r="WQM20" s="63"/>
      <c r="WQN20" s="63"/>
      <c r="WQO20" s="63"/>
      <c r="WQP20" s="63"/>
      <c r="WQQ20" s="63"/>
      <c r="WQR20" s="63"/>
      <c r="WQS20" s="63"/>
      <c r="WQT20" s="63"/>
      <c r="WQU20" s="63"/>
      <c r="WQV20" s="63"/>
      <c r="WQW20" s="63"/>
      <c r="WQX20" s="63"/>
      <c r="WQY20" s="63"/>
      <c r="WQZ20" s="63"/>
      <c r="WRA20" s="63"/>
      <c r="WRB20" s="63"/>
      <c r="WRC20" s="63"/>
      <c r="WRD20" s="63"/>
      <c r="WRE20" s="63"/>
      <c r="WRF20" s="63"/>
      <c r="WRG20" s="63"/>
      <c r="WRH20" s="63"/>
      <c r="WRI20" s="63"/>
      <c r="WRJ20" s="63"/>
      <c r="WRK20" s="63"/>
      <c r="WRL20" s="63"/>
      <c r="WRM20" s="63"/>
      <c r="WRN20" s="63"/>
      <c r="WRO20" s="63"/>
      <c r="WRP20" s="63"/>
      <c r="WRQ20" s="63"/>
      <c r="WRR20" s="63"/>
      <c r="WRS20" s="63"/>
      <c r="WRT20" s="63"/>
      <c r="WRU20" s="63"/>
      <c r="WRV20" s="63"/>
      <c r="WRW20" s="63"/>
      <c r="WRX20" s="63"/>
      <c r="WRY20" s="63"/>
      <c r="WRZ20" s="63"/>
      <c r="WSA20" s="63"/>
      <c r="WSB20" s="63"/>
      <c r="WSC20" s="63"/>
      <c r="WSD20" s="63"/>
      <c r="WSE20" s="63"/>
      <c r="WSF20" s="63"/>
      <c r="WSG20" s="63"/>
      <c r="WSH20" s="63"/>
      <c r="WSI20" s="63"/>
      <c r="WSJ20" s="63"/>
      <c r="WSK20" s="63"/>
      <c r="WSL20" s="63"/>
      <c r="WSM20" s="63"/>
      <c r="WSN20" s="63"/>
      <c r="WSO20" s="63"/>
      <c r="WSP20" s="63"/>
      <c r="WSQ20" s="63"/>
      <c r="WSR20" s="63"/>
      <c r="WSS20" s="63"/>
      <c r="WST20" s="63"/>
      <c r="WSU20" s="63"/>
      <c r="WSV20" s="63"/>
      <c r="WSW20" s="63"/>
      <c r="WSX20" s="63"/>
      <c r="WSY20" s="63"/>
      <c r="WSZ20" s="63"/>
      <c r="WTA20" s="63"/>
      <c r="WTB20" s="63"/>
      <c r="WTC20" s="63"/>
      <c r="WTD20" s="63"/>
      <c r="WTE20" s="63"/>
      <c r="WTF20" s="63"/>
      <c r="WTG20" s="63"/>
      <c r="WTH20" s="63"/>
      <c r="WTI20" s="63"/>
      <c r="WTJ20" s="63"/>
      <c r="WTK20" s="63"/>
      <c r="WTL20" s="63"/>
      <c r="WTM20" s="63"/>
      <c r="WTN20" s="63"/>
      <c r="WTO20" s="63"/>
      <c r="WTP20" s="63"/>
      <c r="WTQ20" s="63"/>
      <c r="WTR20" s="63"/>
      <c r="WTS20" s="63"/>
      <c r="WTT20" s="63"/>
      <c r="WTU20" s="63"/>
      <c r="WTV20" s="63"/>
      <c r="WTW20" s="63"/>
      <c r="WTX20" s="63"/>
      <c r="WTY20" s="63"/>
      <c r="WTZ20" s="63"/>
      <c r="WUA20" s="63"/>
      <c r="WUB20" s="63"/>
      <c r="WUC20" s="63"/>
      <c r="WUD20" s="63"/>
      <c r="WUE20" s="63"/>
      <c r="WUF20" s="63"/>
      <c r="WUG20" s="63"/>
      <c r="WUH20" s="63"/>
      <c r="WUI20" s="63"/>
      <c r="WUJ20" s="63"/>
      <c r="WUK20" s="63"/>
      <c r="WUL20" s="63"/>
      <c r="WUM20" s="63"/>
      <c r="WUN20" s="63"/>
      <c r="WUO20" s="63"/>
      <c r="WUP20" s="63"/>
      <c r="WUQ20" s="63"/>
      <c r="WUR20" s="63"/>
      <c r="WUS20" s="63"/>
      <c r="WUT20" s="63"/>
      <c r="WUU20" s="63"/>
      <c r="WUV20" s="63"/>
      <c r="WUW20" s="63"/>
      <c r="WUX20" s="63"/>
      <c r="WUY20" s="63"/>
      <c r="WUZ20" s="63"/>
      <c r="WVA20" s="63"/>
      <c r="WVB20" s="63"/>
      <c r="WVC20" s="63"/>
      <c r="WVD20" s="63"/>
      <c r="WVE20" s="63"/>
      <c r="WVF20" s="63"/>
      <c r="WVG20" s="63"/>
      <c r="WVH20" s="63"/>
      <c r="WVI20" s="63"/>
      <c r="WVJ20" s="63"/>
      <c r="WVK20" s="63"/>
      <c r="WVL20" s="63"/>
      <c r="WVM20" s="63"/>
      <c r="WVN20" s="63"/>
      <c r="WVO20" s="63"/>
      <c r="WVP20" s="63"/>
      <c r="WVQ20" s="63"/>
      <c r="WVR20" s="63"/>
      <c r="WVS20" s="63"/>
      <c r="WVT20" s="63"/>
      <c r="WVU20" s="63"/>
      <c r="WVV20" s="63"/>
      <c r="WVW20" s="63"/>
      <c r="WVX20" s="63"/>
      <c r="WVY20" s="63"/>
      <c r="WVZ20" s="63"/>
      <c r="WWA20" s="63"/>
      <c r="WWB20" s="63"/>
      <c r="WWC20" s="63"/>
      <c r="WWD20" s="63"/>
      <c r="WWE20" s="63"/>
      <c r="WWF20" s="63"/>
      <c r="WWG20" s="63"/>
      <c r="WWH20" s="63"/>
      <c r="WWI20" s="63"/>
      <c r="WWJ20" s="63"/>
      <c r="WWK20" s="63"/>
      <c r="WWL20" s="63"/>
      <c r="WWM20" s="63"/>
      <c r="WWN20" s="63"/>
      <c r="WWO20" s="63"/>
      <c r="WWP20" s="63"/>
      <c r="WWQ20" s="63"/>
      <c r="WWR20" s="63"/>
      <c r="WWS20" s="63"/>
      <c r="WWT20" s="63"/>
      <c r="WWU20" s="63"/>
      <c r="WWV20" s="63"/>
      <c r="WWW20" s="63"/>
      <c r="WWX20" s="63"/>
      <c r="WWY20" s="63"/>
      <c r="WWZ20" s="63"/>
      <c r="WXA20" s="63"/>
      <c r="WXB20" s="63"/>
      <c r="WXC20" s="63"/>
      <c r="WXD20" s="63"/>
      <c r="WXE20" s="63"/>
      <c r="WXF20" s="63"/>
      <c r="WXG20" s="63"/>
      <c r="WXH20" s="63"/>
      <c r="WXI20" s="63"/>
      <c r="WXJ20" s="63"/>
      <c r="WXK20" s="63"/>
      <c r="WXL20" s="63"/>
      <c r="WXM20" s="63"/>
      <c r="WXN20" s="63"/>
      <c r="WXO20" s="63"/>
      <c r="WXP20" s="63"/>
      <c r="WXQ20" s="63"/>
      <c r="WXR20" s="63"/>
      <c r="WXS20" s="63"/>
      <c r="WXT20" s="63"/>
      <c r="WXU20" s="63"/>
      <c r="WXV20" s="63"/>
      <c r="WXW20" s="63"/>
      <c r="WXX20" s="63"/>
      <c r="WXY20" s="63"/>
      <c r="WXZ20" s="63"/>
      <c r="WYA20" s="63"/>
      <c r="WYB20" s="63"/>
      <c r="WYC20" s="63"/>
      <c r="WYD20" s="63"/>
      <c r="WYE20" s="63"/>
      <c r="WYF20" s="63"/>
      <c r="WYG20" s="63"/>
      <c r="WYH20" s="63"/>
      <c r="WYI20" s="63"/>
      <c r="WYJ20" s="63"/>
      <c r="WYK20" s="63"/>
      <c r="WYL20" s="63"/>
      <c r="WYM20" s="63"/>
      <c r="WYN20" s="63"/>
      <c r="WYO20" s="63"/>
      <c r="WYP20" s="63"/>
      <c r="WYQ20" s="63"/>
      <c r="WYR20" s="63"/>
      <c r="WYS20" s="63"/>
      <c r="WYT20" s="63"/>
      <c r="WYU20" s="63"/>
      <c r="WYV20" s="63"/>
      <c r="WYW20" s="63"/>
      <c r="WYX20" s="63"/>
      <c r="WYY20" s="63"/>
      <c r="WYZ20" s="63"/>
      <c r="WZA20" s="63"/>
      <c r="WZB20" s="63"/>
      <c r="WZC20" s="63"/>
      <c r="WZD20" s="63"/>
      <c r="WZE20" s="63"/>
      <c r="WZF20" s="63"/>
      <c r="WZG20" s="63"/>
      <c r="WZH20" s="63"/>
      <c r="WZI20" s="63"/>
      <c r="WZJ20" s="63"/>
      <c r="WZK20" s="63"/>
      <c r="WZL20" s="63"/>
      <c r="WZM20" s="63"/>
      <c r="WZN20" s="63"/>
      <c r="WZO20" s="63"/>
      <c r="WZP20" s="63"/>
      <c r="WZQ20" s="63"/>
      <c r="WZR20" s="63"/>
      <c r="WZS20" s="63"/>
      <c r="WZT20" s="63"/>
      <c r="WZU20" s="63"/>
      <c r="WZV20" s="63"/>
      <c r="WZW20" s="63"/>
      <c r="WZX20" s="63"/>
      <c r="WZY20" s="63"/>
      <c r="WZZ20" s="63"/>
      <c r="XAA20" s="63"/>
      <c r="XAB20" s="63"/>
      <c r="XAC20" s="63"/>
      <c r="XAD20" s="63"/>
      <c r="XAE20" s="63"/>
      <c r="XAF20" s="63"/>
      <c r="XAG20" s="63"/>
      <c r="XAH20" s="63"/>
      <c r="XAI20" s="63"/>
      <c r="XAJ20" s="63"/>
      <c r="XAK20" s="63"/>
      <c r="XAL20" s="63"/>
      <c r="XAM20" s="63"/>
      <c r="XAN20" s="63"/>
      <c r="XAO20" s="63"/>
      <c r="XAP20" s="63"/>
      <c r="XAQ20" s="63"/>
      <c r="XAR20" s="63"/>
      <c r="XAS20" s="63"/>
      <c r="XAT20" s="63"/>
      <c r="XAU20" s="63"/>
      <c r="XAV20" s="63"/>
      <c r="XAW20" s="63"/>
      <c r="XAX20" s="63"/>
      <c r="XAY20" s="63"/>
      <c r="XAZ20" s="63"/>
      <c r="XBA20" s="63"/>
      <c r="XBB20" s="63"/>
      <c r="XBC20" s="63"/>
      <c r="XBD20" s="63"/>
      <c r="XBE20" s="63"/>
      <c r="XBF20" s="63"/>
      <c r="XBG20" s="63"/>
      <c r="XBH20" s="63"/>
      <c r="XBI20" s="63"/>
      <c r="XBJ20" s="63"/>
      <c r="XBK20" s="63"/>
      <c r="XBL20" s="63"/>
      <c r="XBM20" s="63"/>
      <c r="XBN20" s="63"/>
      <c r="XBO20" s="63"/>
      <c r="XBP20" s="63"/>
      <c r="XBQ20" s="63"/>
      <c r="XBR20" s="63"/>
      <c r="XBS20" s="63"/>
      <c r="XBT20" s="63"/>
      <c r="XBU20" s="63"/>
      <c r="XBV20" s="63"/>
      <c r="XBW20" s="63"/>
      <c r="XBX20" s="63"/>
      <c r="XBY20" s="63"/>
      <c r="XBZ20" s="63"/>
      <c r="XCA20" s="63"/>
      <c r="XCB20" s="63"/>
      <c r="XCC20" s="63"/>
      <c r="XCD20" s="63"/>
      <c r="XCE20" s="63"/>
      <c r="XCF20" s="63"/>
      <c r="XCG20" s="63"/>
      <c r="XCH20" s="63"/>
      <c r="XCI20" s="63"/>
      <c r="XCJ20" s="63"/>
      <c r="XCK20" s="63"/>
      <c r="XCL20" s="63"/>
      <c r="XCM20" s="63"/>
      <c r="XCN20" s="63"/>
      <c r="XCO20" s="63"/>
      <c r="XCP20" s="63"/>
      <c r="XCQ20" s="63"/>
      <c r="XCR20" s="63"/>
      <c r="XCS20" s="63"/>
      <c r="XCT20" s="63"/>
      <c r="XCU20" s="63"/>
      <c r="XCV20" s="63"/>
      <c r="XCW20" s="63"/>
      <c r="XCX20" s="63"/>
      <c r="XCY20" s="63"/>
      <c r="XCZ20" s="63"/>
      <c r="XDA20" s="63"/>
      <c r="XDB20" s="63"/>
      <c r="XDC20" s="63"/>
      <c r="XDD20" s="63"/>
      <c r="XDE20" s="63"/>
      <c r="XDF20" s="63"/>
      <c r="XDG20" s="63"/>
      <c r="XDH20" s="63"/>
      <c r="XDI20" s="63"/>
      <c r="XDJ20" s="63"/>
      <c r="XDK20" s="63"/>
      <c r="XDL20" s="63"/>
      <c r="XDM20" s="63"/>
      <c r="XDN20" s="63"/>
      <c r="XDO20" s="63"/>
      <c r="XDP20" s="63"/>
      <c r="XDQ20" s="63"/>
      <c r="XDR20" s="63"/>
      <c r="XDS20" s="63"/>
      <c r="XDT20" s="63"/>
      <c r="XDU20" s="63"/>
      <c r="XDV20" s="63"/>
      <c r="XDW20" s="63"/>
      <c r="XDX20" s="63"/>
      <c r="XDY20" s="63"/>
      <c r="XDZ20" s="63"/>
      <c r="XEA20" s="63"/>
      <c r="XEB20" s="63"/>
      <c r="XEC20" s="63"/>
      <c r="XED20" s="63"/>
      <c r="XEE20" s="63"/>
      <c r="XEF20" s="63"/>
      <c r="XEG20" s="63"/>
      <c r="XEH20" s="63"/>
      <c r="XEI20" s="63"/>
      <c r="XEJ20" s="63"/>
      <c r="XEK20" s="63"/>
      <c r="XEL20" s="63"/>
      <c r="XEM20" s="63"/>
      <c r="XEN20" s="63"/>
      <c r="XEO20" s="63"/>
      <c r="XEP20" s="63"/>
      <c r="XEQ20" s="63"/>
      <c r="XER20" s="63"/>
      <c r="XES20" s="63"/>
      <c r="XET20" s="63"/>
      <c r="XEU20" s="63"/>
      <c r="XEV20" s="63"/>
      <c r="XEW20" s="63"/>
      <c r="XEX20" s="63"/>
      <c r="XEY20" s="63"/>
      <c r="XEZ20" s="63"/>
      <c r="XFA20" s="63"/>
      <c r="XFB20" s="63"/>
      <c r="XFC20" s="63"/>
      <c r="XFD20" s="63"/>
    </row>
    <row r="21" spans="4:16384" x14ac:dyDescent="0.25">
      <c r="D21" s="51" t="s">
        <v>82</v>
      </c>
      <c r="F21" s="56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2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</row>
    <row r="22" spans="4:16384" x14ac:dyDescent="0.25">
      <c r="D22" s="42" t="s">
        <v>83</v>
      </c>
      <c r="E22" t="s">
        <v>84</v>
      </c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>
        <v>30</v>
      </c>
      <c r="AW22" s="56"/>
      <c r="AX22" s="56"/>
      <c r="AY22" s="72"/>
      <c r="AZ22" s="56"/>
      <c r="BA22" s="56"/>
      <c r="BB22" s="56"/>
      <c r="BC22" s="56"/>
      <c r="BD22" s="56">
        <v>35</v>
      </c>
      <c r="BE22" s="56"/>
      <c r="BF22" s="56"/>
      <c r="BG22" s="56"/>
      <c r="BH22" s="56"/>
      <c r="BI22" s="56"/>
      <c r="BJ22" s="56"/>
      <c r="BK22" s="56"/>
      <c r="BL22" s="56">
        <v>44</v>
      </c>
      <c r="BM22" s="56"/>
      <c r="BN22" s="72"/>
      <c r="BO22" s="56"/>
      <c r="BP22" s="56"/>
      <c r="BQ22" s="56"/>
      <c r="BR22" s="56"/>
      <c r="BS22" s="56"/>
      <c r="BT22" s="56">
        <v>38</v>
      </c>
      <c r="BU22" s="56"/>
      <c r="BV22" s="56"/>
      <c r="BW22" s="56"/>
      <c r="BX22" s="56"/>
      <c r="BY22" s="56"/>
      <c r="BZ22" s="56"/>
      <c r="CA22" s="56"/>
      <c r="CB22" s="56"/>
      <c r="CC22" s="72">
        <v>37</v>
      </c>
      <c r="CD22" s="56"/>
      <c r="CE22" s="56"/>
      <c r="CF22" s="56"/>
      <c r="CG22" s="56"/>
      <c r="CH22" s="56"/>
      <c r="CI22" s="56"/>
      <c r="CJ22" s="56"/>
      <c r="CK22" s="56"/>
      <c r="CL22" s="56">
        <v>36</v>
      </c>
      <c r="CM22" s="56"/>
      <c r="CN22" s="56"/>
      <c r="CO22" s="56"/>
      <c r="CP22" s="56"/>
      <c r="CQ22" s="56"/>
      <c r="CR22" s="52"/>
      <c r="CS22" s="61"/>
      <c r="CT22" s="61"/>
      <c r="CU22" s="61">
        <v>34</v>
      </c>
      <c r="CV22" s="61"/>
      <c r="CW22" s="61"/>
      <c r="CX22" s="61"/>
      <c r="CY22" s="61"/>
      <c r="CZ22" s="61"/>
      <c r="DA22" s="61"/>
      <c r="DB22" s="73"/>
      <c r="DC22" s="61"/>
      <c r="DD22" s="61"/>
      <c r="DE22" s="61">
        <v>38</v>
      </c>
      <c r="DF22" s="61"/>
      <c r="DG22" s="61"/>
      <c r="DH22" s="61"/>
      <c r="DI22" s="61"/>
      <c r="DJ22" s="61"/>
      <c r="DK22" s="61"/>
      <c r="DL22" s="73"/>
      <c r="DO22">
        <v>42</v>
      </c>
      <c r="DY22">
        <v>45</v>
      </c>
      <c r="EK22">
        <v>48</v>
      </c>
      <c r="EW22">
        <v>48</v>
      </c>
      <c r="FI22">
        <v>48</v>
      </c>
      <c r="FU22">
        <v>399</v>
      </c>
    </row>
    <row r="23" spans="4:16384" x14ac:dyDescent="0.25">
      <c r="D23" t="s">
        <v>85</v>
      </c>
      <c r="E23" t="s">
        <v>86</v>
      </c>
      <c r="F23">
        <v>1</v>
      </c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62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72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72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72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72"/>
      <c r="CS23" s="61"/>
      <c r="CT23" s="61"/>
      <c r="CU23" s="61"/>
      <c r="CV23" s="61"/>
      <c r="CW23" s="61"/>
      <c r="CX23" s="61"/>
      <c r="CY23" s="61"/>
      <c r="CZ23" s="61"/>
      <c r="DA23" s="61"/>
      <c r="DB23" s="73"/>
      <c r="DC23" s="61"/>
      <c r="DD23" s="61"/>
      <c r="DE23" s="61"/>
      <c r="DF23" s="61"/>
      <c r="DG23" s="61"/>
      <c r="DH23" s="61"/>
      <c r="DI23" s="61"/>
      <c r="DJ23" s="61"/>
      <c r="DK23" s="61"/>
      <c r="DL23" s="73"/>
    </row>
    <row r="24" spans="4:16384" x14ac:dyDescent="0.25">
      <c r="D24" t="s">
        <v>54</v>
      </c>
      <c r="E24" t="s">
        <v>55</v>
      </c>
      <c r="F24">
        <f>F5</f>
        <v>0.54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62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61"/>
      <c r="CU24" s="61"/>
      <c r="CW24" s="61"/>
      <c r="CY24" s="61"/>
      <c r="DA24" s="61"/>
      <c r="DC24" s="61"/>
      <c r="DE24" s="61"/>
      <c r="DG24" s="61"/>
      <c r="DI24" s="61"/>
      <c r="DK24" s="61"/>
    </row>
    <row r="25" spans="4:16384" x14ac:dyDescent="0.25">
      <c r="D25" t="s">
        <v>87</v>
      </c>
      <c r="E25" t="s">
        <v>88</v>
      </c>
      <c r="G25" s="56">
        <f t="shared" ref="G25:BR25" si="20">G22*$F$24*$F$23*$F$3</f>
        <v>0</v>
      </c>
      <c r="H25" s="56">
        <f t="shared" si="20"/>
        <v>0</v>
      </c>
      <c r="I25" s="56">
        <f t="shared" si="20"/>
        <v>0</v>
      </c>
      <c r="J25" s="56">
        <f t="shared" si="20"/>
        <v>0</v>
      </c>
      <c r="K25" s="56">
        <f t="shared" si="20"/>
        <v>0</v>
      </c>
      <c r="L25" s="56">
        <f t="shared" si="20"/>
        <v>0</v>
      </c>
      <c r="M25" s="56">
        <f t="shared" si="20"/>
        <v>0</v>
      </c>
      <c r="N25" s="56">
        <f t="shared" si="20"/>
        <v>0</v>
      </c>
      <c r="O25" s="56">
        <f t="shared" si="20"/>
        <v>0</v>
      </c>
      <c r="P25" s="56">
        <f t="shared" si="20"/>
        <v>0</v>
      </c>
      <c r="Q25" s="56">
        <f t="shared" si="20"/>
        <v>0</v>
      </c>
      <c r="R25" s="56">
        <f t="shared" si="20"/>
        <v>0</v>
      </c>
      <c r="S25" s="56">
        <f t="shared" si="20"/>
        <v>0</v>
      </c>
      <c r="T25" s="56">
        <f t="shared" si="20"/>
        <v>0</v>
      </c>
      <c r="U25" s="56">
        <f t="shared" si="20"/>
        <v>0</v>
      </c>
      <c r="V25" s="56">
        <f t="shared" si="20"/>
        <v>0</v>
      </c>
      <c r="W25" s="56">
        <f t="shared" si="20"/>
        <v>0</v>
      </c>
      <c r="X25" s="56">
        <f t="shared" si="20"/>
        <v>0</v>
      </c>
      <c r="Y25" s="56">
        <f t="shared" si="20"/>
        <v>0</v>
      </c>
      <c r="Z25" s="56">
        <f t="shared" si="20"/>
        <v>0</v>
      </c>
      <c r="AA25" s="56">
        <f t="shared" si="20"/>
        <v>0</v>
      </c>
      <c r="AB25" s="56">
        <f t="shared" si="20"/>
        <v>0</v>
      </c>
      <c r="AC25" s="56">
        <f t="shared" si="20"/>
        <v>0</v>
      </c>
      <c r="AD25" s="56">
        <f t="shared" si="20"/>
        <v>0</v>
      </c>
      <c r="AE25" s="56">
        <f t="shared" si="20"/>
        <v>0</v>
      </c>
      <c r="AF25" s="56">
        <f t="shared" si="20"/>
        <v>0</v>
      </c>
      <c r="AG25" s="56">
        <f t="shared" si="20"/>
        <v>0</v>
      </c>
      <c r="AH25" s="56">
        <f t="shared" si="20"/>
        <v>0</v>
      </c>
      <c r="AI25" s="56">
        <f t="shared" si="20"/>
        <v>0</v>
      </c>
      <c r="AJ25" s="56">
        <f t="shared" si="20"/>
        <v>0</v>
      </c>
      <c r="AK25" s="56">
        <f t="shared" si="20"/>
        <v>0</v>
      </c>
      <c r="AL25" s="56">
        <f t="shared" si="20"/>
        <v>0</v>
      </c>
      <c r="AM25" s="56">
        <f t="shared" si="20"/>
        <v>0</v>
      </c>
      <c r="AN25" s="56">
        <f t="shared" si="20"/>
        <v>0</v>
      </c>
      <c r="AO25" s="56">
        <f t="shared" si="20"/>
        <v>0</v>
      </c>
      <c r="AP25" s="56">
        <f t="shared" si="20"/>
        <v>0</v>
      </c>
      <c r="AQ25" s="56">
        <f t="shared" si="20"/>
        <v>0</v>
      </c>
      <c r="AR25" s="56">
        <f t="shared" si="20"/>
        <v>0</v>
      </c>
      <c r="AS25" s="56">
        <f t="shared" si="20"/>
        <v>0</v>
      </c>
      <c r="AT25" s="56">
        <f t="shared" si="20"/>
        <v>0</v>
      </c>
      <c r="AU25" s="56">
        <f t="shared" si="20"/>
        <v>0</v>
      </c>
      <c r="AV25" s="56">
        <f t="shared" si="20"/>
        <v>40.305600000000005</v>
      </c>
      <c r="AW25" s="56">
        <f t="shared" si="20"/>
        <v>0</v>
      </c>
      <c r="AX25" s="56">
        <f t="shared" si="20"/>
        <v>0</v>
      </c>
      <c r="AY25" s="56">
        <f t="shared" si="20"/>
        <v>0</v>
      </c>
      <c r="AZ25" s="56">
        <f t="shared" si="20"/>
        <v>0</v>
      </c>
      <c r="BA25" s="56">
        <f t="shared" si="20"/>
        <v>0</v>
      </c>
      <c r="BB25" s="56">
        <f t="shared" si="20"/>
        <v>0</v>
      </c>
      <c r="BC25" s="56">
        <f t="shared" si="20"/>
        <v>0</v>
      </c>
      <c r="BD25" s="56">
        <f t="shared" si="20"/>
        <v>47.023200000000003</v>
      </c>
      <c r="BE25" s="56">
        <f t="shared" si="20"/>
        <v>0</v>
      </c>
      <c r="BF25" s="56">
        <f t="shared" si="20"/>
        <v>0</v>
      </c>
      <c r="BG25" s="56">
        <f t="shared" si="20"/>
        <v>0</v>
      </c>
      <c r="BH25" s="56">
        <f t="shared" si="20"/>
        <v>0</v>
      </c>
      <c r="BI25" s="56">
        <f t="shared" si="20"/>
        <v>0</v>
      </c>
      <c r="BJ25" s="56">
        <f t="shared" si="20"/>
        <v>0</v>
      </c>
      <c r="BK25" s="56">
        <f t="shared" si="20"/>
        <v>0</v>
      </c>
      <c r="BL25" s="56">
        <f t="shared" si="20"/>
        <v>59.114880000000007</v>
      </c>
      <c r="BM25" s="56">
        <f t="shared" si="20"/>
        <v>0</v>
      </c>
      <c r="BN25" s="56">
        <f t="shared" si="20"/>
        <v>0</v>
      </c>
      <c r="BO25" s="56">
        <f t="shared" si="20"/>
        <v>0</v>
      </c>
      <c r="BP25" s="56">
        <f t="shared" si="20"/>
        <v>0</v>
      </c>
      <c r="BQ25" s="56">
        <f t="shared" si="20"/>
        <v>0</v>
      </c>
      <c r="BR25" s="56">
        <f t="shared" si="20"/>
        <v>0</v>
      </c>
      <c r="BS25" s="56">
        <f t="shared" ref="BS25:CR25" si="21">BS22*$F$24*$F$23*$F$3</f>
        <v>0</v>
      </c>
      <c r="BT25" s="56">
        <f t="shared" si="21"/>
        <v>51.053760000000004</v>
      </c>
      <c r="BU25" s="56">
        <f t="shared" si="21"/>
        <v>0</v>
      </c>
      <c r="BV25" s="56">
        <f t="shared" si="21"/>
        <v>0</v>
      </c>
      <c r="BW25" s="56">
        <f t="shared" si="21"/>
        <v>0</v>
      </c>
      <c r="BX25" s="56">
        <f t="shared" si="21"/>
        <v>0</v>
      </c>
      <c r="BY25" s="56">
        <f t="shared" si="21"/>
        <v>0</v>
      </c>
      <c r="BZ25" s="56">
        <f t="shared" si="21"/>
        <v>0</v>
      </c>
      <c r="CA25" s="56">
        <f t="shared" si="21"/>
        <v>0</v>
      </c>
      <c r="CB25" s="56">
        <f t="shared" si="21"/>
        <v>0</v>
      </c>
      <c r="CC25" s="56">
        <f t="shared" si="21"/>
        <v>49.710239999999999</v>
      </c>
      <c r="CD25" s="56">
        <f t="shared" si="21"/>
        <v>0</v>
      </c>
      <c r="CE25" s="56">
        <f t="shared" si="21"/>
        <v>0</v>
      </c>
      <c r="CF25" s="56">
        <f t="shared" si="21"/>
        <v>0</v>
      </c>
      <c r="CG25" s="56">
        <f t="shared" si="21"/>
        <v>0</v>
      </c>
      <c r="CH25" s="56">
        <f t="shared" si="21"/>
        <v>0</v>
      </c>
      <c r="CI25" s="56">
        <f t="shared" si="21"/>
        <v>0</v>
      </c>
      <c r="CJ25" s="56">
        <f t="shared" si="21"/>
        <v>0</v>
      </c>
      <c r="CK25" s="56">
        <f t="shared" si="21"/>
        <v>0</v>
      </c>
      <c r="CL25" s="56">
        <f t="shared" si="21"/>
        <v>48.366720000000001</v>
      </c>
      <c r="CM25" s="56">
        <f t="shared" si="21"/>
        <v>0</v>
      </c>
      <c r="CN25" s="56">
        <f t="shared" si="21"/>
        <v>0</v>
      </c>
      <c r="CO25" s="56">
        <f t="shared" si="21"/>
        <v>0</v>
      </c>
      <c r="CP25" s="56">
        <f t="shared" si="21"/>
        <v>0</v>
      </c>
      <c r="CQ25" s="56">
        <f t="shared" si="21"/>
        <v>0</v>
      </c>
      <c r="CR25" s="56">
        <f t="shared" si="21"/>
        <v>0</v>
      </c>
      <c r="CS25" s="56">
        <f t="shared" ref="CS25:FD25" si="22">CS22*$F$24*$F$23*$F$3</f>
        <v>0</v>
      </c>
      <c r="CT25" s="56">
        <f t="shared" si="22"/>
        <v>0</v>
      </c>
      <c r="CU25" s="56">
        <f t="shared" si="22"/>
        <v>45.679679999999998</v>
      </c>
      <c r="CV25" s="56">
        <f t="shared" si="22"/>
        <v>0</v>
      </c>
      <c r="CW25" s="56">
        <f t="shared" si="22"/>
        <v>0</v>
      </c>
      <c r="CX25" s="56">
        <f t="shared" si="22"/>
        <v>0</v>
      </c>
      <c r="CY25" s="56">
        <f t="shared" si="22"/>
        <v>0</v>
      </c>
      <c r="CZ25" s="56">
        <f t="shared" si="22"/>
        <v>0</v>
      </c>
      <c r="DA25" s="56">
        <f t="shared" si="22"/>
        <v>0</v>
      </c>
      <c r="DB25" s="56">
        <f t="shared" si="22"/>
        <v>0</v>
      </c>
      <c r="DC25" s="56">
        <f t="shared" si="22"/>
        <v>0</v>
      </c>
      <c r="DD25" s="56">
        <f t="shared" si="22"/>
        <v>0</v>
      </c>
      <c r="DE25" s="56">
        <f t="shared" si="22"/>
        <v>51.053760000000004</v>
      </c>
      <c r="DF25" s="56">
        <f t="shared" si="22"/>
        <v>0</v>
      </c>
      <c r="DG25" s="56">
        <f t="shared" si="22"/>
        <v>0</v>
      </c>
      <c r="DH25" s="56">
        <f t="shared" si="22"/>
        <v>0</v>
      </c>
      <c r="DI25" s="56">
        <f t="shared" si="22"/>
        <v>0</v>
      </c>
      <c r="DJ25" s="56">
        <f t="shared" si="22"/>
        <v>0</v>
      </c>
      <c r="DK25" s="56">
        <f t="shared" si="22"/>
        <v>0</v>
      </c>
      <c r="DL25" s="56">
        <f t="shared" si="22"/>
        <v>0</v>
      </c>
      <c r="DM25" s="56">
        <f t="shared" si="22"/>
        <v>0</v>
      </c>
      <c r="DN25" s="56">
        <f t="shared" si="22"/>
        <v>0</v>
      </c>
      <c r="DO25" s="56">
        <f t="shared" si="22"/>
        <v>56.427839999999996</v>
      </c>
      <c r="DP25" s="56">
        <f t="shared" si="22"/>
        <v>0</v>
      </c>
      <c r="DQ25" s="56">
        <f t="shared" si="22"/>
        <v>0</v>
      </c>
      <c r="DR25" s="56">
        <f t="shared" si="22"/>
        <v>0</v>
      </c>
      <c r="DS25" s="56">
        <f t="shared" si="22"/>
        <v>0</v>
      </c>
      <c r="DT25" s="56">
        <f t="shared" si="22"/>
        <v>0</v>
      </c>
      <c r="DU25" s="56">
        <f t="shared" si="22"/>
        <v>0</v>
      </c>
      <c r="DV25" s="56">
        <f t="shared" si="22"/>
        <v>0</v>
      </c>
      <c r="DW25" s="56">
        <f t="shared" si="22"/>
        <v>0</v>
      </c>
      <c r="DX25" s="56">
        <f t="shared" si="22"/>
        <v>0</v>
      </c>
      <c r="DY25" s="56">
        <f t="shared" si="22"/>
        <v>60.458400000000005</v>
      </c>
      <c r="DZ25" s="56">
        <f t="shared" si="22"/>
        <v>0</v>
      </c>
      <c r="EA25" s="56">
        <f t="shared" si="22"/>
        <v>0</v>
      </c>
      <c r="EB25" s="56">
        <f t="shared" si="22"/>
        <v>0</v>
      </c>
      <c r="EC25" s="56">
        <f t="shared" si="22"/>
        <v>0</v>
      </c>
      <c r="ED25" s="56">
        <f t="shared" si="22"/>
        <v>0</v>
      </c>
      <c r="EE25" s="56">
        <f t="shared" si="22"/>
        <v>0</v>
      </c>
      <c r="EF25" s="56">
        <f t="shared" si="22"/>
        <v>0</v>
      </c>
      <c r="EG25" s="56">
        <f t="shared" si="22"/>
        <v>0</v>
      </c>
      <c r="EH25" s="56">
        <f t="shared" si="22"/>
        <v>0</v>
      </c>
      <c r="EI25" s="56">
        <f t="shared" si="22"/>
        <v>0</v>
      </c>
      <c r="EJ25" s="56">
        <f t="shared" si="22"/>
        <v>0</v>
      </c>
      <c r="EK25" s="56">
        <f t="shared" si="22"/>
        <v>64.488960000000006</v>
      </c>
      <c r="EL25" s="56">
        <f t="shared" si="22"/>
        <v>0</v>
      </c>
      <c r="EM25" s="56">
        <f t="shared" si="22"/>
        <v>0</v>
      </c>
      <c r="EN25" s="56">
        <f t="shared" si="22"/>
        <v>0</v>
      </c>
      <c r="EO25" s="56">
        <f t="shared" si="22"/>
        <v>0</v>
      </c>
      <c r="EP25" s="56">
        <f t="shared" si="22"/>
        <v>0</v>
      </c>
      <c r="EQ25" s="56">
        <f t="shared" si="22"/>
        <v>0</v>
      </c>
      <c r="ER25" s="56">
        <f t="shared" si="22"/>
        <v>0</v>
      </c>
      <c r="ES25" s="56">
        <f t="shared" si="22"/>
        <v>0</v>
      </c>
      <c r="ET25" s="56">
        <f t="shared" si="22"/>
        <v>0</v>
      </c>
      <c r="EU25" s="56">
        <f t="shared" si="22"/>
        <v>0</v>
      </c>
      <c r="EV25" s="56">
        <f t="shared" si="22"/>
        <v>0</v>
      </c>
      <c r="EW25" s="56">
        <f t="shared" si="22"/>
        <v>64.488960000000006</v>
      </c>
      <c r="EX25" s="56">
        <f t="shared" si="22"/>
        <v>0</v>
      </c>
      <c r="EY25" s="56">
        <f t="shared" si="22"/>
        <v>0</v>
      </c>
      <c r="EZ25" s="56">
        <f t="shared" si="22"/>
        <v>0</v>
      </c>
      <c r="FA25" s="56">
        <f t="shared" si="22"/>
        <v>0</v>
      </c>
      <c r="FB25" s="56">
        <f t="shared" si="22"/>
        <v>0</v>
      </c>
      <c r="FC25" s="56">
        <f t="shared" si="22"/>
        <v>0</v>
      </c>
      <c r="FD25" s="56">
        <f t="shared" si="22"/>
        <v>0</v>
      </c>
      <c r="FE25" s="56">
        <f t="shared" ref="FE25:FU25" si="23">FE22*$F$24*$F$23*$F$3</f>
        <v>0</v>
      </c>
      <c r="FF25" s="56">
        <f t="shared" si="23"/>
        <v>0</v>
      </c>
      <c r="FG25" s="56">
        <f t="shared" si="23"/>
        <v>0</v>
      </c>
      <c r="FH25" s="56">
        <f t="shared" si="23"/>
        <v>0</v>
      </c>
      <c r="FI25" s="56">
        <f t="shared" si="23"/>
        <v>64.488960000000006</v>
      </c>
      <c r="FJ25" s="56">
        <f t="shared" si="23"/>
        <v>0</v>
      </c>
      <c r="FK25" s="56">
        <f t="shared" si="23"/>
        <v>0</v>
      </c>
      <c r="FL25" s="56">
        <f t="shared" si="23"/>
        <v>0</v>
      </c>
      <c r="FM25" s="56">
        <f t="shared" si="23"/>
        <v>0</v>
      </c>
      <c r="FN25" s="56">
        <f t="shared" si="23"/>
        <v>0</v>
      </c>
      <c r="FO25" s="56">
        <f t="shared" si="23"/>
        <v>0</v>
      </c>
      <c r="FP25" s="56">
        <f t="shared" si="23"/>
        <v>0</v>
      </c>
      <c r="FQ25" s="56">
        <f t="shared" si="23"/>
        <v>0</v>
      </c>
      <c r="FR25" s="56">
        <f t="shared" si="23"/>
        <v>0</v>
      </c>
      <c r="FS25" s="56">
        <f t="shared" si="23"/>
        <v>0</v>
      </c>
      <c r="FT25" s="56">
        <f t="shared" si="23"/>
        <v>0</v>
      </c>
      <c r="FU25" s="56">
        <f t="shared" si="23"/>
        <v>536.06448</v>
      </c>
    </row>
    <row r="26" spans="4:16384" x14ac:dyDescent="0.25">
      <c r="D26" t="s">
        <v>89</v>
      </c>
      <c r="E26" t="s">
        <v>90</v>
      </c>
      <c r="G26" s="56">
        <f>G25*0.475</f>
        <v>0</v>
      </c>
      <c r="H26" s="56">
        <f t="shared" ref="H26:BS26" si="24">H25*0.475</f>
        <v>0</v>
      </c>
      <c r="I26" s="56">
        <f t="shared" si="24"/>
        <v>0</v>
      </c>
      <c r="J26" s="56">
        <f t="shared" si="24"/>
        <v>0</v>
      </c>
      <c r="K26" s="56">
        <f t="shared" si="24"/>
        <v>0</v>
      </c>
      <c r="L26" s="56">
        <f t="shared" si="24"/>
        <v>0</v>
      </c>
      <c r="M26" s="56">
        <f t="shared" si="24"/>
        <v>0</v>
      </c>
      <c r="N26" s="56">
        <f t="shared" si="24"/>
        <v>0</v>
      </c>
      <c r="O26" s="56">
        <f t="shared" si="24"/>
        <v>0</v>
      </c>
      <c r="P26" s="56">
        <f t="shared" si="24"/>
        <v>0</v>
      </c>
      <c r="Q26" s="56">
        <f t="shared" si="24"/>
        <v>0</v>
      </c>
      <c r="R26" s="56">
        <f t="shared" si="24"/>
        <v>0</v>
      </c>
      <c r="S26" s="56">
        <f t="shared" si="24"/>
        <v>0</v>
      </c>
      <c r="T26" s="56">
        <f t="shared" si="24"/>
        <v>0</v>
      </c>
      <c r="U26" s="56">
        <f t="shared" si="24"/>
        <v>0</v>
      </c>
      <c r="V26" s="56">
        <f t="shared" si="24"/>
        <v>0</v>
      </c>
      <c r="W26" s="56">
        <f t="shared" si="24"/>
        <v>0</v>
      </c>
      <c r="X26" s="56">
        <f t="shared" si="24"/>
        <v>0</v>
      </c>
      <c r="Y26" s="56">
        <f t="shared" si="24"/>
        <v>0</v>
      </c>
      <c r="Z26" s="56">
        <f t="shared" si="24"/>
        <v>0</v>
      </c>
      <c r="AA26" s="56">
        <f t="shared" si="24"/>
        <v>0</v>
      </c>
      <c r="AB26" s="56">
        <f t="shared" si="24"/>
        <v>0</v>
      </c>
      <c r="AC26" s="56">
        <f t="shared" si="24"/>
        <v>0</v>
      </c>
      <c r="AD26" s="56">
        <f t="shared" si="24"/>
        <v>0</v>
      </c>
      <c r="AE26" s="56">
        <f t="shared" si="24"/>
        <v>0</v>
      </c>
      <c r="AF26" s="56">
        <f t="shared" si="24"/>
        <v>0</v>
      </c>
      <c r="AG26" s="56">
        <f t="shared" si="24"/>
        <v>0</v>
      </c>
      <c r="AH26" s="56">
        <f t="shared" si="24"/>
        <v>0</v>
      </c>
      <c r="AI26" s="56">
        <f t="shared" si="24"/>
        <v>0</v>
      </c>
      <c r="AJ26" s="56">
        <f t="shared" si="24"/>
        <v>0</v>
      </c>
      <c r="AK26" s="56">
        <f t="shared" si="24"/>
        <v>0</v>
      </c>
      <c r="AL26" s="56">
        <f t="shared" si="24"/>
        <v>0</v>
      </c>
      <c r="AM26" s="56">
        <f t="shared" si="24"/>
        <v>0</v>
      </c>
      <c r="AN26" s="56">
        <f t="shared" si="24"/>
        <v>0</v>
      </c>
      <c r="AO26" s="56">
        <f t="shared" si="24"/>
        <v>0</v>
      </c>
      <c r="AP26" s="56">
        <f t="shared" si="24"/>
        <v>0</v>
      </c>
      <c r="AQ26" s="56">
        <f t="shared" si="24"/>
        <v>0</v>
      </c>
      <c r="AR26" s="56">
        <f t="shared" si="24"/>
        <v>0</v>
      </c>
      <c r="AS26" s="56">
        <f t="shared" si="24"/>
        <v>0</v>
      </c>
      <c r="AT26" s="56">
        <f t="shared" si="24"/>
        <v>0</v>
      </c>
      <c r="AU26" s="56">
        <f t="shared" si="24"/>
        <v>0</v>
      </c>
      <c r="AV26" s="56">
        <f t="shared" si="24"/>
        <v>19.145160000000001</v>
      </c>
      <c r="AW26" s="56">
        <f t="shared" si="24"/>
        <v>0</v>
      </c>
      <c r="AX26" s="56">
        <f t="shared" si="24"/>
        <v>0</v>
      </c>
      <c r="AY26" s="56">
        <f t="shared" si="24"/>
        <v>0</v>
      </c>
      <c r="AZ26" s="56">
        <f t="shared" si="24"/>
        <v>0</v>
      </c>
      <c r="BA26" s="56">
        <f t="shared" si="24"/>
        <v>0</v>
      </c>
      <c r="BB26" s="56">
        <f t="shared" si="24"/>
        <v>0</v>
      </c>
      <c r="BC26" s="56">
        <f t="shared" si="24"/>
        <v>0</v>
      </c>
      <c r="BD26" s="56">
        <f t="shared" si="24"/>
        <v>22.336020000000001</v>
      </c>
      <c r="BE26" s="56">
        <f t="shared" si="24"/>
        <v>0</v>
      </c>
      <c r="BF26" s="56">
        <f t="shared" si="24"/>
        <v>0</v>
      </c>
      <c r="BG26" s="56">
        <f t="shared" si="24"/>
        <v>0</v>
      </c>
      <c r="BH26" s="56">
        <f t="shared" si="24"/>
        <v>0</v>
      </c>
      <c r="BI26" s="56">
        <f t="shared" si="24"/>
        <v>0</v>
      </c>
      <c r="BJ26" s="56">
        <f t="shared" si="24"/>
        <v>0</v>
      </c>
      <c r="BK26" s="56">
        <f t="shared" si="24"/>
        <v>0</v>
      </c>
      <c r="BL26" s="56">
        <f t="shared" si="24"/>
        <v>28.079568000000002</v>
      </c>
      <c r="BM26" s="56">
        <f t="shared" si="24"/>
        <v>0</v>
      </c>
      <c r="BN26" s="56">
        <f t="shared" si="24"/>
        <v>0</v>
      </c>
      <c r="BO26" s="56">
        <f t="shared" si="24"/>
        <v>0</v>
      </c>
      <c r="BP26" s="56">
        <f t="shared" si="24"/>
        <v>0</v>
      </c>
      <c r="BQ26" s="56">
        <f t="shared" si="24"/>
        <v>0</v>
      </c>
      <c r="BR26" s="56">
        <f t="shared" si="24"/>
        <v>0</v>
      </c>
      <c r="BS26" s="56">
        <f t="shared" si="24"/>
        <v>0</v>
      </c>
      <c r="BT26" s="56">
        <f t="shared" ref="BT26:CR26" si="25">BT25*0.475</f>
        <v>24.250536</v>
      </c>
      <c r="BU26" s="56">
        <f t="shared" si="25"/>
        <v>0</v>
      </c>
      <c r="BV26" s="56">
        <f t="shared" si="25"/>
        <v>0</v>
      </c>
      <c r="BW26" s="56">
        <f t="shared" si="25"/>
        <v>0</v>
      </c>
      <c r="BX26" s="56">
        <f t="shared" si="25"/>
        <v>0</v>
      </c>
      <c r="BY26" s="56">
        <f t="shared" si="25"/>
        <v>0</v>
      </c>
      <c r="BZ26" s="56">
        <f t="shared" si="25"/>
        <v>0</v>
      </c>
      <c r="CA26" s="56">
        <f t="shared" si="25"/>
        <v>0</v>
      </c>
      <c r="CB26" s="56">
        <f t="shared" si="25"/>
        <v>0</v>
      </c>
      <c r="CC26" s="56">
        <f t="shared" si="25"/>
        <v>23.612363999999999</v>
      </c>
      <c r="CD26" s="56">
        <f t="shared" si="25"/>
        <v>0</v>
      </c>
      <c r="CE26" s="56">
        <f t="shared" si="25"/>
        <v>0</v>
      </c>
      <c r="CF26" s="56">
        <f t="shared" si="25"/>
        <v>0</v>
      </c>
      <c r="CG26" s="56">
        <f t="shared" si="25"/>
        <v>0</v>
      </c>
      <c r="CH26" s="56">
        <f t="shared" si="25"/>
        <v>0</v>
      </c>
      <c r="CI26" s="56">
        <f t="shared" si="25"/>
        <v>0</v>
      </c>
      <c r="CJ26" s="56">
        <f t="shared" si="25"/>
        <v>0</v>
      </c>
      <c r="CK26" s="56">
        <f t="shared" si="25"/>
        <v>0</v>
      </c>
      <c r="CL26" s="56">
        <f t="shared" si="25"/>
        <v>22.974191999999999</v>
      </c>
      <c r="CM26" s="56">
        <f t="shared" si="25"/>
        <v>0</v>
      </c>
      <c r="CN26" s="56">
        <f t="shared" si="25"/>
        <v>0</v>
      </c>
      <c r="CO26" s="56">
        <f t="shared" si="25"/>
        <v>0</v>
      </c>
      <c r="CP26" s="56">
        <f t="shared" si="25"/>
        <v>0</v>
      </c>
      <c r="CQ26" s="56">
        <f t="shared" si="25"/>
        <v>0</v>
      </c>
      <c r="CR26" s="56">
        <f t="shared" si="25"/>
        <v>0</v>
      </c>
      <c r="CS26" s="56">
        <f t="shared" ref="CS26:FD26" si="26">CS25*0.475</f>
        <v>0</v>
      </c>
      <c r="CT26" s="56">
        <f t="shared" si="26"/>
        <v>0</v>
      </c>
      <c r="CU26" s="56">
        <f t="shared" si="26"/>
        <v>21.697847999999997</v>
      </c>
      <c r="CV26" s="56">
        <f t="shared" si="26"/>
        <v>0</v>
      </c>
      <c r="CW26" s="56">
        <f t="shared" si="26"/>
        <v>0</v>
      </c>
      <c r="CX26" s="56">
        <f t="shared" si="26"/>
        <v>0</v>
      </c>
      <c r="CY26" s="56">
        <f t="shared" si="26"/>
        <v>0</v>
      </c>
      <c r="CZ26" s="56">
        <f t="shared" si="26"/>
        <v>0</v>
      </c>
      <c r="DA26" s="56">
        <f t="shared" si="26"/>
        <v>0</v>
      </c>
      <c r="DB26" s="56">
        <f t="shared" si="26"/>
        <v>0</v>
      </c>
      <c r="DC26" s="56">
        <f t="shared" si="26"/>
        <v>0</v>
      </c>
      <c r="DD26" s="56">
        <f t="shared" si="26"/>
        <v>0</v>
      </c>
      <c r="DE26" s="56">
        <f t="shared" si="26"/>
        <v>24.250536</v>
      </c>
      <c r="DF26" s="56">
        <f t="shared" si="26"/>
        <v>0</v>
      </c>
      <c r="DG26" s="56">
        <f t="shared" si="26"/>
        <v>0</v>
      </c>
      <c r="DH26" s="56">
        <f t="shared" si="26"/>
        <v>0</v>
      </c>
      <c r="DI26" s="56">
        <f t="shared" si="26"/>
        <v>0</v>
      </c>
      <c r="DJ26" s="56">
        <f t="shared" si="26"/>
        <v>0</v>
      </c>
      <c r="DK26" s="56">
        <f t="shared" si="26"/>
        <v>0</v>
      </c>
      <c r="DL26" s="56">
        <f t="shared" si="26"/>
        <v>0</v>
      </c>
      <c r="DM26" s="56">
        <f t="shared" si="26"/>
        <v>0</v>
      </c>
      <c r="DN26" s="56">
        <f t="shared" si="26"/>
        <v>0</v>
      </c>
      <c r="DO26" s="56">
        <f t="shared" si="26"/>
        <v>26.803223999999997</v>
      </c>
      <c r="DP26" s="56">
        <f t="shared" si="26"/>
        <v>0</v>
      </c>
      <c r="DQ26" s="56">
        <f t="shared" si="26"/>
        <v>0</v>
      </c>
      <c r="DR26" s="56">
        <f t="shared" si="26"/>
        <v>0</v>
      </c>
      <c r="DS26" s="56">
        <f t="shared" si="26"/>
        <v>0</v>
      </c>
      <c r="DT26" s="56">
        <f t="shared" si="26"/>
        <v>0</v>
      </c>
      <c r="DU26" s="56">
        <f t="shared" si="26"/>
        <v>0</v>
      </c>
      <c r="DV26" s="56">
        <f t="shared" si="26"/>
        <v>0</v>
      </c>
      <c r="DW26" s="56">
        <f t="shared" si="26"/>
        <v>0</v>
      </c>
      <c r="DX26" s="56">
        <f t="shared" si="26"/>
        <v>0</v>
      </c>
      <c r="DY26" s="56">
        <f t="shared" si="26"/>
        <v>28.717739999999999</v>
      </c>
      <c r="DZ26" s="56">
        <f t="shared" si="26"/>
        <v>0</v>
      </c>
      <c r="EA26" s="56">
        <f t="shared" si="26"/>
        <v>0</v>
      </c>
      <c r="EB26" s="56">
        <f t="shared" si="26"/>
        <v>0</v>
      </c>
      <c r="EC26" s="56">
        <f t="shared" si="26"/>
        <v>0</v>
      </c>
      <c r="ED26" s="56">
        <f t="shared" si="26"/>
        <v>0</v>
      </c>
      <c r="EE26" s="56">
        <f t="shared" si="26"/>
        <v>0</v>
      </c>
      <c r="EF26" s="56">
        <f t="shared" si="26"/>
        <v>0</v>
      </c>
      <c r="EG26" s="56">
        <f t="shared" si="26"/>
        <v>0</v>
      </c>
      <c r="EH26" s="56">
        <f t="shared" si="26"/>
        <v>0</v>
      </c>
      <c r="EI26" s="56">
        <f t="shared" si="26"/>
        <v>0</v>
      </c>
      <c r="EJ26" s="56">
        <f t="shared" si="26"/>
        <v>0</v>
      </c>
      <c r="EK26" s="56">
        <f t="shared" si="26"/>
        <v>30.632256000000002</v>
      </c>
      <c r="EL26" s="56">
        <f t="shared" si="26"/>
        <v>0</v>
      </c>
      <c r="EM26" s="56">
        <f t="shared" si="26"/>
        <v>0</v>
      </c>
      <c r="EN26" s="56">
        <f t="shared" si="26"/>
        <v>0</v>
      </c>
      <c r="EO26" s="56">
        <f t="shared" si="26"/>
        <v>0</v>
      </c>
      <c r="EP26" s="56">
        <f t="shared" si="26"/>
        <v>0</v>
      </c>
      <c r="EQ26" s="56">
        <f t="shared" si="26"/>
        <v>0</v>
      </c>
      <c r="ER26" s="56">
        <f t="shared" si="26"/>
        <v>0</v>
      </c>
      <c r="ES26" s="56">
        <f t="shared" si="26"/>
        <v>0</v>
      </c>
      <c r="ET26" s="56">
        <f t="shared" si="26"/>
        <v>0</v>
      </c>
      <c r="EU26" s="56">
        <f t="shared" si="26"/>
        <v>0</v>
      </c>
      <c r="EV26" s="56">
        <f t="shared" si="26"/>
        <v>0</v>
      </c>
      <c r="EW26" s="56">
        <f t="shared" si="26"/>
        <v>30.632256000000002</v>
      </c>
      <c r="EX26" s="56">
        <f t="shared" si="26"/>
        <v>0</v>
      </c>
      <c r="EY26" s="56">
        <f t="shared" si="26"/>
        <v>0</v>
      </c>
      <c r="EZ26" s="56">
        <f t="shared" si="26"/>
        <v>0</v>
      </c>
      <c r="FA26" s="56">
        <f t="shared" si="26"/>
        <v>0</v>
      </c>
      <c r="FB26" s="56">
        <f t="shared" si="26"/>
        <v>0</v>
      </c>
      <c r="FC26" s="56">
        <f t="shared" si="26"/>
        <v>0</v>
      </c>
      <c r="FD26" s="56">
        <f t="shared" si="26"/>
        <v>0</v>
      </c>
      <c r="FE26" s="56">
        <f t="shared" ref="FE26:FU26" si="27">FE25*0.475</f>
        <v>0</v>
      </c>
      <c r="FF26" s="56">
        <f t="shared" si="27"/>
        <v>0</v>
      </c>
      <c r="FG26" s="56">
        <f t="shared" si="27"/>
        <v>0</v>
      </c>
      <c r="FH26" s="56">
        <f t="shared" si="27"/>
        <v>0</v>
      </c>
      <c r="FI26" s="56">
        <f t="shared" si="27"/>
        <v>30.632256000000002</v>
      </c>
      <c r="FJ26" s="56">
        <f t="shared" si="27"/>
        <v>0</v>
      </c>
      <c r="FK26" s="56">
        <f t="shared" si="27"/>
        <v>0</v>
      </c>
      <c r="FL26" s="56">
        <f t="shared" si="27"/>
        <v>0</v>
      </c>
      <c r="FM26" s="56">
        <f t="shared" si="27"/>
        <v>0</v>
      </c>
      <c r="FN26" s="56">
        <f t="shared" si="27"/>
        <v>0</v>
      </c>
      <c r="FO26" s="56">
        <f t="shared" si="27"/>
        <v>0</v>
      </c>
      <c r="FP26" s="56">
        <f t="shared" si="27"/>
        <v>0</v>
      </c>
      <c r="FQ26" s="56">
        <f t="shared" si="27"/>
        <v>0</v>
      </c>
      <c r="FR26" s="56">
        <f t="shared" si="27"/>
        <v>0</v>
      </c>
      <c r="FS26" s="56">
        <f t="shared" si="27"/>
        <v>0</v>
      </c>
      <c r="FT26" s="56">
        <f t="shared" si="27"/>
        <v>0</v>
      </c>
      <c r="FU26" s="56">
        <f t="shared" si="27"/>
        <v>254.630628</v>
      </c>
    </row>
    <row r="27" spans="4:16384" x14ac:dyDescent="0.25">
      <c r="D27" t="s">
        <v>91</v>
      </c>
      <c r="F27" s="38">
        <v>0.5</v>
      </c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</row>
    <row r="28" spans="4:16384" x14ac:dyDescent="0.25">
      <c r="D28" s="42" t="s">
        <v>92</v>
      </c>
      <c r="E28" s="122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>
        <f>30%*F27/F23</f>
        <v>0.15</v>
      </c>
      <c r="AW28" s="74"/>
      <c r="AX28" s="74"/>
      <c r="AY28" s="74"/>
      <c r="AZ28" s="74"/>
      <c r="BA28" s="74"/>
      <c r="BB28" s="74"/>
      <c r="BC28" s="74"/>
      <c r="BD28" s="74">
        <f>50%*F27/F23</f>
        <v>0.25</v>
      </c>
      <c r="BE28" s="74"/>
      <c r="BF28" s="74"/>
      <c r="BG28" s="74"/>
      <c r="BH28" s="74"/>
      <c r="BI28" s="74"/>
      <c r="BJ28" s="74"/>
      <c r="BK28" s="74"/>
      <c r="BL28" s="74">
        <f>70%*$F27/$F23</f>
        <v>0.35</v>
      </c>
      <c r="BM28" s="74"/>
      <c r="BN28" s="74"/>
      <c r="BO28" s="74"/>
      <c r="BP28" s="74"/>
      <c r="BQ28" s="74"/>
      <c r="BR28" s="74"/>
      <c r="BS28" s="74"/>
      <c r="BT28" s="74">
        <f>80%*$F27/$F23</f>
        <v>0.4</v>
      </c>
      <c r="BU28" s="74"/>
      <c r="BV28" s="74"/>
      <c r="BW28" s="74"/>
      <c r="BX28" s="74"/>
      <c r="BY28" s="74"/>
      <c r="BZ28" s="74"/>
      <c r="CA28" s="74"/>
      <c r="CB28" s="74"/>
      <c r="CC28" s="74">
        <f>80%*$F27/$F23</f>
        <v>0.4</v>
      </c>
      <c r="CD28" s="74"/>
      <c r="CE28" s="74"/>
      <c r="CF28" s="74"/>
      <c r="CG28" s="74"/>
      <c r="CH28" s="74"/>
      <c r="CI28" s="74"/>
      <c r="CJ28" s="74"/>
      <c r="CK28" s="74"/>
      <c r="CL28" s="74">
        <f>80%*$F27/$F23</f>
        <v>0.4</v>
      </c>
      <c r="CM28" s="74"/>
      <c r="CN28" s="74"/>
      <c r="CO28" s="74"/>
      <c r="CP28" s="74"/>
      <c r="CQ28" s="74"/>
      <c r="CR28" s="74"/>
      <c r="CS28" s="74"/>
      <c r="CT28" s="75"/>
      <c r="CU28" s="74">
        <f>80%*$F27/$F23</f>
        <v>0.4</v>
      </c>
      <c r="CV28" s="75"/>
      <c r="CW28" s="75"/>
      <c r="CX28" s="74"/>
      <c r="CY28" s="74"/>
      <c r="CZ28" s="74"/>
      <c r="DA28" s="74"/>
      <c r="DB28" s="74"/>
      <c r="DC28" s="74"/>
      <c r="DD28" s="74"/>
      <c r="DE28" s="74">
        <f>80%*$F27/$F23</f>
        <v>0.4</v>
      </c>
      <c r="DF28" s="74"/>
      <c r="DG28" s="74"/>
      <c r="DH28" s="74"/>
      <c r="DI28" s="74"/>
      <c r="DJ28" s="74"/>
      <c r="DK28" s="74"/>
      <c r="DL28" s="74"/>
      <c r="DM28" s="74"/>
      <c r="DN28" s="74"/>
      <c r="DO28" s="74">
        <f>80%*$F27/$F23</f>
        <v>0.4</v>
      </c>
      <c r="DP28" s="74"/>
      <c r="DQ28" s="75"/>
      <c r="DR28" s="75"/>
      <c r="DS28" s="75"/>
      <c r="DT28" s="75"/>
      <c r="DU28" s="75"/>
      <c r="DV28" s="75"/>
      <c r="DW28" s="75"/>
      <c r="DX28" s="75"/>
      <c r="DY28" s="74">
        <f>80%*$F27/$F23</f>
        <v>0.4</v>
      </c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4">
        <f>90%*$F27/$F23</f>
        <v>0.45</v>
      </c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4">
        <f>90%*$F27/$F23</f>
        <v>0.45</v>
      </c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4">
        <f>100%*$F27/$F23</f>
        <v>0.5</v>
      </c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4">
        <v>0.6</v>
      </c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</row>
    <row r="29" spans="4:16384" x14ac:dyDescent="0.25">
      <c r="D29" s="42" t="s">
        <v>93</v>
      </c>
      <c r="E29" s="122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>
        <f>50%*F27/F23+(1-80%*F27/F23)*50%</f>
        <v>0.55000000000000004</v>
      </c>
      <c r="AW29" s="74"/>
      <c r="AX29" s="74"/>
      <c r="AY29" s="74"/>
      <c r="AZ29" s="74"/>
      <c r="BA29" s="74"/>
      <c r="BB29" s="74"/>
      <c r="BC29" s="74"/>
      <c r="BD29" s="74">
        <f>50%*$F27/$F23+(1-100%*$F27/$F23)*50%</f>
        <v>0.5</v>
      </c>
      <c r="BE29" s="74"/>
      <c r="BF29" s="74"/>
      <c r="BG29" s="74"/>
      <c r="BH29" s="74"/>
      <c r="BI29" s="74"/>
      <c r="BJ29" s="74"/>
      <c r="BK29" s="74"/>
      <c r="BL29" s="74">
        <f>30%*$F27/$F23+(1-100%*$F27/$F23)*50%</f>
        <v>0.4</v>
      </c>
      <c r="BM29" s="74"/>
      <c r="BN29" s="74"/>
      <c r="BO29" s="74"/>
      <c r="BP29" s="74"/>
      <c r="BQ29" s="74"/>
      <c r="BR29" s="74"/>
      <c r="BS29" s="74"/>
      <c r="BT29" s="74">
        <f>20%*$F27/$F23+(1-100%*$F27/$F23)*50%</f>
        <v>0.35</v>
      </c>
      <c r="BU29" s="74"/>
      <c r="BV29" s="74"/>
      <c r="BW29" s="74"/>
      <c r="BX29" s="74"/>
      <c r="BY29" s="74"/>
      <c r="BZ29" s="74"/>
      <c r="CA29" s="74"/>
      <c r="CB29" s="74"/>
      <c r="CC29" s="74">
        <f>20%*$F27/$F23+(1-100%*$F27/$F23)*50%</f>
        <v>0.35</v>
      </c>
      <c r="CD29" s="74"/>
      <c r="CE29" s="74"/>
      <c r="CF29" s="74"/>
      <c r="CG29" s="74"/>
      <c r="CH29" s="74"/>
      <c r="CI29" s="74"/>
      <c r="CJ29" s="74"/>
      <c r="CK29" s="74"/>
      <c r="CL29" s="74">
        <f>20%*$F27/$F23+(1-100%*$F27/$F23)*50%</f>
        <v>0.35</v>
      </c>
      <c r="CM29" s="74"/>
      <c r="CN29" s="74"/>
      <c r="CO29" s="74"/>
      <c r="CP29" s="74"/>
      <c r="CQ29" s="74"/>
      <c r="CR29" s="74"/>
      <c r="CS29" s="74"/>
      <c r="CT29" s="75"/>
      <c r="CU29" s="74">
        <f>20%*$F27/$F23+(1-100%*$F27/$F23)*50%</f>
        <v>0.35</v>
      </c>
      <c r="CV29" s="75"/>
      <c r="CW29" s="75"/>
      <c r="CX29" s="74"/>
      <c r="CY29" s="74"/>
      <c r="CZ29" s="74"/>
      <c r="DA29" s="74"/>
      <c r="DB29" s="74"/>
      <c r="DC29" s="74"/>
      <c r="DD29" s="74"/>
      <c r="DE29" s="74">
        <f>20%*$F27/$F23+(1-100%*$F27/$F23)*50%</f>
        <v>0.35</v>
      </c>
      <c r="DF29" s="74"/>
      <c r="DG29" s="74"/>
      <c r="DH29" s="74"/>
      <c r="DI29" s="74"/>
      <c r="DJ29" s="74"/>
      <c r="DK29" s="74"/>
      <c r="DL29" s="74"/>
      <c r="DM29" s="74"/>
      <c r="DN29" s="74"/>
      <c r="DO29" s="74">
        <f>20%*$F27/$F23+(1-100%*$F27/$F23)*50%</f>
        <v>0.35</v>
      </c>
      <c r="DP29" s="74"/>
      <c r="DQ29" s="75"/>
      <c r="DR29" s="75"/>
      <c r="DS29" s="75"/>
      <c r="DT29" s="75"/>
      <c r="DU29" s="75"/>
      <c r="DV29" s="75"/>
      <c r="DW29" s="75"/>
      <c r="DX29" s="75"/>
      <c r="DY29" s="74">
        <f>20%*$F27/$F23+(1-100%*$F27/$F23)*50%</f>
        <v>0.35</v>
      </c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4">
        <f>10%*$F27/$F23+(1-100%*$F27/$F23)*50%</f>
        <v>0.3</v>
      </c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4">
        <f>10%*$F27/$F23+(1-100%*$F27/$F23)*50%</f>
        <v>0.3</v>
      </c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4">
        <f>0%*$F27/$F23+(1-100%*$F27/$F23)*50%</f>
        <v>0.25</v>
      </c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4">
        <v>0.2</v>
      </c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</row>
    <row r="30" spans="4:16384" x14ac:dyDescent="0.25">
      <c r="D30" s="42" t="s">
        <v>94</v>
      </c>
      <c r="E30" s="122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>
        <f>(1-80%*F27/F23)*50%</f>
        <v>0.3</v>
      </c>
      <c r="AW30" s="74"/>
      <c r="AX30" s="74"/>
      <c r="AY30" s="74"/>
      <c r="AZ30" s="74"/>
      <c r="BA30" s="74"/>
      <c r="BB30" s="74"/>
      <c r="BC30" s="74"/>
      <c r="BD30" s="74">
        <f>(1-100%*$F27/$F23)*50%</f>
        <v>0.25</v>
      </c>
      <c r="BE30" s="74"/>
      <c r="BF30" s="74"/>
      <c r="BG30" s="74"/>
      <c r="BH30" s="74"/>
      <c r="BI30" s="74"/>
      <c r="BJ30" s="74"/>
      <c r="BK30" s="74"/>
      <c r="BL30" s="74">
        <f>(1-100%*$F27/$F23)*50%</f>
        <v>0.25</v>
      </c>
      <c r="BM30" s="74"/>
      <c r="BN30" s="74"/>
      <c r="BO30" s="74"/>
      <c r="BP30" s="74"/>
      <c r="BQ30" s="74"/>
      <c r="BR30" s="74"/>
      <c r="BS30" s="74"/>
      <c r="BT30" s="74">
        <f>(1-100%*$F27/$F23)*50%</f>
        <v>0.25</v>
      </c>
      <c r="BU30" s="74"/>
      <c r="BV30" s="74"/>
      <c r="BW30" s="74"/>
      <c r="BX30" s="74"/>
      <c r="BY30" s="74"/>
      <c r="BZ30" s="74"/>
      <c r="CA30" s="74"/>
      <c r="CB30" s="74"/>
      <c r="CC30" s="74">
        <f>(1-100%*$F27/$F23)*50%</f>
        <v>0.25</v>
      </c>
      <c r="CD30" s="74"/>
      <c r="CE30" s="74"/>
      <c r="CF30" s="74"/>
      <c r="CG30" s="74"/>
      <c r="CH30" s="74"/>
      <c r="CI30" s="74"/>
      <c r="CJ30" s="74"/>
      <c r="CK30" s="74"/>
      <c r="CL30" s="74">
        <f>(1-100%*$F27/$F23)*50%</f>
        <v>0.25</v>
      </c>
      <c r="CM30" s="74"/>
      <c r="CN30" s="74"/>
      <c r="CO30" s="74"/>
      <c r="CP30" s="74"/>
      <c r="CQ30" s="74"/>
      <c r="CR30" s="74"/>
      <c r="CS30" s="74"/>
      <c r="CT30" s="75"/>
      <c r="CU30" s="74">
        <f>(1-100%*$F27/$F23)*50%</f>
        <v>0.25</v>
      </c>
      <c r="CV30" s="75"/>
      <c r="CW30" s="75"/>
      <c r="CX30" s="74"/>
      <c r="CY30" s="74"/>
      <c r="CZ30" s="74"/>
      <c r="DA30" s="74"/>
      <c r="DB30" s="74"/>
      <c r="DC30" s="74"/>
      <c r="DD30" s="74"/>
      <c r="DE30" s="74">
        <f>(1-100%*$F27/$F23)*50%</f>
        <v>0.25</v>
      </c>
      <c r="DF30" s="74"/>
      <c r="DG30" s="74"/>
      <c r="DH30" s="74"/>
      <c r="DI30" s="74"/>
      <c r="DJ30" s="74"/>
      <c r="DK30" s="74"/>
      <c r="DL30" s="74"/>
      <c r="DM30" s="74"/>
      <c r="DN30" s="74"/>
      <c r="DO30" s="74">
        <f>(1-100%*$F27/$F23)*50%</f>
        <v>0.25</v>
      </c>
      <c r="DP30" s="74"/>
      <c r="DQ30" s="75"/>
      <c r="DR30" s="75"/>
      <c r="DS30" s="75"/>
      <c r="DT30" s="75"/>
      <c r="DU30" s="75"/>
      <c r="DV30" s="75"/>
      <c r="DW30" s="75"/>
      <c r="DX30" s="75"/>
      <c r="DY30" s="74">
        <f>(1-100%*$F27/$F23)*50%</f>
        <v>0.25</v>
      </c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4">
        <f>(1-100%*$F27/$F23)*50%</f>
        <v>0.25</v>
      </c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4">
        <f>(1-100%*$F27/$F23)*50%</f>
        <v>0.25</v>
      </c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4">
        <f>(1-100%*$F27/$F23)*50%</f>
        <v>0.25</v>
      </c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4">
        <v>0.2</v>
      </c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</row>
    <row r="31" spans="4:16384" x14ac:dyDescent="0.25">
      <c r="D31" s="42" t="s">
        <v>95</v>
      </c>
      <c r="E31" s="122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5"/>
      <c r="CU31" s="75"/>
      <c r="CV31" s="75"/>
      <c r="CW31" s="75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</row>
    <row r="32" spans="4:16384" x14ac:dyDescent="0.25">
      <c r="D32" t="s">
        <v>96</v>
      </c>
      <c r="G32" s="56">
        <f t="shared" ref="G32:BR32" si="28">IF(G26=0,0,G26*G28)</f>
        <v>0</v>
      </c>
      <c r="H32" s="56">
        <f t="shared" si="28"/>
        <v>0</v>
      </c>
      <c r="I32" s="56">
        <f t="shared" si="28"/>
        <v>0</v>
      </c>
      <c r="J32" s="56">
        <f t="shared" si="28"/>
        <v>0</v>
      </c>
      <c r="K32" s="56">
        <f t="shared" si="28"/>
        <v>0</v>
      </c>
      <c r="L32" s="56">
        <f t="shared" si="28"/>
        <v>0</v>
      </c>
      <c r="M32" s="56">
        <f t="shared" si="28"/>
        <v>0</v>
      </c>
      <c r="N32" s="56">
        <f t="shared" si="28"/>
        <v>0</v>
      </c>
      <c r="O32" s="56">
        <f t="shared" si="28"/>
        <v>0</v>
      </c>
      <c r="P32" s="56">
        <f t="shared" si="28"/>
        <v>0</v>
      </c>
      <c r="Q32" s="56">
        <f t="shared" si="28"/>
        <v>0</v>
      </c>
      <c r="R32" s="56">
        <f t="shared" si="28"/>
        <v>0</v>
      </c>
      <c r="S32" s="56">
        <f t="shared" si="28"/>
        <v>0</v>
      </c>
      <c r="T32" s="56">
        <f t="shared" si="28"/>
        <v>0</v>
      </c>
      <c r="U32" s="56">
        <f t="shared" si="28"/>
        <v>0</v>
      </c>
      <c r="V32" s="56">
        <f t="shared" si="28"/>
        <v>0</v>
      </c>
      <c r="W32" s="56">
        <f t="shared" si="28"/>
        <v>0</v>
      </c>
      <c r="X32" s="56">
        <f t="shared" si="28"/>
        <v>0</v>
      </c>
      <c r="Y32" s="56">
        <f t="shared" si="28"/>
        <v>0</v>
      </c>
      <c r="Z32" s="56">
        <f t="shared" si="28"/>
        <v>0</v>
      </c>
      <c r="AA32" s="56">
        <f t="shared" si="28"/>
        <v>0</v>
      </c>
      <c r="AB32" s="56">
        <f t="shared" si="28"/>
        <v>0</v>
      </c>
      <c r="AC32" s="56">
        <f t="shared" si="28"/>
        <v>0</v>
      </c>
      <c r="AD32" s="56">
        <f t="shared" si="28"/>
        <v>0</v>
      </c>
      <c r="AE32" s="56">
        <f t="shared" si="28"/>
        <v>0</v>
      </c>
      <c r="AF32" s="56">
        <f t="shared" si="28"/>
        <v>0</v>
      </c>
      <c r="AG32" s="56">
        <f t="shared" si="28"/>
        <v>0</v>
      </c>
      <c r="AH32" s="56">
        <f t="shared" si="28"/>
        <v>0</v>
      </c>
      <c r="AI32" s="56">
        <f t="shared" si="28"/>
        <v>0</v>
      </c>
      <c r="AJ32" s="56">
        <f t="shared" si="28"/>
        <v>0</v>
      </c>
      <c r="AK32" s="56">
        <f t="shared" si="28"/>
        <v>0</v>
      </c>
      <c r="AL32" s="56">
        <f t="shared" si="28"/>
        <v>0</v>
      </c>
      <c r="AM32" s="56">
        <f t="shared" si="28"/>
        <v>0</v>
      </c>
      <c r="AN32" s="56">
        <f t="shared" si="28"/>
        <v>0</v>
      </c>
      <c r="AO32" s="56">
        <f t="shared" si="28"/>
        <v>0</v>
      </c>
      <c r="AP32" s="56">
        <f t="shared" si="28"/>
        <v>0</v>
      </c>
      <c r="AQ32" s="56">
        <f t="shared" si="28"/>
        <v>0</v>
      </c>
      <c r="AR32" s="56">
        <f t="shared" si="28"/>
        <v>0</v>
      </c>
      <c r="AS32" s="56">
        <f t="shared" si="28"/>
        <v>0</v>
      </c>
      <c r="AT32" s="56">
        <f t="shared" si="28"/>
        <v>0</v>
      </c>
      <c r="AU32" s="56">
        <f t="shared" si="28"/>
        <v>0</v>
      </c>
      <c r="AV32" s="56">
        <f t="shared" si="28"/>
        <v>2.8717739999999998</v>
      </c>
      <c r="AW32" s="56">
        <f t="shared" si="28"/>
        <v>0</v>
      </c>
      <c r="AX32" s="56">
        <f t="shared" si="28"/>
        <v>0</v>
      </c>
      <c r="AY32" s="56">
        <f t="shared" si="28"/>
        <v>0</v>
      </c>
      <c r="AZ32" s="56">
        <f t="shared" si="28"/>
        <v>0</v>
      </c>
      <c r="BA32" s="56">
        <f t="shared" si="28"/>
        <v>0</v>
      </c>
      <c r="BB32" s="56">
        <f t="shared" si="28"/>
        <v>0</v>
      </c>
      <c r="BC32" s="56">
        <f t="shared" si="28"/>
        <v>0</v>
      </c>
      <c r="BD32" s="56">
        <f>IF(BD26=0,0,BD26*BD28)</f>
        <v>5.5840050000000003</v>
      </c>
      <c r="BE32" s="56">
        <f t="shared" si="28"/>
        <v>0</v>
      </c>
      <c r="BF32" s="56">
        <f>IF(BF26=0,0,BF26*BF28)</f>
        <v>0</v>
      </c>
      <c r="BG32" s="56">
        <f t="shared" si="28"/>
        <v>0</v>
      </c>
      <c r="BH32" s="56">
        <f t="shared" si="28"/>
        <v>0</v>
      </c>
      <c r="BI32" s="56">
        <f t="shared" si="28"/>
        <v>0</v>
      </c>
      <c r="BJ32" s="56">
        <f t="shared" si="28"/>
        <v>0</v>
      </c>
      <c r="BK32" s="56">
        <f t="shared" si="28"/>
        <v>0</v>
      </c>
      <c r="BL32" s="56">
        <f t="shared" si="28"/>
        <v>9.8278487999999999</v>
      </c>
      <c r="BM32" s="56">
        <f t="shared" si="28"/>
        <v>0</v>
      </c>
      <c r="BN32" s="56">
        <f t="shared" si="28"/>
        <v>0</v>
      </c>
      <c r="BO32" s="56">
        <f t="shared" si="28"/>
        <v>0</v>
      </c>
      <c r="BP32" s="56">
        <f t="shared" si="28"/>
        <v>0</v>
      </c>
      <c r="BQ32" s="56">
        <f t="shared" si="28"/>
        <v>0</v>
      </c>
      <c r="BR32" s="56">
        <f t="shared" si="28"/>
        <v>0</v>
      </c>
      <c r="BS32" s="56">
        <f t="shared" ref="BS32:CR32" si="29">IF(BS26=0,0,BS26*BS28)</f>
        <v>0</v>
      </c>
      <c r="BT32" s="56">
        <f t="shared" si="29"/>
        <v>9.7002144000000001</v>
      </c>
      <c r="BU32" s="56">
        <f t="shared" si="29"/>
        <v>0</v>
      </c>
      <c r="BV32" s="56">
        <f t="shared" si="29"/>
        <v>0</v>
      </c>
      <c r="BW32" s="56">
        <f t="shared" si="29"/>
        <v>0</v>
      </c>
      <c r="BX32" s="56">
        <f t="shared" si="29"/>
        <v>0</v>
      </c>
      <c r="BY32" s="56">
        <f t="shared" si="29"/>
        <v>0</v>
      </c>
      <c r="BZ32" s="56">
        <f t="shared" si="29"/>
        <v>0</v>
      </c>
      <c r="CA32" s="56">
        <f t="shared" si="29"/>
        <v>0</v>
      </c>
      <c r="CB32" s="56">
        <f t="shared" si="29"/>
        <v>0</v>
      </c>
      <c r="CC32" s="56">
        <f t="shared" si="29"/>
        <v>9.4449456000000005</v>
      </c>
      <c r="CD32" s="56">
        <f t="shared" si="29"/>
        <v>0</v>
      </c>
      <c r="CE32" s="56">
        <f t="shared" si="29"/>
        <v>0</v>
      </c>
      <c r="CF32" s="56">
        <f t="shared" si="29"/>
        <v>0</v>
      </c>
      <c r="CG32" s="56">
        <f t="shared" si="29"/>
        <v>0</v>
      </c>
      <c r="CH32" s="56">
        <f t="shared" si="29"/>
        <v>0</v>
      </c>
      <c r="CI32" s="56">
        <f t="shared" si="29"/>
        <v>0</v>
      </c>
      <c r="CJ32" s="56">
        <f t="shared" si="29"/>
        <v>0</v>
      </c>
      <c r="CK32" s="56">
        <f t="shared" si="29"/>
        <v>0</v>
      </c>
      <c r="CL32" s="56">
        <f t="shared" si="29"/>
        <v>9.1896767999999991</v>
      </c>
      <c r="CM32" s="56">
        <f t="shared" si="29"/>
        <v>0</v>
      </c>
      <c r="CN32" s="56">
        <f t="shared" si="29"/>
        <v>0</v>
      </c>
      <c r="CO32" s="56">
        <f t="shared" si="29"/>
        <v>0</v>
      </c>
      <c r="CP32" s="56">
        <f t="shared" si="29"/>
        <v>0</v>
      </c>
      <c r="CQ32" s="56">
        <f t="shared" si="29"/>
        <v>0</v>
      </c>
      <c r="CR32" s="56">
        <f t="shared" si="29"/>
        <v>0</v>
      </c>
      <c r="CS32" s="56">
        <f t="shared" ref="CS32:FD32" si="30">IF(CS26=0,0,CS26*CS28)</f>
        <v>0</v>
      </c>
      <c r="CT32" s="56">
        <f t="shared" si="30"/>
        <v>0</v>
      </c>
      <c r="CU32" s="56">
        <f t="shared" si="30"/>
        <v>8.6791391999999998</v>
      </c>
      <c r="CV32" s="56">
        <f t="shared" si="30"/>
        <v>0</v>
      </c>
      <c r="CW32" s="56">
        <f t="shared" si="30"/>
        <v>0</v>
      </c>
      <c r="CX32" s="56">
        <f t="shared" si="30"/>
        <v>0</v>
      </c>
      <c r="CY32" s="56">
        <f t="shared" si="30"/>
        <v>0</v>
      </c>
      <c r="CZ32" s="56">
        <f t="shared" si="30"/>
        <v>0</v>
      </c>
      <c r="DA32" s="56">
        <f t="shared" si="30"/>
        <v>0</v>
      </c>
      <c r="DB32" s="56">
        <f t="shared" si="30"/>
        <v>0</v>
      </c>
      <c r="DC32" s="56">
        <f t="shared" si="30"/>
        <v>0</v>
      </c>
      <c r="DD32" s="56">
        <f t="shared" si="30"/>
        <v>0</v>
      </c>
      <c r="DE32" s="56">
        <f t="shared" si="30"/>
        <v>9.7002144000000001</v>
      </c>
      <c r="DF32" s="56">
        <f t="shared" si="30"/>
        <v>0</v>
      </c>
      <c r="DG32" s="56">
        <f t="shared" si="30"/>
        <v>0</v>
      </c>
      <c r="DH32" s="56">
        <f t="shared" si="30"/>
        <v>0</v>
      </c>
      <c r="DI32" s="56">
        <f t="shared" si="30"/>
        <v>0</v>
      </c>
      <c r="DJ32" s="56">
        <f t="shared" si="30"/>
        <v>0</v>
      </c>
      <c r="DK32" s="56">
        <f t="shared" si="30"/>
        <v>0</v>
      </c>
      <c r="DL32" s="56">
        <f t="shared" si="30"/>
        <v>0</v>
      </c>
      <c r="DM32" s="56">
        <f t="shared" si="30"/>
        <v>0</v>
      </c>
      <c r="DN32" s="56">
        <f t="shared" si="30"/>
        <v>0</v>
      </c>
      <c r="DO32" s="56">
        <f t="shared" si="30"/>
        <v>10.721289599999999</v>
      </c>
      <c r="DP32" s="56">
        <f t="shared" si="30"/>
        <v>0</v>
      </c>
      <c r="DQ32" s="56">
        <f t="shared" si="30"/>
        <v>0</v>
      </c>
      <c r="DR32" s="56">
        <f t="shared" si="30"/>
        <v>0</v>
      </c>
      <c r="DS32" s="56">
        <f t="shared" si="30"/>
        <v>0</v>
      </c>
      <c r="DT32" s="56">
        <f t="shared" si="30"/>
        <v>0</v>
      </c>
      <c r="DU32" s="56">
        <f t="shared" si="30"/>
        <v>0</v>
      </c>
      <c r="DV32" s="56">
        <f t="shared" si="30"/>
        <v>0</v>
      </c>
      <c r="DW32" s="56">
        <f t="shared" si="30"/>
        <v>0</v>
      </c>
      <c r="DX32" s="56">
        <f t="shared" si="30"/>
        <v>0</v>
      </c>
      <c r="DY32" s="56">
        <f t="shared" si="30"/>
        <v>11.487096000000001</v>
      </c>
      <c r="DZ32" s="56">
        <f t="shared" si="30"/>
        <v>0</v>
      </c>
      <c r="EA32" s="56">
        <f t="shared" si="30"/>
        <v>0</v>
      </c>
      <c r="EB32" s="56">
        <f t="shared" si="30"/>
        <v>0</v>
      </c>
      <c r="EC32" s="56">
        <f t="shared" si="30"/>
        <v>0</v>
      </c>
      <c r="ED32" s="56">
        <f t="shared" si="30"/>
        <v>0</v>
      </c>
      <c r="EE32" s="56">
        <f t="shared" si="30"/>
        <v>0</v>
      </c>
      <c r="EF32" s="56">
        <f t="shared" si="30"/>
        <v>0</v>
      </c>
      <c r="EG32" s="56">
        <f t="shared" si="30"/>
        <v>0</v>
      </c>
      <c r="EH32" s="56">
        <f t="shared" si="30"/>
        <v>0</v>
      </c>
      <c r="EI32" s="56">
        <f t="shared" si="30"/>
        <v>0</v>
      </c>
      <c r="EJ32" s="56">
        <f t="shared" si="30"/>
        <v>0</v>
      </c>
      <c r="EK32" s="56">
        <f t="shared" si="30"/>
        <v>13.784515200000001</v>
      </c>
      <c r="EL32" s="56">
        <f t="shared" si="30"/>
        <v>0</v>
      </c>
      <c r="EM32" s="56">
        <f t="shared" si="30"/>
        <v>0</v>
      </c>
      <c r="EN32" s="56">
        <f t="shared" si="30"/>
        <v>0</v>
      </c>
      <c r="EO32" s="56">
        <f t="shared" si="30"/>
        <v>0</v>
      </c>
      <c r="EP32" s="56">
        <f t="shared" si="30"/>
        <v>0</v>
      </c>
      <c r="EQ32" s="56">
        <f t="shared" si="30"/>
        <v>0</v>
      </c>
      <c r="ER32" s="56">
        <f t="shared" si="30"/>
        <v>0</v>
      </c>
      <c r="ES32" s="56">
        <f t="shared" si="30"/>
        <v>0</v>
      </c>
      <c r="ET32" s="56">
        <f t="shared" si="30"/>
        <v>0</v>
      </c>
      <c r="EU32" s="56">
        <f t="shared" si="30"/>
        <v>0</v>
      </c>
      <c r="EV32" s="56">
        <f t="shared" si="30"/>
        <v>0</v>
      </c>
      <c r="EW32" s="56">
        <f t="shared" si="30"/>
        <v>13.784515200000001</v>
      </c>
      <c r="EX32" s="56">
        <f t="shared" si="30"/>
        <v>0</v>
      </c>
      <c r="EY32" s="56">
        <f t="shared" si="30"/>
        <v>0</v>
      </c>
      <c r="EZ32" s="56">
        <f t="shared" si="30"/>
        <v>0</v>
      </c>
      <c r="FA32" s="56">
        <f t="shared" si="30"/>
        <v>0</v>
      </c>
      <c r="FB32" s="56">
        <f t="shared" si="30"/>
        <v>0</v>
      </c>
      <c r="FC32" s="56">
        <f t="shared" si="30"/>
        <v>0</v>
      </c>
      <c r="FD32" s="56">
        <f t="shared" si="30"/>
        <v>0</v>
      </c>
      <c r="FE32" s="56">
        <f t="shared" ref="FE32:FU32" si="31">IF(FE26=0,0,FE26*FE28)</f>
        <v>0</v>
      </c>
      <c r="FF32" s="56">
        <f t="shared" si="31"/>
        <v>0</v>
      </c>
      <c r="FG32" s="56">
        <f t="shared" si="31"/>
        <v>0</v>
      </c>
      <c r="FH32" s="56">
        <f t="shared" si="31"/>
        <v>0</v>
      </c>
      <c r="FI32" s="56">
        <f t="shared" si="31"/>
        <v>15.316128000000001</v>
      </c>
      <c r="FJ32" s="56">
        <f t="shared" si="31"/>
        <v>0</v>
      </c>
      <c r="FK32" s="56">
        <f t="shared" si="31"/>
        <v>0</v>
      </c>
      <c r="FL32" s="56">
        <f t="shared" si="31"/>
        <v>0</v>
      </c>
      <c r="FM32" s="56">
        <f t="shared" si="31"/>
        <v>0</v>
      </c>
      <c r="FN32" s="56">
        <f t="shared" si="31"/>
        <v>0</v>
      </c>
      <c r="FO32" s="56">
        <f t="shared" si="31"/>
        <v>0</v>
      </c>
      <c r="FP32" s="56">
        <f t="shared" si="31"/>
        <v>0</v>
      </c>
      <c r="FQ32" s="56">
        <f t="shared" si="31"/>
        <v>0</v>
      </c>
      <c r="FR32" s="56">
        <f t="shared" si="31"/>
        <v>0</v>
      </c>
      <c r="FS32" s="56">
        <f t="shared" si="31"/>
        <v>0</v>
      </c>
      <c r="FT32" s="56">
        <f t="shared" si="31"/>
        <v>0</v>
      </c>
      <c r="FU32" s="56">
        <f t="shared" si="31"/>
        <v>152.77837679999999</v>
      </c>
    </row>
    <row r="33" spans="4:177" x14ac:dyDescent="0.25">
      <c r="D33" t="s">
        <v>97</v>
      </c>
      <c r="G33" s="56">
        <f t="shared" ref="G33:BR33" si="32">IF(G26=0,0,G26*G29)</f>
        <v>0</v>
      </c>
      <c r="H33" s="56">
        <f t="shared" si="32"/>
        <v>0</v>
      </c>
      <c r="I33" s="56">
        <f t="shared" si="32"/>
        <v>0</v>
      </c>
      <c r="J33" s="56">
        <f t="shared" si="32"/>
        <v>0</v>
      </c>
      <c r="K33" s="56">
        <f t="shared" si="32"/>
        <v>0</v>
      </c>
      <c r="L33" s="56">
        <f t="shared" si="32"/>
        <v>0</v>
      </c>
      <c r="M33" s="56">
        <f t="shared" si="32"/>
        <v>0</v>
      </c>
      <c r="N33" s="56">
        <f t="shared" si="32"/>
        <v>0</v>
      </c>
      <c r="O33" s="56">
        <f t="shared" si="32"/>
        <v>0</v>
      </c>
      <c r="P33" s="56">
        <f t="shared" si="32"/>
        <v>0</v>
      </c>
      <c r="Q33" s="56">
        <f t="shared" si="32"/>
        <v>0</v>
      </c>
      <c r="R33" s="56">
        <f t="shared" si="32"/>
        <v>0</v>
      </c>
      <c r="S33" s="56">
        <f t="shared" si="32"/>
        <v>0</v>
      </c>
      <c r="T33" s="56">
        <f t="shared" si="32"/>
        <v>0</v>
      </c>
      <c r="U33" s="56">
        <f t="shared" si="32"/>
        <v>0</v>
      </c>
      <c r="V33" s="56">
        <f t="shared" si="32"/>
        <v>0</v>
      </c>
      <c r="W33" s="56">
        <f t="shared" si="32"/>
        <v>0</v>
      </c>
      <c r="X33" s="56">
        <f t="shared" si="32"/>
        <v>0</v>
      </c>
      <c r="Y33" s="56">
        <f t="shared" si="32"/>
        <v>0</v>
      </c>
      <c r="Z33" s="56">
        <f t="shared" si="32"/>
        <v>0</v>
      </c>
      <c r="AA33" s="56">
        <f t="shared" si="32"/>
        <v>0</v>
      </c>
      <c r="AB33" s="56">
        <f t="shared" si="32"/>
        <v>0</v>
      </c>
      <c r="AC33" s="56">
        <f t="shared" si="32"/>
        <v>0</v>
      </c>
      <c r="AD33" s="56">
        <f t="shared" si="32"/>
        <v>0</v>
      </c>
      <c r="AE33" s="56">
        <f t="shared" si="32"/>
        <v>0</v>
      </c>
      <c r="AF33" s="56">
        <f t="shared" si="32"/>
        <v>0</v>
      </c>
      <c r="AG33" s="56">
        <f t="shared" si="32"/>
        <v>0</v>
      </c>
      <c r="AH33" s="56">
        <f t="shared" si="32"/>
        <v>0</v>
      </c>
      <c r="AI33" s="56">
        <f t="shared" si="32"/>
        <v>0</v>
      </c>
      <c r="AJ33" s="56">
        <f t="shared" si="32"/>
        <v>0</v>
      </c>
      <c r="AK33" s="56">
        <f t="shared" si="32"/>
        <v>0</v>
      </c>
      <c r="AL33" s="56">
        <f t="shared" si="32"/>
        <v>0</v>
      </c>
      <c r="AM33" s="56">
        <f t="shared" si="32"/>
        <v>0</v>
      </c>
      <c r="AN33" s="56">
        <f t="shared" si="32"/>
        <v>0</v>
      </c>
      <c r="AO33" s="56">
        <f t="shared" si="32"/>
        <v>0</v>
      </c>
      <c r="AP33" s="56">
        <f t="shared" si="32"/>
        <v>0</v>
      </c>
      <c r="AQ33" s="56">
        <f t="shared" si="32"/>
        <v>0</v>
      </c>
      <c r="AR33" s="56">
        <f t="shared" si="32"/>
        <v>0</v>
      </c>
      <c r="AS33" s="56">
        <f t="shared" si="32"/>
        <v>0</v>
      </c>
      <c r="AT33" s="56">
        <f t="shared" si="32"/>
        <v>0</v>
      </c>
      <c r="AU33" s="56">
        <f t="shared" si="32"/>
        <v>0</v>
      </c>
      <c r="AV33" s="56">
        <f t="shared" si="32"/>
        <v>10.529838000000002</v>
      </c>
      <c r="AW33" s="56">
        <f t="shared" si="32"/>
        <v>0</v>
      </c>
      <c r="AX33" s="56">
        <f t="shared" si="32"/>
        <v>0</v>
      </c>
      <c r="AY33" s="56">
        <f t="shared" si="32"/>
        <v>0</v>
      </c>
      <c r="AZ33" s="56">
        <f t="shared" si="32"/>
        <v>0</v>
      </c>
      <c r="BA33" s="56">
        <f t="shared" si="32"/>
        <v>0</v>
      </c>
      <c r="BB33" s="56">
        <f t="shared" si="32"/>
        <v>0</v>
      </c>
      <c r="BC33" s="56">
        <f t="shared" si="32"/>
        <v>0</v>
      </c>
      <c r="BD33" s="56">
        <f>IF(BD26=0,0,BD26*BD29)</f>
        <v>11.168010000000001</v>
      </c>
      <c r="BE33" s="56">
        <f t="shared" si="32"/>
        <v>0</v>
      </c>
      <c r="BF33" s="56">
        <f>IF(BF26=0,0,BF26*BF29)</f>
        <v>0</v>
      </c>
      <c r="BG33" s="56">
        <f t="shared" si="32"/>
        <v>0</v>
      </c>
      <c r="BH33" s="56">
        <f t="shared" si="32"/>
        <v>0</v>
      </c>
      <c r="BI33" s="56">
        <f t="shared" si="32"/>
        <v>0</v>
      </c>
      <c r="BJ33" s="56">
        <f t="shared" si="32"/>
        <v>0</v>
      </c>
      <c r="BK33" s="56">
        <f t="shared" si="32"/>
        <v>0</v>
      </c>
      <c r="BL33" s="56">
        <f t="shared" si="32"/>
        <v>11.231827200000001</v>
      </c>
      <c r="BM33" s="56">
        <f t="shared" si="32"/>
        <v>0</v>
      </c>
      <c r="BN33" s="56">
        <f t="shared" si="32"/>
        <v>0</v>
      </c>
      <c r="BO33" s="56">
        <f t="shared" si="32"/>
        <v>0</v>
      </c>
      <c r="BP33" s="56">
        <f t="shared" si="32"/>
        <v>0</v>
      </c>
      <c r="BQ33" s="56">
        <f t="shared" si="32"/>
        <v>0</v>
      </c>
      <c r="BR33" s="56">
        <f t="shared" si="32"/>
        <v>0</v>
      </c>
      <c r="BS33" s="56">
        <f t="shared" ref="BS33:CR33" si="33">IF(BS26=0,0,BS26*BS29)</f>
        <v>0</v>
      </c>
      <c r="BT33" s="56">
        <f t="shared" si="33"/>
        <v>8.4876875999999992</v>
      </c>
      <c r="BU33" s="56">
        <f t="shared" si="33"/>
        <v>0</v>
      </c>
      <c r="BV33" s="56">
        <f t="shared" si="33"/>
        <v>0</v>
      </c>
      <c r="BW33" s="56">
        <f t="shared" si="33"/>
        <v>0</v>
      </c>
      <c r="BX33" s="56">
        <f t="shared" si="33"/>
        <v>0</v>
      </c>
      <c r="BY33" s="56">
        <f t="shared" si="33"/>
        <v>0</v>
      </c>
      <c r="BZ33" s="56">
        <f t="shared" si="33"/>
        <v>0</v>
      </c>
      <c r="CA33" s="56">
        <f t="shared" si="33"/>
        <v>0</v>
      </c>
      <c r="CB33" s="56">
        <f t="shared" si="33"/>
        <v>0</v>
      </c>
      <c r="CC33" s="56">
        <f t="shared" si="33"/>
        <v>8.2643273999999991</v>
      </c>
      <c r="CD33" s="56">
        <f t="shared" si="33"/>
        <v>0</v>
      </c>
      <c r="CE33" s="56">
        <f t="shared" si="33"/>
        <v>0</v>
      </c>
      <c r="CF33" s="56">
        <f t="shared" si="33"/>
        <v>0</v>
      </c>
      <c r="CG33" s="56">
        <f t="shared" si="33"/>
        <v>0</v>
      </c>
      <c r="CH33" s="56">
        <f t="shared" si="33"/>
        <v>0</v>
      </c>
      <c r="CI33" s="56">
        <f t="shared" si="33"/>
        <v>0</v>
      </c>
      <c r="CJ33" s="56">
        <f t="shared" si="33"/>
        <v>0</v>
      </c>
      <c r="CK33" s="56">
        <f t="shared" si="33"/>
        <v>0</v>
      </c>
      <c r="CL33" s="56">
        <f t="shared" si="33"/>
        <v>8.040967199999999</v>
      </c>
      <c r="CM33" s="56">
        <f t="shared" si="33"/>
        <v>0</v>
      </c>
      <c r="CN33" s="56">
        <f t="shared" si="33"/>
        <v>0</v>
      </c>
      <c r="CO33" s="56">
        <f t="shared" si="33"/>
        <v>0</v>
      </c>
      <c r="CP33" s="56">
        <f t="shared" si="33"/>
        <v>0</v>
      </c>
      <c r="CQ33" s="56">
        <f t="shared" si="33"/>
        <v>0</v>
      </c>
      <c r="CR33" s="56">
        <f t="shared" si="33"/>
        <v>0</v>
      </c>
      <c r="CS33" s="56">
        <f t="shared" ref="CS33:FD33" si="34">IF(CS26=0,0,CS26*CS29)</f>
        <v>0</v>
      </c>
      <c r="CT33" s="56">
        <f t="shared" si="34"/>
        <v>0</v>
      </c>
      <c r="CU33" s="56">
        <f t="shared" si="34"/>
        <v>7.5942467999999987</v>
      </c>
      <c r="CV33" s="56">
        <f t="shared" si="34"/>
        <v>0</v>
      </c>
      <c r="CW33" s="56">
        <f t="shared" si="34"/>
        <v>0</v>
      </c>
      <c r="CX33" s="56">
        <f t="shared" si="34"/>
        <v>0</v>
      </c>
      <c r="CY33" s="56">
        <f t="shared" si="34"/>
        <v>0</v>
      </c>
      <c r="CZ33" s="56">
        <f t="shared" si="34"/>
        <v>0</v>
      </c>
      <c r="DA33" s="56">
        <f t="shared" si="34"/>
        <v>0</v>
      </c>
      <c r="DB33" s="56">
        <f t="shared" si="34"/>
        <v>0</v>
      </c>
      <c r="DC33" s="56">
        <f t="shared" si="34"/>
        <v>0</v>
      </c>
      <c r="DD33" s="56">
        <f t="shared" si="34"/>
        <v>0</v>
      </c>
      <c r="DE33" s="56">
        <f t="shared" si="34"/>
        <v>8.4876875999999992</v>
      </c>
      <c r="DF33" s="56">
        <f t="shared" si="34"/>
        <v>0</v>
      </c>
      <c r="DG33" s="56">
        <f t="shared" si="34"/>
        <v>0</v>
      </c>
      <c r="DH33" s="56">
        <f t="shared" si="34"/>
        <v>0</v>
      </c>
      <c r="DI33" s="56">
        <f t="shared" si="34"/>
        <v>0</v>
      </c>
      <c r="DJ33" s="56">
        <f t="shared" si="34"/>
        <v>0</v>
      </c>
      <c r="DK33" s="56">
        <f t="shared" si="34"/>
        <v>0</v>
      </c>
      <c r="DL33" s="56">
        <f t="shared" si="34"/>
        <v>0</v>
      </c>
      <c r="DM33" s="56">
        <f t="shared" si="34"/>
        <v>0</v>
      </c>
      <c r="DN33" s="56">
        <f t="shared" si="34"/>
        <v>0</v>
      </c>
      <c r="DO33" s="56">
        <f t="shared" si="34"/>
        <v>9.3811283999999979</v>
      </c>
      <c r="DP33" s="56">
        <f t="shared" si="34"/>
        <v>0</v>
      </c>
      <c r="DQ33" s="56">
        <f t="shared" si="34"/>
        <v>0</v>
      </c>
      <c r="DR33" s="56">
        <f t="shared" si="34"/>
        <v>0</v>
      </c>
      <c r="DS33" s="56">
        <f t="shared" si="34"/>
        <v>0</v>
      </c>
      <c r="DT33" s="56">
        <f t="shared" si="34"/>
        <v>0</v>
      </c>
      <c r="DU33" s="56">
        <f t="shared" si="34"/>
        <v>0</v>
      </c>
      <c r="DV33" s="56">
        <f t="shared" si="34"/>
        <v>0</v>
      </c>
      <c r="DW33" s="56">
        <f t="shared" si="34"/>
        <v>0</v>
      </c>
      <c r="DX33" s="56">
        <f t="shared" si="34"/>
        <v>0</v>
      </c>
      <c r="DY33" s="56">
        <f t="shared" si="34"/>
        <v>10.051208999999998</v>
      </c>
      <c r="DZ33" s="56">
        <f t="shared" si="34"/>
        <v>0</v>
      </c>
      <c r="EA33" s="56">
        <f t="shared" si="34"/>
        <v>0</v>
      </c>
      <c r="EB33" s="56">
        <f t="shared" si="34"/>
        <v>0</v>
      </c>
      <c r="EC33" s="56">
        <f t="shared" si="34"/>
        <v>0</v>
      </c>
      <c r="ED33" s="56">
        <f t="shared" si="34"/>
        <v>0</v>
      </c>
      <c r="EE33" s="56">
        <f t="shared" si="34"/>
        <v>0</v>
      </c>
      <c r="EF33" s="56">
        <f t="shared" si="34"/>
        <v>0</v>
      </c>
      <c r="EG33" s="56">
        <f t="shared" si="34"/>
        <v>0</v>
      </c>
      <c r="EH33" s="56">
        <f t="shared" si="34"/>
        <v>0</v>
      </c>
      <c r="EI33" s="56">
        <f t="shared" si="34"/>
        <v>0</v>
      </c>
      <c r="EJ33" s="56">
        <f t="shared" si="34"/>
        <v>0</v>
      </c>
      <c r="EK33" s="56">
        <f t="shared" si="34"/>
        <v>9.1896768000000009</v>
      </c>
      <c r="EL33" s="56">
        <f t="shared" si="34"/>
        <v>0</v>
      </c>
      <c r="EM33" s="56">
        <f t="shared" si="34"/>
        <v>0</v>
      </c>
      <c r="EN33" s="56">
        <f t="shared" si="34"/>
        <v>0</v>
      </c>
      <c r="EO33" s="56">
        <f t="shared" si="34"/>
        <v>0</v>
      </c>
      <c r="EP33" s="56">
        <f t="shared" si="34"/>
        <v>0</v>
      </c>
      <c r="EQ33" s="56">
        <f t="shared" si="34"/>
        <v>0</v>
      </c>
      <c r="ER33" s="56">
        <f t="shared" si="34"/>
        <v>0</v>
      </c>
      <c r="ES33" s="56">
        <f t="shared" si="34"/>
        <v>0</v>
      </c>
      <c r="ET33" s="56">
        <f t="shared" si="34"/>
        <v>0</v>
      </c>
      <c r="EU33" s="56">
        <f t="shared" si="34"/>
        <v>0</v>
      </c>
      <c r="EV33" s="56">
        <f t="shared" si="34"/>
        <v>0</v>
      </c>
      <c r="EW33" s="56">
        <f t="shared" si="34"/>
        <v>9.1896768000000009</v>
      </c>
      <c r="EX33" s="56">
        <f t="shared" si="34"/>
        <v>0</v>
      </c>
      <c r="EY33" s="56">
        <f t="shared" si="34"/>
        <v>0</v>
      </c>
      <c r="EZ33" s="56">
        <f t="shared" si="34"/>
        <v>0</v>
      </c>
      <c r="FA33" s="56">
        <f t="shared" si="34"/>
        <v>0</v>
      </c>
      <c r="FB33" s="56">
        <f t="shared" si="34"/>
        <v>0</v>
      </c>
      <c r="FC33" s="56">
        <f t="shared" si="34"/>
        <v>0</v>
      </c>
      <c r="FD33" s="56">
        <f t="shared" si="34"/>
        <v>0</v>
      </c>
      <c r="FE33" s="56">
        <f t="shared" ref="FE33:FU33" si="35">IF(FE26=0,0,FE26*FE29)</f>
        <v>0</v>
      </c>
      <c r="FF33" s="56">
        <f t="shared" si="35"/>
        <v>0</v>
      </c>
      <c r="FG33" s="56">
        <f t="shared" si="35"/>
        <v>0</v>
      </c>
      <c r="FH33" s="56">
        <f t="shared" si="35"/>
        <v>0</v>
      </c>
      <c r="FI33" s="56">
        <f t="shared" si="35"/>
        <v>7.6580640000000004</v>
      </c>
      <c r="FJ33" s="56">
        <f t="shared" si="35"/>
        <v>0</v>
      </c>
      <c r="FK33" s="56">
        <f t="shared" si="35"/>
        <v>0</v>
      </c>
      <c r="FL33" s="56">
        <f t="shared" si="35"/>
        <v>0</v>
      </c>
      <c r="FM33" s="56">
        <f t="shared" si="35"/>
        <v>0</v>
      </c>
      <c r="FN33" s="56">
        <f t="shared" si="35"/>
        <v>0</v>
      </c>
      <c r="FO33" s="56">
        <f t="shared" si="35"/>
        <v>0</v>
      </c>
      <c r="FP33" s="56">
        <f t="shared" si="35"/>
        <v>0</v>
      </c>
      <c r="FQ33" s="56">
        <f t="shared" si="35"/>
        <v>0</v>
      </c>
      <c r="FR33" s="56">
        <f t="shared" si="35"/>
        <v>0</v>
      </c>
      <c r="FS33" s="56">
        <f t="shared" si="35"/>
        <v>0</v>
      </c>
      <c r="FT33" s="56">
        <f t="shared" si="35"/>
        <v>0</v>
      </c>
      <c r="FU33" s="56">
        <f t="shared" si="35"/>
        <v>50.926125600000006</v>
      </c>
    </row>
    <row r="34" spans="4:177" x14ac:dyDescent="0.25">
      <c r="D34" t="s">
        <v>98</v>
      </c>
      <c r="G34" s="56">
        <f t="shared" ref="G34:BR34" si="36">IF(G26=0,0,G26*G30)</f>
        <v>0</v>
      </c>
      <c r="H34" s="56">
        <f t="shared" si="36"/>
        <v>0</v>
      </c>
      <c r="I34" s="56">
        <f t="shared" si="36"/>
        <v>0</v>
      </c>
      <c r="J34" s="56">
        <f t="shared" si="36"/>
        <v>0</v>
      </c>
      <c r="K34" s="56">
        <f t="shared" si="36"/>
        <v>0</v>
      </c>
      <c r="L34" s="56">
        <f t="shared" si="36"/>
        <v>0</v>
      </c>
      <c r="M34" s="56">
        <f t="shared" si="36"/>
        <v>0</v>
      </c>
      <c r="N34" s="56">
        <f t="shared" si="36"/>
        <v>0</v>
      </c>
      <c r="O34" s="56">
        <f t="shared" si="36"/>
        <v>0</v>
      </c>
      <c r="P34" s="56">
        <f t="shared" si="36"/>
        <v>0</v>
      </c>
      <c r="Q34" s="56">
        <f t="shared" si="36"/>
        <v>0</v>
      </c>
      <c r="R34" s="56">
        <f t="shared" si="36"/>
        <v>0</v>
      </c>
      <c r="S34" s="56">
        <f t="shared" si="36"/>
        <v>0</v>
      </c>
      <c r="T34" s="56">
        <f t="shared" si="36"/>
        <v>0</v>
      </c>
      <c r="U34" s="56">
        <f t="shared" si="36"/>
        <v>0</v>
      </c>
      <c r="V34" s="56">
        <f t="shared" si="36"/>
        <v>0</v>
      </c>
      <c r="W34" s="56">
        <f t="shared" si="36"/>
        <v>0</v>
      </c>
      <c r="X34" s="56">
        <f t="shared" si="36"/>
        <v>0</v>
      </c>
      <c r="Y34" s="56">
        <f t="shared" si="36"/>
        <v>0</v>
      </c>
      <c r="Z34" s="56">
        <f t="shared" si="36"/>
        <v>0</v>
      </c>
      <c r="AA34" s="56">
        <f t="shared" si="36"/>
        <v>0</v>
      </c>
      <c r="AB34" s="56">
        <f t="shared" si="36"/>
        <v>0</v>
      </c>
      <c r="AC34" s="56">
        <f t="shared" si="36"/>
        <v>0</v>
      </c>
      <c r="AD34" s="56">
        <f t="shared" si="36"/>
        <v>0</v>
      </c>
      <c r="AE34" s="56">
        <f t="shared" si="36"/>
        <v>0</v>
      </c>
      <c r="AF34" s="56">
        <f t="shared" si="36"/>
        <v>0</v>
      </c>
      <c r="AG34" s="56">
        <f t="shared" si="36"/>
        <v>0</v>
      </c>
      <c r="AH34" s="56">
        <f t="shared" si="36"/>
        <v>0</v>
      </c>
      <c r="AI34" s="56">
        <f t="shared" si="36"/>
        <v>0</v>
      </c>
      <c r="AJ34" s="56">
        <f t="shared" si="36"/>
        <v>0</v>
      </c>
      <c r="AK34" s="56">
        <f t="shared" si="36"/>
        <v>0</v>
      </c>
      <c r="AL34" s="56">
        <f t="shared" si="36"/>
        <v>0</v>
      </c>
      <c r="AM34" s="56">
        <f t="shared" si="36"/>
        <v>0</v>
      </c>
      <c r="AN34" s="56">
        <f t="shared" si="36"/>
        <v>0</v>
      </c>
      <c r="AO34" s="56">
        <f t="shared" si="36"/>
        <v>0</v>
      </c>
      <c r="AP34" s="56">
        <f t="shared" si="36"/>
        <v>0</v>
      </c>
      <c r="AQ34" s="56">
        <f t="shared" si="36"/>
        <v>0</v>
      </c>
      <c r="AR34" s="56">
        <f t="shared" si="36"/>
        <v>0</v>
      </c>
      <c r="AS34" s="56">
        <f t="shared" si="36"/>
        <v>0</v>
      </c>
      <c r="AT34" s="56">
        <f t="shared" si="36"/>
        <v>0</v>
      </c>
      <c r="AU34" s="56">
        <f t="shared" si="36"/>
        <v>0</v>
      </c>
      <c r="AV34" s="56">
        <f t="shared" si="36"/>
        <v>5.7435479999999997</v>
      </c>
      <c r="AW34" s="56">
        <f t="shared" si="36"/>
        <v>0</v>
      </c>
      <c r="AX34" s="56">
        <f t="shared" si="36"/>
        <v>0</v>
      </c>
      <c r="AY34" s="56">
        <f t="shared" si="36"/>
        <v>0</v>
      </c>
      <c r="AZ34" s="56">
        <f t="shared" si="36"/>
        <v>0</v>
      </c>
      <c r="BA34" s="56">
        <f t="shared" si="36"/>
        <v>0</v>
      </c>
      <c r="BB34" s="56">
        <f t="shared" si="36"/>
        <v>0</v>
      </c>
      <c r="BC34" s="56">
        <f t="shared" si="36"/>
        <v>0</v>
      </c>
      <c r="BD34" s="56">
        <f>IF(BD26=0,0,BD26*BD30)</f>
        <v>5.5840050000000003</v>
      </c>
      <c r="BE34" s="56">
        <f t="shared" si="36"/>
        <v>0</v>
      </c>
      <c r="BF34" s="56">
        <f>IF(BF26=0,0,BF26*BF30)</f>
        <v>0</v>
      </c>
      <c r="BG34" s="56">
        <f t="shared" si="36"/>
        <v>0</v>
      </c>
      <c r="BH34" s="56">
        <f t="shared" si="36"/>
        <v>0</v>
      </c>
      <c r="BI34" s="56">
        <f t="shared" si="36"/>
        <v>0</v>
      </c>
      <c r="BJ34" s="56">
        <f t="shared" si="36"/>
        <v>0</v>
      </c>
      <c r="BK34" s="56">
        <f t="shared" si="36"/>
        <v>0</v>
      </c>
      <c r="BL34" s="56">
        <f t="shared" si="36"/>
        <v>7.0198920000000005</v>
      </c>
      <c r="BM34" s="56">
        <f t="shared" si="36"/>
        <v>0</v>
      </c>
      <c r="BN34" s="56">
        <f t="shared" si="36"/>
        <v>0</v>
      </c>
      <c r="BO34" s="56">
        <f t="shared" si="36"/>
        <v>0</v>
      </c>
      <c r="BP34" s="56">
        <f t="shared" si="36"/>
        <v>0</v>
      </c>
      <c r="BQ34" s="56">
        <f t="shared" si="36"/>
        <v>0</v>
      </c>
      <c r="BR34" s="56">
        <f t="shared" si="36"/>
        <v>0</v>
      </c>
      <c r="BS34" s="56">
        <f t="shared" ref="BS34:CR34" si="37">IF(BS26=0,0,BS26*BS30)</f>
        <v>0</v>
      </c>
      <c r="BT34" s="56">
        <f t="shared" si="37"/>
        <v>6.0626340000000001</v>
      </c>
      <c r="BU34" s="56">
        <f t="shared" si="37"/>
        <v>0</v>
      </c>
      <c r="BV34" s="56">
        <f t="shared" si="37"/>
        <v>0</v>
      </c>
      <c r="BW34" s="56">
        <f t="shared" si="37"/>
        <v>0</v>
      </c>
      <c r="BX34" s="56">
        <f t="shared" si="37"/>
        <v>0</v>
      </c>
      <c r="BY34" s="56">
        <f t="shared" si="37"/>
        <v>0</v>
      </c>
      <c r="BZ34" s="56">
        <f t="shared" si="37"/>
        <v>0</v>
      </c>
      <c r="CA34" s="56">
        <f t="shared" si="37"/>
        <v>0</v>
      </c>
      <c r="CB34" s="56">
        <f t="shared" si="37"/>
        <v>0</v>
      </c>
      <c r="CC34" s="56">
        <f t="shared" si="37"/>
        <v>5.9030909999999999</v>
      </c>
      <c r="CD34" s="56">
        <f t="shared" si="37"/>
        <v>0</v>
      </c>
      <c r="CE34" s="56">
        <f t="shared" si="37"/>
        <v>0</v>
      </c>
      <c r="CF34" s="56">
        <f t="shared" si="37"/>
        <v>0</v>
      </c>
      <c r="CG34" s="56">
        <f t="shared" si="37"/>
        <v>0</v>
      </c>
      <c r="CH34" s="56">
        <f t="shared" si="37"/>
        <v>0</v>
      </c>
      <c r="CI34" s="56">
        <f t="shared" si="37"/>
        <v>0</v>
      </c>
      <c r="CJ34" s="56">
        <f t="shared" si="37"/>
        <v>0</v>
      </c>
      <c r="CK34" s="56">
        <f t="shared" si="37"/>
        <v>0</v>
      </c>
      <c r="CL34" s="56">
        <f t="shared" si="37"/>
        <v>5.7435479999999997</v>
      </c>
      <c r="CM34" s="56">
        <f t="shared" si="37"/>
        <v>0</v>
      </c>
      <c r="CN34" s="56">
        <f t="shared" si="37"/>
        <v>0</v>
      </c>
      <c r="CO34" s="56">
        <f t="shared" si="37"/>
        <v>0</v>
      </c>
      <c r="CP34" s="56">
        <f t="shared" si="37"/>
        <v>0</v>
      </c>
      <c r="CQ34" s="56">
        <f t="shared" si="37"/>
        <v>0</v>
      </c>
      <c r="CR34" s="56">
        <f t="shared" si="37"/>
        <v>0</v>
      </c>
      <c r="CS34" s="56">
        <f t="shared" ref="CS34:FD34" si="38">IF(CS26=0,0,CS26*CS30)</f>
        <v>0</v>
      </c>
      <c r="CT34" s="56">
        <f t="shared" si="38"/>
        <v>0</v>
      </c>
      <c r="CU34" s="56">
        <f t="shared" si="38"/>
        <v>5.4244619999999992</v>
      </c>
      <c r="CV34" s="56">
        <f t="shared" si="38"/>
        <v>0</v>
      </c>
      <c r="CW34" s="56">
        <f t="shared" si="38"/>
        <v>0</v>
      </c>
      <c r="CX34" s="56">
        <f t="shared" si="38"/>
        <v>0</v>
      </c>
      <c r="CY34" s="56">
        <f t="shared" si="38"/>
        <v>0</v>
      </c>
      <c r="CZ34" s="56">
        <f t="shared" si="38"/>
        <v>0</v>
      </c>
      <c r="DA34" s="56">
        <f t="shared" si="38"/>
        <v>0</v>
      </c>
      <c r="DB34" s="56">
        <f t="shared" si="38"/>
        <v>0</v>
      </c>
      <c r="DC34" s="56">
        <f t="shared" si="38"/>
        <v>0</v>
      </c>
      <c r="DD34" s="56">
        <f t="shared" si="38"/>
        <v>0</v>
      </c>
      <c r="DE34" s="56">
        <f t="shared" si="38"/>
        <v>6.0626340000000001</v>
      </c>
      <c r="DF34" s="56">
        <f t="shared" si="38"/>
        <v>0</v>
      </c>
      <c r="DG34" s="56">
        <f t="shared" si="38"/>
        <v>0</v>
      </c>
      <c r="DH34" s="56">
        <f t="shared" si="38"/>
        <v>0</v>
      </c>
      <c r="DI34" s="56">
        <f t="shared" si="38"/>
        <v>0</v>
      </c>
      <c r="DJ34" s="56">
        <f t="shared" si="38"/>
        <v>0</v>
      </c>
      <c r="DK34" s="56">
        <f t="shared" si="38"/>
        <v>0</v>
      </c>
      <c r="DL34" s="56">
        <f t="shared" si="38"/>
        <v>0</v>
      </c>
      <c r="DM34" s="56">
        <f t="shared" si="38"/>
        <v>0</v>
      </c>
      <c r="DN34" s="56">
        <f t="shared" si="38"/>
        <v>0</v>
      </c>
      <c r="DO34" s="56">
        <f t="shared" si="38"/>
        <v>6.7008059999999992</v>
      </c>
      <c r="DP34" s="56">
        <f t="shared" si="38"/>
        <v>0</v>
      </c>
      <c r="DQ34" s="56">
        <f t="shared" si="38"/>
        <v>0</v>
      </c>
      <c r="DR34" s="56">
        <f t="shared" si="38"/>
        <v>0</v>
      </c>
      <c r="DS34" s="56">
        <f t="shared" si="38"/>
        <v>0</v>
      </c>
      <c r="DT34" s="56">
        <f t="shared" si="38"/>
        <v>0</v>
      </c>
      <c r="DU34" s="56">
        <f t="shared" si="38"/>
        <v>0</v>
      </c>
      <c r="DV34" s="56">
        <f t="shared" si="38"/>
        <v>0</v>
      </c>
      <c r="DW34" s="56">
        <f t="shared" si="38"/>
        <v>0</v>
      </c>
      <c r="DX34" s="56">
        <f t="shared" si="38"/>
        <v>0</v>
      </c>
      <c r="DY34" s="56">
        <f t="shared" si="38"/>
        <v>7.1794349999999998</v>
      </c>
      <c r="DZ34" s="56">
        <f t="shared" si="38"/>
        <v>0</v>
      </c>
      <c r="EA34" s="56">
        <f t="shared" si="38"/>
        <v>0</v>
      </c>
      <c r="EB34" s="56">
        <f t="shared" si="38"/>
        <v>0</v>
      </c>
      <c r="EC34" s="56">
        <f t="shared" si="38"/>
        <v>0</v>
      </c>
      <c r="ED34" s="56">
        <f t="shared" si="38"/>
        <v>0</v>
      </c>
      <c r="EE34" s="56">
        <f t="shared" si="38"/>
        <v>0</v>
      </c>
      <c r="EF34" s="56">
        <f t="shared" si="38"/>
        <v>0</v>
      </c>
      <c r="EG34" s="56">
        <f t="shared" si="38"/>
        <v>0</v>
      </c>
      <c r="EH34" s="56">
        <f t="shared" si="38"/>
        <v>0</v>
      </c>
      <c r="EI34" s="56">
        <f t="shared" si="38"/>
        <v>0</v>
      </c>
      <c r="EJ34" s="56">
        <f t="shared" si="38"/>
        <v>0</v>
      </c>
      <c r="EK34" s="56">
        <f t="shared" si="38"/>
        <v>7.6580640000000004</v>
      </c>
      <c r="EL34" s="56">
        <f t="shared" si="38"/>
        <v>0</v>
      </c>
      <c r="EM34" s="56">
        <f t="shared" si="38"/>
        <v>0</v>
      </c>
      <c r="EN34" s="56">
        <f t="shared" si="38"/>
        <v>0</v>
      </c>
      <c r="EO34" s="56">
        <f t="shared" si="38"/>
        <v>0</v>
      </c>
      <c r="EP34" s="56">
        <f t="shared" si="38"/>
        <v>0</v>
      </c>
      <c r="EQ34" s="56">
        <f t="shared" si="38"/>
        <v>0</v>
      </c>
      <c r="ER34" s="56">
        <f t="shared" si="38"/>
        <v>0</v>
      </c>
      <c r="ES34" s="56">
        <f t="shared" si="38"/>
        <v>0</v>
      </c>
      <c r="ET34" s="56">
        <f t="shared" si="38"/>
        <v>0</v>
      </c>
      <c r="EU34" s="56">
        <f t="shared" si="38"/>
        <v>0</v>
      </c>
      <c r="EV34" s="56">
        <f t="shared" si="38"/>
        <v>0</v>
      </c>
      <c r="EW34" s="56">
        <f t="shared" si="38"/>
        <v>7.6580640000000004</v>
      </c>
      <c r="EX34" s="56">
        <f t="shared" si="38"/>
        <v>0</v>
      </c>
      <c r="EY34" s="56">
        <f t="shared" si="38"/>
        <v>0</v>
      </c>
      <c r="EZ34" s="56">
        <f t="shared" si="38"/>
        <v>0</v>
      </c>
      <c r="FA34" s="56">
        <f t="shared" si="38"/>
        <v>0</v>
      </c>
      <c r="FB34" s="56">
        <f t="shared" si="38"/>
        <v>0</v>
      </c>
      <c r="FC34" s="56">
        <f t="shared" si="38"/>
        <v>0</v>
      </c>
      <c r="FD34" s="56">
        <f t="shared" si="38"/>
        <v>0</v>
      </c>
      <c r="FE34" s="56">
        <f t="shared" ref="FE34:FU34" si="39">IF(FE26=0,0,FE26*FE30)</f>
        <v>0</v>
      </c>
      <c r="FF34" s="56">
        <f t="shared" si="39"/>
        <v>0</v>
      </c>
      <c r="FG34" s="56">
        <f t="shared" si="39"/>
        <v>0</v>
      </c>
      <c r="FH34" s="56">
        <f t="shared" si="39"/>
        <v>0</v>
      </c>
      <c r="FI34" s="56">
        <f t="shared" si="39"/>
        <v>7.6580640000000004</v>
      </c>
      <c r="FJ34" s="56">
        <f t="shared" si="39"/>
        <v>0</v>
      </c>
      <c r="FK34" s="56">
        <f t="shared" si="39"/>
        <v>0</v>
      </c>
      <c r="FL34" s="56">
        <f t="shared" si="39"/>
        <v>0</v>
      </c>
      <c r="FM34" s="56">
        <f t="shared" si="39"/>
        <v>0</v>
      </c>
      <c r="FN34" s="56">
        <f t="shared" si="39"/>
        <v>0</v>
      </c>
      <c r="FO34" s="56">
        <f t="shared" si="39"/>
        <v>0</v>
      </c>
      <c r="FP34" s="56">
        <f t="shared" si="39"/>
        <v>0</v>
      </c>
      <c r="FQ34" s="56">
        <f t="shared" si="39"/>
        <v>0</v>
      </c>
      <c r="FR34" s="56">
        <f t="shared" si="39"/>
        <v>0</v>
      </c>
      <c r="FS34" s="56">
        <f t="shared" si="39"/>
        <v>0</v>
      </c>
      <c r="FT34" s="56">
        <f t="shared" si="39"/>
        <v>0</v>
      </c>
      <c r="FU34" s="56">
        <f t="shared" si="39"/>
        <v>50.926125600000006</v>
      </c>
    </row>
    <row r="35" spans="4:177" x14ac:dyDescent="0.25">
      <c r="D35" t="s">
        <v>99</v>
      </c>
      <c r="G35" s="56">
        <f t="shared" ref="G35:BR35" si="40">IF(G26=0,0,G26*G31)</f>
        <v>0</v>
      </c>
      <c r="H35" s="56">
        <f t="shared" si="40"/>
        <v>0</v>
      </c>
      <c r="I35" s="56">
        <f t="shared" si="40"/>
        <v>0</v>
      </c>
      <c r="J35" s="56">
        <f t="shared" si="40"/>
        <v>0</v>
      </c>
      <c r="K35" s="56">
        <f t="shared" si="40"/>
        <v>0</v>
      </c>
      <c r="L35" s="56">
        <f t="shared" si="40"/>
        <v>0</v>
      </c>
      <c r="M35" s="56">
        <f t="shared" si="40"/>
        <v>0</v>
      </c>
      <c r="N35" s="56">
        <f t="shared" si="40"/>
        <v>0</v>
      </c>
      <c r="O35" s="56">
        <f t="shared" si="40"/>
        <v>0</v>
      </c>
      <c r="P35" s="56">
        <f t="shared" si="40"/>
        <v>0</v>
      </c>
      <c r="Q35" s="56">
        <f t="shared" si="40"/>
        <v>0</v>
      </c>
      <c r="R35" s="56">
        <f t="shared" si="40"/>
        <v>0</v>
      </c>
      <c r="S35" s="56">
        <f t="shared" si="40"/>
        <v>0</v>
      </c>
      <c r="T35" s="56">
        <f t="shared" si="40"/>
        <v>0</v>
      </c>
      <c r="U35" s="56">
        <f t="shared" si="40"/>
        <v>0</v>
      </c>
      <c r="V35" s="56">
        <f t="shared" si="40"/>
        <v>0</v>
      </c>
      <c r="W35" s="56">
        <f t="shared" si="40"/>
        <v>0</v>
      </c>
      <c r="X35" s="56">
        <f t="shared" si="40"/>
        <v>0</v>
      </c>
      <c r="Y35" s="56">
        <f t="shared" si="40"/>
        <v>0</v>
      </c>
      <c r="Z35" s="56">
        <f t="shared" si="40"/>
        <v>0</v>
      </c>
      <c r="AA35" s="56">
        <f t="shared" si="40"/>
        <v>0</v>
      </c>
      <c r="AB35" s="56">
        <f t="shared" si="40"/>
        <v>0</v>
      </c>
      <c r="AC35" s="56">
        <f t="shared" si="40"/>
        <v>0</v>
      </c>
      <c r="AD35" s="56">
        <f t="shared" si="40"/>
        <v>0</v>
      </c>
      <c r="AE35" s="56">
        <f t="shared" si="40"/>
        <v>0</v>
      </c>
      <c r="AF35" s="56">
        <f t="shared" si="40"/>
        <v>0</v>
      </c>
      <c r="AG35" s="56">
        <f t="shared" si="40"/>
        <v>0</v>
      </c>
      <c r="AH35" s="56">
        <f t="shared" si="40"/>
        <v>0</v>
      </c>
      <c r="AI35" s="56">
        <f t="shared" si="40"/>
        <v>0</v>
      </c>
      <c r="AJ35" s="56">
        <f t="shared" si="40"/>
        <v>0</v>
      </c>
      <c r="AK35" s="56">
        <f t="shared" si="40"/>
        <v>0</v>
      </c>
      <c r="AL35" s="56">
        <f t="shared" si="40"/>
        <v>0</v>
      </c>
      <c r="AM35" s="56">
        <f t="shared" si="40"/>
        <v>0</v>
      </c>
      <c r="AN35" s="56">
        <f t="shared" si="40"/>
        <v>0</v>
      </c>
      <c r="AO35" s="56">
        <f t="shared" si="40"/>
        <v>0</v>
      </c>
      <c r="AP35" s="56">
        <f t="shared" si="40"/>
        <v>0</v>
      </c>
      <c r="AQ35" s="56">
        <f t="shared" si="40"/>
        <v>0</v>
      </c>
      <c r="AR35" s="56">
        <f t="shared" si="40"/>
        <v>0</v>
      </c>
      <c r="AS35" s="56">
        <f t="shared" si="40"/>
        <v>0</v>
      </c>
      <c r="AT35" s="56">
        <f t="shared" si="40"/>
        <v>0</v>
      </c>
      <c r="AU35" s="56">
        <f t="shared" si="40"/>
        <v>0</v>
      </c>
      <c r="AV35" s="56">
        <f t="shared" si="40"/>
        <v>0</v>
      </c>
      <c r="AW35" s="56">
        <f t="shared" si="40"/>
        <v>0</v>
      </c>
      <c r="AX35" s="56">
        <f t="shared" si="40"/>
        <v>0</v>
      </c>
      <c r="AY35" s="56">
        <f t="shared" si="40"/>
        <v>0</v>
      </c>
      <c r="AZ35" s="56">
        <f t="shared" si="40"/>
        <v>0</v>
      </c>
      <c r="BA35" s="56">
        <f t="shared" si="40"/>
        <v>0</v>
      </c>
      <c r="BB35" s="56">
        <f t="shared" si="40"/>
        <v>0</v>
      </c>
      <c r="BC35" s="56">
        <f t="shared" si="40"/>
        <v>0</v>
      </c>
      <c r="BD35" s="56">
        <f t="shared" si="40"/>
        <v>0</v>
      </c>
      <c r="BE35" s="56">
        <f t="shared" si="40"/>
        <v>0</v>
      </c>
      <c r="BF35" s="56">
        <f t="shared" si="40"/>
        <v>0</v>
      </c>
      <c r="BG35" s="56">
        <f t="shared" si="40"/>
        <v>0</v>
      </c>
      <c r="BH35" s="56">
        <f t="shared" si="40"/>
        <v>0</v>
      </c>
      <c r="BI35" s="56">
        <f t="shared" si="40"/>
        <v>0</v>
      </c>
      <c r="BJ35" s="56">
        <f t="shared" si="40"/>
        <v>0</v>
      </c>
      <c r="BK35" s="56">
        <f t="shared" si="40"/>
        <v>0</v>
      </c>
      <c r="BL35" s="56">
        <f t="shared" si="40"/>
        <v>0</v>
      </c>
      <c r="BM35" s="56">
        <f t="shared" si="40"/>
        <v>0</v>
      </c>
      <c r="BN35" s="56">
        <f t="shared" si="40"/>
        <v>0</v>
      </c>
      <c r="BO35" s="56">
        <f t="shared" si="40"/>
        <v>0</v>
      </c>
      <c r="BP35" s="56">
        <f t="shared" si="40"/>
        <v>0</v>
      </c>
      <c r="BQ35" s="56">
        <f t="shared" si="40"/>
        <v>0</v>
      </c>
      <c r="BR35" s="56">
        <f t="shared" si="40"/>
        <v>0</v>
      </c>
      <c r="BS35" s="56">
        <f t="shared" ref="BS35:CR35" si="41">IF(BS26=0,0,BS26*BS31)</f>
        <v>0</v>
      </c>
      <c r="BT35" s="56">
        <f t="shared" si="41"/>
        <v>0</v>
      </c>
      <c r="BU35" s="56">
        <f t="shared" si="41"/>
        <v>0</v>
      </c>
      <c r="BV35" s="56">
        <f t="shared" si="41"/>
        <v>0</v>
      </c>
      <c r="BW35" s="56">
        <f t="shared" si="41"/>
        <v>0</v>
      </c>
      <c r="BX35" s="56">
        <f t="shared" si="41"/>
        <v>0</v>
      </c>
      <c r="BY35" s="56">
        <f t="shared" si="41"/>
        <v>0</v>
      </c>
      <c r="BZ35" s="56">
        <f t="shared" si="41"/>
        <v>0</v>
      </c>
      <c r="CA35" s="56">
        <f t="shared" si="41"/>
        <v>0</v>
      </c>
      <c r="CB35" s="56">
        <f t="shared" si="41"/>
        <v>0</v>
      </c>
      <c r="CC35" s="56">
        <f t="shared" si="41"/>
        <v>0</v>
      </c>
      <c r="CD35" s="56">
        <f t="shared" si="41"/>
        <v>0</v>
      </c>
      <c r="CE35" s="56">
        <f t="shared" si="41"/>
        <v>0</v>
      </c>
      <c r="CF35" s="56">
        <f t="shared" si="41"/>
        <v>0</v>
      </c>
      <c r="CG35" s="56">
        <f t="shared" si="41"/>
        <v>0</v>
      </c>
      <c r="CH35" s="56">
        <f t="shared" si="41"/>
        <v>0</v>
      </c>
      <c r="CI35" s="56">
        <f t="shared" si="41"/>
        <v>0</v>
      </c>
      <c r="CJ35" s="56">
        <f t="shared" si="41"/>
        <v>0</v>
      </c>
      <c r="CK35" s="56">
        <f t="shared" si="41"/>
        <v>0</v>
      </c>
      <c r="CL35" s="56">
        <f t="shared" si="41"/>
        <v>0</v>
      </c>
      <c r="CM35" s="56">
        <f t="shared" si="41"/>
        <v>0</v>
      </c>
      <c r="CN35" s="56">
        <f t="shared" si="41"/>
        <v>0</v>
      </c>
      <c r="CO35" s="56">
        <f t="shared" si="41"/>
        <v>0</v>
      </c>
      <c r="CP35" s="56">
        <f t="shared" si="41"/>
        <v>0</v>
      </c>
      <c r="CQ35" s="56">
        <f t="shared" si="41"/>
        <v>0</v>
      </c>
      <c r="CR35" s="56">
        <f t="shared" si="41"/>
        <v>0</v>
      </c>
      <c r="CS35" s="56">
        <f t="shared" ref="CS35:FD35" si="42">IF(CS26=0,0,CS26*CS31)</f>
        <v>0</v>
      </c>
      <c r="CT35" s="56">
        <f t="shared" si="42"/>
        <v>0</v>
      </c>
      <c r="CU35" s="56">
        <f t="shared" si="42"/>
        <v>0</v>
      </c>
      <c r="CV35" s="56">
        <f t="shared" si="42"/>
        <v>0</v>
      </c>
      <c r="CW35" s="56">
        <f t="shared" si="42"/>
        <v>0</v>
      </c>
      <c r="CX35" s="56">
        <f t="shared" si="42"/>
        <v>0</v>
      </c>
      <c r="CY35" s="56">
        <f t="shared" si="42"/>
        <v>0</v>
      </c>
      <c r="CZ35" s="56">
        <f t="shared" si="42"/>
        <v>0</v>
      </c>
      <c r="DA35" s="56">
        <f t="shared" si="42"/>
        <v>0</v>
      </c>
      <c r="DB35" s="56">
        <f t="shared" si="42"/>
        <v>0</v>
      </c>
      <c r="DC35" s="56">
        <f t="shared" si="42"/>
        <v>0</v>
      </c>
      <c r="DD35" s="56">
        <f t="shared" si="42"/>
        <v>0</v>
      </c>
      <c r="DE35" s="56">
        <f t="shared" si="42"/>
        <v>0</v>
      </c>
      <c r="DF35" s="56">
        <f t="shared" si="42"/>
        <v>0</v>
      </c>
      <c r="DG35" s="56">
        <f t="shared" si="42"/>
        <v>0</v>
      </c>
      <c r="DH35" s="56">
        <f t="shared" si="42"/>
        <v>0</v>
      </c>
      <c r="DI35" s="56">
        <f t="shared" si="42"/>
        <v>0</v>
      </c>
      <c r="DJ35" s="56">
        <f t="shared" si="42"/>
        <v>0</v>
      </c>
      <c r="DK35" s="56">
        <f t="shared" si="42"/>
        <v>0</v>
      </c>
      <c r="DL35" s="56">
        <f t="shared" si="42"/>
        <v>0</v>
      </c>
      <c r="DM35" s="56">
        <f t="shared" si="42"/>
        <v>0</v>
      </c>
      <c r="DN35" s="56">
        <f t="shared" si="42"/>
        <v>0</v>
      </c>
      <c r="DO35" s="56">
        <f t="shared" si="42"/>
        <v>0</v>
      </c>
      <c r="DP35" s="56">
        <f t="shared" si="42"/>
        <v>0</v>
      </c>
      <c r="DQ35" s="56">
        <f t="shared" si="42"/>
        <v>0</v>
      </c>
      <c r="DR35" s="56">
        <f t="shared" si="42"/>
        <v>0</v>
      </c>
      <c r="DS35" s="56">
        <f t="shared" si="42"/>
        <v>0</v>
      </c>
      <c r="DT35" s="56">
        <f t="shared" si="42"/>
        <v>0</v>
      </c>
      <c r="DU35" s="56">
        <f t="shared" si="42"/>
        <v>0</v>
      </c>
      <c r="DV35" s="56">
        <f t="shared" si="42"/>
        <v>0</v>
      </c>
      <c r="DW35" s="56">
        <f t="shared" si="42"/>
        <v>0</v>
      </c>
      <c r="DX35" s="56">
        <f t="shared" si="42"/>
        <v>0</v>
      </c>
      <c r="DY35" s="56">
        <f t="shared" si="42"/>
        <v>0</v>
      </c>
      <c r="DZ35" s="56">
        <f t="shared" si="42"/>
        <v>0</v>
      </c>
      <c r="EA35" s="56">
        <f t="shared" si="42"/>
        <v>0</v>
      </c>
      <c r="EB35" s="56">
        <f t="shared" si="42"/>
        <v>0</v>
      </c>
      <c r="EC35" s="56">
        <f t="shared" si="42"/>
        <v>0</v>
      </c>
      <c r="ED35" s="56">
        <f t="shared" si="42"/>
        <v>0</v>
      </c>
      <c r="EE35" s="56">
        <f t="shared" si="42"/>
        <v>0</v>
      </c>
      <c r="EF35" s="56">
        <f t="shared" si="42"/>
        <v>0</v>
      </c>
      <c r="EG35" s="56">
        <f t="shared" si="42"/>
        <v>0</v>
      </c>
      <c r="EH35" s="56">
        <f t="shared" si="42"/>
        <v>0</v>
      </c>
      <c r="EI35" s="56">
        <f t="shared" si="42"/>
        <v>0</v>
      </c>
      <c r="EJ35" s="56">
        <f t="shared" si="42"/>
        <v>0</v>
      </c>
      <c r="EK35" s="56">
        <f t="shared" si="42"/>
        <v>0</v>
      </c>
      <c r="EL35" s="56">
        <f t="shared" si="42"/>
        <v>0</v>
      </c>
      <c r="EM35" s="56">
        <f t="shared" si="42"/>
        <v>0</v>
      </c>
      <c r="EN35" s="56">
        <f t="shared" si="42"/>
        <v>0</v>
      </c>
      <c r="EO35" s="56">
        <f t="shared" si="42"/>
        <v>0</v>
      </c>
      <c r="EP35" s="56">
        <f t="shared" si="42"/>
        <v>0</v>
      </c>
      <c r="EQ35" s="56">
        <f t="shared" si="42"/>
        <v>0</v>
      </c>
      <c r="ER35" s="56">
        <f t="shared" si="42"/>
        <v>0</v>
      </c>
      <c r="ES35" s="56">
        <f t="shared" si="42"/>
        <v>0</v>
      </c>
      <c r="ET35" s="56">
        <f t="shared" si="42"/>
        <v>0</v>
      </c>
      <c r="EU35" s="56">
        <f t="shared" si="42"/>
        <v>0</v>
      </c>
      <c r="EV35" s="56">
        <f t="shared" si="42"/>
        <v>0</v>
      </c>
      <c r="EW35" s="56">
        <f t="shared" si="42"/>
        <v>0</v>
      </c>
      <c r="EX35" s="56">
        <f t="shared" si="42"/>
        <v>0</v>
      </c>
      <c r="EY35" s="56">
        <f t="shared" si="42"/>
        <v>0</v>
      </c>
      <c r="EZ35" s="56">
        <f t="shared" si="42"/>
        <v>0</v>
      </c>
      <c r="FA35" s="56">
        <f t="shared" si="42"/>
        <v>0</v>
      </c>
      <c r="FB35" s="56">
        <f t="shared" si="42"/>
        <v>0</v>
      </c>
      <c r="FC35" s="56">
        <f t="shared" si="42"/>
        <v>0</v>
      </c>
      <c r="FD35" s="56">
        <f t="shared" si="42"/>
        <v>0</v>
      </c>
      <c r="FE35" s="56">
        <f t="shared" ref="FE35:FU35" si="43">IF(FE26=0,0,FE26*FE31)</f>
        <v>0</v>
      </c>
      <c r="FF35" s="56">
        <f t="shared" si="43"/>
        <v>0</v>
      </c>
      <c r="FG35" s="56">
        <f t="shared" si="43"/>
        <v>0</v>
      </c>
      <c r="FH35" s="56">
        <f t="shared" si="43"/>
        <v>0</v>
      </c>
      <c r="FI35" s="56">
        <f t="shared" si="43"/>
        <v>0</v>
      </c>
      <c r="FJ35" s="56">
        <f t="shared" si="43"/>
        <v>0</v>
      </c>
      <c r="FK35" s="56">
        <f t="shared" si="43"/>
        <v>0</v>
      </c>
      <c r="FL35" s="56">
        <f t="shared" si="43"/>
        <v>0</v>
      </c>
      <c r="FM35" s="56">
        <f t="shared" si="43"/>
        <v>0</v>
      </c>
      <c r="FN35" s="56">
        <f t="shared" si="43"/>
        <v>0</v>
      </c>
      <c r="FO35" s="56">
        <f t="shared" si="43"/>
        <v>0</v>
      </c>
      <c r="FP35" s="56">
        <f t="shared" si="43"/>
        <v>0</v>
      </c>
      <c r="FQ35" s="56">
        <f t="shared" si="43"/>
        <v>0</v>
      </c>
      <c r="FR35" s="56">
        <f t="shared" si="43"/>
        <v>0</v>
      </c>
      <c r="FS35" s="56">
        <f t="shared" si="43"/>
        <v>0</v>
      </c>
      <c r="FT35" s="56">
        <f t="shared" si="43"/>
        <v>0</v>
      </c>
      <c r="FU35" s="56">
        <f t="shared" si="43"/>
        <v>0</v>
      </c>
    </row>
    <row r="36" spans="4:177" x14ac:dyDescent="0.25">
      <c r="D36" t="s">
        <v>100</v>
      </c>
      <c r="E36" t="s">
        <v>101</v>
      </c>
      <c r="F36">
        <f>(LN(2))/35</f>
        <v>1.980420515885558E-2</v>
      </c>
      <c r="G36" s="56">
        <v>0</v>
      </c>
      <c r="H36" s="56">
        <f>G36*EXP(-$F$36)+G32*(1-EXP(-$F$36))/$F$36</f>
        <v>0</v>
      </c>
      <c r="I36" s="56">
        <f t="shared" ref="I36:BT36" si="44">H36*EXP(-$F$36)+H32*(1-EXP(-$F$36))/$F$36</f>
        <v>0</v>
      </c>
      <c r="J36" s="56">
        <f t="shared" si="44"/>
        <v>0</v>
      </c>
      <c r="K36" s="56">
        <f t="shared" si="44"/>
        <v>0</v>
      </c>
      <c r="L36" s="56">
        <f t="shared" si="44"/>
        <v>0</v>
      </c>
      <c r="M36" s="56">
        <f t="shared" si="44"/>
        <v>0</v>
      </c>
      <c r="N36" s="56">
        <f t="shared" si="44"/>
        <v>0</v>
      </c>
      <c r="O36" s="56">
        <f t="shared" si="44"/>
        <v>0</v>
      </c>
      <c r="P36" s="56">
        <f t="shared" si="44"/>
        <v>0</v>
      </c>
      <c r="Q36" s="56">
        <f t="shared" si="44"/>
        <v>0</v>
      </c>
      <c r="R36" s="56">
        <f t="shared" si="44"/>
        <v>0</v>
      </c>
      <c r="S36" s="56">
        <f t="shared" si="44"/>
        <v>0</v>
      </c>
      <c r="T36" s="56">
        <f t="shared" si="44"/>
        <v>0</v>
      </c>
      <c r="U36" s="56">
        <f t="shared" si="44"/>
        <v>0</v>
      </c>
      <c r="V36" s="56">
        <f t="shared" si="44"/>
        <v>0</v>
      </c>
      <c r="W36" s="56">
        <f t="shared" si="44"/>
        <v>0</v>
      </c>
      <c r="X36" s="56">
        <f t="shared" si="44"/>
        <v>0</v>
      </c>
      <c r="Y36" s="56">
        <f t="shared" si="44"/>
        <v>0</v>
      </c>
      <c r="Z36" s="56">
        <f t="shared" si="44"/>
        <v>0</v>
      </c>
      <c r="AA36" s="56">
        <f t="shared" si="44"/>
        <v>0</v>
      </c>
      <c r="AB36" s="56">
        <f t="shared" si="44"/>
        <v>0</v>
      </c>
      <c r="AC36" s="56">
        <f t="shared" si="44"/>
        <v>0</v>
      </c>
      <c r="AD36" s="56">
        <f t="shared" si="44"/>
        <v>0</v>
      </c>
      <c r="AE36" s="56">
        <f t="shared" si="44"/>
        <v>0</v>
      </c>
      <c r="AF36" s="56">
        <f t="shared" si="44"/>
        <v>0</v>
      </c>
      <c r="AG36" s="56">
        <f t="shared" si="44"/>
        <v>0</v>
      </c>
      <c r="AH36" s="56">
        <f t="shared" si="44"/>
        <v>0</v>
      </c>
      <c r="AI36" s="56">
        <f t="shared" si="44"/>
        <v>0</v>
      </c>
      <c r="AJ36" s="56">
        <f t="shared" si="44"/>
        <v>0</v>
      </c>
      <c r="AK36" s="56">
        <f t="shared" si="44"/>
        <v>0</v>
      </c>
      <c r="AL36" s="56">
        <f t="shared" si="44"/>
        <v>0</v>
      </c>
      <c r="AM36" s="56">
        <f t="shared" si="44"/>
        <v>0</v>
      </c>
      <c r="AN36" s="56">
        <f t="shared" si="44"/>
        <v>0</v>
      </c>
      <c r="AO36" s="56">
        <f t="shared" si="44"/>
        <v>0</v>
      </c>
      <c r="AP36" s="56">
        <f t="shared" si="44"/>
        <v>0</v>
      </c>
      <c r="AQ36" s="56">
        <f t="shared" si="44"/>
        <v>0</v>
      </c>
      <c r="AR36" s="56">
        <f t="shared" si="44"/>
        <v>0</v>
      </c>
      <c r="AS36" s="56">
        <f t="shared" si="44"/>
        <v>0</v>
      </c>
      <c r="AT36" s="56">
        <f t="shared" si="44"/>
        <v>0</v>
      </c>
      <c r="AU36" s="56">
        <f t="shared" si="44"/>
        <v>0</v>
      </c>
      <c r="AV36" s="56">
        <f t="shared" si="44"/>
        <v>0</v>
      </c>
      <c r="AW36" s="56">
        <f t="shared" si="44"/>
        <v>2.8435241949428089</v>
      </c>
      <c r="AX36" s="56">
        <f t="shared" si="44"/>
        <v>2.7877644198584837</v>
      </c>
      <c r="AY36" s="56">
        <f t="shared" si="44"/>
        <v>2.7330980599534573</v>
      </c>
      <c r="AZ36" s="56">
        <f t="shared" si="44"/>
        <v>2.6795036740229814</v>
      </c>
      <c r="BA36" s="56">
        <f t="shared" si="44"/>
        <v>2.6269602413112545</v>
      </c>
      <c r="BB36" s="56">
        <f t="shared" si="44"/>
        <v>2.5754471532666754</v>
      </c>
      <c r="BC36" s="56">
        <f t="shared" si="44"/>
        <v>2.5249442054587692</v>
      </c>
      <c r="BD36" s="56">
        <f t="shared" si="44"/>
        <v>2.4754315896536192</v>
      </c>
      <c r="BE36" s="56">
        <f t="shared" si="44"/>
        <v>7.9559647095446016</v>
      </c>
      <c r="BF36" s="56">
        <f t="shared" si="44"/>
        <v>7.7999530942497444</v>
      </c>
      <c r="BG36" s="56">
        <f t="shared" si="44"/>
        <v>7.6470007715731301</v>
      </c>
      <c r="BH36" s="56">
        <f t="shared" si="44"/>
        <v>7.4970477506524995</v>
      </c>
      <c r="BI36" s="56">
        <f t="shared" si="44"/>
        <v>7.3500352170098102</v>
      </c>
      <c r="BJ36" s="56">
        <f t="shared" si="44"/>
        <v>7.2059055094830633</v>
      </c>
      <c r="BK36" s="56">
        <f t="shared" si="44"/>
        <v>7.0646020976104742</v>
      </c>
      <c r="BL36" s="56">
        <f t="shared" si="44"/>
        <v>6.9260695594581358</v>
      </c>
      <c r="BM36" s="56">
        <f t="shared" si="44"/>
        <v>16.521425249242295</v>
      </c>
      <c r="BN36" s="56">
        <f t="shared" si="44"/>
        <v>16.197450177179029</v>
      </c>
      <c r="BO36" s="56">
        <f t="shared" si="44"/>
        <v>15.87982805867364</v>
      </c>
      <c r="BP36" s="56">
        <f t="shared" si="44"/>
        <v>15.568434316181779</v>
      </c>
      <c r="BQ36" s="56">
        <f t="shared" si="44"/>
        <v>15.263146815048755</v>
      </c>
      <c r="BR36" s="56">
        <f t="shared" si="44"/>
        <v>14.963845815605959</v>
      </c>
      <c r="BS36" s="56">
        <f t="shared" si="44"/>
        <v>14.670413926206653</v>
      </c>
      <c r="BT36" s="56">
        <f t="shared" si="44"/>
        <v>14.382736057182687</v>
      </c>
      <c r="BU36" s="56">
        <f t="shared" ref="BU36:CR36" si="45">BT36*EXP(-$F$36)+BT32*(1-EXP(-$F$36))/$F$36</f>
        <v>23.705492211955374</v>
      </c>
      <c r="BV36" s="56">
        <f t="shared" si="45"/>
        <v>23.240641968601476</v>
      </c>
      <c r="BW36" s="56">
        <f t="shared" si="45"/>
        <v>22.784907154989099</v>
      </c>
      <c r="BX36" s="56">
        <f t="shared" si="45"/>
        <v>22.33810902310087</v>
      </c>
      <c r="BY36" s="56">
        <f t="shared" si="45"/>
        <v>21.900072330059018</v>
      </c>
      <c r="BZ36" s="56">
        <f t="shared" si="45"/>
        <v>21.470625269391718</v>
      </c>
      <c r="CA36" s="56">
        <f t="shared" si="45"/>
        <v>21.04959940364726</v>
      </c>
      <c r="CB36" s="56">
        <f t="shared" si="45"/>
        <v>20.63682959832963</v>
      </c>
      <c r="CC36" s="56">
        <f t="shared" si="45"/>
        <v>20.232153957129555</v>
      </c>
      <c r="CD36" s="56">
        <f t="shared" si="45"/>
        <v>29.187448888459773</v>
      </c>
      <c r="CE36" s="56">
        <f t="shared" si="45"/>
        <v>28.615100818343041</v>
      </c>
      <c r="CF36" s="56">
        <f t="shared" si="45"/>
        <v>28.053976144783444</v>
      </c>
      <c r="CG36" s="56">
        <f t="shared" si="45"/>
        <v>27.503854783820096</v>
      </c>
      <c r="CH36" s="56">
        <f t="shared" si="45"/>
        <v>26.96452096720434</v>
      </c>
      <c r="CI36" s="56">
        <f t="shared" si="45"/>
        <v>26.435763157771273</v>
      </c>
      <c r="CJ36" s="56">
        <f t="shared" si="45"/>
        <v>25.91737396647077</v>
      </c>
      <c r="CK36" s="56">
        <f t="shared" si="45"/>
        <v>25.409150071025483</v>
      </c>
      <c r="CL36" s="56">
        <f t="shared" si="45"/>
        <v>24.910892136183911</v>
      </c>
      <c r="CM36" s="56">
        <f t="shared" si="45"/>
        <v>33.521682159354242</v>
      </c>
      <c r="CN36" s="56">
        <f t="shared" si="45"/>
        <v>32.864342418416527</v>
      </c>
      <c r="CO36" s="56">
        <f t="shared" si="45"/>
        <v>32.219892708860947</v>
      </c>
      <c r="CP36" s="56">
        <f t="shared" si="45"/>
        <v>31.588080265034243</v>
      </c>
      <c r="CQ36" s="56">
        <f t="shared" si="45"/>
        <v>30.968657277863443</v>
      </c>
      <c r="CR36" s="56">
        <f t="shared" si="45"/>
        <v>30.361380797660345</v>
      </c>
      <c r="CS36" s="56">
        <f t="shared" ref="CS36" si="46">CR36*EXP(-$F$36)+CR32*(1-EXP(-$F$36))/$F$36</f>
        <v>29.766012638831953</v>
      </c>
      <c r="CT36" s="56">
        <f t="shared" ref="CT36" si="47">CS36*EXP(-$F$36)+CS32*(1-EXP(-$F$36))/$F$36</f>
        <v>29.182319286459464</v>
      </c>
      <c r="CU36" s="56">
        <f t="shared" ref="CU36" si="48">CT36*EXP(-$F$36)+CT32*(1-EXP(-$F$36))/$F$36</f>
        <v>28.610071804709207</v>
      </c>
      <c r="CV36" s="56">
        <f t="shared" ref="CV36" si="49">CU36*EXP(-$F$36)+CU32*(1-EXP(-$F$36))/$F$36</f>
        <v>36.642807758422286</v>
      </c>
      <c r="CW36" s="56">
        <f t="shared" ref="CW36" si="50">CV36*EXP(-$F$36)+CV32*(1-EXP(-$F$36))/$F$36</f>
        <v>35.924264648185485</v>
      </c>
      <c r="CX36" s="56">
        <f t="shared" ref="CX36" si="51">CW36*EXP(-$F$36)+CW32*(1-EXP(-$F$36))/$F$36</f>
        <v>35.219811730072408</v>
      </c>
      <c r="CY36" s="56">
        <f t="shared" ref="CY36" si="52">CX36*EXP(-$F$36)+CX32*(1-EXP(-$F$36))/$F$36</f>
        <v>34.529172704009675</v>
      </c>
      <c r="CZ36" s="56">
        <f t="shared" ref="CZ36" si="53">CY36*EXP(-$F$36)+CY32*(1-EXP(-$F$36))/$F$36</f>
        <v>33.852076687999819</v>
      </c>
      <c r="DA36" s="56">
        <f t="shared" ref="DA36" si="54">CZ36*EXP(-$F$36)+CZ32*(1-EXP(-$F$36))/$F$36</f>
        <v>33.188258111876131</v>
      </c>
      <c r="DB36" s="56">
        <f t="shared" ref="DB36" si="55">DA36*EXP(-$F$36)+DA32*(1-EXP(-$F$36))/$F$36</f>
        <v>32.537456613140876</v>
      </c>
      <c r="DC36" s="56">
        <f t="shared" ref="DC36" si="56">DB36*EXP(-$F$36)+DB32*(1-EXP(-$F$36))/$F$36</f>
        <v>31.899416934846098</v>
      </c>
      <c r="DD36" s="56">
        <f t="shared" ref="DD36" si="57">DC36*EXP(-$F$36)+DC32*(1-EXP(-$F$36))/$F$36</f>
        <v>31.273888825476906</v>
      </c>
      <c r="DE36" s="56">
        <f t="shared" ref="DE36" si="58">DD36*EXP(-$F$36)+DD32*(1-EXP(-$F$36))/$F$36</f>
        <v>30.660626940797968</v>
      </c>
      <c r="DF36" s="56">
        <f t="shared" ref="DF36" si="59">DE36*EXP(-$F$36)+DE32*(1-EXP(-$F$36))/$F$36</f>
        <v>39.664183583876039</v>
      </c>
      <c r="DG36" s="56">
        <f t="shared" ref="DG36" si="60">DF36*EXP(-$F$36)+DF32*(1-EXP(-$F$36))/$F$36</f>
        <v>38.886393136559377</v>
      </c>
      <c r="DH36" s="56">
        <f t="shared" ref="DH36" si="61">DG36*EXP(-$F$36)+DG32*(1-EXP(-$F$36))/$F$36</f>
        <v>38.123854685509265</v>
      </c>
      <c r="DI36" s="56">
        <f t="shared" ref="DI36" si="62">DH36*EXP(-$F$36)+DH32*(1-EXP(-$F$36))/$F$36</f>
        <v>37.376269148381716</v>
      </c>
      <c r="DJ36" s="56">
        <f t="shared" ref="DJ36" si="63">DI36*EXP(-$F$36)+DI32*(1-EXP(-$F$36))/$F$36</f>
        <v>36.643343307655087</v>
      </c>
      <c r="DK36" s="56">
        <f t="shared" ref="DK36" si="64">DJ36*EXP(-$F$36)+DJ32*(1-EXP(-$F$36))/$F$36</f>
        <v>35.924789695624483</v>
      </c>
      <c r="DL36" s="56">
        <f t="shared" ref="DL36" si="65">DK36*EXP(-$F$36)+DK32*(1-EXP(-$F$36))/$F$36</f>
        <v>35.220326481651377</v>
      </c>
      <c r="DM36" s="56">
        <f t="shared" ref="DM36" si="66">DL36*EXP(-$F$36)+DL32*(1-EXP(-$F$36))/$F$36</f>
        <v>34.529677361624145</v>
      </c>
      <c r="DN36" s="56">
        <f t="shared" ref="DN36" si="67">DM36*EXP(-$F$36)+DM32*(1-EXP(-$F$36))/$F$36</f>
        <v>33.852571449586286</v>
      </c>
      <c r="DO36" s="56">
        <f t="shared" ref="DO36" si="68">DN36*EXP(-$F$36)+DN32*(1-EXP(-$F$36))/$F$36</f>
        <v>33.188743171489662</v>
      </c>
      <c r="DP36" s="56">
        <f t="shared" ref="DP36" si="69">DO36*EXP(-$F$36)+DO32*(1-EXP(-$F$36))/$F$36</f>
        <v>43.153755822151062</v>
      </c>
      <c r="DQ36" s="56">
        <f t="shared" ref="DQ36" si="70">DP36*EXP(-$F$36)+DP32*(1-EXP(-$F$36))/$F$36</f>
        <v>42.30753699167073</v>
      </c>
      <c r="DR36" s="56">
        <f t="shared" ref="DR36" si="71">DQ36*EXP(-$F$36)+DQ32*(1-EXP(-$F$36))/$F$36</f>
        <v>41.477911996313594</v>
      </c>
      <c r="DS36" s="56">
        <f t="shared" ref="DS36" si="72">DR36*EXP(-$F$36)+DR32*(1-EXP(-$F$36))/$F$36</f>
        <v>40.66455544109413</v>
      </c>
      <c r="DT36" s="56">
        <f t="shared" ref="DT36" si="73">DS36*EXP(-$F$36)+DS32*(1-EXP(-$F$36))/$F$36</f>
        <v>39.86714831182401</v>
      </c>
      <c r="DU36" s="56">
        <f t="shared" ref="DU36" si="74">DT36*EXP(-$F$36)+DT32*(1-EXP(-$F$36))/$F$36</f>
        <v>39.085377849988554</v>
      </c>
      <c r="DV36" s="56">
        <f t="shared" ref="DV36" si="75">DU36*EXP(-$F$36)+DU32*(1-EXP(-$F$36))/$F$36</f>
        <v>38.318937430076787</v>
      </c>
      <c r="DW36" s="56">
        <f t="shared" ref="DW36" si="76">DV36*EXP(-$F$36)+DV32*(1-EXP(-$F$36))/$F$36</f>
        <v>37.567526439316993</v>
      </c>
      <c r="DX36" s="56">
        <f t="shared" ref="DX36" si="77">DW36*EXP(-$F$36)+DW32*(1-EXP(-$F$36))/$F$36</f>
        <v>36.830850159770549</v>
      </c>
      <c r="DY36" s="56">
        <f t="shared" ref="DY36" si="78">DX36*EXP(-$F$36)+DX32*(1-EXP(-$F$36))/$F$36</f>
        <v>36.10861965273785</v>
      </c>
      <c r="DZ36" s="56">
        <f t="shared" ref="DZ36" si="79">DY36*EXP(-$F$36)+DY32*(1-EXP(-$F$36))/$F$36</f>
        <v>46.774648425202187</v>
      </c>
      <c r="EA36" s="56">
        <f t="shared" ref="EA36" si="80">DZ36*EXP(-$F$36)+DZ32*(1-EXP(-$F$36))/$F$36</f>
        <v>45.857426099302437</v>
      </c>
      <c r="EB36" s="56">
        <f t="shared" ref="EB36" si="81">EA36*EXP(-$F$36)+EA32*(1-EXP(-$F$36))/$F$36</f>
        <v>44.958189943763202</v>
      </c>
      <c r="EC36" s="56">
        <f t="shared" ref="EC36" si="82">EB36*EXP(-$F$36)+EB32*(1-EXP(-$F$36))/$F$36</f>
        <v>44.076587260754195</v>
      </c>
      <c r="ED36" s="56">
        <f t="shared" ref="ED36" si="83">EC36*EXP(-$F$36)+EC32*(1-EXP(-$F$36))/$F$36</f>
        <v>43.21227226863445</v>
      </c>
      <c r="EE36" s="56">
        <f t="shared" ref="EE36" si="84">ED36*EXP(-$F$36)+ED32*(1-EXP(-$F$36))/$F$36</f>
        <v>42.364905966330085</v>
      </c>
      <c r="EF36" s="56">
        <f t="shared" ref="EF36" si="85">EE36*EXP(-$F$36)+EE32*(1-EXP(-$F$36))/$F$36</f>
        <v>41.534156000371496</v>
      </c>
      <c r="EG36" s="56">
        <f t="shared" ref="EG36" si="86">EF36*EXP(-$F$36)+EF32*(1-EXP(-$F$36))/$F$36</f>
        <v>40.71969653453791</v>
      </c>
      <c r="EH36" s="56">
        <f t="shared" ref="EH36" si="87">EG36*EXP(-$F$36)+EG32*(1-EXP(-$F$36))/$F$36</f>
        <v>39.921208122058104</v>
      </c>
      <c r="EI36" s="56">
        <f t="shared" ref="EI36" si="88">EH36*EXP(-$F$36)+EH32*(1-EXP(-$F$36))/$F$36</f>
        <v>39.138377580317183</v>
      </c>
      <c r="EJ36" s="56">
        <f t="shared" ref="EJ36" si="89">EI36*EXP(-$F$36)+EI32*(1-EXP(-$F$36))/$F$36</f>
        <v>38.370897868020315</v>
      </c>
      <c r="EK36" s="56">
        <f t="shared" ref="EK36" si="90">EJ36*EXP(-$F$36)+EJ32*(1-EXP(-$F$36))/$F$36</f>
        <v>37.618467964765188</v>
      </c>
      <c r="EL36" s="56">
        <f t="shared" ref="EL36" si="91">EK36*EXP(-$F$36)+EK32*(1-EXP(-$F$36))/$F$36</f>
        <v>50.529708888701457</v>
      </c>
      <c r="EM36" s="56">
        <f t="shared" ref="EM36" si="92">EL36*EXP(-$F$36)+EL32*(1-EXP(-$F$36))/$F$36</f>
        <v>49.538852117473212</v>
      </c>
      <c r="EN36" s="56">
        <f t="shared" ref="EN36" si="93">EM36*EXP(-$F$36)+EM32*(1-EXP(-$F$36))/$F$36</f>
        <v>48.567425443165803</v>
      </c>
      <c r="EO36" s="56">
        <f t="shared" ref="EO36" si="94">EN36*EXP(-$F$36)+EN32*(1-EXP(-$F$36))/$F$36</f>
        <v>47.615047853429793</v>
      </c>
      <c r="EP36" s="56">
        <f t="shared" ref="EP36" si="95">EO36*EXP(-$F$36)+EO32*(1-EXP(-$F$36))/$F$36</f>
        <v>46.681345807335532</v>
      </c>
      <c r="EQ36" s="56">
        <f t="shared" ref="EQ36" si="96">EP36*EXP(-$F$36)+EP32*(1-EXP(-$F$36))/$F$36</f>
        <v>45.765953088863171</v>
      </c>
      <c r="ER36" s="56">
        <f t="shared" ref="ER36" si="97">EQ36*EXP(-$F$36)+EQ32*(1-EXP(-$F$36))/$F$36</f>
        <v>44.868510663265624</v>
      </c>
      <c r="ES36" s="56">
        <f t="shared" ref="ES36" si="98">ER36*EXP(-$F$36)+ER32*(1-EXP(-$F$36))/$F$36</f>
        <v>43.988666536248218</v>
      </c>
      <c r="ET36" s="56">
        <f t="shared" ref="ET36" si="99">ES36*EXP(-$F$36)+ES32*(1-EXP(-$F$36))/$F$36</f>
        <v>43.126075615909691</v>
      </c>
      <c r="EU36" s="56">
        <f t="shared" ref="EU36" si="100">ET36*EXP(-$F$36)+ET32*(1-EXP(-$F$36))/$F$36</f>
        <v>42.28039957739049</v>
      </c>
      <c r="EV36" s="56">
        <f t="shared" ref="EV36" si="101">EU36*EXP(-$F$36)+EU32*(1-EXP(-$F$36))/$F$36</f>
        <v>41.451306730175205</v>
      </c>
      <c r="EW36" s="56">
        <f t="shared" ref="EW36" si="102">EV36*EXP(-$F$36)+EV32*(1-EXP(-$F$36))/$F$36</f>
        <v>40.638471887997106</v>
      </c>
      <c r="EX36" s="56">
        <f t="shared" ref="EX36" si="103">EW36*EXP(-$F$36)+EW32*(1-EXP(-$F$36))/$F$36</f>
        <v>53.490492377019308</v>
      </c>
      <c r="EY36" s="56">
        <f t="shared" ref="EY36" si="104">EX36*EXP(-$F$36)+EX32*(1-EXP(-$F$36))/$F$36</f>
        <v>52.441576447484763</v>
      </c>
      <c r="EZ36" s="56">
        <f t="shared" ref="EZ36" si="105">EY36*EXP(-$F$36)+EY32*(1-EXP(-$F$36))/$F$36</f>
        <v>51.413229119552845</v>
      </c>
      <c r="FA36" s="56">
        <f t="shared" ref="FA36" si="106">EZ36*EXP(-$F$36)+EZ32*(1-EXP(-$F$36))/$F$36</f>
        <v>50.405047055491735</v>
      </c>
      <c r="FB36" s="56">
        <f t="shared" ref="FB36" si="107">FA36*EXP(-$F$36)+FA32*(1-EXP(-$F$36))/$F$36</f>
        <v>49.416634826776523</v>
      </c>
      <c r="FC36" s="56">
        <f t="shared" ref="FC36" si="108">FB36*EXP(-$F$36)+FB32*(1-EXP(-$F$36))/$F$36</f>
        <v>48.447604758994487</v>
      </c>
      <c r="FD36" s="56">
        <f t="shared" ref="FD36" si="109">FC36*EXP(-$F$36)+FC32*(1-EXP(-$F$36))/$F$36</f>
        <v>47.497576779791679</v>
      </c>
      <c r="FE36" s="56">
        <f t="shared" ref="FE36" si="110">FD36*EXP(-$F$36)+FD32*(1-EXP(-$F$36))/$F$36</f>
        <v>46.566178269801185</v>
      </c>
      <c r="FF36" s="56">
        <f t="shared" ref="FF36" si="111">FE36*EXP(-$F$36)+FE32*(1-EXP(-$F$36))/$F$36</f>
        <v>45.65304391649461</v>
      </c>
      <c r="FG36" s="56">
        <f t="shared" ref="FG36" si="112">FF36*EXP(-$F$36)+FF32*(1-EXP(-$F$36))/$F$36</f>
        <v>44.757815570899417</v>
      </c>
      <c r="FH36" s="56">
        <f t="shared" ref="FH36" si="113">FG36*EXP(-$F$36)+FG32*(1-EXP(-$F$36))/$F$36</f>
        <v>43.88014210712597</v>
      </c>
      <c r="FI36" s="56">
        <f t="shared" ref="FI36" si="114">FH36*EXP(-$F$36)+FH32*(1-EXP(-$F$36))/$F$36</f>
        <v>43.019679284649165</v>
      </c>
      <c r="FJ36" s="56">
        <f t="shared" ref="FJ36" si="115">FI36*EXP(-$F$36)+FI32*(1-EXP(-$F$36))/$F$36</f>
        <v>57.341551986318947</v>
      </c>
      <c r="FK36" s="56">
        <f t="shared" ref="FK36" si="116">FJ36*EXP(-$F$36)+FJ32*(1-EXP(-$F$36))/$F$36</f>
        <v>56.217119126760458</v>
      </c>
      <c r="FL36" s="56">
        <f t="shared" ref="FL36" si="117">FK36*EXP(-$F$36)+FK32*(1-EXP(-$F$36))/$F$36</f>
        <v>55.114735709741588</v>
      </c>
      <c r="FM36" s="56">
        <f t="shared" ref="FM36" si="118">FL36*EXP(-$F$36)+FL32*(1-EXP(-$F$36))/$F$36</f>
        <v>54.033969359142965</v>
      </c>
      <c r="FN36" s="56">
        <f t="shared" ref="FN36" si="119">FM36*EXP(-$F$36)+FM32*(1-EXP(-$F$36))/$F$36</f>
        <v>52.974396177477203</v>
      </c>
      <c r="FO36" s="56">
        <f t="shared" ref="FO36" si="120">FN36*EXP(-$F$36)+FN32*(1-EXP(-$F$36))/$F$36</f>
        <v>51.93560057962808</v>
      </c>
      <c r="FP36" s="56">
        <f t="shared" ref="FP36" si="121">FO36*EXP(-$F$36)+FO32*(1-EXP(-$F$36))/$F$36</f>
        <v>50.917175129850023</v>
      </c>
      <c r="FQ36" s="56">
        <f t="shared" ref="FQ36" si="122">FP36*EXP(-$F$36)+FP32*(1-EXP(-$F$36))/$F$36</f>
        <v>49.918720381963929</v>
      </c>
      <c r="FR36" s="56">
        <f t="shared" ref="FR36" si="123">FQ36*EXP(-$F$36)+FQ32*(1-EXP(-$F$36))/$F$36</f>
        <v>48.939844722686615</v>
      </c>
      <c r="FS36" s="56">
        <f t="shared" ref="FS36" si="124">FR36*EXP(-$F$36)+FR32*(1-EXP(-$F$36))/$F$36</f>
        <v>47.980164218032535</v>
      </c>
      <c r="FT36" s="56">
        <f t="shared" ref="FT36" si="125">FS36*EXP(-$F$36)+FS32*(1-EXP(-$F$36))/$F$36</f>
        <v>47.039302462727413</v>
      </c>
      <c r="FU36" s="56">
        <f t="shared" ref="FU36" si="126">FT36*EXP(-$F$36)+FT32*(1-EXP(-$F$36))/$F$36</f>
        <v>46.116890432574813</v>
      </c>
    </row>
    <row r="37" spans="4:177" x14ac:dyDescent="0.25">
      <c r="D37" t="s">
        <v>102</v>
      </c>
      <c r="E37" t="s">
        <v>103</v>
      </c>
      <c r="F37">
        <f>LN(2)/25</f>
        <v>2.7725887222397813E-2</v>
      </c>
      <c r="G37" s="56">
        <v>0</v>
      </c>
      <c r="H37" s="56">
        <f>G37*EXP(-$F$37)+G33*(1-EXP(-$F$37))/$F$37</f>
        <v>0</v>
      </c>
      <c r="I37" s="56">
        <f t="shared" ref="I37:BT37" si="127">H37*EXP(-$F$37)+H33*(1-EXP(-$F$37))/$F$37</f>
        <v>0</v>
      </c>
      <c r="J37" s="56">
        <f t="shared" si="127"/>
        <v>0</v>
      </c>
      <c r="K37" s="56">
        <f t="shared" si="127"/>
        <v>0</v>
      </c>
      <c r="L37" s="56">
        <f t="shared" si="127"/>
        <v>0</v>
      </c>
      <c r="M37" s="56">
        <f t="shared" si="127"/>
        <v>0</v>
      </c>
      <c r="N37" s="56">
        <f t="shared" si="127"/>
        <v>0</v>
      </c>
      <c r="O37" s="56">
        <f t="shared" si="127"/>
        <v>0</v>
      </c>
      <c r="P37" s="56">
        <f t="shared" si="127"/>
        <v>0</v>
      </c>
      <c r="Q37" s="56">
        <f t="shared" si="127"/>
        <v>0</v>
      </c>
      <c r="R37" s="56">
        <f t="shared" si="127"/>
        <v>0</v>
      </c>
      <c r="S37" s="56">
        <f t="shared" si="127"/>
        <v>0</v>
      </c>
      <c r="T37" s="56">
        <f t="shared" si="127"/>
        <v>0</v>
      </c>
      <c r="U37" s="56">
        <f t="shared" si="127"/>
        <v>0</v>
      </c>
      <c r="V37" s="56">
        <f t="shared" si="127"/>
        <v>0</v>
      </c>
      <c r="W37" s="56">
        <f t="shared" si="127"/>
        <v>0</v>
      </c>
      <c r="X37" s="56">
        <f t="shared" si="127"/>
        <v>0</v>
      </c>
      <c r="Y37" s="56">
        <f t="shared" si="127"/>
        <v>0</v>
      </c>
      <c r="Z37" s="56">
        <f t="shared" si="127"/>
        <v>0</v>
      </c>
      <c r="AA37" s="56">
        <f t="shared" si="127"/>
        <v>0</v>
      </c>
      <c r="AB37" s="56">
        <f t="shared" si="127"/>
        <v>0</v>
      </c>
      <c r="AC37" s="56">
        <f t="shared" si="127"/>
        <v>0</v>
      </c>
      <c r="AD37" s="56">
        <f t="shared" si="127"/>
        <v>0</v>
      </c>
      <c r="AE37" s="56">
        <f t="shared" si="127"/>
        <v>0</v>
      </c>
      <c r="AF37" s="56">
        <f t="shared" si="127"/>
        <v>0</v>
      </c>
      <c r="AG37" s="56">
        <f t="shared" si="127"/>
        <v>0</v>
      </c>
      <c r="AH37" s="56">
        <f t="shared" si="127"/>
        <v>0</v>
      </c>
      <c r="AI37" s="56">
        <f t="shared" si="127"/>
        <v>0</v>
      </c>
      <c r="AJ37" s="56">
        <f t="shared" si="127"/>
        <v>0</v>
      </c>
      <c r="AK37" s="56">
        <f t="shared" si="127"/>
        <v>0</v>
      </c>
      <c r="AL37" s="56">
        <f t="shared" si="127"/>
        <v>0</v>
      </c>
      <c r="AM37" s="56">
        <f t="shared" si="127"/>
        <v>0</v>
      </c>
      <c r="AN37" s="56">
        <f t="shared" si="127"/>
        <v>0</v>
      </c>
      <c r="AO37" s="56">
        <f t="shared" si="127"/>
        <v>0</v>
      </c>
      <c r="AP37" s="56">
        <f t="shared" si="127"/>
        <v>0</v>
      </c>
      <c r="AQ37" s="56">
        <f t="shared" si="127"/>
        <v>0</v>
      </c>
      <c r="AR37" s="56">
        <f t="shared" si="127"/>
        <v>0</v>
      </c>
      <c r="AS37" s="56">
        <f t="shared" si="127"/>
        <v>0</v>
      </c>
      <c r="AT37" s="56">
        <f t="shared" si="127"/>
        <v>0</v>
      </c>
      <c r="AU37" s="56">
        <f t="shared" si="127"/>
        <v>0</v>
      </c>
      <c r="AV37" s="56">
        <f t="shared" si="127"/>
        <v>0</v>
      </c>
      <c r="AW37" s="56">
        <f t="shared" si="127"/>
        <v>10.385203241305415</v>
      </c>
      <c r="AX37" s="56">
        <f t="shared" si="127"/>
        <v>10.101219312537816</v>
      </c>
      <c r="AY37" s="56">
        <f t="shared" si="127"/>
        <v>9.8250009392364337</v>
      </c>
      <c r="AZ37" s="56">
        <f t="shared" si="127"/>
        <v>9.5563357718786701</v>
      </c>
      <c r="BA37" s="56">
        <f t="shared" si="127"/>
        <v>9.2950172676507901</v>
      </c>
      <c r="BB37" s="56">
        <f t="shared" si="127"/>
        <v>9.0408445316631649</v>
      </c>
      <c r="BC37" s="56">
        <f t="shared" si="127"/>
        <v>8.7936221625074857</v>
      </c>
      <c r="BD37" s="56">
        <f t="shared" si="127"/>
        <v>8.5531601020372268</v>
      </c>
      <c r="BE37" s="56">
        <f t="shared" si="127"/>
        <v>19.333882987610107</v>
      </c>
      <c r="BF37" s="56">
        <f t="shared" si="127"/>
        <v>18.805196940589191</v>
      </c>
      <c r="BG37" s="56">
        <f t="shared" si="127"/>
        <v>18.290967841326452</v>
      </c>
      <c r="BH37" s="56">
        <f t="shared" si="127"/>
        <v>17.790800363825188</v>
      </c>
      <c r="BI37" s="56">
        <f t="shared" si="127"/>
        <v>17.304309992298858</v>
      </c>
      <c r="BJ37" s="56">
        <f t="shared" si="127"/>
        <v>16.831122725565333</v>
      </c>
      <c r="BK37" s="56">
        <f t="shared" si="127"/>
        <v>16.370874789524471</v>
      </c>
      <c r="BL37" s="56">
        <f t="shared" si="127"/>
        <v>15.923212357498036</v>
      </c>
      <c r="BM37" s="56">
        <f t="shared" si="127"/>
        <v>26.565341402276019</v>
      </c>
      <c r="BN37" s="56">
        <f t="shared" si="127"/>
        <v>25.838910744620193</v>
      </c>
      <c r="BO37" s="56">
        <f t="shared" si="127"/>
        <v>25.132344371499293</v>
      </c>
      <c r="BP37" s="56">
        <f t="shared" si="127"/>
        <v>24.445099093008096</v>
      </c>
      <c r="BQ37" s="56">
        <f t="shared" si="127"/>
        <v>23.776646572797898</v>
      </c>
      <c r="BR37" s="56">
        <f t="shared" si="127"/>
        <v>23.126472921905236</v>
      </c>
      <c r="BS37" s="56">
        <f t="shared" si="127"/>
        <v>22.494078303687385</v>
      </c>
      <c r="BT37" s="56">
        <f t="shared" si="127"/>
        <v>21.878976549560885</v>
      </c>
      <c r="BU37" s="56">
        <f t="shared" ref="BU37:CR37" si="128">BT37*EXP(-$F$37)+BT33*(1-EXP(-$F$37))/$F$37</f>
        <v>29.651798003996984</v>
      </c>
      <c r="BV37" s="56">
        <f t="shared" si="128"/>
        <v>28.8409680282574</v>
      </c>
      <c r="BW37" s="56">
        <f t="shared" si="128"/>
        <v>28.052310240844111</v>
      </c>
      <c r="BX37" s="56">
        <f t="shared" si="128"/>
        <v>27.285218342101349</v>
      </c>
      <c r="BY37" s="56">
        <f t="shared" si="128"/>
        <v>26.539102611669314</v>
      </c>
      <c r="BZ37" s="56">
        <f t="shared" si="128"/>
        <v>25.813389455122465</v>
      </c>
      <c r="CA37" s="56">
        <f t="shared" si="128"/>
        <v>25.107520963004987</v>
      </c>
      <c r="CB37" s="56">
        <f t="shared" si="128"/>
        <v>24.420954481924472</v>
      </c>
      <c r="CC37" s="56">
        <f t="shared" si="128"/>
        <v>23.753162197374067</v>
      </c>
      <c r="CD37" s="56">
        <f t="shared" si="128"/>
        <v>31.254441756744491</v>
      </c>
      <c r="CE37" s="56">
        <f t="shared" si="128"/>
        <v>30.399787403306654</v>
      </c>
      <c r="CF37" s="56">
        <f t="shared" si="128"/>
        <v>29.568503618107894</v>
      </c>
      <c r="CG37" s="56">
        <f t="shared" si="128"/>
        <v>28.759951331730708</v>
      </c>
      <c r="CH37" s="56">
        <f t="shared" si="128"/>
        <v>27.973508950144424</v>
      </c>
      <c r="CI37" s="56">
        <f t="shared" si="128"/>
        <v>27.208571876839823</v>
      </c>
      <c r="CJ37" s="56">
        <f t="shared" si="128"/>
        <v>26.464552048031027</v>
      </c>
      <c r="CK37" s="56">
        <f t="shared" si="128"/>
        <v>25.740877480567313</v>
      </c>
      <c r="CL37" s="56">
        <f t="shared" si="128"/>
        <v>25.036991832207285</v>
      </c>
      <c r="CM37" s="56">
        <f t="shared" si="128"/>
        <v>32.282872812732442</v>
      </c>
      <c r="CN37" s="56">
        <f t="shared" si="128"/>
        <v>31.400095957985776</v>
      </c>
      <c r="CO37" s="56">
        <f>CN37*EXP(-$F$37)+CN33*(1-EXP(-$F$37))/$F$37</f>
        <v>30.541458682755376</v>
      </c>
      <c r="CP37" s="56">
        <f t="shared" si="128"/>
        <v>29.70630088896992</v>
      </c>
      <c r="CQ37" s="56">
        <f t="shared" si="128"/>
        <v>28.89398052897457</v>
      </c>
      <c r="CR37" s="56">
        <f t="shared" si="128"/>
        <v>28.103873111941361</v>
      </c>
      <c r="CS37" s="56">
        <f t="shared" ref="CS37" si="129">CR37*EXP(-$F$37)+CR33*(1-EXP(-$F$37))/$F$37</f>
        <v>27.335371223776871</v>
      </c>
      <c r="CT37" s="56">
        <f t="shared" ref="CT37" si="130">CS37*EXP(-$F$37)+CS33*(1-EXP(-$F$37))/$F$37</f>
        <v>26.587884060157997</v>
      </c>
      <c r="CU37" s="56">
        <f t="shared" ref="CU37" si="131">CT37*EXP(-$F$37)+CT33*(1-EXP(-$F$37))/$F$37</f>
        <v>25.860836972336919</v>
      </c>
      <c r="CV37" s="56">
        <f t="shared" ref="CV37" si="132">CU37*EXP(-$F$37)+CU33*(1-EXP(-$F$37))/$F$37</f>
        <v>32.643605484246926</v>
      </c>
      <c r="CW37" s="56">
        <f t="shared" ref="CW37" si="133">CV37*EXP(-$F$37)+CV33*(1-EXP(-$F$37))/$F$37</f>
        <v>31.750964375627589</v>
      </c>
      <c r="CX37" s="56">
        <f t="shared" ref="CX37" si="134">CW37*EXP(-$F$37)+CW33*(1-EXP(-$F$37))/$F$37</f>
        <v>30.882732585065405</v>
      </c>
      <c r="CY37" s="56">
        <f t="shared" ref="CY37" si="135">CX37*EXP(-$F$37)+CX33*(1-EXP(-$F$37))/$F$37</f>
        <v>30.038242638474468</v>
      </c>
      <c r="CZ37" s="56">
        <f t="shared" ref="CZ37" si="136">CY37*EXP(-$F$37)+CY33*(1-EXP(-$F$37))/$F$37</f>
        <v>29.216845313882857</v>
      </c>
      <c r="DA37" s="56">
        <f t="shared" ref="DA37" si="137">CZ37*EXP(-$F$37)+CZ33*(1-EXP(-$F$37))/$F$37</f>
        <v>28.417909142327613</v>
      </c>
      <c r="DB37" s="56">
        <f t="shared" ref="DB37" si="138">DA37*EXP(-$F$37)+DA33*(1-EXP(-$F$37))/$F$37</f>
        <v>27.640819922397771</v>
      </c>
      <c r="DC37" s="56">
        <f t="shared" ref="DC37" si="139">DB37*EXP(-$F$37)+DB33*(1-EXP(-$F$37))/$F$37</f>
        <v>26.884980248052258</v>
      </c>
      <c r="DD37" s="56">
        <f t="shared" ref="DD37" si="140">DC37*EXP(-$F$37)+DC33*(1-EXP(-$F$37))/$F$37</f>
        <v>26.149809049349603</v>
      </c>
      <c r="DE37" s="56">
        <f t="shared" ref="DE37" si="141">DD37*EXP(-$F$37)+DD33*(1-EXP(-$F$37))/$F$37</f>
        <v>25.434741145736446</v>
      </c>
      <c r="DF37" s="56">
        <f t="shared" ref="DF37" si="142">DE37*EXP(-$F$37)+DE33*(1-EXP(-$F$37))/$F$37</f>
        <v>33.110330030300588</v>
      </c>
      <c r="DG37" s="56">
        <f t="shared" ref="DG37" si="143">DF37*EXP(-$F$37)+DF33*(1-EXP(-$F$37))/$F$37</f>
        <v>32.204926314425435</v>
      </c>
      <c r="DH37" s="56">
        <f t="shared" ref="DH37" si="144">DG37*EXP(-$F$37)+DG33*(1-EXP(-$F$37))/$F$37</f>
        <v>31.324280910774004</v>
      </c>
      <c r="DI37" s="56">
        <f t="shared" ref="DI37" si="145">DH37*EXP(-$F$37)+DH33*(1-EXP(-$F$37))/$F$37</f>
        <v>30.467716801996549</v>
      </c>
      <c r="DJ37" s="56">
        <f t="shared" ref="DJ37" si="146">DI37*EXP(-$F$37)+DI33*(1-EXP(-$F$37))/$F$37</f>
        <v>29.634575483818359</v>
      </c>
      <c r="DK37" s="56">
        <f t="shared" ref="DK37" si="147">DJ37*EXP(-$F$37)+DJ33*(1-EXP(-$F$37))/$F$37</f>
        <v>28.824216458798752</v>
      </c>
      <c r="DL37" s="56">
        <f t="shared" ref="DL37" si="148">DK37*EXP(-$F$37)+DK33*(1-EXP(-$F$37))/$F$37</f>
        <v>28.036016743933235</v>
      </c>
      <c r="DM37" s="56">
        <f t="shared" ref="DM37" si="149">DL37*EXP(-$F$37)+DL33*(1-EXP(-$F$37))/$F$37</f>
        <v>27.269370391720336</v>
      </c>
      <c r="DN37" s="56">
        <f t="shared" ref="DN37" si="150">DM37*EXP(-$F$37)+DM33*(1-EXP(-$F$37))/$F$37</f>
        <v>26.52368802432488</v>
      </c>
      <c r="DO37" s="56">
        <f t="shared" ref="DO37" si="151">DN37*EXP(-$F$37)+DN33*(1-EXP(-$F$37))/$F$37</f>
        <v>25.798396380479584</v>
      </c>
      <c r="DP37" s="56">
        <f t="shared" ref="DP37" si="152">DO37*EXP(-$F$37)+DO33*(1-EXP(-$F$37))/$F$37</f>
        <v>34.345209853394216</v>
      </c>
      <c r="DQ37" s="56">
        <f t="shared" ref="DQ37" si="153">DP37*EXP(-$F$37)+DP33*(1-EXP(-$F$37))/$F$37</f>
        <v>33.406038283817061</v>
      </c>
      <c r="DR37" s="56">
        <f t="shared" ref="DR37" si="154">DQ37*EXP(-$F$37)+DQ33*(1-EXP(-$F$37))/$F$37</f>
        <v>32.492548410198879</v>
      </c>
      <c r="DS37" s="56">
        <f t="shared" ref="DS37" si="155">DR37*EXP(-$F$37)+DR33*(1-EXP(-$F$37))/$F$37</f>
        <v>31.604037965213131</v>
      </c>
      <c r="DT37" s="56">
        <f t="shared" ref="DT37" si="156">DS37*EXP(-$F$37)+DS33*(1-EXP(-$F$37))/$F$37</f>
        <v>30.739823885070255</v>
      </c>
      <c r="DU37" s="56">
        <f t="shared" ref="DU37" si="157">DT37*EXP(-$F$37)+DT33*(1-EXP(-$F$37))/$F$37</f>
        <v>29.899241784395926</v>
      </c>
      <c r="DV37" s="56">
        <f t="shared" ref="DV37" si="158">DU37*EXP(-$F$37)+DU33*(1-EXP(-$F$37))/$F$37</f>
        <v>29.08164544546883</v>
      </c>
      <c r="DW37" s="56">
        <f t="shared" ref="DW37" si="159">DV37*EXP(-$F$37)+DV33*(1-EXP(-$F$37))/$F$37</f>
        <v>28.286406321425218</v>
      </c>
      <c r="DX37" s="56">
        <f t="shared" ref="DX37" si="160">DW37*EXP(-$F$37)+DW33*(1-EXP(-$F$37))/$F$37</f>
        <v>27.512913053048386</v>
      </c>
      <c r="DY37" s="56">
        <f t="shared" ref="DY37" si="161">DX37*EXP(-$F$37)+DX33*(1-EXP(-$F$37))/$F$37</f>
        <v>26.760570998771563</v>
      </c>
      <c r="DZ37" s="56">
        <f t="shared" ref="DZ37" si="162">DY37*EXP(-$F$37)+DY33*(1-EXP(-$F$37))/$F$37</f>
        <v>35.941950326051689</v>
      </c>
      <c r="EA37" s="56">
        <f t="shared" ref="EA37" si="163">DZ37*EXP(-$F$37)+DZ33*(1-EXP(-$F$37))/$F$37</f>
        <v>34.959115804280785</v>
      </c>
      <c r="EB37" s="56">
        <f t="shared" ref="EB37" si="164">EA37*EXP(-$F$37)+EA33*(1-EXP(-$F$37))/$F$37</f>
        <v>34.003156944192725</v>
      </c>
      <c r="EC37" s="56">
        <f t="shared" ref="EC37" si="165">EB37*EXP(-$F$37)+EB33*(1-EXP(-$F$37))/$F$37</f>
        <v>33.073338829405465</v>
      </c>
      <c r="ED37" s="56">
        <f t="shared" ref="ED37" si="166">EC37*EXP(-$F$37)+EC33*(1-EXP(-$F$37))/$F$37</f>
        <v>32.168946639864075</v>
      </c>
      <c r="EE37" s="56">
        <f t="shared" ref="EE37" si="167">ED37*EXP(-$F$37)+ED33*(1-EXP(-$F$37))/$F$37</f>
        <v>31.289285102305612</v>
      </c>
      <c r="EF37" s="56">
        <f t="shared" ref="EF37" si="168">EE37*EXP(-$F$37)+EE33*(1-EXP(-$F$37))/$F$37</f>
        <v>30.433677955751076</v>
      </c>
      <c r="EG37" s="56">
        <f t="shared" ref="EG37" si="169">EF37*EXP(-$F$37)+EF33*(1-EXP(-$F$37))/$F$37</f>
        <v>29.601467431613496</v>
      </c>
      <c r="EH37" s="56">
        <f t="shared" ref="EH37" si="170">EG37*EXP(-$F$37)+EG33*(1-EXP(-$F$37))/$F$37</f>
        <v>28.792013748022509</v>
      </c>
      <c r="EI37" s="56">
        <f t="shared" ref="EI37" si="171">EH37*EXP(-$F$37)+EH33*(1-EXP(-$F$37))/$F$37</f>
        <v>28.004694617976636</v>
      </c>
      <c r="EJ37" s="56">
        <f t="shared" ref="EJ37" si="172">EI37*EXP(-$F$37)+EI33*(1-EXP(-$F$37))/$F$37</f>
        <v>27.238904770945179</v>
      </c>
      <c r="EK37" s="56">
        <f t="shared" ref="EK37" si="173">EJ37*EXP(-$F$37)+EJ33*(1-EXP(-$F$37))/$F$37</f>
        <v>26.494055487551936</v>
      </c>
      <c r="EL37" s="56">
        <f t="shared" ref="EL37" si="174">EK37*EXP(-$F$37)+EK33*(1-EXP(-$F$37))/$F$37</f>
        <v>34.833024248485913</v>
      </c>
      <c r="EM37" s="56">
        <f t="shared" ref="EM37" si="175">EL37*EXP(-$F$37)+EL33*(1-EXP(-$F$37))/$F$37</f>
        <v>33.880513368621934</v>
      </c>
      <c r="EN37" s="56">
        <f t="shared" ref="EN37" si="176">EM37*EXP(-$F$37)+EM33*(1-EXP(-$F$37))/$F$37</f>
        <v>32.954048948858201</v>
      </c>
      <c r="EO37" s="56">
        <f t="shared" ref="EO37" si="177">EN37*EXP(-$F$37)+EN33*(1-EXP(-$F$37))/$F$37</f>
        <v>32.05291874737356</v>
      </c>
      <c r="EP37" s="56">
        <f t="shared" ref="EP37" si="178">EO37*EXP(-$F$37)+EO33*(1-EXP(-$F$37))/$F$37</f>
        <v>31.176429998636891</v>
      </c>
      <c r="EQ37" s="56">
        <f t="shared" ref="EQ37" si="179">EP37*EXP(-$F$37)+EP33*(1-EXP(-$F$37))/$F$37</f>
        <v>30.323908880826966</v>
      </c>
      <c r="ER37" s="56">
        <f t="shared" ref="ER37" si="180">EQ37*EXP(-$F$37)+EQ33*(1-EXP(-$F$37))/$F$37</f>
        <v>29.49469999781569</v>
      </c>
      <c r="ES37" s="56">
        <f t="shared" ref="ES37" si="181">ER37*EXP(-$F$37)+ER33*(1-EXP(-$F$37))/$F$37</f>
        <v>28.688165875316557</v>
      </c>
      <c r="ET37" s="56">
        <f t="shared" ref="ET37" si="182">ES37*EXP(-$F$37)+ES33*(1-EXP(-$F$37))/$F$37</f>
        <v>27.90368647081095</v>
      </c>
      <c r="EU37" s="56">
        <f t="shared" ref="EU37" si="183">ET37*EXP(-$F$37)+ET33*(1-EXP(-$F$37))/$F$37</f>
        <v>27.140658696875526</v>
      </c>
      <c r="EV37" s="56">
        <f t="shared" ref="EV37" si="184">EU37*EXP(-$F$37)+EU33*(1-EXP(-$F$37))/$F$37</f>
        <v>26.398495957544256</v>
      </c>
      <c r="EW37" s="56">
        <f t="shared" ref="EW37" si="185">EV37*EXP(-$F$37)+EV33*(1-EXP(-$F$37))/$F$37</f>
        <v>25.676627697348639</v>
      </c>
      <c r="EX37" s="56">
        <f t="shared" ref="EX37" si="186">EW37*EXP(-$F$37)+EW33*(1-EXP(-$F$37))/$F$37</f>
        <v>34.037949064192382</v>
      </c>
      <c r="EY37" s="56">
        <f t="shared" ref="EY37" si="187">EX37*EXP(-$F$37)+EX33*(1-EXP(-$F$37))/$F$37</f>
        <v>33.107179557054096</v>
      </c>
      <c r="EZ37" s="56">
        <f t="shared" ref="EZ37" si="188">EY37*EXP(-$F$37)+EY33*(1-EXP(-$F$37))/$F$37</f>
        <v>32.201861991035543</v>
      </c>
      <c r="FA37" s="56">
        <f t="shared" ref="FA37" si="189">EZ37*EXP(-$F$37)+EZ33*(1-EXP(-$F$37))/$F$37</f>
        <v>31.321300381468351</v>
      </c>
      <c r="FB37" s="56">
        <f t="shared" ref="FB37" si="190">FA37*EXP(-$F$37)+FA33*(1-EXP(-$F$37))/$F$37</f>
        <v>30.464817775421498</v>
      </c>
      <c r="FC37" s="56">
        <f t="shared" ref="FC37" si="191">FB37*EXP(-$F$37)+FB33*(1-EXP(-$F$37))/$F$37</f>
        <v>29.631755731277458</v>
      </c>
      <c r="FD37" s="56">
        <f t="shared" ref="FD37" si="192">FC37*EXP(-$F$37)+FC33*(1-EXP(-$F$37))/$F$37</f>
        <v>28.821473812539367</v>
      </c>
      <c r="FE37" s="56">
        <f t="shared" ref="FE37" si="193">FD37*EXP(-$F$37)+FD33*(1-EXP(-$F$37))/$F$37</f>
        <v>28.033349095480041</v>
      </c>
      <c r="FF37" s="56">
        <f t="shared" ref="FF37" si="194">FE37*EXP(-$F$37)+FE33*(1-EXP(-$F$37))/$F$37</f>
        <v>27.266775690254381</v>
      </c>
      <c r="FG37" s="56">
        <f t="shared" ref="FG37" si="195">FF37*EXP(-$F$37)+FF33*(1-EXP(-$F$37))/$F$37</f>
        <v>26.521164275106962</v>
      </c>
      <c r="FH37" s="56">
        <f t="shared" ref="FH37" si="196">FG37*EXP(-$F$37)+FG33*(1-EXP(-$F$37))/$F$37</f>
        <v>25.795941643316748</v>
      </c>
      <c r="FI37" s="56">
        <f t="shared" ref="FI37" si="197">FH37*EXP(-$F$37)+FH33*(1-EXP(-$F$37))/$F$37</f>
        <v>25.090550262530638</v>
      </c>
      <c r="FJ37" s="56">
        <f t="shared" ref="FJ37" si="198">FI37*EXP(-$F$37)+FI33*(1-EXP(-$F$37))/$F$37</f>
        <v>31.957322930732801</v>
      </c>
      <c r="FK37" s="56">
        <f t="shared" ref="FK37" si="199">FJ37*EXP(-$F$37)+FJ33*(1-EXP(-$F$37))/$F$37</f>
        <v>31.083448254629339</v>
      </c>
      <c r="FL37" s="56">
        <f t="shared" ref="FL37" si="200">FK37*EXP(-$F$37)+FK33*(1-EXP(-$F$37))/$F$37</f>
        <v>30.233469727498999</v>
      </c>
      <c r="FM37" s="56">
        <f t="shared" ref="FM37" si="201">FL37*EXP(-$F$37)+FL33*(1-EXP(-$F$37))/$F$37</f>
        <v>29.406733907891464</v>
      </c>
      <c r="FN37" s="56">
        <f t="shared" ref="FN37" si="202">FM37*EXP(-$F$37)+FM33*(1-EXP(-$F$37))/$F$37</f>
        <v>28.602605222747247</v>
      </c>
      <c r="FO37" s="56">
        <f t="shared" ref="FO37" si="203">FN37*EXP(-$F$37)+FN33*(1-EXP(-$F$37))/$F$37</f>
        <v>27.820465478785586</v>
      </c>
      <c r="FP37" s="56">
        <f t="shared" ref="FP37" si="204">FO37*EXP(-$F$37)+FO33*(1-EXP(-$F$37))/$F$37</f>
        <v>27.059713387253499</v>
      </c>
      <c r="FQ37" s="56">
        <f t="shared" ref="FQ37" si="205">FP37*EXP(-$F$37)+FP33*(1-EXP(-$F$37))/$F$37</f>
        <v>26.319764101670572</v>
      </c>
      <c r="FR37" s="56">
        <f t="shared" ref="FR37" si="206">FQ37*EXP(-$F$37)+FQ33*(1-EXP(-$F$37))/$F$37</f>
        <v>25.600048768214151</v>
      </c>
      <c r="FS37" s="56">
        <f t="shared" ref="FS37" si="207">FR37*EXP(-$F$37)+FR33*(1-EXP(-$F$37))/$F$37</f>
        <v>24.900014088399281</v>
      </c>
      <c r="FT37" s="56">
        <f t="shared" ref="FT37" si="208">FS37*EXP(-$F$37)+FS33*(1-EXP(-$F$37))/$F$37</f>
        <v>24.219121893717173</v>
      </c>
      <c r="FU37" s="56">
        <f t="shared" ref="FU37" si="209">FT37*EXP(-$F$37)+FT33*(1-EXP(-$F$37))/$F$37</f>
        <v>23.556848731905209</v>
      </c>
    </row>
    <row r="38" spans="4:177" x14ac:dyDescent="0.25">
      <c r="D38" t="s">
        <v>104</v>
      </c>
      <c r="E38" t="s">
        <v>105</v>
      </c>
      <c r="F38">
        <f>LN(2)/2</f>
        <v>0.34657359027997264</v>
      </c>
      <c r="G38" s="56">
        <v>0</v>
      </c>
      <c r="H38" s="56">
        <f>G38*EXP(-$F$38)+G34*(1-EXP(-$F$38))/$F$38</f>
        <v>0</v>
      </c>
      <c r="I38" s="56">
        <f t="shared" ref="I38:BT38" si="210">H38*EXP(-$F$38)+H34*(1-EXP(-$F$38))/$F$38</f>
        <v>0</v>
      </c>
      <c r="J38" s="56">
        <f t="shared" si="210"/>
        <v>0</v>
      </c>
      <c r="K38" s="56">
        <f t="shared" si="210"/>
        <v>0</v>
      </c>
      <c r="L38" s="56">
        <f t="shared" si="210"/>
        <v>0</v>
      </c>
      <c r="M38" s="56">
        <f t="shared" si="210"/>
        <v>0</v>
      </c>
      <c r="N38" s="56">
        <f t="shared" si="210"/>
        <v>0</v>
      </c>
      <c r="O38" s="56">
        <f t="shared" si="210"/>
        <v>0</v>
      </c>
      <c r="P38" s="56">
        <f t="shared" si="210"/>
        <v>0</v>
      </c>
      <c r="Q38" s="56">
        <f t="shared" si="210"/>
        <v>0</v>
      </c>
      <c r="R38" s="56">
        <f t="shared" si="210"/>
        <v>0</v>
      </c>
      <c r="S38" s="56">
        <f t="shared" si="210"/>
        <v>0</v>
      </c>
      <c r="T38" s="56">
        <f t="shared" si="210"/>
        <v>0</v>
      </c>
      <c r="U38" s="56">
        <f t="shared" si="210"/>
        <v>0</v>
      </c>
      <c r="V38" s="56">
        <f t="shared" si="210"/>
        <v>0</v>
      </c>
      <c r="W38" s="56">
        <f t="shared" si="210"/>
        <v>0</v>
      </c>
      <c r="X38" s="56">
        <f t="shared" si="210"/>
        <v>0</v>
      </c>
      <c r="Y38" s="56">
        <f t="shared" si="210"/>
        <v>0</v>
      </c>
      <c r="Z38" s="56">
        <f t="shared" si="210"/>
        <v>0</v>
      </c>
      <c r="AA38" s="56">
        <f t="shared" si="210"/>
        <v>0</v>
      </c>
      <c r="AB38" s="56">
        <f t="shared" si="210"/>
        <v>0</v>
      </c>
      <c r="AC38" s="56">
        <f t="shared" si="210"/>
        <v>0</v>
      </c>
      <c r="AD38" s="56">
        <f t="shared" si="210"/>
        <v>0</v>
      </c>
      <c r="AE38" s="56">
        <f t="shared" si="210"/>
        <v>0</v>
      </c>
      <c r="AF38" s="56">
        <f t="shared" si="210"/>
        <v>0</v>
      </c>
      <c r="AG38" s="56">
        <f t="shared" si="210"/>
        <v>0</v>
      </c>
      <c r="AH38" s="56">
        <f t="shared" si="210"/>
        <v>0</v>
      </c>
      <c r="AI38" s="56">
        <f t="shared" si="210"/>
        <v>0</v>
      </c>
      <c r="AJ38" s="56">
        <f t="shared" si="210"/>
        <v>0</v>
      </c>
      <c r="AK38" s="56">
        <f t="shared" si="210"/>
        <v>0</v>
      </c>
      <c r="AL38" s="56">
        <f t="shared" si="210"/>
        <v>0</v>
      </c>
      <c r="AM38" s="56">
        <f t="shared" si="210"/>
        <v>0</v>
      </c>
      <c r="AN38" s="56">
        <f t="shared" si="210"/>
        <v>0</v>
      </c>
      <c r="AO38" s="56">
        <f t="shared" si="210"/>
        <v>0</v>
      </c>
      <c r="AP38" s="56">
        <f t="shared" si="210"/>
        <v>0</v>
      </c>
      <c r="AQ38" s="56">
        <f t="shared" si="210"/>
        <v>0</v>
      </c>
      <c r="AR38" s="56">
        <f t="shared" si="210"/>
        <v>0</v>
      </c>
      <c r="AS38" s="56">
        <f t="shared" si="210"/>
        <v>0</v>
      </c>
      <c r="AT38" s="56">
        <f t="shared" si="210"/>
        <v>0</v>
      </c>
      <c r="AU38" s="56">
        <f t="shared" si="210"/>
        <v>0</v>
      </c>
      <c r="AV38" s="56">
        <f t="shared" si="210"/>
        <v>0</v>
      </c>
      <c r="AW38" s="56">
        <f t="shared" si="210"/>
        <v>4.8539366769712533</v>
      </c>
      <c r="AX38" s="56">
        <f t="shared" si="210"/>
        <v>3.4322515397364697</v>
      </c>
      <c r="AY38" s="56">
        <f t="shared" si="210"/>
        <v>2.4269683384856267</v>
      </c>
      <c r="AZ38" s="56">
        <f t="shared" si="210"/>
        <v>1.7161257698682348</v>
      </c>
      <c r="BA38" s="56">
        <f t="shared" si="210"/>
        <v>1.2134841692428133</v>
      </c>
      <c r="BB38" s="56">
        <f t="shared" si="210"/>
        <v>0.85806288493411742</v>
      </c>
      <c r="BC38" s="56">
        <f t="shared" si="210"/>
        <v>0.60674208462140666</v>
      </c>
      <c r="BD38" s="56">
        <f t="shared" si="210"/>
        <v>0.42903144246705871</v>
      </c>
      <c r="BE38" s="56">
        <f t="shared" si="210"/>
        <v>5.0224761449216446</v>
      </c>
      <c r="BF38" s="56">
        <f t="shared" si="210"/>
        <v>3.5514269404217642</v>
      </c>
      <c r="BG38" s="56">
        <f t="shared" si="210"/>
        <v>2.5112380724608228</v>
      </c>
      <c r="BH38" s="56">
        <f t="shared" si="210"/>
        <v>1.7757134702108825</v>
      </c>
      <c r="BI38" s="56">
        <f t="shared" si="210"/>
        <v>1.2556190362304116</v>
      </c>
      <c r="BJ38" s="56">
        <f t="shared" si="210"/>
        <v>0.88785673510544139</v>
      </c>
      <c r="BK38" s="56">
        <f t="shared" si="210"/>
        <v>0.62780951811520591</v>
      </c>
      <c r="BL38" s="56">
        <f t="shared" si="210"/>
        <v>0.4439283675527208</v>
      </c>
      <c r="BM38" s="56">
        <f t="shared" si="210"/>
        <v>6.2464940309113581</v>
      </c>
      <c r="BN38" s="56">
        <f t="shared" si="210"/>
        <v>4.4169382878987129</v>
      </c>
      <c r="BO38" s="56">
        <f t="shared" si="210"/>
        <v>3.1232470154556791</v>
      </c>
      <c r="BP38" s="56">
        <f t="shared" si="210"/>
        <v>2.2084691439493565</v>
      </c>
      <c r="BQ38" s="56">
        <f t="shared" si="210"/>
        <v>1.5616235077278395</v>
      </c>
      <c r="BR38" s="56">
        <f t="shared" si="210"/>
        <v>1.1042345719746782</v>
      </c>
      <c r="BS38" s="56">
        <f t="shared" si="210"/>
        <v>0.78081175386391977</v>
      </c>
      <c r="BT38" s="56">
        <f t="shared" si="210"/>
        <v>0.55211728598733911</v>
      </c>
      <c r="BU38" s="56">
        <f t="shared" ref="BU38:CR38" si="211">BT38*EXP(-$F$38)+BT34*(1-EXP(-$F$38))/$F$38</f>
        <v>5.5140057026238392</v>
      </c>
      <c r="BV38" s="56">
        <f t="shared" si="211"/>
        <v>3.8989908238266104</v>
      </c>
      <c r="BW38" s="56">
        <f t="shared" si="211"/>
        <v>2.75700285131192</v>
      </c>
      <c r="BX38" s="56">
        <f t="shared" si="211"/>
        <v>1.9494954119133057</v>
      </c>
      <c r="BY38" s="56">
        <f t="shared" si="211"/>
        <v>1.3785014256559602</v>
      </c>
      <c r="BZ38" s="56">
        <f t="shared" si="211"/>
        <v>0.97474770595665294</v>
      </c>
      <c r="CA38" s="56">
        <f t="shared" si="211"/>
        <v>0.68925071282798023</v>
      </c>
      <c r="CB38" s="56">
        <f t="shared" si="211"/>
        <v>0.48737385297832653</v>
      </c>
      <c r="CC38" s="56">
        <f t="shared" si="211"/>
        <v>0.34462535641399017</v>
      </c>
      <c r="CD38" s="56">
        <f t="shared" si="211"/>
        <v>5.2324551778207287</v>
      </c>
      <c r="CE38" s="56">
        <f t="shared" si="211"/>
        <v>3.6999045384916998</v>
      </c>
      <c r="CF38" s="56">
        <f t="shared" si="211"/>
        <v>2.6162275889103648</v>
      </c>
      <c r="CG38" s="56">
        <f t="shared" si="211"/>
        <v>1.8499522692458503</v>
      </c>
      <c r="CH38" s="56">
        <f t="shared" si="211"/>
        <v>1.3081137944551826</v>
      </c>
      <c r="CI38" s="56">
        <f t="shared" si="211"/>
        <v>0.92497613462292527</v>
      </c>
      <c r="CJ38" s="56">
        <f t="shared" si="211"/>
        <v>0.65405689722759142</v>
      </c>
      <c r="CK38" s="56">
        <f t="shared" si="211"/>
        <v>0.46248806731146269</v>
      </c>
      <c r="CL38" s="56">
        <f t="shared" si="211"/>
        <v>0.32702844861379571</v>
      </c>
      <c r="CM38" s="56">
        <f t="shared" si="211"/>
        <v>5.0851807106269851</v>
      </c>
      <c r="CN38" s="56">
        <f t="shared" si="211"/>
        <v>3.5957657640433682</v>
      </c>
      <c r="CO38" s="56">
        <f t="shared" si="211"/>
        <v>2.542590355313493</v>
      </c>
      <c r="CP38" s="56">
        <f t="shared" si="211"/>
        <v>1.7978828820216843</v>
      </c>
      <c r="CQ38" s="56">
        <f t="shared" si="211"/>
        <v>1.2712951776567467</v>
      </c>
      <c r="CR38" s="56">
        <f t="shared" si="211"/>
        <v>0.89894144101084228</v>
      </c>
      <c r="CS38" s="56">
        <f t="shared" ref="CS38" si="212">CR38*EXP(-$F$38)+CR34*(1-EXP(-$F$38))/$F$38</f>
        <v>0.63564758882837347</v>
      </c>
      <c r="CT38" s="56">
        <f t="shared" ref="CT38" si="213">CS38*EXP(-$F$38)+CS34*(1-EXP(-$F$38))/$F$38</f>
        <v>0.44947072050542125</v>
      </c>
      <c r="CU38" s="56">
        <f t="shared" ref="CU38" si="214">CT38*EXP(-$F$38)+CT34*(1-EXP(-$F$38))/$F$38</f>
        <v>0.31782379441418679</v>
      </c>
      <c r="CV38" s="56">
        <f t="shared" ref="CV38" si="215">CU38*EXP(-$F$38)+CU34*(1-EXP(-$F$38))/$F$38</f>
        <v>4.809008888503338</v>
      </c>
      <c r="CW38" s="56">
        <f t="shared" ref="CW38" si="216">CV38*EXP(-$F$38)+CV34*(1-EXP(-$F$38))/$F$38</f>
        <v>3.400482795847092</v>
      </c>
      <c r="CX38" s="56">
        <f t="shared" ref="CX38" si="217">CW38*EXP(-$F$38)+CW34*(1-EXP(-$F$38))/$F$38</f>
        <v>2.4045044442516694</v>
      </c>
      <c r="CY38" s="56">
        <f t="shared" ref="CY38" si="218">CX38*EXP(-$F$38)+CX34*(1-EXP(-$F$38))/$F$38</f>
        <v>1.7002413979235464</v>
      </c>
      <c r="CZ38" s="56">
        <f t="shared" ref="CZ38" si="219">CY38*EXP(-$F$38)+CY34*(1-EXP(-$F$38))/$F$38</f>
        <v>1.2022522221258349</v>
      </c>
      <c r="DA38" s="56">
        <f t="shared" ref="DA38" si="220">CZ38*EXP(-$F$38)+CZ34*(1-EXP(-$F$38))/$F$38</f>
        <v>0.85012069896177334</v>
      </c>
      <c r="DB38" s="56">
        <f t="shared" ref="DB38" si="221">DA38*EXP(-$F$38)+DA34*(1-EXP(-$F$38))/$F$38</f>
        <v>0.60112611106291758</v>
      </c>
      <c r="DC38" s="56">
        <f t="shared" ref="DC38" si="222">DB38*EXP(-$F$38)+DB34*(1-EXP(-$F$38))/$F$38</f>
        <v>0.42506034948088678</v>
      </c>
      <c r="DD38" s="56">
        <f t="shared" ref="DD38" si="223">DC38*EXP(-$F$38)+DC34*(1-EXP(-$F$38))/$F$38</f>
        <v>0.30056305553145884</v>
      </c>
      <c r="DE38" s="56">
        <f t="shared" ref="DE38" si="224">DD38*EXP(-$F$38)+DD34*(1-EXP(-$F$38))/$F$38</f>
        <v>0.21253017474044342</v>
      </c>
      <c r="DF38" s="56">
        <f t="shared" ref="DF38" si="225">DE38*EXP(-$F$38)+DE34*(1-EXP(-$F$38))/$F$38</f>
        <v>5.2738813534576083</v>
      </c>
      <c r="DG38" s="56">
        <f t="shared" ref="DG38" si="226">DF38*EXP(-$F$38)+DF34*(1-EXP(-$F$38))/$F$38</f>
        <v>3.7291972682031624</v>
      </c>
      <c r="DH38" s="56">
        <f t="shared" ref="DH38" si="227">DG38*EXP(-$F$38)+DG34*(1-EXP(-$F$38))/$F$38</f>
        <v>2.6369406767288046</v>
      </c>
      <c r="DI38" s="56">
        <f t="shared" ref="DI38" si="228">DH38*EXP(-$F$38)+DH34*(1-EXP(-$F$38))/$F$38</f>
        <v>1.8645986341015814</v>
      </c>
      <c r="DJ38" s="56">
        <f t="shared" ref="DJ38" si="229">DI38*EXP(-$F$38)+DI34*(1-EXP(-$F$38))/$F$38</f>
        <v>1.3184703383644025</v>
      </c>
      <c r="DK38" s="56">
        <f t="shared" ref="DK38" si="230">DJ38*EXP(-$F$38)+DJ34*(1-EXP(-$F$38))/$F$38</f>
        <v>0.93229931705079094</v>
      </c>
      <c r="DL38" s="56">
        <f t="shared" ref="DL38" si="231">DK38*EXP(-$F$38)+DK34*(1-EXP(-$F$38))/$F$38</f>
        <v>0.65923516918220137</v>
      </c>
      <c r="DM38" s="56">
        <f t="shared" ref="DM38" si="232">DL38*EXP(-$F$38)+DL34*(1-EXP(-$F$38))/$F$38</f>
        <v>0.46614965852539553</v>
      </c>
      <c r="DN38" s="56">
        <f t="shared" ref="DN38" si="233">DM38*EXP(-$F$38)+DM34*(1-EXP(-$F$38))/$F$38</f>
        <v>0.32961758459110074</v>
      </c>
      <c r="DO38" s="56">
        <f t="shared" ref="DO38" si="234">DN38*EXP(-$F$38)+DN34*(1-EXP(-$F$38))/$F$38</f>
        <v>0.23307482926269782</v>
      </c>
      <c r="DP38" s="56">
        <f t="shared" ref="DP38" si="235">DO38*EXP(-$F$38)+DO34*(1-EXP(-$F$38))/$F$38</f>
        <v>5.8277349154286791</v>
      </c>
      <c r="DQ38" s="56">
        <f t="shared" ref="DQ38" si="236">DP38*EXP(-$F$38)+DP34*(1-EXP(-$F$38))/$F$38</f>
        <v>4.1208308776572302</v>
      </c>
      <c r="DR38" s="56">
        <f t="shared" ref="DR38" si="237">DQ38*EXP(-$F$38)+DQ34*(1-EXP(-$F$38))/$F$38</f>
        <v>2.91386745771434</v>
      </c>
      <c r="DS38" s="56">
        <f t="shared" ref="DS38" si="238">DR38*EXP(-$F$38)+DR34*(1-EXP(-$F$38))/$F$38</f>
        <v>2.0604154388286156</v>
      </c>
      <c r="DT38" s="56">
        <f t="shared" ref="DT38" si="239">DS38*EXP(-$F$38)+DS34*(1-EXP(-$F$38))/$F$38</f>
        <v>1.4569337288571702</v>
      </c>
      <c r="DU38" s="56">
        <f t="shared" ref="DU38" si="240">DT38*EXP(-$F$38)+DT34*(1-EXP(-$F$38))/$F$38</f>
        <v>1.0302077194143078</v>
      </c>
      <c r="DV38" s="56">
        <f t="shared" ref="DV38" si="241">DU38*EXP(-$F$38)+DU34*(1-EXP(-$F$38))/$F$38</f>
        <v>0.7284668644285851</v>
      </c>
      <c r="DW38" s="56">
        <f t="shared" ref="DW38" si="242">DV38*EXP(-$F$38)+DV34*(1-EXP(-$F$38))/$F$38</f>
        <v>0.51510385970715389</v>
      </c>
      <c r="DX38" s="56">
        <f t="shared" ref="DX38" si="243">DW38*EXP(-$F$38)+DW34*(1-EXP(-$F$38))/$F$38</f>
        <v>0.36423343221429255</v>
      </c>
      <c r="DY38" s="56">
        <f t="shared" ref="DY38" si="244">DX38*EXP(-$F$38)+DX34*(1-EXP(-$F$38))/$F$38</f>
        <v>0.25755192985357694</v>
      </c>
      <c r="DZ38" s="56">
        <f t="shared" ref="DZ38" si="245">DY38*EXP(-$F$38)+DY34*(1-EXP(-$F$38))/$F$38</f>
        <v>6.2495375623212128</v>
      </c>
      <c r="EA38" s="56">
        <f t="shared" ref="EA38" si="246">DZ38*EXP(-$F$38)+DZ34*(1-EXP(-$F$38))/$F$38</f>
        <v>4.4190903895973754</v>
      </c>
      <c r="EB38" s="56">
        <f t="shared" ref="EB38" si="247">EA38*EXP(-$F$38)+EA34*(1-EXP(-$F$38))/$F$38</f>
        <v>3.1247687811606064</v>
      </c>
      <c r="EC38" s="56">
        <f t="shared" ref="EC38" si="248">EB38*EXP(-$F$38)+EB34*(1-EXP(-$F$38))/$F$38</f>
        <v>2.2095451947986877</v>
      </c>
      <c r="ED38" s="56">
        <f t="shared" ref="ED38" si="249">EC38*EXP(-$F$38)+EC34*(1-EXP(-$F$38))/$F$38</f>
        <v>1.5623843905803032</v>
      </c>
      <c r="EE38" s="56">
        <f t="shared" ref="EE38" si="250">ED38*EXP(-$F$38)+ED34*(1-EXP(-$F$38))/$F$38</f>
        <v>1.1047725973993439</v>
      </c>
      <c r="EF38" s="56">
        <f t="shared" ref="EF38" si="251">EE38*EXP(-$F$38)+EE34*(1-EXP(-$F$38))/$F$38</f>
        <v>0.7811921952901516</v>
      </c>
      <c r="EG38" s="56">
        <f t="shared" ref="EG38" si="252">EF38*EXP(-$F$38)+EF34*(1-EXP(-$F$38))/$F$38</f>
        <v>0.55238629869967193</v>
      </c>
      <c r="EH38" s="56">
        <f t="shared" ref="EH38" si="253">EG38*EXP(-$F$38)+EG34*(1-EXP(-$F$38))/$F$38</f>
        <v>0.3905960976450758</v>
      </c>
      <c r="EI38" s="56">
        <f t="shared" ref="EI38" si="254">EH38*EXP(-$F$38)+EH34*(1-EXP(-$F$38))/$F$38</f>
        <v>0.27619314934983596</v>
      </c>
      <c r="EJ38" s="56">
        <f t="shared" ref="EJ38" si="255">EI38*EXP(-$F$38)+EI34*(1-EXP(-$F$38))/$F$38</f>
        <v>0.1952980488225379</v>
      </c>
      <c r="EK38" s="56">
        <f t="shared" ref="EK38" si="256">EJ38*EXP(-$F$38)+EJ34*(1-EXP(-$F$38))/$F$38</f>
        <v>0.13809657467491798</v>
      </c>
      <c r="EL38" s="56">
        <f t="shared" ref="EL38" si="257">EK38*EXP(-$F$38)+EK34*(1-EXP(-$F$38))/$F$38</f>
        <v>6.5695645937062732</v>
      </c>
      <c r="EM38" s="56">
        <f t="shared" ref="EM38" si="258">EL38*EXP(-$F$38)+EL34*(1-EXP(-$F$38))/$F$38</f>
        <v>4.6453836736527521</v>
      </c>
      <c r="EN38" s="56">
        <f t="shared" ref="EN38" si="259">EM38*EXP(-$F$38)+EM34*(1-EXP(-$F$38))/$F$38</f>
        <v>3.2847822968531371</v>
      </c>
      <c r="EO38" s="56">
        <f t="shared" ref="EO38" si="260">EN38*EXP(-$F$38)+EN34*(1-EXP(-$F$38))/$F$38</f>
        <v>2.3226918368263765</v>
      </c>
      <c r="EP38" s="56">
        <f t="shared" ref="EP38" si="261">EO38*EXP(-$F$38)+EO34*(1-EXP(-$F$38))/$F$38</f>
        <v>1.6423911484265687</v>
      </c>
      <c r="EQ38" s="56">
        <f t="shared" ref="EQ38" si="262">EP38*EXP(-$F$38)+EP34*(1-EXP(-$F$38))/$F$38</f>
        <v>1.1613459184131882</v>
      </c>
      <c r="ER38" s="56">
        <f t="shared" ref="ER38" si="263">EQ38*EXP(-$F$38)+EQ34*(1-EXP(-$F$38))/$F$38</f>
        <v>0.82119557421328437</v>
      </c>
      <c r="ES38" s="56">
        <f t="shared" ref="ES38" si="264">ER38*EXP(-$F$38)+ER34*(1-EXP(-$F$38))/$F$38</f>
        <v>0.58067295920659412</v>
      </c>
      <c r="ET38" s="56">
        <f t="shared" ref="ET38" si="265">ES38*EXP(-$F$38)+ES34*(1-EXP(-$F$38))/$F$38</f>
        <v>0.41059778710664219</v>
      </c>
      <c r="EU38" s="56">
        <f t="shared" ref="EU38" si="266">ET38*EXP(-$F$38)+ET34*(1-EXP(-$F$38))/$F$38</f>
        <v>0.29033647960329706</v>
      </c>
      <c r="EV38" s="56">
        <f t="shared" ref="EV38" si="267">EU38*EXP(-$F$38)+EU34*(1-EXP(-$F$38))/$F$38</f>
        <v>0.20529889355332109</v>
      </c>
      <c r="EW38" s="56">
        <f t="shared" ref="EW38" si="268">EV38*EXP(-$F$38)+EV34*(1-EXP(-$F$38))/$F$38</f>
        <v>0.14516823980164853</v>
      </c>
      <c r="EX38" s="56">
        <f t="shared" ref="EX38" si="269">EW38*EXP(-$F$38)+EW34*(1-EXP(-$F$38))/$F$38</f>
        <v>6.5745650160716647</v>
      </c>
      <c r="EY38" s="56">
        <f t="shared" ref="EY38" si="270">EX38*EXP(-$F$38)+EX34*(1-EXP(-$F$38))/$F$38</f>
        <v>4.6489195062161173</v>
      </c>
      <c r="EZ38" s="56">
        <f t="shared" ref="EZ38" si="271">EY38*EXP(-$F$38)+EY34*(1-EXP(-$F$38))/$F$38</f>
        <v>3.2872825080358328</v>
      </c>
      <c r="FA38" s="56">
        <f t="shared" ref="FA38" si="272">EZ38*EXP(-$F$38)+EZ34*(1-EXP(-$F$38))/$F$38</f>
        <v>2.3244597531080591</v>
      </c>
      <c r="FB38" s="56">
        <f t="shared" ref="FB38" si="273">FA38*EXP(-$F$38)+FA34*(1-EXP(-$F$38))/$F$38</f>
        <v>1.6436412540179168</v>
      </c>
      <c r="FC38" s="56">
        <f t="shared" ref="FC38" si="274">FB38*EXP(-$F$38)+FB34*(1-EXP(-$F$38))/$F$38</f>
        <v>1.1622298765540298</v>
      </c>
      <c r="FD38" s="56">
        <f t="shared" ref="FD38" si="275">FC38*EXP(-$F$38)+FC34*(1-EXP(-$F$38))/$F$38</f>
        <v>0.82182062700895853</v>
      </c>
      <c r="FE38" s="56">
        <f t="shared" ref="FE38" si="276">FD38*EXP(-$F$38)+FD34*(1-EXP(-$F$38))/$F$38</f>
        <v>0.58111493827701499</v>
      </c>
      <c r="FF38" s="56">
        <f t="shared" ref="FF38" si="277">FE38*EXP(-$F$38)+FE34*(1-EXP(-$F$38))/$F$38</f>
        <v>0.41091031350447932</v>
      </c>
      <c r="FG38" s="56">
        <f t="shared" ref="FG38" si="278">FF38*EXP(-$F$38)+FF34*(1-EXP(-$F$38))/$F$38</f>
        <v>0.2905574691385075</v>
      </c>
      <c r="FH38" s="56">
        <f t="shared" ref="FH38" si="279">FG38*EXP(-$F$38)+FG34*(1-EXP(-$F$38))/$F$38</f>
        <v>0.20545515675223966</v>
      </c>
      <c r="FI38" s="56">
        <f t="shared" ref="FI38" si="280">FH38*EXP(-$F$38)+FH34*(1-EXP(-$F$38))/$F$38</f>
        <v>0.14527873456925375</v>
      </c>
      <c r="FJ38" s="56">
        <f t="shared" ref="FJ38" si="281">FI38*EXP(-$F$38)+FI34*(1-EXP(-$F$38))/$F$38</f>
        <v>6.5746431476711242</v>
      </c>
      <c r="FK38" s="56">
        <f t="shared" ref="FK38" si="282">FJ38*EXP(-$F$38)+FJ34*(1-EXP(-$F$38))/$F$38</f>
        <v>4.6489747535999202</v>
      </c>
      <c r="FL38" s="56">
        <f t="shared" ref="FL38" si="283">FK38*EXP(-$F$38)+FK34*(1-EXP(-$F$38))/$F$38</f>
        <v>3.2873215738355626</v>
      </c>
      <c r="FM38" s="56">
        <f t="shared" ref="FM38" si="284">FL38*EXP(-$F$38)+FL34*(1-EXP(-$F$38))/$F$38</f>
        <v>2.3244873767999605</v>
      </c>
      <c r="FN38" s="56">
        <f t="shared" ref="FN38" si="285">FM38*EXP(-$F$38)+FM34*(1-EXP(-$F$38))/$F$38</f>
        <v>1.6436607869177817</v>
      </c>
      <c r="FO38" s="56">
        <f t="shared" ref="FO38" si="286">FN38*EXP(-$F$38)+FN34*(1-EXP(-$F$38))/$F$38</f>
        <v>1.1622436883999805</v>
      </c>
      <c r="FP38" s="56">
        <f t="shared" ref="FP38" si="287">FO38*EXP(-$F$38)+FO34*(1-EXP(-$F$38))/$F$38</f>
        <v>0.82183039345889097</v>
      </c>
      <c r="FQ38" s="56">
        <f t="shared" ref="FQ38" si="288">FP38*EXP(-$F$38)+FP34*(1-EXP(-$F$38))/$F$38</f>
        <v>0.58112184419999036</v>
      </c>
      <c r="FR38" s="56">
        <f t="shared" ref="FR38" si="289">FQ38*EXP(-$F$38)+FQ34*(1-EXP(-$F$38))/$F$38</f>
        <v>0.4109151967294456</v>
      </c>
      <c r="FS38" s="56">
        <f t="shared" ref="FS38" si="290">FR38*EXP(-$F$38)+FR34*(1-EXP(-$F$38))/$F$38</f>
        <v>0.29056092209999523</v>
      </c>
      <c r="FT38" s="56">
        <f t="shared" ref="FT38" si="291">FS38*EXP(-$F$38)+FS34*(1-EXP(-$F$38))/$F$38</f>
        <v>0.20545759836472283</v>
      </c>
      <c r="FU38" s="56">
        <f t="shared" ref="FU38" si="292">FT38*EXP(-$F$38)+FT34*(1-EXP(-$F$38))/$F$38</f>
        <v>0.14528046104999764</v>
      </c>
    </row>
    <row r="39" spans="4:177" x14ac:dyDescent="0.25">
      <c r="D39" t="s">
        <v>106</v>
      </c>
      <c r="E39" s="76" t="s">
        <v>107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6">
        <v>0</v>
      </c>
      <c r="AE39" s="56">
        <v>0</v>
      </c>
      <c r="AF39" s="56">
        <v>0</v>
      </c>
      <c r="AG39" s="56">
        <v>0</v>
      </c>
      <c r="AH39" s="56">
        <v>0</v>
      </c>
      <c r="AI39" s="56">
        <v>0</v>
      </c>
      <c r="AJ39" s="56">
        <v>0</v>
      </c>
      <c r="AK39" s="56">
        <v>0</v>
      </c>
      <c r="AL39" s="56">
        <v>0</v>
      </c>
      <c r="AM39" s="56">
        <v>0</v>
      </c>
      <c r="AN39" s="56">
        <v>0</v>
      </c>
      <c r="AO39" s="56">
        <v>0</v>
      </c>
      <c r="AP39" s="56">
        <v>0</v>
      </c>
      <c r="AQ39" s="56">
        <v>0</v>
      </c>
      <c r="AR39" s="56">
        <v>0</v>
      </c>
      <c r="AS39" s="56">
        <v>0</v>
      </c>
      <c r="AT39" s="56">
        <v>0</v>
      </c>
      <c r="AU39" s="56">
        <v>0</v>
      </c>
      <c r="AV39" s="56">
        <v>0</v>
      </c>
      <c r="AW39" s="56">
        <v>0</v>
      </c>
      <c r="AX39" s="56">
        <v>0</v>
      </c>
      <c r="AY39" s="56">
        <v>0</v>
      </c>
      <c r="AZ39" s="56">
        <v>0</v>
      </c>
      <c r="BA39" s="56">
        <v>0</v>
      </c>
      <c r="BB39" s="56">
        <v>0</v>
      </c>
      <c r="BC39" s="56">
        <v>0</v>
      </c>
      <c r="BD39" s="56">
        <v>0</v>
      </c>
      <c r="BE39" s="56">
        <v>0</v>
      </c>
      <c r="BF39" s="56">
        <v>0</v>
      </c>
      <c r="BG39" s="56">
        <v>0</v>
      </c>
      <c r="BH39" s="56">
        <v>0</v>
      </c>
      <c r="BI39" s="56">
        <v>0</v>
      </c>
      <c r="BJ39" s="56">
        <v>0</v>
      </c>
      <c r="BK39" s="56">
        <v>0</v>
      </c>
      <c r="BL39" s="56">
        <v>0</v>
      </c>
      <c r="BM39" s="56">
        <v>0</v>
      </c>
      <c r="BN39" s="56">
        <v>0</v>
      </c>
      <c r="BO39" s="56">
        <v>0</v>
      </c>
      <c r="BP39" s="56">
        <v>0</v>
      </c>
      <c r="BQ39" s="56">
        <v>0</v>
      </c>
      <c r="BR39" s="56">
        <v>0</v>
      </c>
      <c r="BS39" s="56">
        <v>0</v>
      </c>
      <c r="BT39" s="56">
        <v>0</v>
      </c>
      <c r="BU39" s="56">
        <v>0</v>
      </c>
      <c r="BV39" s="56">
        <v>0</v>
      </c>
      <c r="BW39" s="56">
        <v>0</v>
      </c>
      <c r="BX39" s="56">
        <v>0</v>
      </c>
      <c r="BY39" s="56">
        <v>0</v>
      </c>
      <c r="BZ39" s="56">
        <v>0</v>
      </c>
      <c r="CA39" s="56">
        <v>0</v>
      </c>
      <c r="CB39" s="56">
        <v>0</v>
      </c>
      <c r="CC39" s="56">
        <v>0</v>
      </c>
      <c r="CD39" s="56">
        <v>0</v>
      </c>
      <c r="CE39" s="56">
        <v>0</v>
      </c>
      <c r="CF39" s="56">
        <v>0</v>
      </c>
      <c r="CG39" s="56">
        <v>0</v>
      </c>
      <c r="CH39" s="56">
        <v>0</v>
      </c>
      <c r="CI39" s="56">
        <v>0</v>
      </c>
      <c r="CJ39" s="56">
        <v>0</v>
      </c>
      <c r="CK39" s="56">
        <v>0</v>
      </c>
      <c r="CL39" s="56">
        <v>0</v>
      </c>
      <c r="CM39" s="56">
        <v>0</v>
      </c>
      <c r="CN39" s="56">
        <v>0</v>
      </c>
      <c r="CO39" s="56">
        <v>0</v>
      </c>
      <c r="CP39" s="56">
        <v>0</v>
      </c>
      <c r="CQ39" s="56">
        <v>0</v>
      </c>
      <c r="CR39" s="56">
        <v>0</v>
      </c>
      <c r="CS39" s="56">
        <v>1</v>
      </c>
      <c r="CT39" s="56">
        <v>2</v>
      </c>
      <c r="CU39" s="56">
        <v>3</v>
      </c>
      <c r="CV39" s="56">
        <v>4</v>
      </c>
      <c r="CW39" s="56">
        <v>5</v>
      </c>
      <c r="CX39" s="56">
        <v>6</v>
      </c>
      <c r="CY39" s="56">
        <v>7</v>
      </c>
      <c r="CZ39" s="56">
        <v>8</v>
      </c>
      <c r="DA39" s="56">
        <v>9</v>
      </c>
      <c r="DB39" s="56">
        <v>10</v>
      </c>
      <c r="DC39" s="56">
        <v>11</v>
      </c>
      <c r="DD39" s="56">
        <v>12</v>
      </c>
      <c r="DE39" s="56">
        <v>13</v>
      </c>
      <c r="DF39" s="56">
        <v>14</v>
      </c>
      <c r="DG39" s="56">
        <v>15</v>
      </c>
      <c r="DH39" s="56">
        <v>16</v>
      </c>
      <c r="DI39" s="56">
        <v>17</v>
      </c>
      <c r="DJ39" s="56">
        <v>18</v>
      </c>
      <c r="DK39" s="56">
        <v>19</v>
      </c>
      <c r="DL39" s="56">
        <v>20</v>
      </c>
      <c r="DM39" s="56">
        <v>21</v>
      </c>
      <c r="DN39" s="56">
        <v>22</v>
      </c>
      <c r="DO39" s="56">
        <v>23</v>
      </c>
      <c r="DP39" s="56">
        <v>24</v>
      </c>
      <c r="DQ39" s="56">
        <v>25</v>
      </c>
      <c r="DR39" s="56">
        <v>26</v>
      </c>
      <c r="DS39" s="56">
        <v>27</v>
      </c>
      <c r="DT39" s="56">
        <v>28</v>
      </c>
      <c r="DU39" s="56">
        <v>29</v>
      </c>
      <c r="DV39" s="56">
        <v>30</v>
      </c>
      <c r="DW39" s="56">
        <v>31</v>
      </c>
      <c r="DX39" s="56">
        <v>32</v>
      </c>
      <c r="DY39" s="56">
        <v>33</v>
      </c>
      <c r="DZ39" s="56">
        <v>34</v>
      </c>
      <c r="EA39" s="56">
        <v>35</v>
      </c>
      <c r="EB39" s="56">
        <v>36</v>
      </c>
      <c r="EC39" s="56">
        <v>37</v>
      </c>
      <c r="ED39" s="56">
        <v>38</v>
      </c>
      <c r="EE39" s="56">
        <v>39</v>
      </c>
      <c r="EF39" s="56">
        <v>40</v>
      </c>
      <c r="EG39" s="56">
        <v>41</v>
      </c>
      <c r="EH39" s="56">
        <v>42</v>
      </c>
      <c r="EI39" s="56">
        <v>43</v>
      </c>
      <c r="EJ39" s="56">
        <v>44</v>
      </c>
      <c r="EK39" s="56">
        <v>45</v>
      </c>
      <c r="EL39" s="56">
        <v>46</v>
      </c>
      <c r="EM39" s="56">
        <v>47</v>
      </c>
      <c r="EN39" s="56">
        <v>48</v>
      </c>
      <c r="EO39" s="56">
        <v>49</v>
      </c>
      <c r="EP39" s="56">
        <v>50</v>
      </c>
      <c r="EQ39" s="56">
        <v>51</v>
      </c>
      <c r="ER39" s="56">
        <v>52</v>
      </c>
      <c r="ES39" s="56">
        <v>53</v>
      </c>
      <c r="ET39" s="56">
        <v>54</v>
      </c>
      <c r="EU39" s="56">
        <v>55</v>
      </c>
      <c r="EV39" s="56">
        <v>56</v>
      </c>
      <c r="EW39" s="56">
        <v>57</v>
      </c>
      <c r="EX39" s="56">
        <v>58</v>
      </c>
      <c r="EY39" s="56">
        <v>59</v>
      </c>
      <c r="EZ39" s="56">
        <v>60</v>
      </c>
      <c r="FA39" s="56">
        <v>61</v>
      </c>
      <c r="FB39" s="56">
        <v>62</v>
      </c>
      <c r="FC39" s="56">
        <v>63</v>
      </c>
      <c r="FD39" s="56">
        <v>64</v>
      </c>
      <c r="FE39" s="56">
        <v>65</v>
      </c>
      <c r="FF39" s="56">
        <v>66</v>
      </c>
      <c r="FG39" s="56">
        <v>67</v>
      </c>
      <c r="FH39" s="56">
        <v>68</v>
      </c>
      <c r="FI39" s="56">
        <v>69</v>
      </c>
      <c r="FJ39" s="56">
        <v>70</v>
      </c>
      <c r="FK39" s="56">
        <v>71</v>
      </c>
      <c r="FL39" s="56">
        <v>72</v>
      </c>
      <c r="FM39" s="56">
        <v>73</v>
      </c>
      <c r="FN39" s="56">
        <v>74</v>
      </c>
      <c r="FO39" s="56">
        <v>75</v>
      </c>
      <c r="FP39" s="56">
        <v>76</v>
      </c>
      <c r="FQ39" s="56">
        <v>77</v>
      </c>
      <c r="FR39" s="56">
        <v>78</v>
      </c>
      <c r="FS39" s="56">
        <v>79</v>
      </c>
      <c r="FT39" s="56">
        <v>80</v>
      </c>
      <c r="FU39" s="56">
        <v>81</v>
      </c>
    </row>
    <row r="40" spans="4:177" x14ac:dyDescent="0.25">
      <c r="D40" t="s">
        <v>108</v>
      </c>
      <c r="G40" s="56">
        <f>SUM(G36:G39)</f>
        <v>0</v>
      </c>
      <c r="H40" s="56">
        <f>SUM(H36:H39)</f>
        <v>0</v>
      </c>
      <c r="I40" s="56">
        <f t="shared" ref="I40:BT40" si="293">SUM(I36:I39)</f>
        <v>0</v>
      </c>
      <c r="J40" s="56">
        <f t="shared" si="293"/>
        <v>0</v>
      </c>
      <c r="K40" s="56">
        <f t="shared" si="293"/>
        <v>0</v>
      </c>
      <c r="L40" s="56">
        <f t="shared" si="293"/>
        <v>0</v>
      </c>
      <c r="M40" s="56">
        <f t="shared" si="293"/>
        <v>0</v>
      </c>
      <c r="N40" s="56">
        <f t="shared" si="293"/>
        <v>0</v>
      </c>
      <c r="O40" s="56">
        <f t="shared" si="293"/>
        <v>0</v>
      </c>
      <c r="P40" s="56">
        <f t="shared" si="293"/>
        <v>0</v>
      </c>
      <c r="Q40" s="56">
        <f t="shared" si="293"/>
        <v>0</v>
      </c>
      <c r="R40" s="56">
        <f t="shared" si="293"/>
        <v>0</v>
      </c>
      <c r="S40" s="56">
        <f t="shared" si="293"/>
        <v>0</v>
      </c>
      <c r="T40" s="56">
        <f t="shared" si="293"/>
        <v>0</v>
      </c>
      <c r="U40" s="56">
        <f t="shared" si="293"/>
        <v>0</v>
      </c>
      <c r="V40" s="56">
        <f t="shared" si="293"/>
        <v>0</v>
      </c>
      <c r="W40" s="56">
        <f t="shared" si="293"/>
        <v>0</v>
      </c>
      <c r="X40" s="56">
        <f t="shared" si="293"/>
        <v>0</v>
      </c>
      <c r="Y40" s="56">
        <f t="shared" si="293"/>
        <v>0</v>
      </c>
      <c r="Z40" s="56">
        <f t="shared" si="293"/>
        <v>0</v>
      </c>
      <c r="AA40" s="56">
        <f t="shared" si="293"/>
        <v>0</v>
      </c>
      <c r="AB40" s="56">
        <f t="shared" si="293"/>
        <v>0</v>
      </c>
      <c r="AC40" s="56">
        <f t="shared" si="293"/>
        <v>0</v>
      </c>
      <c r="AD40" s="56">
        <f t="shared" si="293"/>
        <v>0</v>
      </c>
      <c r="AE40" s="56">
        <f t="shared" si="293"/>
        <v>0</v>
      </c>
      <c r="AF40" s="56">
        <f t="shared" si="293"/>
        <v>0</v>
      </c>
      <c r="AG40" s="56">
        <f t="shared" si="293"/>
        <v>0</v>
      </c>
      <c r="AH40" s="56">
        <f t="shared" si="293"/>
        <v>0</v>
      </c>
      <c r="AI40" s="56">
        <f t="shared" si="293"/>
        <v>0</v>
      </c>
      <c r="AJ40" s="56">
        <f t="shared" si="293"/>
        <v>0</v>
      </c>
      <c r="AK40" s="56">
        <f t="shared" si="293"/>
        <v>0</v>
      </c>
      <c r="AL40" s="56">
        <f t="shared" si="293"/>
        <v>0</v>
      </c>
      <c r="AM40" s="56">
        <f t="shared" si="293"/>
        <v>0</v>
      </c>
      <c r="AN40" s="56">
        <f t="shared" si="293"/>
        <v>0</v>
      </c>
      <c r="AO40" s="56">
        <f t="shared" si="293"/>
        <v>0</v>
      </c>
      <c r="AP40" s="56">
        <f t="shared" si="293"/>
        <v>0</v>
      </c>
      <c r="AQ40" s="56">
        <f t="shared" si="293"/>
        <v>0</v>
      </c>
      <c r="AR40" s="56">
        <f t="shared" si="293"/>
        <v>0</v>
      </c>
      <c r="AS40" s="56">
        <f t="shared" si="293"/>
        <v>0</v>
      </c>
      <c r="AT40" s="56">
        <f t="shared" si="293"/>
        <v>0</v>
      </c>
      <c r="AU40" s="56">
        <f t="shared" si="293"/>
        <v>0</v>
      </c>
      <c r="AV40" s="56">
        <f t="shared" si="293"/>
        <v>0</v>
      </c>
      <c r="AW40" s="56">
        <f t="shared" si="293"/>
        <v>18.082664113219479</v>
      </c>
      <c r="AX40" s="56">
        <f t="shared" si="293"/>
        <v>16.321235272132768</v>
      </c>
      <c r="AY40" s="56">
        <f t="shared" si="293"/>
        <v>14.985067337675517</v>
      </c>
      <c r="AZ40" s="56">
        <f t="shared" si="293"/>
        <v>13.951965215769887</v>
      </c>
      <c r="BA40" s="56">
        <f t="shared" si="293"/>
        <v>13.135461678204857</v>
      </c>
      <c r="BB40" s="56">
        <f t="shared" si="293"/>
        <v>12.474354569863959</v>
      </c>
      <c r="BC40" s="56">
        <f t="shared" si="293"/>
        <v>11.925308452587663</v>
      </c>
      <c r="BD40" s="56">
        <f t="shared" si="293"/>
        <v>11.457623134157904</v>
      </c>
      <c r="BE40" s="56">
        <f t="shared" si="293"/>
        <v>32.312323842076353</v>
      </c>
      <c r="BF40" s="56">
        <f t="shared" si="293"/>
        <v>30.156576975260698</v>
      </c>
      <c r="BG40" s="56">
        <f t="shared" si="293"/>
        <v>28.449206685360405</v>
      </c>
      <c r="BH40" s="56">
        <f t="shared" si="293"/>
        <v>27.063561584688568</v>
      </c>
      <c r="BI40" s="56">
        <f t="shared" si="293"/>
        <v>25.909964245539079</v>
      </c>
      <c r="BJ40" s="56">
        <f t="shared" si="293"/>
        <v>24.924884970153837</v>
      </c>
      <c r="BK40" s="56">
        <f t="shared" si="293"/>
        <v>24.063286405250153</v>
      </c>
      <c r="BL40" s="56">
        <f t="shared" si="293"/>
        <v>23.293210284508895</v>
      </c>
      <c r="BM40" s="56">
        <f t="shared" si="293"/>
        <v>49.333260682429675</v>
      </c>
      <c r="BN40" s="56">
        <f t="shared" si="293"/>
        <v>46.453299209697931</v>
      </c>
      <c r="BO40" s="56">
        <f t="shared" si="293"/>
        <v>44.135419445628614</v>
      </c>
      <c r="BP40" s="56">
        <f t="shared" si="293"/>
        <v>42.222002553139234</v>
      </c>
      <c r="BQ40" s="56">
        <f t="shared" si="293"/>
        <v>40.601416895574488</v>
      </c>
      <c r="BR40" s="56">
        <f t="shared" si="293"/>
        <v>39.194553309485876</v>
      </c>
      <c r="BS40" s="56">
        <f t="shared" si="293"/>
        <v>37.94530398375796</v>
      </c>
      <c r="BT40" s="56">
        <f t="shared" si="293"/>
        <v>36.813829892730908</v>
      </c>
      <c r="BU40" s="56">
        <f t="shared" ref="BU40:CR40" si="294">SUM(BU36:BU39)</f>
        <v>58.871295918576202</v>
      </c>
      <c r="BV40" s="56">
        <f t="shared" si="294"/>
        <v>55.980600820685481</v>
      </c>
      <c r="BW40" s="56">
        <f t="shared" si="294"/>
        <v>53.594220247145124</v>
      </c>
      <c r="BX40" s="56">
        <f t="shared" si="294"/>
        <v>51.572822777115519</v>
      </c>
      <c r="BY40" s="56">
        <f t="shared" si="294"/>
        <v>49.817676367384294</v>
      </c>
      <c r="BZ40" s="56">
        <f t="shared" si="294"/>
        <v>48.258762430470831</v>
      </c>
      <c r="CA40" s="56">
        <f t="shared" si="294"/>
        <v>46.846371079480228</v>
      </c>
      <c r="CB40" s="56">
        <f t="shared" si="294"/>
        <v>45.545157933232431</v>
      </c>
      <c r="CC40" s="56">
        <f t="shared" si="294"/>
        <v>44.329941510917614</v>
      </c>
      <c r="CD40" s="56">
        <f t="shared" si="294"/>
        <v>65.674345823024993</v>
      </c>
      <c r="CE40" s="56">
        <f t="shared" si="294"/>
        <v>62.7147927601414</v>
      </c>
      <c r="CF40" s="56">
        <f t="shared" si="294"/>
        <v>60.2387073518017</v>
      </c>
      <c r="CG40" s="56">
        <f t="shared" si="294"/>
        <v>58.113758384796654</v>
      </c>
      <c r="CH40" s="56">
        <f t="shared" si="294"/>
        <v>56.246143711803946</v>
      </c>
      <c r="CI40" s="56">
        <f t="shared" si="294"/>
        <v>54.56931116923402</v>
      </c>
      <c r="CJ40" s="56">
        <f t="shared" si="294"/>
        <v>53.035982911729391</v>
      </c>
      <c r="CK40" s="56">
        <f t="shared" si="294"/>
        <v>51.612515618904261</v>
      </c>
      <c r="CL40" s="56">
        <f t="shared" si="294"/>
        <v>50.274912417004991</v>
      </c>
      <c r="CM40" s="56">
        <f t="shared" si="294"/>
        <v>70.889735682713678</v>
      </c>
      <c r="CN40" s="56">
        <f t="shared" si="294"/>
        <v>67.86020414044566</v>
      </c>
      <c r="CO40" s="56">
        <f t="shared" si="294"/>
        <v>65.303941746929809</v>
      </c>
      <c r="CP40" s="56">
        <f t="shared" si="294"/>
        <v>63.092264036025846</v>
      </c>
      <c r="CQ40" s="56">
        <f t="shared" si="294"/>
        <v>61.133932984494756</v>
      </c>
      <c r="CR40" s="56">
        <f t="shared" si="294"/>
        <v>59.364195350612547</v>
      </c>
      <c r="CS40" s="56">
        <f t="shared" ref="CS40:FD40" si="295">SUM(CS36:CS39)</f>
        <v>58.737031451437204</v>
      </c>
      <c r="CT40" s="56">
        <f t="shared" si="295"/>
        <v>58.219674067122888</v>
      </c>
      <c r="CU40" s="56">
        <f t="shared" si="295"/>
        <v>57.788732571460315</v>
      </c>
      <c r="CV40" s="56">
        <f t="shared" si="295"/>
        <v>78.095422131172555</v>
      </c>
      <c r="CW40" s="56">
        <f t="shared" si="295"/>
        <v>76.075711819660171</v>
      </c>
      <c r="CX40" s="56">
        <f t="shared" si="295"/>
        <v>74.507048759389477</v>
      </c>
      <c r="CY40" s="56">
        <f t="shared" si="295"/>
        <v>73.267656740407688</v>
      </c>
      <c r="CZ40" s="56">
        <f t="shared" si="295"/>
        <v>72.271174224008504</v>
      </c>
      <c r="DA40" s="56">
        <f t="shared" si="295"/>
        <v>71.456287953165514</v>
      </c>
      <c r="DB40" s="56">
        <f t="shared" si="295"/>
        <v>70.779402646601568</v>
      </c>
      <c r="DC40" s="56">
        <f t="shared" si="295"/>
        <v>70.209457532379247</v>
      </c>
      <c r="DD40" s="56">
        <f t="shared" si="295"/>
        <v>69.724260930357957</v>
      </c>
      <c r="DE40" s="56">
        <f t="shared" si="295"/>
        <v>69.307898261274858</v>
      </c>
      <c r="DF40" s="56">
        <f t="shared" si="295"/>
        <v>92.048394967634238</v>
      </c>
      <c r="DG40" s="56">
        <f t="shared" si="295"/>
        <v>89.820516719187978</v>
      </c>
      <c r="DH40" s="56">
        <f t="shared" si="295"/>
        <v>88.085076273012064</v>
      </c>
      <c r="DI40" s="56">
        <f t="shared" si="295"/>
        <v>86.708584584479851</v>
      </c>
      <c r="DJ40" s="56">
        <f t="shared" si="295"/>
        <v>85.596389129837846</v>
      </c>
      <c r="DK40" s="56">
        <f t="shared" si="295"/>
        <v>84.681305471474019</v>
      </c>
      <c r="DL40" s="56">
        <f t="shared" si="295"/>
        <v>83.915578394766811</v>
      </c>
      <c r="DM40" s="56">
        <f t="shared" si="295"/>
        <v>83.265197411869877</v>
      </c>
      <c r="DN40" s="56">
        <f t="shared" si="295"/>
        <v>82.705877058502267</v>
      </c>
      <c r="DO40" s="56">
        <f t="shared" si="295"/>
        <v>82.220214381231955</v>
      </c>
      <c r="DP40" s="56">
        <f t="shared" si="295"/>
        <v>107.32670059097396</v>
      </c>
      <c r="DQ40" s="56">
        <f t="shared" si="295"/>
        <v>104.83440615314501</v>
      </c>
      <c r="DR40" s="56">
        <f t="shared" si="295"/>
        <v>102.88432786422682</v>
      </c>
      <c r="DS40" s="56">
        <f t="shared" si="295"/>
        <v>101.32900884513587</v>
      </c>
      <c r="DT40" s="56">
        <f t="shared" si="295"/>
        <v>100.06390592575143</v>
      </c>
      <c r="DU40" s="56">
        <f t="shared" si="295"/>
        <v>99.014827353798779</v>
      </c>
      <c r="DV40" s="56">
        <f t="shared" si="295"/>
        <v>98.129049739974192</v>
      </c>
      <c r="DW40" s="56">
        <f t="shared" si="295"/>
        <v>97.369036620449364</v>
      </c>
      <c r="DX40" s="56">
        <f t="shared" si="295"/>
        <v>96.707996645033234</v>
      </c>
      <c r="DY40" s="56">
        <f t="shared" si="295"/>
        <v>96.12674258136299</v>
      </c>
      <c r="DZ40" s="56">
        <f t="shared" si="295"/>
        <v>122.96613631357509</v>
      </c>
      <c r="EA40" s="56">
        <f t="shared" si="295"/>
        <v>120.23563229318059</v>
      </c>
      <c r="EB40" s="56">
        <f t="shared" si="295"/>
        <v>118.08611566911654</v>
      </c>
      <c r="EC40" s="56">
        <f t="shared" si="295"/>
        <v>116.35947128495835</v>
      </c>
      <c r="ED40" s="56">
        <f t="shared" si="295"/>
        <v>114.94360329907883</v>
      </c>
      <c r="EE40" s="56">
        <f t="shared" si="295"/>
        <v>113.75896366603504</v>
      </c>
      <c r="EF40" s="56">
        <f t="shared" si="295"/>
        <v>112.74902615141272</v>
      </c>
      <c r="EG40" s="56">
        <f t="shared" si="295"/>
        <v>111.87355026485108</v>
      </c>
      <c r="EH40" s="56">
        <f t="shared" si="295"/>
        <v>111.10381796772569</v>
      </c>
      <c r="EI40" s="56">
        <f t="shared" si="295"/>
        <v>110.41926534764366</v>
      </c>
      <c r="EJ40" s="56">
        <f t="shared" si="295"/>
        <v>109.80510068778803</v>
      </c>
      <c r="EK40" s="56">
        <f t="shared" si="295"/>
        <v>109.25062002699204</v>
      </c>
      <c r="EL40" s="56">
        <f t="shared" si="295"/>
        <v>137.93229773089365</v>
      </c>
      <c r="EM40" s="56">
        <f t="shared" si="295"/>
        <v>135.06474915974789</v>
      </c>
      <c r="EN40" s="56">
        <f t="shared" si="295"/>
        <v>132.80625668887714</v>
      </c>
      <c r="EO40" s="56">
        <f t="shared" si="295"/>
        <v>130.99065843762975</v>
      </c>
      <c r="EP40" s="56">
        <f t="shared" si="295"/>
        <v>129.50016695439899</v>
      </c>
      <c r="EQ40" s="56">
        <f t="shared" si="295"/>
        <v>128.25120788810332</v>
      </c>
      <c r="ER40" s="56">
        <f t="shared" si="295"/>
        <v>127.1844062352946</v>
      </c>
      <c r="ES40" s="56">
        <f t="shared" si="295"/>
        <v>126.25750537077137</v>
      </c>
      <c r="ET40" s="56">
        <f t="shared" si="295"/>
        <v>125.44035987382728</v>
      </c>
      <c r="EU40" s="56">
        <f t="shared" si="295"/>
        <v>124.71139475386931</v>
      </c>
      <c r="EV40" s="56">
        <f t="shared" si="295"/>
        <v>124.05510158127278</v>
      </c>
      <c r="EW40" s="56">
        <f t="shared" si="295"/>
        <v>123.4602678251474</v>
      </c>
      <c r="EX40" s="56">
        <f t="shared" si="295"/>
        <v>152.10300645728336</v>
      </c>
      <c r="EY40" s="56">
        <f t="shared" si="295"/>
        <v>149.19767551075498</v>
      </c>
      <c r="EZ40" s="56">
        <f t="shared" si="295"/>
        <v>146.90237361862421</v>
      </c>
      <c r="FA40" s="56">
        <f t="shared" si="295"/>
        <v>145.05080719006816</v>
      </c>
      <c r="FB40" s="56">
        <f t="shared" si="295"/>
        <v>143.52509385621596</v>
      </c>
      <c r="FC40" s="56">
        <f t="shared" si="295"/>
        <v>142.24159036682596</v>
      </c>
      <c r="FD40" s="56">
        <f t="shared" si="295"/>
        <v>141.14087121934</v>
      </c>
      <c r="FE40" s="56">
        <f t="shared" ref="FE40:FU40" si="296">SUM(FE36:FE39)</f>
        <v>140.18064230355824</v>
      </c>
      <c r="FF40" s="56">
        <f t="shared" si="296"/>
        <v>139.33072992025348</v>
      </c>
      <c r="FG40" s="56">
        <f t="shared" si="296"/>
        <v>138.56953731514488</v>
      </c>
      <c r="FH40" s="56">
        <f t="shared" si="296"/>
        <v>137.88153890719497</v>
      </c>
      <c r="FI40" s="56">
        <f t="shared" si="296"/>
        <v>137.25550828174906</v>
      </c>
      <c r="FJ40" s="56">
        <f t="shared" si="296"/>
        <v>165.87351806472287</v>
      </c>
      <c r="FK40" s="56">
        <f t="shared" si="296"/>
        <v>162.94954213498971</v>
      </c>
      <c r="FL40" s="56">
        <f t="shared" si="296"/>
        <v>160.63552701107614</v>
      </c>
      <c r="FM40" s="56">
        <f t="shared" si="296"/>
        <v>158.76519064383439</v>
      </c>
      <c r="FN40" s="56">
        <f t="shared" si="296"/>
        <v>157.22066218714224</v>
      </c>
      <c r="FO40" s="56">
        <f t="shared" si="296"/>
        <v>155.91830974681363</v>
      </c>
      <c r="FP40" s="56">
        <f t="shared" si="296"/>
        <v>154.7987189105624</v>
      </c>
      <c r="FQ40" s="56">
        <f t="shared" si="296"/>
        <v>153.81960632783449</v>
      </c>
      <c r="FR40" s="56">
        <f t="shared" si="296"/>
        <v>152.95080868763023</v>
      </c>
      <c r="FS40" s="56">
        <f t="shared" si="296"/>
        <v>152.17073922853183</v>
      </c>
      <c r="FT40" s="56">
        <f t="shared" si="296"/>
        <v>151.4638819548093</v>
      </c>
      <c r="FU40" s="56">
        <f t="shared" si="296"/>
        <v>150.81901962553002</v>
      </c>
    </row>
    <row r="41" spans="4:177" x14ac:dyDescent="0.25">
      <c r="D41" t="s">
        <v>109</v>
      </c>
      <c r="E41" t="s">
        <v>110</v>
      </c>
      <c r="G41" s="56">
        <f>G40*44/12</f>
        <v>0</v>
      </c>
      <c r="H41" s="56">
        <f t="shared" ref="H41:BS41" si="297">H40*44/12</f>
        <v>0</v>
      </c>
      <c r="I41" s="56">
        <f t="shared" si="297"/>
        <v>0</v>
      </c>
      <c r="J41" s="56">
        <f t="shared" si="297"/>
        <v>0</v>
      </c>
      <c r="K41" s="56">
        <f t="shared" si="297"/>
        <v>0</v>
      </c>
      <c r="L41" s="56">
        <f t="shared" si="297"/>
        <v>0</v>
      </c>
      <c r="M41" s="56">
        <f t="shared" si="297"/>
        <v>0</v>
      </c>
      <c r="N41" s="56">
        <f t="shared" si="297"/>
        <v>0</v>
      </c>
      <c r="O41" s="56">
        <f t="shared" si="297"/>
        <v>0</v>
      </c>
      <c r="P41" s="56">
        <f t="shared" si="297"/>
        <v>0</v>
      </c>
      <c r="Q41" s="56">
        <f t="shared" si="297"/>
        <v>0</v>
      </c>
      <c r="R41" s="56">
        <f t="shared" si="297"/>
        <v>0</v>
      </c>
      <c r="S41" s="56">
        <f t="shared" si="297"/>
        <v>0</v>
      </c>
      <c r="T41" s="56">
        <f t="shared" si="297"/>
        <v>0</v>
      </c>
      <c r="U41" s="56">
        <f t="shared" si="297"/>
        <v>0</v>
      </c>
      <c r="V41" s="56">
        <f t="shared" si="297"/>
        <v>0</v>
      </c>
      <c r="W41" s="56">
        <f t="shared" si="297"/>
        <v>0</v>
      </c>
      <c r="X41" s="56">
        <f t="shared" si="297"/>
        <v>0</v>
      </c>
      <c r="Y41" s="56">
        <f t="shared" si="297"/>
        <v>0</v>
      </c>
      <c r="Z41" s="56">
        <f t="shared" si="297"/>
        <v>0</v>
      </c>
      <c r="AA41" s="56">
        <f t="shared" si="297"/>
        <v>0</v>
      </c>
      <c r="AB41" s="56">
        <f t="shared" si="297"/>
        <v>0</v>
      </c>
      <c r="AC41" s="56">
        <f t="shared" si="297"/>
        <v>0</v>
      </c>
      <c r="AD41" s="56">
        <f t="shared" si="297"/>
        <v>0</v>
      </c>
      <c r="AE41" s="56">
        <f t="shared" si="297"/>
        <v>0</v>
      </c>
      <c r="AF41" s="56">
        <f t="shared" si="297"/>
        <v>0</v>
      </c>
      <c r="AG41" s="56">
        <f t="shared" si="297"/>
        <v>0</v>
      </c>
      <c r="AH41" s="56">
        <f t="shared" si="297"/>
        <v>0</v>
      </c>
      <c r="AI41" s="56">
        <f t="shared" si="297"/>
        <v>0</v>
      </c>
      <c r="AJ41" s="56">
        <f t="shared" si="297"/>
        <v>0</v>
      </c>
      <c r="AK41" s="56">
        <f t="shared" si="297"/>
        <v>0</v>
      </c>
      <c r="AL41" s="56">
        <f t="shared" si="297"/>
        <v>0</v>
      </c>
      <c r="AM41" s="56">
        <f t="shared" si="297"/>
        <v>0</v>
      </c>
      <c r="AN41" s="56">
        <f t="shared" si="297"/>
        <v>0</v>
      </c>
      <c r="AO41" s="56">
        <f t="shared" si="297"/>
        <v>0</v>
      </c>
      <c r="AP41" s="56">
        <f t="shared" si="297"/>
        <v>0</v>
      </c>
      <c r="AQ41" s="56">
        <f t="shared" si="297"/>
        <v>0</v>
      </c>
      <c r="AR41" s="56">
        <f t="shared" si="297"/>
        <v>0</v>
      </c>
      <c r="AS41" s="56">
        <f t="shared" si="297"/>
        <v>0</v>
      </c>
      <c r="AT41" s="56">
        <f t="shared" si="297"/>
        <v>0</v>
      </c>
      <c r="AU41" s="56">
        <f t="shared" si="297"/>
        <v>0</v>
      </c>
      <c r="AV41" s="56">
        <f t="shared" si="297"/>
        <v>0</v>
      </c>
      <c r="AW41" s="56">
        <f t="shared" si="297"/>
        <v>66.30310174847142</v>
      </c>
      <c r="AX41" s="56">
        <f t="shared" si="297"/>
        <v>59.844529331153488</v>
      </c>
      <c r="AY41" s="56">
        <f t="shared" si="297"/>
        <v>54.945246904810233</v>
      </c>
      <c r="AZ41" s="56">
        <f t="shared" si="297"/>
        <v>51.157205791156251</v>
      </c>
      <c r="BA41" s="56">
        <f t="shared" si="297"/>
        <v>48.163359486751141</v>
      </c>
      <c r="BB41" s="56">
        <f t="shared" si="297"/>
        <v>45.739300089501178</v>
      </c>
      <c r="BC41" s="56">
        <f t="shared" si="297"/>
        <v>43.726130992821432</v>
      </c>
      <c r="BD41" s="56">
        <f t="shared" si="297"/>
        <v>42.011284825245646</v>
      </c>
      <c r="BE41" s="56">
        <f t="shared" si="297"/>
        <v>118.47852075427996</v>
      </c>
      <c r="BF41" s="56">
        <f t="shared" si="297"/>
        <v>110.57411557595589</v>
      </c>
      <c r="BG41" s="56">
        <f t="shared" si="297"/>
        <v>104.31375784632149</v>
      </c>
      <c r="BH41" s="56">
        <f t="shared" si="297"/>
        <v>99.233059143858085</v>
      </c>
      <c r="BI41" s="56">
        <f t="shared" si="297"/>
        <v>95.003202233643279</v>
      </c>
      <c r="BJ41" s="56">
        <f t="shared" si="297"/>
        <v>91.391244890564067</v>
      </c>
      <c r="BK41" s="56">
        <f t="shared" si="297"/>
        <v>88.232050152583895</v>
      </c>
      <c r="BL41" s="56">
        <f t="shared" si="297"/>
        <v>85.40843770986595</v>
      </c>
      <c r="BM41" s="56">
        <f t="shared" si="297"/>
        <v>180.88862250224213</v>
      </c>
      <c r="BN41" s="56">
        <f t="shared" si="297"/>
        <v>170.3287637688924</v>
      </c>
      <c r="BO41" s="56">
        <f t="shared" si="297"/>
        <v>161.82987130063825</v>
      </c>
      <c r="BP41" s="56">
        <f t="shared" si="297"/>
        <v>154.81400936151053</v>
      </c>
      <c r="BQ41" s="56">
        <f t="shared" si="297"/>
        <v>148.87186195043978</v>
      </c>
      <c r="BR41" s="56">
        <f t="shared" si="297"/>
        <v>143.71336213478153</v>
      </c>
      <c r="BS41" s="56">
        <f t="shared" si="297"/>
        <v>139.13278127377919</v>
      </c>
      <c r="BT41" s="56">
        <f t="shared" ref="BT41:CR41" si="298">BT40*44/12</f>
        <v>134.98404294001332</v>
      </c>
      <c r="BU41" s="56">
        <f t="shared" si="298"/>
        <v>215.86141836811274</v>
      </c>
      <c r="BV41" s="56">
        <f t="shared" si="298"/>
        <v>205.2622030091801</v>
      </c>
      <c r="BW41" s="56">
        <f t="shared" si="298"/>
        <v>196.51214090619877</v>
      </c>
      <c r="BX41" s="56">
        <f t="shared" si="298"/>
        <v>189.1003501827569</v>
      </c>
      <c r="BY41" s="56">
        <f t="shared" si="298"/>
        <v>182.66481334707575</v>
      </c>
      <c r="BZ41" s="56">
        <f t="shared" si="298"/>
        <v>176.94879557839306</v>
      </c>
      <c r="CA41" s="56">
        <f t="shared" si="298"/>
        <v>171.77002729142751</v>
      </c>
      <c r="CB41" s="56">
        <f t="shared" si="298"/>
        <v>166.99891242185225</v>
      </c>
      <c r="CC41" s="56">
        <f t="shared" si="298"/>
        <v>162.54311887336459</v>
      </c>
      <c r="CD41" s="56">
        <f t="shared" si="298"/>
        <v>240.80593468442498</v>
      </c>
      <c r="CE41" s="56">
        <f t="shared" si="298"/>
        <v>229.95424012051845</v>
      </c>
      <c r="CF41" s="56">
        <f t="shared" si="298"/>
        <v>220.87526028993958</v>
      </c>
      <c r="CG41" s="56">
        <f t="shared" si="298"/>
        <v>213.08378074425437</v>
      </c>
      <c r="CH41" s="56">
        <f t="shared" si="298"/>
        <v>206.23586027661449</v>
      </c>
      <c r="CI41" s="56">
        <f t="shared" si="298"/>
        <v>200.08747428719141</v>
      </c>
      <c r="CJ41" s="56">
        <f t="shared" si="298"/>
        <v>194.46527067634111</v>
      </c>
      <c r="CK41" s="56">
        <f t="shared" si="298"/>
        <v>189.24589060264896</v>
      </c>
      <c r="CL41" s="56">
        <f t="shared" si="298"/>
        <v>184.3413455290183</v>
      </c>
      <c r="CM41" s="56">
        <f t="shared" si="298"/>
        <v>259.92903083661685</v>
      </c>
      <c r="CN41" s="56">
        <f t="shared" si="298"/>
        <v>248.82074851496745</v>
      </c>
      <c r="CO41" s="56">
        <f t="shared" si="298"/>
        <v>239.44778640540929</v>
      </c>
      <c r="CP41" s="56">
        <f t="shared" si="298"/>
        <v>231.33830146542812</v>
      </c>
      <c r="CQ41" s="56">
        <f t="shared" si="298"/>
        <v>224.15775427648077</v>
      </c>
      <c r="CR41" s="56">
        <f t="shared" si="298"/>
        <v>217.66871628557934</v>
      </c>
      <c r="CS41" s="56">
        <f t="shared" ref="CS41:FD41" si="299">CS40*44/12</f>
        <v>215.36911532193642</v>
      </c>
      <c r="CT41" s="56">
        <f t="shared" si="299"/>
        <v>213.47213824611728</v>
      </c>
      <c r="CU41" s="56">
        <f t="shared" si="299"/>
        <v>211.89201942868783</v>
      </c>
      <c r="CV41" s="56">
        <f t="shared" si="299"/>
        <v>286.34988114763269</v>
      </c>
      <c r="CW41" s="56">
        <f t="shared" si="299"/>
        <v>278.94427667208726</v>
      </c>
      <c r="CX41" s="56">
        <f t="shared" si="299"/>
        <v>273.1925121177614</v>
      </c>
      <c r="CY41" s="56">
        <f t="shared" si="299"/>
        <v>268.64807471482817</v>
      </c>
      <c r="CZ41" s="56">
        <f t="shared" si="299"/>
        <v>264.99430548803122</v>
      </c>
      <c r="DA41" s="56">
        <f t="shared" si="299"/>
        <v>262.00638916160688</v>
      </c>
      <c r="DB41" s="56">
        <f t="shared" si="299"/>
        <v>259.52447637087243</v>
      </c>
      <c r="DC41" s="56">
        <f t="shared" si="299"/>
        <v>257.43467761872392</v>
      </c>
      <c r="DD41" s="56">
        <f t="shared" si="299"/>
        <v>255.65562341131249</v>
      </c>
      <c r="DE41" s="56">
        <f t="shared" si="299"/>
        <v>254.12896029134114</v>
      </c>
      <c r="DF41" s="56">
        <f t="shared" si="299"/>
        <v>337.51078154799217</v>
      </c>
      <c r="DG41" s="56">
        <f t="shared" si="299"/>
        <v>329.34189463702256</v>
      </c>
      <c r="DH41" s="56">
        <f t="shared" si="299"/>
        <v>322.97861300104427</v>
      </c>
      <c r="DI41" s="56">
        <f t="shared" si="299"/>
        <v>317.93147680975943</v>
      </c>
      <c r="DJ41" s="56">
        <f t="shared" si="299"/>
        <v>313.85342680940545</v>
      </c>
      <c r="DK41" s="56">
        <f t="shared" si="299"/>
        <v>310.49812006207139</v>
      </c>
      <c r="DL41" s="56">
        <f t="shared" si="299"/>
        <v>307.69045411414498</v>
      </c>
      <c r="DM41" s="56">
        <f t="shared" si="299"/>
        <v>305.30572384352291</v>
      </c>
      <c r="DN41" s="56">
        <f t="shared" si="299"/>
        <v>303.25488254784165</v>
      </c>
      <c r="DO41" s="56">
        <f t="shared" si="299"/>
        <v>301.47411939785053</v>
      </c>
      <c r="DP41" s="56">
        <f t="shared" si="299"/>
        <v>393.53123550023787</v>
      </c>
      <c r="DQ41" s="56">
        <f t="shared" si="299"/>
        <v>384.39282256153166</v>
      </c>
      <c r="DR41" s="56">
        <f t="shared" si="299"/>
        <v>377.24253550216503</v>
      </c>
      <c r="DS41" s="56">
        <f t="shared" si="299"/>
        <v>371.53969909883153</v>
      </c>
      <c r="DT41" s="56">
        <f t="shared" si="299"/>
        <v>366.90098839442186</v>
      </c>
      <c r="DU41" s="56">
        <f t="shared" si="299"/>
        <v>363.05436696392889</v>
      </c>
      <c r="DV41" s="56">
        <f t="shared" si="299"/>
        <v>359.8065157132387</v>
      </c>
      <c r="DW41" s="56">
        <f t="shared" si="299"/>
        <v>357.01980094164765</v>
      </c>
      <c r="DX41" s="56">
        <f t="shared" si="299"/>
        <v>354.59598769845519</v>
      </c>
      <c r="DY41" s="56">
        <f t="shared" si="299"/>
        <v>352.46472279833097</v>
      </c>
      <c r="DZ41" s="56">
        <f t="shared" si="299"/>
        <v>450.87583314977536</v>
      </c>
      <c r="EA41" s="56">
        <f t="shared" si="299"/>
        <v>440.86398507499547</v>
      </c>
      <c r="EB41" s="56">
        <f t="shared" si="299"/>
        <v>432.98242412009398</v>
      </c>
      <c r="EC41" s="56">
        <f t="shared" si="299"/>
        <v>426.65139471151389</v>
      </c>
      <c r="ED41" s="56">
        <f t="shared" si="299"/>
        <v>421.45987876328905</v>
      </c>
      <c r="EE41" s="56">
        <f t="shared" si="299"/>
        <v>417.11620010879511</v>
      </c>
      <c r="EF41" s="56">
        <f t="shared" si="299"/>
        <v>413.41309588851328</v>
      </c>
      <c r="EG41" s="56">
        <f t="shared" si="299"/>
        <v>410.2030176377873</v>
      </c>
      <c r="EH41" s="56">
        <f t="shared" si="299"/>
        <v>407.38066588166089</v>
      </c>
      <c r="EI41" s="56">
        <f t="shared" si="299"/>
        <v>404.87063960802675</v>
      </c>
      <c r="EJ41" s="56">
        <f t="shared" si="299"/>
        <v>402.61870252188942</v>
      </c>
      <c r="EK41" s="56">
        <f t="shared" si="299"/>
        <v>400.58560676563746</v>
      </c>
      <c r="EL41" s="56">
        <f t="shared" si="299"/>
        <v>505.75175834661007</v>
      </c>
      <c r="EM41" s="56">
        <f t="shared" si="299"/>
        <v>495.23741358574222</v>
      </c>
      <c r="EN41" s="56">
        <f t="shared" si="299"/>
        <v>486.95627452588286</v>
      </c>
      <c r="EO41" s="56">
        <f t="shared" si="299"/>
        <v>480.29908093797576</v>
      </c>
      <c r="EP41" s="56">
        <f t="shared" si="299"/>
        <v>474.83394549946297</v>
      </c>
      <c r="EQ41" s="56">
        <f t="shared" si="299"/>
        <v>470.25442892304551</v>
      </c>
      <c r="ER41" s="56">
        <f t="shared" si="299"/>
        <v>466.34282286274691</v>
      </c>
      <c r="ES41" s="56">
        <f t="shared" si="299"/>
        <v>462.94418635949501</v>
      </c>
      <c r="ET41" s="56">
        <f t="shared" si="299"/>
        <v>459.94798620403338</v>
      </c>
      <c r="EU41" s="56">
        <f t="shared" si="299"/>
        <v>457.27511409752083</v>
      </c>
      <c r="EV41" s="56">
        <f t="shared" si="299"/>
        <v>454.86870579800024</v>
      </c>
      <c r="EW41" s="56">
        <f t="shared" si="299"/>
        <v>452.68764869220712</v>
      </c>
      <c r="EX41" s="56">
        <f t="shared" si="299"/>
        <v>557.71102367670562</v>
      </c>
      <c r="EY41" s="56">
        <f t="shared" si="299"/>
        <v>547.05814353943492</v>
      </c>
      <c r="EZ41" s="56">
        <f t="shared" si="299"/>
        <v>538.64203660162218</v>
      </c>
      <c r="FA41" s="56">
        <f t="shared" si="299"/>
        <v>531.85295969691663</v>
      </c>
      <c r="FB41" s="56">
        <f t="shared" si="299"/>
        <v>526.25867747279187</v>
      </c>
      <c r="FC41" s="56">
        <f t="shared" si="299"/>
        <v>521.55249801169521</v>
      </c>
      <c r="FD41" s="56">
        <f t="shared" si="299"/>
        <v>517.51652780424672</v>
      </c>
      <c r="FE41" s="56">
        <f t="shared" ref="FE41:FU41" si="300">FE40*44/12</f>
        <v>513.9956884463802</v>
      </c>
      <c r="FF41" s="56">
        <f t="shared" si="300"/>
        <v>510.87934304092943</v>
      </c>
      <c r="FG41" s="56">
        <f t="shared" si="300"/>
        <v>508.0883034888646</v>
      </c>
      <c r="FH41" s="56">
        <f t="shared" si="300"/>
        <v>505.56564265971491</v>
      </c>
      <c r="FI41" s="56">
        <f t="shared" si="300"/>
        <v>503.27019703307991</v>
      </c>
      <c r="FJ41" s="56">
        <f t="shared" si="300"/>
        <v>608.20289957065052</v>
      </c>
      <c r="FK41" s="56">
        <f t="shared" si="300"/>
        <v>597.4816544949623</v>
      </c>
      <c r="FL41" s="56">
        <f t="shared" si="300"/>
        <v>588.99693237394581</v>
      </c>
      <c r="FM41" s="56">
        <f t="shared" si="300"/>
        <v>582.13903236072611</v>
      </c>
      <c r="FN41" s="56">
        <f t="shared" si="300"/>
        <v>576.47576135285487</v>
      </c>
      <c r="FO41" s="56">
        <f t="shared" si="300"/>
        <v>571.70046907164999</v>
      </c>
      <c r="FP41" s="56">
        <f t="shared" si="300"/>
        <v>567.59530267206208</v>
      </c>
      <c r="FQ41" s="56">
        <f t="shared" si="300"/>
        <v>564.00522320205982</v>
      </c>
      <c r="FR41" s="56">
        <f t="shared" si="300"/>
        <v>560.81963185464417</v>
      </c>
      <c r="FS41" s="56">
        <f t="shared" si="300"/>
        <v>557.95937717128334</v>
      </c>
      <c r="FT41" s="56">
        <f t="shared" si="300"/>
        <v>555.36756716763409</v>
      </c>
      <c r="FU41" s="56">
        <f t="shared" si="300"/>
        <v>553.00307196027677</v>
      </c>
    </row>
    <row r="42" spans="4:177" x14ac:dyDescent="0.25"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</row>
    <row r="43" spans="4:177" x14ac:dyDescent="0.25">
      <c r="E43" t="s">
        <v>111</v>
      </c>
      <c r="G43" s="56">
        <f t="shared" ref="G43:BR43" si="301">G41-G97</f>
        <v>0</v>
      </c>
      <c r="H43" s="56">
        <f t="shared" si="301"/>
        <v>0</v>
      </c>
      <c r="I43" s="56">
        <f t="shared" si="301"/>
        <v>0</v>
      </c>
      <c r="J43" s="56">
        <f t="shared" si="301"/>
        <v>0</v>
      </c>
      <c r="K43" s="56">
        <f t="shared" si="301"/>
        <v>0</v>
      </c>
      <c r="L43" s="56">
        <f t="shared" si="301"/>
        <v>0</v>
      </c>
      <c r="M43" s="56">
        <f t="shared" si="301"/>
        <v>0</v>
      </c>
      <c r="N43" s="56">
        <f t="shared" si="301"/>
        <v>0</v>
      </c>
      <c r="O43" s="56">
        <f t="shared" si="301"/>
        <v>0</v>
      </c>
      <c r="P43" s="56">
        <f t="shared" si="301"/>
        <v>0</v>
      </c>
      <c r="Q43" s="56">
        <f t="shared" si="301"/>
        <v>0</v>
      </c>
      <c r="R43" s="56">
        <f t="shared" si="301"/>
        <v>0</v>
      </c>
      <c r="S43" s="56">
        <f t="shared" si="301"/>
        <v>0</v>
      </c>
      <c r="T43" s="56">
        <f t="shared" si="301"/>
        <v>0</v>
      </c>
      <c r="U43" s="56">
        <f t="shared" si="301"/>
        <v>0</v>
      </c>
      <c r="V43" s="56">
        <f t="shared" si="301"/>
        <v>0</v>
      </c>
      <c r="W43" s="56">
        <f t="shared" si="301"/>
        <v>0</v>
      </c>
      <c r="X43" s="56">
        <f t="shared" si="301"/>
        <v>0</v>
      </c>
      <c r="Y43" s="56">
        <f t="shared" si="301"/>
        <v>0</v>
      </c>
      <c r="Z43" s="56">
        <f t="shared" si="301"/>
        <v>0</v>
      </c>
      <c r="AA43" s="56">
        <f t="shared" si="301"/>
        <v>0</v>
      </c>
      <c r="AB43" s="56">
        <f t="shared" si="301"/>
        <v>0</v>
      </c>
      <c r="AC43" s="56">
        <f t="shared" si="301"/>
        <v>0</v>
      </c>
      <c r="AD43" s="56">
        <f t="shared" si="301"/>
        <v>0</v>
      </c>
      <c r="AE43" s="56">
        <f t="shared" si="301"/>
        <v>0</v>
      </c>
      <c r="AF43" s="56">
        <f t="shared" si="301"/>
        <v>0</v>
      </c>
      <c r="AG43" s="56">
        <f t="shared" si="301"/>
        <v>0</v>
      </c>
      <c r="AH43" s="56">
        <f t="shared" si="301"/>
        <v>0</v>
      </c>
      <c r="AI43" s="56">
        <f t="shared" si="301"/>
        <v>0</v>
      </c>
      <c r="AJ43" s="56">
        <f t="shared" si="301"/>
        <v>0</v>
      </c>
      <c r="AK43" s="56">
        <f t="shared" si="301"/>
        <v>0</v>
      </c>
      <c r="AL43" s="56">
        <f t="shared" si="301"/>
        <v>0</v>
      </c>
      <c r="AM43" s="56">
        <f t="shared" si="301"/>
        <v>0</v>
      </c>
      <c r="AN43" s="56">
        <f t="shared" si="301"/>
        <v>0</v>
      </c>
      <c r="AO43" s="56">
        <f t="shared" si="301"/>
        <v>0</v>
      </c>
      <c r="AP43" s="56">
        <f t="shared" si="301"/>
        <v>0</v>
      </c>
      <c r="AQ43" s="56">
        <f t="shared" si="301"/>
        <v>0</v>
      </c>
      <c r="AR43" s="56">
        <f t="shared" si="301"/>
        <v>0</v>
      </c>
      <c r="AS43" s="56">
        <f t="shared" si="301"/>
        <v>0</v>
      </c>
      <c r="AT43" s="56">
        <f t="shared" si="301"/>
        <v>0</v>
      </c>
      <c r="AU43" s="56">
        <f t="shared" si="301"/>
        <v>0</v>
      </c>
      <c r="AV43" s="56">
        <f t="shared" si="301"/>
        <v>0</v>
      </c>
      <c r="AW43" s="56">
        <f t="shared" si="301"/>
        <v>66.30310174847142</v>
      </c>
      <c r="AX43" s="56">
        <f t="shared" si="301"/>
        <v>59.844529331153488</v>
      </c>
      <c r="AY43" s="56">
        <f t="shared" si="301"/>
        <v>54.945246904810233</v>
      </c>
      <c r="AZ43" s="56">
        <f t="shared" si="301"/>
        <v>51.157205791156251</v>
      </c>
      <c r="BA43" s="56">
        <f t="shared" si="301"/>
        <v>48.163359486751141</v>
      </c>
      <c r="BB43" s="56">
        <f t="shared" si="301"/>
        <v>45.739300089501178</v>
      </c>
      <c r="BC43" s="56">
        <f t="shared" si="301"/>
        <v>43.726130992821432</v>
      </c>
      <c r="BD43" s="56">
        <f t="shared" si="301"/>
        <v>42.011284825245646</v>
      </c>
      <c r="BE43" s="56">
        <f t="shared" si="301"/>
        <v>118.47852075427996</v>
      </c>
      <c r="BF43" s="56">
        <f t="shared" si="301"/>
        <v>110.57411557595589</v>
      </c>
      <c r="BG43" s="56">
        <f t="shared" si="301"/>
        <v>104.31375784632149</v>
      </c>
      <c r="BH43" s="56">
        <f t="shared" si="301"/>
        <v>99.233059143858085</v>
      </c>
      <c r="BI43" s="56">
        <f t="shared" si="301"/>
        <v>95.003202233643279</v>
      </c>
      <c r="BJ43" s="56">
        <f t="shared" si="301"/>
        <v>91.391244890564067</v>
      </c>
      <c r="BK43" s="56">
        <f t="shared" si="301"/>
        <v>88.232050152583895</v>
      </c>
      <c r="BL43" s="56">
        <f t="shared" si="301"/>
        <v>85.40843770986595</v>
      </c>
      <c r="BM43" s="56">
        <f t="shared" si="301"/>
        <v>180.88862250224213</v>
      </c>
      <c r="BN43" s="56">
        <f t="shared" si="301"/>
        <v>170.3287637688924</v>
      </c>
      <c r="BO43" s="56">
        <f t="shared" si="301"/>
        <v>161.82987130063825</v>
      </c>
      <c r="BP43" s="56">
        <f t="shared" si="301"/>
        <v>154.81400936151053</v>
      </c>
      <c r="BQ43" s="56">
        <f t="shared" si="301"/>
        <v>148.87186195043978</v>
      </c>
      <c r="BR43" s="56">
        <f t="shared" si="301"/>
        <v>143.71336213478153</v>
      </c>
      <c r="BS43" s="56">
        <f t="shared" ref="BS43:CR43" si="302">BS41-BS97</f>
        <v>139.13278127377919</v>
      </c>
      <c r="BT43" s="56">
        <f t="shared" si="302"/>
        <v>134.98404294001332</v>
      </c>
      <c r="BU43" s="56">
        <f t="shared" si="302"/>
        <v>215.86141836811274</v>
      </c>
      <c r="BV43" s="56">
        <f t="shared" si="302"/>
        <v>205.2622030091801</v>
      </c>
      <c r="BW43" s="56">
        <f t="shared" si="302"/>
        <v>196.51214090619877</v>
      </c>
      <c r="BX43" s="56">
        <f t="shared" si="302"/>
        <v>189.1003501827569</v>
      </c>
      <c r="BY43" s="56">
        <f t="shared" si="302"/>
        <v>182.66481334707575</v>
      </c>
      <c r="BZ43" s="56">
        <f t="shared" si="302"/>
        <v>176.94879557839306</v>
      </c>
      <c r="CA43" s="56">
        <f t="shared" si="302"/>
        <v>171.77002729142751</v>
      </c>
      <c r="CB43" s="56">
        <f t="shared" si="302"/>
        <v>166.99891242185225</v>
      </c>
      <c r="CC43" s="56">
        <f t="shared" si="302"/>
        <v>162.54311887336459</v>
      </c>
      <c r="CD43" s="56">
        <f t="shared" si="302"/>
        <v>240.80593468442498</v>
      </c>
      <c r="CE43" s="56">
        <f t="shared" si="302"/>
        <v>229.95424012051845</v>
      </c>
      <c r="CF43" s="56">
        <f t="shared" si="302"/>
        <v>220.87526028993958</v>
      </c>
      <c r="CG43" s="56">
        <f t="shared" si="302"/>
        <v>213.08378074425437</v>
      </c>
      <c r="CH43" s="56">
        <f t="shared" si="302"/>
        <v>206.23586027661449</v>
      </c>
      <c r="CI43" s="56">
        <f t="shared" si="302"/>
        <v>200.08747428719141</v>
      </c>
      <c r="CJ43" s="56">
        <f t="shared" si="302"/>
        <v>194.46527067634111</v>
      </c>
      <c r="CK43" s="56">
        <f t="shared" si="302"/>
        <v>189.24589060264896</v>
      </c>
      <c r="CL43" s="56">
        <f t="shared" si="302"/>
        <v>184.3413455290183</v>
      </c>
      <c r="CM43" s="56">
        <f t="shared" si="302"/>
        <v>259.92903083661685</v>
      </c>
      <c r="CN43" s="56">
        <f t="shared" si="302"/>
        <v>248.82074851496745</v>
      </c>
      <c r="CO43" s="56">
        <f t="shared" si="302"/>
        <v>239.44778640540929</v>
      </c>
      <c r="CP43" s="56">
        <f t="shared" si="302"/>
        <v>231.33830146542812</v>
      </c>
      <c r="CQ43" s="56">
        <f t="shared" si="302"/>
        <v>224.15775427648077</v>
      </c>
      <c r="CR43" s="56">
        <f t="shared" si="302"/>
        <v>217.66871628557934</v>
      </c>
      <c r="CS43" s="56">
        <f t="shared" ref="CS43:FD43" si="303">CS41-CS97</f>
        <v>215.36911532193642</v>
      </c>
      <c r="CT43" s="56">
        <f t="shared" si="303"/>
        <v>213.47213824611728</v>
      </c>
      <c r="CU43" s="56">
        <f t="shared" si="303"/>
        <v>211.89201942868783</v>
      </c>
      <c r="CV43" s="56">
        <f t="shared" si="303"/>
        <v>286.34988114763269</v>
      </c>
      <c r="CW43" s="56">
        <f t="shared" si="303"/>
        <v>278.94427667208726</v>
      </c>
      <c r="CX43" s="56">
        <f t="shared" si="303"/>
        <v>273.1925121177614</v>
      </c>
      <c r="CY43" s="56">
        <f t="shared" si="303"/>
        <v>268.64807471482817</v>
      </c>
      <c r="CZ43" s="56">
        <f t="shared" si="303"/>
        <v>264.99430548803122</v>
      </c>
      <c r="DA43" s="56">
        <f t="shared" si="303"/>
        <v>262.00638916160688</v>
      </c>
      <c r="DB43" s="56">
        <f t="shared" si="303"/>
        <v>259.52447637087243</v>
      </c>
      <c r="DC43" s="56">
        <f t="shared" si="303"/>
        <v>257.43467761872392</v>
      </c>
      <c r="DD43" s="56">
        <f t="shared" si="303"/>
        <v>255.65562341131249</v>
      </c>
      <c r="DE43" s="56">
        <f t="shared" si="303"/>
        <v>254.12896029134114</v>
      </c>
      <c r="DF43" s="56">
        <f t="shared" si="303"/>
        <v>337.51078154799217</v>
      </c>
      <c r="DG43" s="56">
        <f t="shared" si="303"/>
        <v>329.34189463702256</v>
      </c>
      <c r="DH43" s="56">
        <f t="shared" si="303"/>
        <v>322.97861300104427</v>
      </c>
      <c r="DI43" s="56">
        <f t="shared" si="303"/>
        <v>317.93147680975943</v>
      </c>
      <c r="DJ43" s="56">
        <f t="shared" si="303"/>
        <v>313.85342680940545</v>
      </c>
      <c r="DK43" s="56">
        <f t="shared" si="303"/>
        <v>310.49812006207139</v>
      </c>
      <c r="DL43" s="56">
        <f t="shared" si="303"/>
        <v>307.69045411414498</v>
      </c>
      <c r="DM43" s="56">
        <f t="shared" si="303"/>
        <v>305.30572384352291</v>
      </c>
      <c r="DN43" s="56">
        <f t="shared" si="303"/>
        <v>303.25488254784165</v>
      </c>
      <c r="DO43" s="56">
        <f t="shared" si="303"/>
        <v>301.47411939785053</v>
      </c>
      <c r="DP43" s="56">
        <f t="shared" si="303"/>
        <v>393.53123550023787</v>
      </c>
      <c r="DQ43" s="56">
        <f t="shared" si="303"/>
        <v>384.39282256153166</v>
      </c>
      <c r="DR43" s="56">
        <f t="shared" si="303"/>
        <v>377.24253550216503</v>
      </c>
      <c r="DS43" s="56">
        <f t="shared" si="303"/>
        <v>371.53969909883153</v>
      </c>
      <c r="DT43" s="56">
        <f t="shared" si="303"/>
        <v>366.90098839442186</v>
      </c>
      <c r="DU43" s="56">
        <f t="shared" si="303"/>
        <v>363.05436696392889</v>
      </c>
      <c r="DV43" s="56">
        <f t="shared" si="303"/>
        <v>359.8065157132387</v>
      </c>
      <c r="DW43" s="56">
        <f t="shared" si="303"/>
        <v>357.01980094164765</v>
      </c>
      <c r="DX43" s="56">
        <f t="shared" si="303"/>
        <v>354.59598769845519</v>
      </c>
      <c r="DY43" s="56">
        <f t="shared" si="303"/>
        <v>352.46472279833097</v>
      </c>
      <c r="DZ43" s="56">
        <f t="shared" si="303"/>
        <v>450.87583314977536</v>
      </c>
      <c r="EA43" s="56">
        <f t="shared" si="303"/>
        <v>440.86398507499547</v>
      </c>
      <c r="EB43" s="56">
        <f t="shared" si="303"/>
        <v>432.98242412009398</v>
      </c>
      <c r="EC43" s="56">
        <f t="shared" si="303"/>
        <v>426.65139471151389</v>
      </c>
      <c r="ED43" s="56">
        <f t="shared" si="303"/>
        <v>421.45987876328905</v>
      </c>
      <c r="EE43" s="56">
        <f t="shared" si="303"/>
        <v>417.11620010879511</v>
      </c>
      <c r="EF43" s="56">
        <f t="shared" si="303"/>
        <v>413.41309588851328</v>
      </c>
      <c r="EG43" s="56">
        <f t="shared" si="303"/>
        <v>410.2030176377873</v>
      </c>
      <c r="EH43" s="56">
        <f t="shared" si="303"/>
        <v>407.38066588166089</v>
      </c>
      <c r="EI43" s="56">
        <f t="shared" si="303"/>
        <v>404.87063960802675</v>
      </c>
      <c r="EJ43" s="56">
        <f t="shared" si="303"/>
        <v>402.61870252188942</v>
      </c>
      <c r="EK43" s="56">
        <f t="shared" si="303"/>
        <v>400.58560676563746</v>
      </c>
      <c r="EL43" s="56">
        <f t="shared" si="303"/>
        <v>505.75175834661007</v>
      </c>
      <c r="EM43" s="56">
        <f t="shared" si="303"/>
        <v>495.23741358574222</v>
      </c>
      <c r="EN43" s="56">
        <f t="shared" si="303"/>
        <v>486.95627452588286</v>
      </c>
      <c r="EO43" s="56">
        <f t="shared" si="303"/>
        <v>480.29908093797576</v>
      </c>
      <c r="EP43" s="56">
        <f t="shared" si="303"/>
        <v>474.83394549946297</v>
      </c>
      <c r="EQ43" s="56">
        <f t="shared" si="303"/>
        <v>470.25442892304551</v>
      </c>
      <c r="ER43" s="56">
        <f t="shared" si="303"/>
        <v>466.34282286274691</v>
      </c>
      <c r="ES43" s="56">
        <f t="shared" si="303"/>
        <v>462.94418635949501</v>
      </c>
      <c r="ET43" s="56">
        <f t="shared" si="303"/>
        <v>459.94798620403338</v>
      </c>
      <c r="EU43" s="56">
        <f t="shared" si="303"/>
        <v>457.27511409752083</v>
      </c>
      <c r="EV43" s="56">
        <f t="shared" si="303"/>
        <v>454.86870579800024</v>
      </c>
      <c r="EW43" s="56">
        <f t="shared" si="303"/>
        <v>452.68764869220712</v>
      </c>
      <c r="EX43" s="56">
        <f t="shared" si="303"/>
        <v>557.71102367670562</v>
      </c>
      <c r="EY43" s="56">
        <f t="shared" si="303"/>
        <v>547.05814353943492</v>
      </c>
      <c r="EZ43" s="56">
        <f t="shared" si="303"/>
        <v>538.64203660162218</v>
      </c>
      <c r="FA43" s="56">
        <f t="shared" si="303"/>
        <v>531.85295969691663</v>
      </c>
      <c r="FB43" s="56">
        <f t="shared" si="303"/>
        <v>526.25867747279187</v>
      </c>
      <c r="FC43" s="56">
        <f t="shared" si="303"/>
        <v>521.55249801169521</v>
      </c>
      <c r="FD43" s="56">
        <f t="shared" si="303"/>
        <v>517.51652780424672</v>
      </c>
      <c r="FE43" s="56">
        <f t="shared" ref="FE43:FU43" si="304">FE41-FE97</f>
        <v>513.9956884463802</v>
      </c>
      <c r="FF43" s="56">
        <f t="shared" si="304"/>
        <v>510.87934304092943</v>
      </c>
      <c r="FG43" s="56">
        <f t="shared" si="304"/>
        <v>508.0883034888646</v>
      </c>
      <c r="FH43" s="56">
        <f t="shared" si="304"/>
        <v>505.56564265971491</v>
      </c>
      <c r="FI43" s="56">
        <f t="shared" si="304"/>
        <v>503.27019703307991</v>
      </c>
      <c r="FJ43" s="56">
        <f t="shared" si="304"/>
        <v>608.20289957065052</v>
      </c>
      <c r="FK43" s="56">
        <f t="shared" si="304"/>
        <v>597.4816544949623</v>
      </c>
      <c r="FL43" s="56">
        <f t="shared" si="304"/>
        <v>588.99693237394581</v>
      </c>
      <c r="FM43" s="56">
        <f t="shared" si="304"/>
        <v>582.13903236072611</v>
      </c>
      <c r="FN43" s="56">
        <f t="shared" si="304"/>
        <v>576.47576135285487</v>
      </c>
      <c r="FO43" s="56">
        <f t="shared" si="304"/>
        <v>571.70046907164999</v>
      </c>
      <c r="FP43" s="56">
        <f t="shared" si="304"/>
        <v>567.59530267206208</v>
      </c>
      <c r="FQ43" s="56">
        <f t="shared" si="304"/>
        <v>564.00522320205982</v>
      </c>
      <c r="FR43" s="56">
        <f t="shared" si="304"/>
        <v>560.81963185464417</v>
      </c>
      <c r="FS43" s="56">
        <f t="shared" si="304"/>
        <v>557.95937717128334</v>
      </c>
      <c r="FT43" s="56">
        <f t="shared" si="304"/>
        <v>555.36756716763409</v>
      </c>
      <c r="FU43" s="56">
        <f t="shared" si="304"/>
        <v>553.00307196027677</v>
      </c>
    </row>
    <row r="44" spans="4:177" x14ac:dyDescent="0.25">
      <c r="E44" s="3" t="s">
        <v>112</v>
      </c>
      <c r="F44" s="14"/>
      <c r="G44" s="59">
        <f>1/30*SUM(G43:AJ43)</f>
        <v>0</v>
      </c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4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</row>
    <row r="45" spans="4:177" ht="15.75" thickBot="1" x14ac:dyDescent="0.3">
      <c r="E45" s="3"/>
      <c r="F45" s="14"/>
      <c r="G45" s="59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4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</row>
    <row r="46" spans="4:177" ht="15.75" thickBot="1" x14ac:dyDescent="0.3">
      <c r="E46" s="77" t="s">
        <v>9</v>
      </c>
      <c r="F46" s="78"/>
      <c r="G46" s="65">
        <f>MIN(G44:G45)</f>
        <v>0</v>
      </c>
      <c r="H46" s="79" t="s">
        <v>113</v>
      </c>
      <c r="I46" s="65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1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4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</row>
    <row r="47" spans="4:177" x14ac:dyDescent="0.25">
      <c r="G47" s="61"/>
      <c r="H47" s="82" t="s">
        <v>114</v>
      </c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2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</row>
    <row r="48" spans="4:177" x14ac:dyDescent="0.25">
      <c r="D48" s="51" t="s">
        <v>115</v>
      </c>
      <c r="E48" s="5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2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</row>
    <row r="49" spans="4:116" x14ac:dyDescent="0.25">
      <c r="E49" t="s">
        <v>57</v>
      </c>
      <c r="F49" s="42" t="s">
        <v>136</v>
      </c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2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</row>
    <row r="50" spans="4:116" x14ac:dyDescent="0.25">
      <c r="D50" t="s">
        <v>116</v>
      </c>
      <c r="F50">
        <f>VLOOKUP(F49,'Référencement Essences'!$B$3:$C$6,2,0)</f>
        <v>0.25</v>
      </c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2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</row>
    <row r="51" spans="4:116" x14ac:dyDescent="0.25">
      <c r="D51" t="s">
        <v>117</v>
      </c>
      <c r="E51" s="14" t="s">
        <v>118</v>
      </c>
      <c r="G51" s="61">
        <f t="shared" ref="G51:AJ51" si="305">$F$50*G22*$F$3</f>
        <v>0</v>
      </c>
      <c r="H51" s="61">
        <f t="shared" si="305"/>
        <v>0</v>
      </c>
      <c r="I51" s="61">
        <f t="shared" si="305"/>
        <v>0</v>
      </c>
      <c r="J51" s="61">
        <f t="shared" si="305"/>
        <v>0</v>
      </c>
      <c r="K51" s="61">
        <f t="shared" si="305"/>
        <v>0</v>
      </c>
      <c r="L51" s="61">
        <f t="shared" si="305"/>
        <v>0</v>
      </c>
      <c r="M51" s="61">
        <f t="shared" si="305"/>
        <v>0</v>
      </c>
      <c r="N51" s="61">
        <f t="shared" si="305"/>
        <v>0</v>
      </c>
      <c r="O51" s="61">
        <f t="shared" si="305"/>
        <v>0</v>
      </c>
      <c r="P51" s="61">
        <f t="shared" si="305"/>
        <v>0</v>
      </c>
      <c r="Q51" s="61">
        <f t="shared" si="305"/>
        <v>0</v>
      </c>
      <c r="R51" s="61">
        <f t="shared" si="305"/>
        <v>0</v>
      </c>
      <c r="S51" s="61">
        <f t="shared" si="305"/>
        <v>0</v>
      </c>
      <c r="T51" s="61">
        <f t="shared" si="305"/>
        <v>0</v>
      </c>
      <c r="U51" s="61">
        <f t="shared" si="305"/>
        <v>0</v>
      </c>
      <c r="V51" s="61">
        <f t="shared" si="305"/>
        <v>0</v>
      </c>
      <c r="W51" s="61">
        <f t="shared" si="305"/>
        <v>0</v>
      </c>
      <c r="X51" s="61">
        <f t="shared" si="305"/>
        <v>0</v>
      </c>
      <c r="Y51" s="61">
        <f t="shared" si="305"/>
        <v>0</v>
      </c>
      <c r="Z51" s="61">
        <f t="shared" si="305"/>
        <v>0</v>
      </c>
      <c r="AA51" s="61">
        <f t="shared" si="305"/>
        <v>0</v>
      </c>
      <c r="AB51" s="61">
        <f t="shared" si="305"/>
        <v>0</v>
      </c>
      <c r="AC51" s="61">
        <f t="shared" si="305"/>
        <v>0</v>
      </c>
      <c r="AD51" s="61">
        <f t="shared" si="305"/>
        <v>0</v>
      </c>
      <c r="AE51" s="61">
        <f t="shared" si="305"/>
        <v>0</v>
      </c>
      <c r="AF51" s="61">
        <f t="shared" si="305"/>
        <v>0</v>
      </c>
      <c r="AG51" s="61">
        <f t="shared" si="305"/>
        <v>0</v>
      </c>
      <c r="AH51" s="61">
        <f t="shared" si="305"/>
        <v>0</v>
      </c>
      <c r="AI51" s="61">
        <f t="shared" si="305"/>
        <v>0</v>
      </c>
      <c r="AJ51" s="61">
        <f t="shared" si="305"/>
        <v>0</v>
      </c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</row>
    <row r="52" spans="4:116" x14ac:dyDescent="0.25">
      <c r="D52" s="14" t="s">
        <v>119</v>
      </c>
      <c r="F52" s="59">
        <f>SUM(G51:AJ51)</f>
        <v>0</v>
      </c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2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</row>
    <row r="53" spans="4:116" ht="15.75" thickBot="1" x14ac:dyDescent="0.3">
      <c r="E53" s="3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2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</row>
    <row r="54" spans="4:116" ht="15.75" thickBot="1" x14ac:dyDescent="0.3">
      <c r="E54" s="47" t="s">
        <v>56</v>
      </c>
      <c r="F54" s="78"/>
      <c r="G54" s="65">
        <f>F52-G104</f>
        <v>0</v>
      </c>
      <c r="H54" s="67" t="s">
        <v>120</v>
      </c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8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2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</row>
    <row r="55" spans="4:116" x14ac:dyDescent="0.25">
      <c r="G55" s="61"/>
      <c r="H55" s="82" t="s">
        <v>114</v>
      </c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2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</row>
    <row r="56" spans="4:116" x14ac:dyDescent="0.25"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2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</row>
    <row r="57" spans="4:116" x14ac:dyDescent="0.25"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2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</row>
    <row r="58" spans="4:116" x14ac:dyDescent="0.25">
      <c r="D58" s="39" t="s">
        <v>121</v>
      </c>
      <c r="E58" s="40"/>
      <c r="F58" s="40"/>
      <c r="G58" s="40"/>
      <c r="H58" s="40"/>
      <c r="I58" s="40"/>
      <c r="J58" s="40"/>
      <c r="K58" s="73"/>
      <c r="AJ58" s="41"/>
    </row>
    <row r="59" spans="4:116" x14ac:dyDescent="0.25">
      <c r="K59" s="73"/>
      <c r="AJ59" s="41"/>
    </row>
    <row r="60" spans="4:116" x14ac:dyDescent="0.25">
      <c r="K60" s="73"/>
      <c r="AJ60" s="41"/>
    </row>
    <row r="61" spans="4:116" x14ac:dyDescent="0.25">
      <c r="D61" t="s">
        <v>122</v>
      </c>
      <c r="E61" t="s">
        <v>123</v>
      </c>
      <c r="F61" s="45">
        <v>1</v>
      </c>
      <c r="K61" s="73"/>
      <c r="AJ61" s="41"/>
    </row>
    <row r="62" spans="4:116" x14ac:dyDescent="0.25">
      <c r="D62" s="42" t="s">
        <v>124</v>
      </c>
      <c r="E62" t="s">
        <v>125</v>
      </c>
      <c r="F62" s="84">
        <v>80</v>
      </c>
      <c r="G62">
        <v>1</v>
      </c>
      <c r="H62">
        <v>2</v>
      </c>
      <c r="I62">
        <v>3</v>
      </c>
      <c r="J62">
        <v>4</v>
      </c>
      <c r="K62">
        <v>5</v>
      </c>
      <c r="L62">
        <v>6</v>
      </c>
      <c r="M62">
        <v>7</v>
      </c>
      <c r="N62">
        <v>8</v>
      </c>
      <c r="O62">
        <v>9</v>
      </c>
      <c r="P62">
        <v>10</v>
      </c>
      <c r="Q62">
        <v>11</v>
      </c>
      <c r="R62">
        <v>12</v>
      </c>
      <c r="S62">
        <v>13</v>
      </c>
      <c r="T62">
        <v>14</v>
      </c>
      <c r="U62">
        <v>15</v>
      </c>
      <c r="V62">
        <v>16</v>
      </c>
      <c r="W62">
        <v>17</v>
      </c>
      <c r="X62">
        <v>18</v>
      </c>
      <c r="Y62">
        <v>19</v>
      </c>
      <c r="Z62">
        <v>20</v>
      </c>
      <c r="AA62">
        <v>21</v>
      </c>
      <c r="AB62">
        <v>22</v>
      </c>
      <c r="AC62">
        <v>23</v>
      </c>
      <c r="AD62">
        <v>24</v>
      </c>
      <c r="AE62">
        <v>25</v>
      </c>
      <c r="AF62">
        <v>26</v>
      </c>
      <c r="AG62">
        <v>27</v>
      </c>
      <c r="AH62">
        <v>28</v>
      </c>
      <c r="AI62">
        <v>29</v>
      </c>
      <c r="AJ62" s="41">
        <v>30</v>
      </c>
      <c r="AK62">
        <v>31</v>
      </c>
      <c r="AL62">
        <v>32</v>
      </c>
      <c r="AM62">
        <v>33</v>
      </c>
      <c r="AN62">
        <v>34</v>
      </c>
      <c r="AO62">
        <v>35</v>
      </c>
      <c r="AP62">
        <v>36</v>
      </c>
      <c r="AQ62">
        <v>37</v>
      </c>
      <c r="AR62">
        <v>38</v>
      </c>
      <c r="AS62">
        <v>39</v>
      </c>
      <c r="AT62">
        <v>40</v>
      </c>
      <c r="AU62">
        <v>41</v>
      </c>
      <c r="AV62">
        <v>42</v>
      </c>
      <c r="AW62">
        <v>43</v>
      </c>
      <c r="AX62">
        <v>44</v>
      </c>
      <c r="AY62">
        <v>45</v>
      </c>
      <c r="AZ62">
        <v>46</v>
      </c>
      <c r="BA62">
        <v>47</v>
      </c>
      <c r="BB62">
        <v>48</v>
      </c>
      <c r="BC62">
        <v>49</v>
      </c>
      <c r="BD62">
        <v>50</v>
      </c>
      <c r="BE62">
        <v>51</v>
      </c>
      <c r="BF62">
        <v>52</v>
      </c>
      <c r="BG62">
        <v>53</v>
      </c>
      <c r="BH62">
        <v>54</v>
      </c>
      <c r="BI62">
        <v>55</v>
      </c>
      <c r="BJ62">
        <v>56</v>
      </c>
      <c r="BK62">
        <v>57</v>
      </c>
      <c r="BL62">
        <v>58</v>
      </c>
      <c r="BM62">
        <v>59</v>
      </c>
      <c r="BN62">
        <v>60</v>
      </c>
      <c r="BO62">
        <v>61</v>
      </c>
      <c r="BP62">
        <v>62</v>
      </c>
      <c r="BQ62">
        <v>63</v>
      </c>
      <c r="BR62">
        <v>64</v>
      </c>
      <c r="BS62">
        <v>65</v>
      </c>
      <c r="BT62">
        <v>66</v>
      </c>
      <c r="BU62">
        <v>67</v>
      </c>
      <c r="BV62">
        <v>68</v>
      </c>
      <c r="BW62">
        <v>69</v>
      </c>
      <c r="BX62">
        <v>70</v>
      </c>
      <c r="BY62">
        <v>71</v>
      </c>
      <c r="BZ62">
        <v>72</v>
      </c>
      <c r="CA62">
        <v>73</v>
      </c>
      <c r="CB62">
        <v>74</v>
      </c>
      <c r="CC62">
        <v>75</v>
      </c>
      <c r="CD62">
        <v>76</v>
      </c>
      <c r="CE62">
        <v>77</v>
      </c>
      <c r="CF62">
        <v>78</v>
      </c>
      <c r="CG62">
        <v>79</v>
      </c>
      <c r="CH62">
        <v>80</v>
      </c>
    </row>
    <row r="63" spans="4:116" x14ac:dyDescent="0.25">
      <c r="D63" t="s">
        <v>126</v>
      </c>
      <c r="E63" t="s">
        <v>50</v>
      </c>
      <c r="F63" s="42">
        <f>$F$3</f>
        <v>2.488</v>
      </c>
      <c r="AJ63" s="41"/>
    </row>
    <row r="64" spans="4:116" x14ac:dyDescent="0.25">
      <c r="D64" t="s">
        <v>127</v>
      </c>
      <c r="E64" t="s">
        <v>55</v>
      </c>
      <c r="F64" s="42">
        <v>0.56999999999999995</v>
      </c>
      <c r="AJ64" s="41"/>
    </row>
    <row r="65" spans="4:86" x14ac:dyDescent="0.25">
      <c r="AJ65" s="41"/>
    </row>
    <row r="66" spans="4:86" x14ac:dyDescent="0.25">
      <c r="AJ66" s="41"/>
    </row>
    <row r="67" spans="4:86" x14ac:dyDescent="0.25">
      <c r="D67" s="51" t="s">
        <v>62</v>
      </c>
      <c r="E67" s="51"/>
      <c r="AJ67" s="41"/>
    </row>
    <row r="68" spans="4:86" x14ac:dyDescent="0.25">
      <c r="D68" t="s">
        <v>128</v>
      </c>
      <c r="E68" t="s">
        <v>129</v>
      </c>
      <c r="G68">
        <f>G62*$F$61</f>
        <v>1</v>
      </c>
      <c r="H68">
        <f t="shared" ref="H68:BS68" si="306">H62*$F$61</f>
        <v>2</v>
      </c>
      <c r="I68">
        <f t="shared" si="306"/>
        <v>3</v>
      </c>
      <c r="J68">
        <f t="shared" si="306"/>
        <v>4</v>
      </c>
      <c r="K68">
        <f t="shared" si="306"/>
        <v>5</v>
      </c>
      <c r="L68">
        <f t="shared" si="306"/>
        <v>6</v>
      </c>
      <c r="M68">
        <f t="shared" si="306"/>
        <v>7</v>
      </c>
      <c r="N68">
        <f t="shared" si="306"/>
        <v>8</v>
      </c>
      <c r="O68">
        <f t="shared" si="306"/>
        <v>9</v>
      </c>
      <c r="P68">
        <f t="shared" si="306"/>
        <v>10</v>
      </c>
      <c r="Q68">
        <f t="shared" si="306"/>
        <v>11</v>
      </c>
      <c r="R68">
        <f t="shared" si="306"/>
        <v>12</v>
      </c>
      <c r="S68">
        <f t="shared" si="306"/>
        <v>13</v>
      </c>
      <c r="T68">
        <f t="shared" si="306"/>
        <v>14</v>
      </c>
      <c r="U68">
        <f t="shared" si="306"/>
        <v>15</v>
      </c>
      <c r="V68">
        <f t="shared" si="306"/>
        <v>16</v>
      </c>
      <c r="W68">
        <f t="shared" si="306"/>
        <v>17</v>
      </c>
      <c r="X68">
        <f t="shared" si="306"/>
        <v>18</v>
      </c>
      <c r="Y68">
        <f t="shared" si="306"/>
        <v>19</v>
      </c>
      <c r="Z68">
        <f t="shared" si="306"/>
        <v>20</v>
      </c>
      <c r="AA68">
        <f t="shared" si="306"/>
        <v>21</v>
      </c>
      <c r="AB68">
        <f t="shared" si="306"/>
        <v>22</v>
      </c>
      <c r="AC68">
        <f t="shared" si="306"/>
        <v>23</v>
      </c>
      <c r="AD68">
        <f t="shared" si="306"/>
        <v>24</v>
      </c>
      <c r="AE68">
        <f t="shared" si="306"/>
        <v>25</v>
      </c>
      <c r="AF68">
        <f t="shared" si="306"/>
        <v>26</v>
      </c>
      <c r="AG68">
        <f t="shared" si="306"/>
        <v>27</v>
      </c>
      <c r="AH68">
        <f t="shared" si="306"/>
        <v>28</v>
      </c>
      <c r="AI68">
        <f t="shared" si="306"/>
        <v>29</v>
      </c>
      <c r="AJ68" s="46">
        <f t="shared" si="306"/>
        <v>30</v>
      </c>
      <c r="AK68">
        <f t="shared" si="306"/>
        <v>31</v>
      </c>
      <c r="AL68">
        <f t="shared" si="306"/>
        <v>32</v>
      </c>
      <c r="AM68">
        <f t="shared" si="306"/>
        <v>33</v>
      </c>
      <c r="AN68">
        <f t="shared" si="306"/>
        <v>34</v>
      </c>
      <c r="AO68">
        <f t="shared" si="306"/>
        <v>35</v>
      </c>
      <c r="AP68">
        <f t="shared" si="306"/>
        <v>36</v>
      </c>
      <c r="AQ68">
        <f t="shared" si="306"/>
        <v>37</v>
      </c>
      <c r="AR68">
        <f t="shared" si="306"/>
        <v>38</v>
      </c>
      <c r="AS68">
        <f t="shared" si="306"/>
        <v>39</v>
      </c>
      <c r="AT68">
        <f t="shared" si="306"/>
        <v>40</v>
      </c>
      <c r="AU68">
        <f t="shared" si="306"/>
        <v>41</v>
      </c>
      <c r="AV68">
        <f t="shared" si="306"/>
        <v>42</v>
      </c>
      <c r="AW68">
        <f t="shared" si="306"/>
        <v>43</v>
      </c>
      <c r="AX68">
        <f t="shared" si="306"/>
        <v>44</v>
      </c>
      <c r="AY68">
        <f t="shared" si="306"/>
        <v>45</v>
      </c>
      <c r="AZ68">
        <f t="shared" si="306"/>
        <v>46</v>
      </c>
      <c r="BA68">
        <f t="shared" si="306"/>
        <v>47</v>
      </c>
      <c r="BB68">
        <f t="shared" si="306"/>
        <v>48</v>
      </c>
      <c r="BC68">
        <f t="shared" si="306"/>
        <v>49</v>
      </c>
      <c r="BD68">
        <f t="shared" si="306"/>
        <v>50</v>
      </c>
      <c r="BE68">
        <f t="shared" si="306"/>
        <v>51</v>
      </c>
      <c r="BF68">
        <f t="shared" si="306"/>
        <v>52</v>
      </c>
      <c r="BG68">
        <f t="shared" si="306"/>
        <v>53</v>
      </c>
      <c r="BH68">
        <f t="shared" si="306"/>
        <v>54</v>
      </c>
      <c r="BI68">
        <f t="shared" si="306"/>
        <v>55</v>
      </c>
      <c r="BJ68">
        <f t="shared" si="306"/>
        <v>56</v>
      </c>
      <c r="BK68">
        <f t="shared" si="306"/>
        <v>57</v>
      </c>
      <c r="BL68">
        <f t="shared" si="306"/>
        <v>58</v>
      </c>
      <c r="BM68">
        <f t="shared" si="306"/>
        <v>59</v>
      </c>
      <c r="BN68">
        <f t="shared" si="306"/>
        <v>60</v>
      </c>
      <c r="BO68">
        <f t="shared" si="306"/>
        <v>61</v>
      </c>
      <c r="BP68">
        <f t="shared" si="306"/>
        <v>62</v>
      </c>
      <c r="BQ68">
        <f t="shared" si="306"/>
        <v>63</v>
      </c>
      <c r="BR68">
        <f t="shared" si="306"/>
        <v>64</v>
      </c>
      <c r="BS68">
        <f t="shared" si="306"/>
        <v>65</v>
      </c>
      <c r="BT68">
        <f t="shared" ref="BT68:CH68" si="307">BT62*$F$61</f>
        <v>66</v>
      </c>
      <c r="BU68">
        <f t="shared" si="307"/>
        <v>67</v>
      </c>
      <c r="BV68">
        <f t="shared" si="307"/>
        <v>68</v>
      </c>
      <c r="BW68">
        <f t="shared" si="307"/>
        <v>69</v>
      </c>
      <c r="BX68">
        <f t="shared" si="307"/>
        <v>70</v>
      </c>
      <c r="BY68">
        <f t="shared" si="307"/>
        <v>71</v>
      </c>
      <c r="BZ68">
        <f t="shared" si="307"/>
        <v>72</v>
      </c>
      <c r="CA68">
        <f t="shared" si="307"/>
        <v>73</v>
      </c>
      <c r="CB68">
        <f t="shared" si="307"/>
        <v>74</v>
      </c>
      <c r="CC68">
        <f t="shared" si="307"/>
        <v>75</v>
      </c>
      <c r="CD68">
        <f t="shared" si="307"/>
        <v>76</v>
      </c>
      <c r="CE68">
        <f t="shared" si="307"/>
        <v>77</v>
      </c>
      <c r="CF68">
        <f t="shared" si="307"/>
        <v>78</v>
      </c>
      <c r="CG68">
        <f t="shared" si="307"/>
        <v>79</v>
      </c>
      <c r="CH68">
        <f t="shared" si="307"/>
        <v>80</v>
      </c>
    </row>
    <row r="69" spans="4:86" x14ac:dyDescent="0.25">
      <c r="D69" t="s">
        <v>66</v>
      </c>
      <c r="E69" t="s">
        <v>67</v>
      </c>
      <c r="G69" s="56">
        <f>G68*$F$64*$F$63</f>
        <v>1.4181599999999999</v>
      </c>
      <c r="H69" s="56">
        <f t="shared" ref="H69:BS69" si="308">H68*$F$64*$F$63</f>
        <v>2.8363199999999997</v>
      </c>
      <c r="I69" s="56">
        <f t="shared" si="308"/>
        <v>4.25448</v>
      </c>
      <c r="J69" s="56">
        <f t="shared" si="308"/>
        <v>5.6726399999999995</v>
      </c>
      <c r="K69" s="56">
        <f t="shared" si="308"/>
        <v>7.0907999999999989</v>
      </c>
      <c r="L69" s="56">
        <f t="shared" si="308"/>
        <v>8.5089600000000001</v>
      </c>
      <c r="M69" s="56">
        <f t="shared" si="308"/>
        <v>9.9271199999999986</v>
      </c>
      <c r="N69" s="56">
        <f t="shared" si="308"/>
        <v>11.345279999999999</v>
      </c>
      <c r="O69" s="56">
        <f t="shared" si="308"/>
        <v>12.763439999999999</v>
      </c>
      <c r="P69" s="56">
        <f t="shared" si="308"/>
        <v>14.181599999999998</v>
      </c>
      <c r="Q69" s="56">
        <f t="shared" si="308"/>
        <v>15.599759999999998</v>
      </c>
      <c r="R69" s="56">
        <f t="shared" si="308"/>
        <v>17.01792</v>
      </c>
      <c r="S69" s="56">
        <f t="shared" si="308"/>
        <v>18.436079999999997</v>
      </c>
      <c r="T69" s="56">
        <f t="shared" si="308"/>
        <v>19.854239999999997</v>
      </c>
      <c r="U69" s="56">
        <f t="shared" si="308"/>
        <v>21.272399999999998</v>
      </c>
      <c r="V69" s="56">
        <f t="shared" si="308"/>
        <v>22.690559999999998</v>
      </c>
      <c r="W69" s="56">
        <f t="shared" si="308"/>
        <v>24.108719999999998</v>
      </c>
      <c r="X69" s="56">
        <f t="shared" si="308"/>
        <v>25.526879999999998</v>
      </c>
      <c r="Y69" s="56">
        <f t="shared" si="308"/>
        <v>26.945039999999995</v>
      </c>
      <c r="Z69" s="56">
        <f t="shared" si="308"/>
        <v>28.363199999999996</v>
      </c>
      <c r="AA69" s="56">
        <f t="shared" si="308"/>
        <v>29.781359999999996</v>
      </c>
      <c r="AB69" s="56">
        <f t="shared" si="308"/>
        <v>31.199519999999996</v>
      </c>
      <c r="AC69" s="56">
        <f t="shared" si="308"/>
        <v>32.61768</v>
      </c>
      <c r="AD69" s="56">
        <f t="shared" si="308"/>
        <v>34.03584</v>
      </c>
      <c r="AE69" s="56">
        <f t="shared" si="308"/>
        <v>35.453999999999994</v>
      </c>
      <c r="AF69" s="56">
        <f t="shared" si="308"/>
        <v>36.872159999999994</v>
      </c>
      <c r="AG69" s="56">
        <f t="shared" si="308"/>
        <v>38.290319999999994</v>
      </c>
      <c r="AH69" s="56">
        <f t="shared" si="308"/>
        <v>39.708479999999994</v>
      </c>
      <c r="AI69" s="56">
        <f t="shared" si="308"/>
        <v>41.126639999999995</v>
      </c>
      <c r="AJ69" s="46">
        <f t="shared" si="308"/>
        <v>42.544799999999995</v>
      </c>
      <c r="AK69" s="56">
        <f t="shared" si="308"/>
        <v>43.962959999999995</v>
      </c>
      <c r="AL69" s="56">
        <f t="shared" si="308"/>
        <v>45.381119999999996</v>
      </c>
      <c r="AM69" s="56">
        <f t="shared" si="308"/>
        <v>46.799279999999996</v>
      </c>
      <c r="AN69" s="56">
        <f t="shared" si="308"/>
        <v>48.217439999999996</v>
      </c>
      <c r="AO69" s="56">
        <f t="shared" si="308"/>
        <v>49.635599999999997</v>
      </c>
      <c r="AP69" s="56">
        <f t="shared" si="308"/>
        <v>51.053759999999997</v>
      </c>
      <c r="AQ69" s="56">
        <f t="shared" si="308"/>
        <v>52.471919999999997</v>
      </c>
      <c r="AR69" s="56">
        <f t="shared" si="308"/>
        <v>53.89007999999999</v>
      </c>
      <c r="AS69" s="56">
        <f t="shared" si="308"/>
        <v>55.308239999999991</v>
      </c>
      <c r="AT69" s="56">
        <f t="shared" si="308"/>
        <v>56.726399999999991</v>
      </c>
      <c r="AU69" s="56">
        <f t="shared" si="308"/>
        <v>58.144559999999991</v>
      </c>
      <c r="AV69" s="56">
        <f t="shared" si="308"/>
        <v>59.562719999999992</v>
      </c>
      <c r="AW69" s="56">
        <f t="shared" si="308"/>
        <v>60.980879999999992</v>
      </c>
      <c r="AX69" s="56">
        <f t="shared" si="308"/>
        <v>62.399039999999992</v>
      </c>
      <c r="AY69" s="56">
        <f t="shared" si="308"/>
        <v>63.8172</v>
      </c>
      <c r="AZ69" s="56">
        <f t="shared" si="308"/>
        <v>65.23536</v>
      </c>
      <c r="BA69" s="56">
        <f t="shared" si="308"/>
        <v>66.65352</v>
      </c>
      <c r="BB69" s="56">
        <f t="shared" si="308"/>
        <v>68.071680000000001</v>
      </c>
      <c r="BC69" s="56">
        <f t="shared" si="308"/>
        <v>69.489839999999987</v>
      </c>
      <c r="BD69" s="56">
        <f t="shared" si="308"/>
        <v>70.907999999999987</v>
      </c>
      <c r="BE69" s="56">
        <f t="shared" si="308"/>
        <v>72.326159999999987</v>
      </c>
      <c r="BF69" s="56">
        <f t="shared" si="308"/>
        <v>73.744319999999988</v>
      </c>
      <c r="BG69" s="56">
        <f t="shared" si="308"/>
        <v>75.162479999999988</v>
      </c>
      <c r="BH69" s="56">
        <f t="shared" si="308"/>
        <v>76.580639999999988</v>
      </c>
      <c r="BI69" s="56">
        <f t="shared" si="308"/>
        <v>77.998799999999989</v>
      </c>
      <c r="BJ69" s="56">
        <f t="shared" si="308"/>
        <v>79.416959999999989</v>
      </c>
      <c r="BK69" s="56">
        <f t="shared" si="308"/>
        <v>80.835119999999989</v>
      </c>
      <c r="BL69" s="56">
        <f t="shared" si="308"/>
        <v>82.25327999999999</v>
      </c>
      <c r="BM69" s="56">
        <f t="shared" si="308"/>
        <v>83.67143999999999</v>
      </c>
      <c r="BN69" s="56">
        <f t="shared" si="308"/>
        <v>85.08959999999999</v>
      </c>
      <c r="BO69" s="56">
        <f t="shared" si="308"/>
        <v>86.50775999999999</v>
      </c>
      <c r="BP69" s="56">
        <f t="shared" si="308"/>
        <v>87.925919999999991</v>
      </c>
      <c r="BQ69" s="56">
        <f t="shared" si="308"/>
        <v>89.344079999999991</v>
      </c>
      <c r="BR69" s="56">
        <f t="shared" si="308"/>
        <v>90.762239999999991</v>
      </c>
      <c r="BS69" s="56">
        <f t="shared" si="308"/>
        <v>92.180399999999992</v>
      </c>
      <c r="BT69" s="56">
        <f t="shared" ref="BT69:CH69" si="309">BT68*$F$64*$F$63</f>
        <v>93.598559999999992</v>
      </c>
      <c r="BU69" s="56">
        <f t="shared" si="309"/>
        <v>95.016719999999992</v>
      </c>
      <c r="BV69" s="56">
        <f t="shared" si="309"/>
        <v>96.434879999999993</v>
      </c>
      <c r="BW69" s="56">
        <f t="shared" si="309"/>
        <v>97.853039999999993</v>
      </c>
      <c r="BX69" s="56">
        <f t="shared" si="309"/>
        <v>99.271199999999993</v>
      </c>
      <c r="BY69" s="56">
        <f t="shared" si="309"/>
        <v>100.68935999999999</v>
      </c>
      <c r="BZ69" s="56">
        <f t="shared" si="309"/>
        <v>102.10751999999999</v>
      </c>
      <c r="CA69" s="56">
        <f t="shared" si="309"/>
        <v>103.52567999999999</v>
      </c>
      <c r="CB69" s="56">
        <f t="shared" si="309"/>
        <v>104.94383999999999</v>
      </c>
      <c r="CC69" s="56">
        <f t="shared" si="309"/>
        <v>106.36199999999998</v>
      </c>
      <c r="CD69" s="56">
        <f t="shared" si="309"/>
        <v>107.78015999999998</v>
      </c>
      <c r="CE69" s="56">
        <f t="shared" si="309"/>
        <v>109.19831999999998</v>
      </c>
      <c r="CF69" s="56">
        <f t="shared" si="309"/>
        <v>110.61647999999998</v>
      </c>
      <c r="CG69" s="56">
        <f t="shared" si="309"/>
        <v>112.03463999999998</v>
      </c>
      <c r="CH69" s="56">
        <f t="shared" si="309"/>
        <v>113.45279999999998</v>
      </c>
    </row>
    <row r="70" spans="4:86" x14ac:dyDescent="0.25">
      <c r="D70" t="s">
        <v>68</v>
      </c>
      <c r="E70" t="s">
        <v>69</v>
      </c>
      <c r="G70" s="56">
        <f>EXP(-1.0587+0.8836*LN(G69)+0.284)</f>
        <v>0.62750397260023427</v>
      </c>
      <c r="H70" s="56">
        <f t="shared" ref="H70:BS70" si="310">EXP(-1.0587+0.8836*LN(H69)+0.284)</f>
        <v>1.1577281247575593</v>
      </c>
      <c r="I70" s="56">
        <f t="shared" si="310"/>
        <v>1.6565357780533416</v>
      </c>
      <c r="J70" s="56">
        <f t="shared" si="310"/>
        <v>2.1359775704695747</v>
      </c>
      <c r="K70" s="56">
        <f t="shared" si="310"/>
        <v>2.6015152461857358</v>
      </c>
      <c r="L70" s="56">
        <f t="shared" si="310"/>
        <v>3.0562644121159841</v>
      </c>
      <c r="M70" s="56">
        <f t="shared" si="310"/>
        <v>3.5022335795711816</v>
      </c>
      <c r="N70" s="56">
        <f t="shared" si="310"/>
        <v>3.9408217559753265</v>
      </c>
      <c r="O70" s="56">
        <f t="shared" si="310"/>
        <v>4.3730572295818568</v>
      </c>
      <c r="P70" s="56">
        <f t="shared" si="310"/>
        <v>4.7997263746624563</v>
      </c>
      <c r="Q70" s="56">
        <f t="shared" si="310"/>
        <v>5.2214491895590074</v>
      </c>
      <c r="R70" s="56">
        <f t="shared" si="310"/>
        <v>5.6387264799938928</v>
      </c>
      <c r="S70" s="56">
        <f t="shared" si="310"/>
        <v>6.051970824393206</v>
      </c>
      <c r="T70" s="56">
        <f t="shared" si="310"/>
        <v>6.4615277218698921</v>
      </c>
      <c r="U70" s="56">
        <f t="shared" si="310"/>
        <v>6.8676905177194554</v>
      </c>
      <c r="V70" s="56">
        <f t="shared" si="310"/>
        <v>7.270711231744964</v>
      </c>
      <c r="W70" s="56">
        <f t="shared" si="310"/>
        <v>7.6708086007484724</v>
      </c>
      <c r="X70" s="56">
        <f t="shared" si="310"/>
        <v>8.0681741740727873</v>
      </c>
      <c r="Y70" s="56">
        <f t="shared" si="310"/>
        <v>8.4629770157443094</v>
      </c>
      <c r="Z70" s="56">
        <f t="shared" si="310"/>
        <v>8.8553673884506807</v>
      </c>
      <c r="AA70" s="56">
        <f t="shared" si="310"/>
        <v>9.2454796797844541</v>
      </c>
      <c r="AB70" s="56">
        <f t="shared" si="310"/>
        <v>9.6334347553145214</v>
      </c>
      <c r="AC70" s="56">
        <f t="shared" si="310"/>
        <v>10.01934187173261</v>
      </c>
      <c r="AD70" s="56">
        <f t="shared" si="310"/>
        <v>10.403300247890233</v>
      </c>
      <c r="AE70" s="56">
        <f t="shared" si="310"/>
        <v>10.785400366618015</v>
      </c>
      <c r="AF70" s="56">
        <f t="shared" si="310"/>
        <v>11.165725062390768</v>
      </c>
      <c r="AG70" s="56">
        <f t="shared" si="310"/>
        <v>11.544350436952856</v>
      </c>
      <c r="AH70" s="56">
        <f t="shared" si="310"/>
        <v>11.921346635482037</v>
      </c>
      <c r="AI70" s="56">
        <f t="shared" si="310"/>
        <v>12.296778508756962</v>
      </c>
      <c r="AJ70" s="46">
        <f t="shared" si="310"/>
        <v>12.670706181425134</v>
      </c>
      <c r="AK70" s="56">
        <f t="shared" si="310"/>
        <v>13.043185542373472</v>
      </c>
      <c r="AL70" s="56">
        <f t="shared" si="310"/>
        <v>13.41426867004775</v>
      </c>
      <c r="AM70" s="56">
        <f t="shared" si="310"/>
        <v>13.784004203113616</v>
      </c>
      <c r="AN70" s="56">
        <f t="shared" si="310"/>
        <v>14.152437664926694</v>
      </c>
      <c r="AO70" s="56">
        <f t="shared" si="310"/>
        <v>14.519611748757033</v>
      </c>
      <c r="AP70" s="56">
        <f t="shared" si="310"/>
        <v>14.885566569500266</v>
      </c>
      <c r="AQ70" s="56">
        <f t="shared" si="310"/>
        <v>15.25033988663461</v>
      </c>
      <c r="AR70" s="56">
        <f t="shared" si="310"/>
        <v>15.61396730239653</v>
      </c>
      <c r="AS70" s="56">
        <f t="shared" si="310"/>
        <v>15.976482438509066</v>
      </c>
      <c r="AT70" s="56">
        <f t="shared" si="310"/>
        <v>16.337917094274061</v>
      </c>
      <c r="AU70" s="56">
        <f t="shared" si="310"/>
        <v>16.698301388410233</v>
      </c>
      <c r="AV70" s="56">
        <f t="shared" si="310"/>
        <v>17.057663886663619</v>
      </c>
      <c r="AW70" s="56">
        <f t="shared" si="310"/>
        <v>17.416031716922554</v>
      </c>
      <c r="AX70" s="56">
        <f t="shared" si="310"/>
        <v>17.773430673322274</v>
      </c>
      <c r="AY70" s="56">
        <f t="shared" si="310"/>
        <v>18.129885310618832</v>
      </c>
      <c r="AZ70" s="56">
        <f t="shared" si="310"/>
        <v>18.485419029937724</v>
      </c>
      <c r="BA70" s="56">
        <f t="shared" si="310"/>
        <v>18.840054156855683</v>
      </c>
      <c r="BB70" s="56">
        <f t="shared" si="310"/>
        <v>19.193812012649737</v>
      </c>
      <c r="BC70" s="56">
        <f t="shared" si="310"/>
        <v>19.546712979441295</v>
      </c>
      <c r="BD70" s="56">
        <f t="shared" si="310"/>
        <v>19.898776559872097</v>
      </c>
      <c r="BE70" s="56">
        <f t="shared" si="310"/>
        <v>20.250021431871303</v>
      </c>
      <c r="BF70" s="56">
        <f t="shared" si="310"/>
        <v>20.600465499005708</v>
      </c>
      <c r="BG70" s="56">
        <f t="shared" si="310"/>
        <v>20.950125936847385</v>
      </c>
      <c r="BH70" s="56">
        <f t="shared" si="310"/>
        <v>21.299019235743007</v>
      </c>
      <c r="BI70" s="56">
        <f t="shared" si="310"/>
        <v>21.647161240325264</v>
      </c>
      <c r="BJ70" s="56">
        <f t="shared" si="310"/>
        <v>21.994567186069645</v>
      </c>
      <c r="BK70" s="56">
        <f t="shared" si="310"/>
        <v>22.341251733166022</v>
      </c>
      <c r="BL70" s="56">
        <f t="shared" si="310"/>
        <v>22.687228997945844</v>
      </c>
      <c r="BM70" s="56">
        <f t="shared" si="310"/>
        <v>23.032512582080827</v>
      </c>
      <c r="BN70" s="56">
        <f t="shared" si="310"/>
        <v>23.377115599745697</v>
      </c>
      <c r="BO70" s="56">
        <f t="shared" si="310"/>
        <v>23.721050702919033</v>
      </c>
      <c r="BP70" s="56">
        <f t="shared" si="310"/>
        <v>24.064330104977749</v>
      </c>
      <c r="BQ70" s="56">
        <f t="shared" si="310"/>
        <v>24.406965602726412</v>
      </c>
      <c r="BR70" s="56">
        <f t="shared" si="310"/>
        <v>24.748968596988064</v>
      </c>
      <c r="BS70" s="56">
        <f t="shared" si="310"/>
        <v>25.090350111871619</v>
      </c>
      <c r="BT70" s="56">
        <f t="shared" ref="BT70:CH70" si="311">EXP(-1.0587+0.8836*LN(BT69)+0.284)</f>
        <v>25.43112081281998</v>
      </c>
      <c r="BU70" s="56">
        <f t="shared" si="311"/>
        <v>25.771291023533216</v>
      </c>
      <c r="BV70" s="56">
        <f t="shared" si="311"/>
        <v>26.110870741852779</v>
      </c>
      <c r="BW70" s="56">
        <f t="shared" si="311"/>
        <v>26.449869654684655</v>
      </c>
      <c r="BX70" s="56">
        <f t="shared" si="311"/>
        <v>26.788297152033117</v>
      </c>
      <c r="BY70" s="56">
        <f t="shared" si="311"/>
        <v>27.126162340209415</v>
      </c>
      <c r="BZ70" s="56">
        <f t="shared" si="311"/>
        <v>27.463474054275537</v>
      </c>
      <c r="CA70" s="56">
        <f t="shared" si="311"/>
        <v>27.800240869776541</v>
      </c>
      <c r="CB70" s="56">
        <f t="shared" si="311"/>
        <v>28.136471113812195</v>
      </c>
      <c r="CC70" s="56">
        <f t="shared" si="311"/>
        <v>28.472172875492795</v>
      </c>
      <c r="CD70" s="56">
        <f t="shared" si="311"/>
        <v>28.807354015821627</v>
      </c>
      <c r="CE70" s="56">
        <f t="shared" si="311"/>
        <v>29.142022177042517</v>
      </c>
      <c r="CF70" s="56">
        <f t="shared" si="311"/>
        <v>29.476184791487768</v>
      </c>
      <c r="CG70" s="56">
        <f t="shared" si="311"/>
        <v>29.809849089959826</v>
      </c>
      <c r="CH70" s="56">
        <f t="shared" si="311"/>
        <v>30.143022109675996</v>
      </c>
    </row>
    <row r="71" spans="4:86" x14ac:dyDescent="0.25">
      <c r="D71" t="s">
        <v>130</v>
      </c>
      <c r="E71" t="s">
        <v>50</v>
      </c>
      <c r="G71" s="56">
        <f>$F$63*70</f>
        <v>174.16</v>
      </c>
      <c r="H71" s="56">
        <f t="shared" ref="H71:BS71" si="312">$F$63*70</f>
        <v>174.16</v>
      </c>
      <c r="I71" s="56">
        <f t="shared" si="312"/>
        <v>174.16</v>
      </c>
      <c r="J71" s="56">
        <f t="shared" si="312"/>
        <v>174.16</v>
      </c>
      <c r="K71" s="56">
        <f t="shared" si="312"/>
        <v>174.16</v>
      </c>
      <c r="L71" s="56">
        <f t="shared" si="312"/>
        <v>174.16</v>
      </c>
      <c r="M71" s="56">
        <f t="shared" si="312"/>
        <v>174.16</v>
      </c>
      <c r="N71" s="56">
        <f t="shared" si="312"/>
        <v>174.16</v>
      </c>
      <c r="O71" s="56">
        <f t="shared" si="312"/>
        <v>174.16</v>
      </c>
      <c r="P71" s="56">
        <f t="shared" si="312"/>
        <v>174.16</v>
      </c>
      <c r="Q71" s="56">
        <f t="shared" si="312"/>
        <v>174.16</v>
      </c>
      <c r="R71" s="56">
        <f t="shared" si="312"/>
        <v>174.16</v>
      </c>
      <c r="S71" s="56">
        <f t="shared" si="312"/>
        <v>174.16</v>
      </c>
      <c r="T71" s="56">
        <f t="shared" si="312"/>
        <v>174.16</v>
      </c>
      <c r="U71" s="56">
        <f t="shared" si="312"/>
        <v>174.16</v>
      </c>
      <c r="V71" s="56">
        <f t="shared" si="312"/>
        <v>174.16</v>
      </c>
      <c r="W71" s="56">
        <f t="shared" si="312"/>
        <v>174.16</v>
      </c>
      <c r="X71" s="56">
        <f t="shared" si="312"/>
        <v>174.16</v>
      </c>
      <c r="Y71" s="56">
        <f t="shared" si="312"/>
        <v>174.16</v>
      </c>
      <c r="Z71" s="56">
        <f t="shared" si="312"/>
        <v>174.16</v>
      </c>
      <c r="AA71" s="56">
        <f t="shared" si="312"/>
        <v>174.16</v>
      </c>
      <c r="AB71" s="56">
        <f t="shared" si="312"/>
        <v>174.16</v>
      </c>
      <c r="AC71" s="56">
        <f t="shared" si="312"/>
        <v>174.16</v>
      </c>
      <c r="AD71" s="56">
        <f t="shared" si="312"/>
        <v>174.16</v>
      </c>
      <c r="AE71" s="56">
        <f t="shared" si="312"/>
        <v>174.16</v>
      </c>
      <c r="AF71" s="56">
        <f t="shared" si="312"/>
        <v>174.16</v>
      </c>
      <c r="AG71" s="56">
        <f t="shared" si="312"/>
        <v>174.16</v>
      </c>
      <c r="AH71" s="56">
        <f t="shared" si="312"/>
        <v>174.16</v>
      </c>
      <c r="AI71" s="56">
        <f t="shared" si="312"/>
        <v>174.16</v>
      </c>
      <c r="AJ71" s="46">
        <f t="shared" si="312"/>
        <v>174.16</v>
      </c>
      <c r="AK71" s="56">
        <f t="shared" si="312"/>
        <v>174.16</v>
      </c>
      <c r="AL71" s="56">
        <f t="shared" si="312"/>
        <v>174.16</v>
      </c>
      <c r="AM71" s="56">
        <f t="shared" si="312"/>
        <v>174.16</v>
      </c>
      <c r="AN71" s="56">
        <f t="shared" si="312"/>
        <v>174.16</v>
      </c>
      <c r="AO71" s="56">
        <f t="shared" si="312"/>
        <v>174.16</v>
      </c>
      <c r="AP71" s="56">
        <f t="shared" si="312"/>
        <v>174.16</v>
      </c>
      <c r="AQ71" s="56">
        <f t="shared" si="312"/>
        <v>174.16</v>
      </c>
      <c r="AR71" s="56">
        <f t="shared" si="312"/>
        <v>174.16</v>
      </c>
      <c r="AS71" s="56">
        <f t="shared" si="312"/>
        <v>174.16</v>
      </c>
      <c r="AT71" s="56">
        <f t="shared" si="312"/>
        <v>174.16</v>
      </c>
      <c r="AU71" s="56">
        <f t="shared" si="312"/>
        <v>174.16</v>
      </c>
      <c r="AV71" s="56">
        <f t="shared" si="312"/>
        <v>174.16</v>
      </c>
      <c r="AW71" s="56">
        <f t="shared" si="312"/>
        <v>174.16</v>
      </c>
      <c r="AX71" s="56">
        <f t="shared" si="312"/>
        <v>174.16</v>
      </c>
      <c r="AY71" s="56">
        <f t="shared" si="312"/>
        <v>174.16</v>
      </c>
      <c r="AZ71" s="56">
        <f t="shared" si="312"/>
        <v>174.16</v>
      </c>
      <c r="BA71" s="56">
        <f t="shared" si="312"/>
        <v>174.16</v>
      </c>
      <c r="BB71" s="56">
        <f t="shared" si="312"/>
        <v>174.16</v>
      </c>
      <c r="BC71" s="56">
        <f t="shared" si="312"/>
        <v>174.16</v>
      </c>
      <c r="BD71" s="56">
        <f t="shared" si="312"/>
        <v>174.16</v>
      </c>
      <c r="BE71" s="56">
        <f t="shared" si="312"/>
        <v>174.16</v>
      </c>
      <c r="BF71" s="56">
        <f t="shared" si="312"/>
        <v>174.16</v>
      </c>
      <c r="BG71" s="56">
        <f t="shared" si="312"/>
        <v>174.16</v>
      </c>
      <c r="BH71" s="56">
        <f t="shared" si="312"/>
        <v>174.16</v>
      </c>
      <c r="BI71" s="56">
        <f t="shared" si="312"/>
        <v>174.16</v>
      </c>
      <c r="BJ71" s="56">
        <f t="shared" si="312"/>
        <v>174.16</v>
      </c>
      <c r="BK71" s="56">
        <f t="shared" si="312"/>
        <v>174.16</v>
      </c>
      <c r="BL71" s="56">
        <f t="shared" si="312"/>
        <v>174.16</v>
      </c>
      <c r="BM71" s="56">
        <f t="shared" si="312"/>
        <v>174.16</v>
      </c>
      <c r="BN71" s="56">
        <f t="shared" si="312"/>
        <v>174.16</v>
      </c>
      <c r="BO71" s="56">
        <f t="shared" si="312"/>
        <v>174.16</v>
      </c>
      <c r="BP71" s="56">
        <f t="shared" si="312"/>
        <v>174.16</v>
      </c>
      <c r="BQ71" s="56">
        <f t="shared" si="312"/>
        <v>174.16</v>
      </c>
      <c r="BR71" s="56">
        <f t="shared" si="312"/>
        <v>174.16</v>
      </c>
      <c r="BS71" s="56">
        <f t="shared" si="312"/>
        <v>174.16</v>
      </c>
      <c r="BT71" s="56">
        <f t="shared" ref="BT71:CH71" si="313">$F$63*70</f>
        <v>174.16</v>
      </c>
      <c r="BU71" s="56">
        <f t="shared" si="313"/>
        <v>174.16</v>
      </c>
      <c r="BV71" s="56">
        <f t="shared" si="313"/>
        <v>174.16</v>
      </c>
      <c r="BW71" s="56">
        <f t="shared" si="313"/>
        <v>174.16</v>
      </c>
      <c r="BX71" s="56">
        <f t="shared" si="313"/>
        <v>174.16</v>
      </c>
      <c r="BY71" s="56">
        <f t="shared" si="313"/>
        <v>174.16</v>
      </c>
      <c r="BZ71" s="56">
        <f t="shared" si="313"/>
        <v>174.16</v>
      </c>
      <c r="CA71" s="56">
        <f t="shared" si="313"/>
        <v>174.16</v>
      </c>
      <c r="CB71" s="56">
        <f t="shared" si="313"/>
        <v>174.16</v>
      </c>
      <c r="CC71" s="56">
        <f t="shared" si="313"/>
        <v>174.16</v>
      </c>
      <c r="CD71" s="56">
        <f t="shared" si="313"/>
        <v>174.16</v>
      </c>
      <c r="CE71" s="56">
        <f t="shared" si="313"/>
        <v>174.16</v>
      </c>
      <c r="CF71" s="56">
        <f t="shared" si="313"/>
        <v>174.16</v>
      </c>
      <c r="CG71" s="56">
        <f t="shared" si="313"/>
        <v>174.16</v>
      </c>
      <c r="CH71" s="56">
        <f t="shared" si="313"/>
        <v>174.16</v>
      </c>
    </row>
    <row r="72" spans="4:86" ht="16.5" x14ac:dyDescent="0.25">
      <c r="D72" s="42" t="s">
        <v>71</v>
      </c>
      <c r="E72" t="s">
        <v>72</v>
      </c>
      <c r="F72" s="58" t="s">
        <v>73</v>
      </c>
      <c r="G72" s="56">
        <f>IF(G62&gt;30,10*$F$63,$F$63*(10/2+10/30*G62/2))</f>
        <v>12.854666666666667</v>
      </c>
      <c r="H72" s="56">
        <f t="shared" ref="H72:BS72" si="314">IF(H62&gt;30,10*$F$63,$F$63*(10/2+10/30*H62/2))</f>
        <v>13.269333333333332</v>
      </c>
      <c r="I72" s="56">
        <f t="shared" si="314"/>
        <v>13.683999999999999</v>
      </c>
      <c r="J72" s="56">
        <f t="shared" si="314"/>
        <v>14.098666666666666</v>
      </c>
      <c r="K72" s="56">
        <f t="shared" si="314"/>
        <v>14.513333333333332</v>
      </c>
      <c r="L72" s="56">
        <f t="shared" si="314"/>
        <v>14.928000000000001</v>
      </c>
      <c r="M72" s="56">
        <f t="shared" si="314"/>
        <v>15.342666666666664</v>
      </c>
      <c r="N72" s="56">
        <f t="shared" si="314"/>
        <v>15.757333333333333</v>
      </c>
      <c r="O72" s="56">
        <f t="shared" si="314"/>
        <v>16.172000000000001</v>
      </c>
      <c r="P72" s="56">
        <f t="shared" si="314"/>
        <v>16.586666666666666</v>
      </c>
      <c r="Q72" s="56">
        <f t="shared" si="314"/>
        <v>17.001333333333331</v>
      </c>
      <c r="R72" s="56">
        <f t="shared" si="314"/>
        <v>17.416</v>
      </c>
      <c r="S72" s="56">
        <f t="shared" si="314"/>
        <v>17.830666666666666</v>
      </c>
      <c r="T72" s="56">
        <f t="shared" si="314"/>
        <v>18.245333333333331</v>
      </c>
      <c r="U72" s="56">
        <f t="shared" si="314"/>
        <v>18.66</v>
      </c>
      <c r="V72" s="56">
        <f t="shared" si="314"/>
        <v>19.074666666666666</v>
      </c>
      <c r="W72" s="56">
        <f t="shared" si="314"/>
        <v>19.489333333333331</v>
      </c>
      <c r="X72" s="56">
        <f t="shared" si="314"/>
        <v>19.904</v>
      </c>
      <c r="Y72" s="56">
        <f t="shared" si="314"/>
        <v>20.318666666666665</v>
      </c>
      <c r="Z72" s="56">
        <f t="shared" si="314"/>
        <v>20.733333333333331</v>
      </c>
      <c r="AA72" s="56">
        <f t="shared" si="314"/>
        <v>21.148</v>
      </c>
      <c r="AB72" s="56">
        <f t="shared" si="314"/>
        <v>21.562666666666665</v>
      </c>
      <c r="AC72" s="56">
        <f t="shared" si="314"/>
        <v>21.977333333333331</v>
      </c>
      <c r="AD72" s="56">
        <f t="shared" si="314"/>
        <v>22.391999999999999</v>
      </c>
      <c r="AE72" s="56">
        <f t="shared" si="314"/>
        <v>22.806666666666665</v>
      </c>
      <c r="AF72" s="56">
        <f t="shared" si="314"/>
        <v>23.22133333333333</v>
      </c>
      <c r="AG72" s="56">
        <f t="shared" si="314"/>
        <v>23.635999999999999</v>
      </c>
      <c r="AH72" s="56">
        <f t="shared" si="314"/>
        <v>24.050666666666665</v>
      </c>
      <c r="AI72" s="56">
        <f t="shared" si="314"/>
        <v>24.46533333333333</v>
      </c>
      <c r="AJ72" s="46">
        <f t="shared" si="314"/>
        <v>24.88</v>
      </c>
      <c r="AK72" s="56">
        <f t="shared" si="314"/>
        <v>24.88</v>
      </c>
      <c r="AL72" s="56">
        <f t="shared" si="314"/>
        <v>24.88</v>
      </c>
      <c r="AM72" s="56">
        <f t="shared" si="314"/>
        <v>24.88</v>
      </c>
      <c r="AN72" s="56">
        <f t="shared" si="314"/>
        <v>24.88</v>
      </c>
      <c r="AO72" s="56">
        <f t="shared" si="314"/>
        <v>24.88</v>
      </c>
      <c r="AP72" s="56">
        <f t="shared" si="314"/>
        <v>24.88</v>
      </c>
      <c r="AQ72" s="56">
        <f t="shared" si="314"/>
        <v>24.88</v>
      </c>
      <c r="AR72" s="56">
        <f t="shared" si="314"/>
        <v>24.88</v>
      </c>
      <c r="AS72" s="56">
        <f t="shared" si="314"/>
        <v>24.88</v>
      </c>
      <c r="AT72" s="56">
        <f t="shared" si="314"/>
        <v>24.88</v>
      </c>
      <c r="AU72" s="56">
        <f t="shared" si="314"/>
        <v>24.88</v>
      </c>
      <c r="AV72" s="56">
        <f t="shared" si="314"/>
        <v>24.88</v>
      </c>
      <c r="AW72" s="56">
        <f t="shared" si="314"/>
        <v>24.88</v>
      </c>
      <c r="AX72" s="56">
        <f t="shared" si="314"/>
        <v>24.88</v>
      </c>
      <c r="AY72" s="56">
        <f t="shared" si="314"/>
        <v>24.88</v>
      </c>
      <c r="AZ72" s="56">
        <f t="shared" si="314"/>
        <v>24.88</v>
      </c>
      <c r="BA72" s="56">
        <f t="shared" si="314"/>
        <v>24.88</v>
      </c>
      <c r="BB72" s="56">
        <f t="shared" si="314"/>
        <v>24.88</v>
      </c>
      <c r="BC72" s="56">
        <f t="shared" si="314"/>
        <v>24.88</v>
      </c>
      <c r="BD72" s="56">
        <f t="shared" si="314"/>
        <v>24.88</v>
      </c>
      <c r="BE72" s="56">
        <f t="shared" si="314"/>
        <v>24.88</v>
      </c>
      <c r="BF72" s="56">
        <f t="shared" si="314"/>
        <v>24.88</v>
      </c>
      <c r="BG72" s="56">
        <f t="shared" si="314"/>
        <v>24.88</v>
      </c>
      <c r="BH72" s="56">
        <f t="shared" si="314"/>
        <v>24.88</v>
      </c>
      <c r="BI72" s="56">
        <f t="shared" si="314"/>
        <v>24.88</v>
      </c>
      <c r="BJ72" s="56">
        <f t="shared" si="314"/>
        <v>24.88</v>
      </c>
      <c r="BK72" s="56">
        <f t="shared" si="314"/>
        <v>24.88</v>
      </c>
      <c r="BL72" s="56">
        <f t="shared" si="314"/>
        <v>24.88</v>
      </c>
      <c r="BM72" s="56">
        <f t="shared" si="314"/>
        <v>24.88</v>
      </c>
      <c r="BN72" s="56">
        <f t="shared" si="314"/>
        <v>24.88</v>
      </c>
      <c r="BO72" s="56">
        <f t="shared" si="314"/>
        <v>24.88</v>
      </c>
      <c r="BP72" s="56">
        <f t="shared" si="314"/>
        <v>24.88</v>
      </c>
      <c r="BQ72" s="56">
        <f t="shared" si="314"/>
        <v>24.88</v>
      </c>
      <c r="BR72" s="56">
        <f t="shared" si="314"/>
        <v>24.88</v>
      </c>
      <c r="BS72" s="56">
        <f t="shared" si="314"/>
        <v>24.88</v>
      </c>
      <c r="BT72" s="56">
        <f t="shared" ref="BT72:CH72" si="315">IF(BT62&gt;30,10*$F$63,$F$63*(10/2+10/30*BT62/2))</f>
        <v>24.88</v>
      </c>
      <c r="BU72" s="56">
        <f t="shared" si="315"/>
        <v>24.88</v>
      </c>
      <c r="BV72" s="56">
        <f t="shared" si="315"/>
        <v>24.88</v>
      </c>
      <c r="BW72" s="56">
        <f t="shared" si="315"/>
        <v>24.88</v>
      </c>
      <c r="BX72" s="56">
        <f t="shared" si="315"/>
        <v>24.88</v>
      </c>
      <c r="BY72" s="56">
        <f t="shared" si="315"/>
        <v>24.88</v>
      </c>
      <c r="BZ72" s="56">
        <f t="shared" si="315"/>
        <v>24.88</v>
      </c>
      <c r="CA72" s="56">
        <f t="shared" si="315"/>
        <v>24.88</v>
      </c>
      <c r="CB72" s="56">
        <f t="shared" si="315"/>
        <v>24.88</v>
      </c>
      <c r="CC72" s="56">
        <f t="shared" si="315"/>
        <v>24.88</v>
      </c>
      <c r="CD72" s="56">
        <f t="shared" si="315"/>
        <v>24.88</v>
      </c>
      <c r="CE72" s="56">
        <f t="shared" si="315"/>
        <v>24.88</v>
      </c>
      <c r="CF72" s="56">
        <f t="shared" si="315"/>
        <v>24.88</v>
      </c>
      <c r="CG72" s="56">
        <f t="shared" si="315"/>
        <v>24.88</v>
      </c>
      <c r="CH72" s="56">
        <f t="shared" si="315"/>
        <v>24.88</v>
      </c>
    </row>
    <row r="73" spans="4:86" x14ac:dyDescent="0.25">
      <c r="D73" t="s">
        <v>74</v>
      </c>
      <c r="E73" t="s">
        <v>75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0</v>
      </c>
      <c r="W73" s="56">
        <v>0</v>
      </c>
      <c r="X73" s="56">
        <v>0</v>
      </c>
      <c r="Y73" s="56">
        <v>0</v>
      </c>
      <c r="Z73" s="56">
        <v>0</v>
      </c>
      <c r="AA73" s="56">
        <v>0</v>
      </c>
      <c r="AB73" s="56">
        <v>0</v>
      </c>
      <c r="AC73" s="56">
        <v>0</v>
      </c>
      <c r="AD73" s="56">
        <v>0</v>
      </c>
      <c r="AE73" s="56">
        <v>0</v>
      </c>
      <c r="AF73" s="56">
        <v>0</v>
      </c>
      <c r="AG73" s="56">
        <v>0</v>
      </c>
      <c r="AH73" s="56">
        <v>0</v>
      </c>
      <c r="AI73" s="56">
        <v>0</v>
      </c>
      <c r="AJ73" s="46">
        <v>0</v>
      </c>
      <c r="AK73" s="56">
        <v>0</v>
      </c>
      <c r="AL73" s="56">
        <v>0</v>
      </c>
      <c r="AM73" s="56">
        <v>0</v>
      </c>
      <c r="AN73" s="56">
        <v>0</v>
      </c>
      <c r="AO73" s="56">
        <v>0</v>
      </c>
      <c r="AP73" s="56">
        <v>0</v>
      </c>
      <c r="AQ73" s="56">
        <v>0</v>
      </c>
      <c r="AR73" s="56">
        <v>0</v>
      </c>
      <c r="AS73" s="56">
        <v>0</v>
      </c>
      <c r="AT73" s="56">
        <v>0</v>
      </c>
      <c r="AU73" s="56">
        <v>0</v>
      </c>
      <c r="AV73" s="56">
        <v>0</v>
      </c>
      <c r="AW73" s="56">
        <v>0</v>
      </c>
      <c r="AX73" s="56">
        <v>0</v>
      </c>
      <c r="AY73" s="56">
        <v>0</v>
      </c>
      <c r="AZ73" s="56">
        <v>0</v>
      </c>
      <c r="BA73" s="56">
        <v>0</v>
      </c>
      <c r="BB73" s="56">
        <v>0</v>
      </c>
      <c r="BC73" s="56">
        <v>0</v>
      </c>
      <c r="BD73" s="56">
        <v>0</v>
      </c>
      <c r="BE73" s="56">
        <v>0</v>
      </c>
      <c r="BF73" s="56">
        <v>0</v>
      </c>
      <c r="BG73" s="56">
        <v>0</v>
      </c>
      <c r="BH73" s="56">
        <v>0</v>
      </c>
      <c r="BI73" s="56">
        <v>0</v>
      </c>
      <c r="BJ73" s="56">
        <v>0</v>
      </c>
      <c r="BK73" s="56">
        <v>0</v>
      </c>
      <c r="BL73" s="56">
        <v>0</v>
      </c>
      <c r="BM73" s="56">
        <v>0</v>
      </c>
      <c r="BN73" s="56">
        <v>0</v>
      </c>
      <c r="BO73" s="56">
        <v>0</v>
      </c>
      <c r="BP73" s="56">
        <v>0</v>
      </c>
      <c r="BQ73" s="56">
        <v>0</v>
      </c>
      <c r="BR73" s="56">
        <v>0</v>
      </c>
      <c r="BS73" s="56">
        <v>0</v>
      </c>
      <c r="BT73" s="56">
        <v>0</v>
      </c>
      <c r="BU73" s="56">
        <v>0</v>
      </c>
      <c r="BV73" s="56">
        <v>0</v>
      </c>
      <c r="BW73" s="56">
        <v>0</v>
      </c>
      <c r="BX73" s="56">
        <v>0</v>
      </c>
      <c r="BY73" s="56">
        <v>0</v>
      </c>
      <c r="BZ73" s="56">
        <v>0</v>
      </c>
      <c r="CA73" s="56">
        <v>0</v>
      </c>
      <c r="CB73" s="56">
        <v>0</v>
      </c>
      <c r="CC73" s="56">
        <v>0</v>
      </c>
      <c r="CD73" s="56">
        <v>0</v>
      </c>
      <c r="CE73" s="56">
        <v>0</v>
      </c>
      <c r="CF73" s="56">
        <v>0</v>
      </c>
      <c r="CG73" s="56">
        <v>0</v>
      </c>
      <c r="CH73" s="56">
        <v>0</v>
      </c>
    </row>
    <row r="74" spans="4:86" x14ac:dyDescent="0.25">
      <c r="D74" t="s">
        <v>131</v>
      </c>
      <c r="E74" t="s">
        <v>132</v>
      </c>
      <c r="F74" s="56"/>
      <c r="G74" s="56">
        <f>((G69+G70)*0.475+G71+G72+G73)*44/12</f>
        <v>689.28330919672317</v>
      </c>
      <c r="H74" s="56">
        <f t="shared" ref="H74:AU74" si="316">((H69+H70)*0.475+H71+H72+H73)*44/12</f>
        <v>694.19718937284154</v>
      </c>
      <c r="I74" s="56">
        <f t="shared" si="316"/>
        <v>699.05635248010958</v>
      </c>
      <c r="J74" s="56">
        <f t="shared" si="316"/>
        <v>703.88178671301239</v>
      </c>
      <c r="K74" s="56">
        <f t="shared" si="316"/>
        <v>708.68300460932903</v>
      </c>
      <c r="L74" s="56">
        <f t="shared" si="316"/>
        <v>713.46543251776859</v>
      </c>
      <c r="M74" s="56">
        <f t="shared" si="316"/>
        <v>718.23256859553101</v>
      </c>
      <c r="N74" s="56">
        <f t="shared" si="316"/>
        <v>722.98684944721253</v>
      </c>
      <c r="O74" s="56">
        <f t="shared" si="316"/>
        <v>727.73006600818837</v>
      </c>
      <c r="P74" s="56">
        <f t="shared" si="316"/>
        <v>732.463587880315</v>
      </c>
      <c r="Q74" s="56">
        <f t="shared" si="316"/>
        <v>737.18849489403749</v>
      </c>
      <c r="R74" s="56">
        <f t="shared" si="316"/>
        <v>741.90565928598937</v>
      </c>
      <c r="S74" s="56">
        <f t="shared" si="316"/>
        <v>746.6157996302627</v>
      </c>
      <c r="T74" s="56">
        <f t="shared" si="316"/>
        <v>751.3195176711456</v>
      </c>
      <c r="U74" s="56">
        <f t="shared" si="316"/>
        <v>756.01732431836137</v>
      </c>
      <c r="V74" s="56">
        <f t="shared" si="316"/>
        <v>760.70965850640016</v>
      </c>
      <c r="W74" s="56">
        <f t="shared" si="316"/>
        <v>765.39690120185912</v>
      </c>
      <c r="X74" s="56">
        <f t="shared" si="316"/>
        <v>770.07938601984335</v>
      </c>
      <c r="Y74" s="56">
        <f t="shared" si="316"/>
        <v>774.75740741353241</v>
      </c>
      <c r="Z74" s="56">
        <f t="shared" si="316"/>
        <v>779.4312270904403</v>
      </c>
      <c r="AA74" s="56">
        <f t="shared" si="316"/>
        <v>784.10107910895783</v>
      </c>
      <c r="AB74" s="56">
        <f t="shared" si="316"/>
        <v>788.7671739766173</v>
      </c>
      <c r="AC74" s="56">
        <f t="shared" si="316"/>
        <v>793.42970198215653</v>
      </c>
      <c r="AD74" s="56">
        <f t="shared" si="316"/>
        <v>798.08883593174221</v>
      </c>
      <c r="AE74" s="56">
        <f t="shared" si="316"/>
        <v>802.74473341630403</v>
      </c>
      <c r="AF74" s="56">
        <f t="shared" si="316"/>
        <v>807.39753870588595</v>
      </c>
      <c r="AG74" s="56">
        <f t="shared" si="316"/>
        <v>812.04738434435956</v>
      </c>
      <c r="AH74" s="56">
        <f t="shared" si="316"/>
        <v>816.69439250124231</v>
      </c>
      <c r="AI74" s="56">
        <f t="shared" si="316"/>
        <v>821.33867612497386</v>
      </c>
      <c r="AJ74" s="46">
        <f t="shared" si="316"/>
        <v>825.9803399326488</v>
      </c>
      <c r="AK74" s="56">
        <f t="shared" si="316"/>
        <v>829.09903681963362</v>
      </c>
      <c r="AL74" s="56">
        <f t="shared" si="316"/>
        <v>832.21530193366652</v>
      </c>
      <c r="AM74" s="56">
        <f t="shared" si="316"/>
        <v>835.32921998708946</v>
      </c>
      <c r="AN74" s="56">
        <f t="shared" si="316"/>
        <v>838.44087026641398</v>
      </c>
      <c r="AO74" s="56">
        <f t="shared" si="316"/>
        <v>841.55032712908508</v>
      </c>
      <c r="AP74" s="56">
        <f t="shared" si="316"/>
        <v>844.65766044187956</v>
      </c>
      <c r="AQ74" s="56">
        <f t="shared" si="316"/>
        <v>847.76293596922187</v>
      </c>
      <c r="AR74" s="56">
        <f t="shared" si="316"/>
        <v>850.86621571834064</v>
      </c>
      <c r="AS74" s="56">
        <f t="shared" si="316"/>
        <v>853.96755824706997</v>
      </c>
      <c r="AT74" s="56">
        <f t="shared" si="316"/>
        <v>857.06701893919399</v>
      </c>
      <c r="AU74" s="56">
        <f t="shared" si="316"/>
        <v>860.16465025148102</v>
      </c>
      <c r="AV74" s="56">
        <f>((AV69+AV70)*0.475+AV71+AV72+AV73)*44/12</f>
        <v>863.26050193593903</v>
      </c>
      <c r="AW74" s="56">
        <f t="shared" ref="AW74:CG74" si="317">((AW69+AW70)*0.475+AW71+AW72+AW73)*44/12</f>
        <v>866.35462124030676</v>
      </c>
      <c r="AX74" s="56">
        <f t="shared" si="317"/>
        <v>869.44705308936966</v>
      </c>
      <c r="AY74" s="56">
        <f t="shared" si="317"/>
        <v>872.53784024932781</v>
      </c>
      <c r="AZ74" s="56">
        <f t="shared" si="317"/>
        <v>875.62702347714151</v>
      </c>
      <c r="BA74" s="56">
        <f t="shared" si="317"/>
        <v>878.71464165652367</v>
      </c>
      <c r="BB74" s="56">
        <f t="shared" si="317"/>
        <v>881.80073192203156</v>
      </c>
      <c r="BC74" s="56">
        <f t="shared" si="317"/>
        <v>884.8853297725268</v>
      </c>
      <c r="BD74" s="56">
        <f t="shared" si="317"/>
        <v>887.9684691751105</v>
      </c>
      <c r="BE74" s="56">
        <f t="shared" si="317"/>
        <v>891.05018266050911</v>
      </c>
      <c r="BF74" s="56">
        <f t="shared" si="317"/>
        <v>894.13050141076826</v>
      </c>
      <c r="BG74" s="56">
        <f t="shared" si="317"/>
        <v>897.20945534000919</v>
      </c>
      <c r="BH74" s="56">
        <f t="shared" si="317"/>
        <v>900.28707316891905</v>
      </c>
      <c r="BI74" s="56">
        <f t="shared" si="317"/>
        <v>903.36338249356641</v>
      </c>
      <c r="BJ74" s="56">
        <f t="shared" si="317"/>
        <v>906.43840984907126</v>
      </c>
      <c r="BK74" s="56">
        <f t="shared" si="317"/>
        <v>909.51218076859743</v>
      </c>
      <c r="BL74" s="56">
        <f t="shared" si="317"/>
        <v>912.58471983808897</v>
      </c>
      <c r="BM74" s="56">
        <f t="shared" si="317"/>
        <v>915.65605074712403</v>
      </c>
      <c r="BN74" s="56">
        <f t="shared" si="317"/>
        <v>918.72619633622378</v>
      </c>
      <c r="BO74" s="56">
        <f t="shared" si="317"/>
        <v>921.79517864091724</v>
      </c>
      <c r="BP74" s="56">
        <f t="shared" si="317"/>
        <v>924.86301893283633</v>
      </c>
      <c r="BQ74" s="56">
        <f t="shared" si="317"/>
        <v>927.92973775808184</v>
      </c>
      <c r="BR74" s="56">
        <f t="shared" si="317"/>
        <v>930.9953549730875</v>
      </c>
      <c r="BS74" s="56">
        <f t="shared" si="317"/>
        <v>934.0598897781764</v>
      </c>
      <c r="BT74" s="56">
        <f t="shared" si="317"/>
        <v>937.12336074899474</v>
      </c>
      <c r="BU74" s="56">
        <f t="shared" si="317"/>
        <v>940.18578586598699</v>
      </c>
      <c r="BV74" s="56">
        <f t="shared" si="317"/>
        <v>943.24718254206027</v>
      </c>
      <c r="BW74" s="56">
        <f t="shared" si="317"/>
        <v>946.30756764857563</v>
      </c>
      <c r="BX74" s="56">
        <f t="shared" si="317"/>
        <v>949.36695753979109</v>
      </c>
      <c r="BY74" s="56">
        <f t="shared" si="317"/>
        <v>952.42536807586475</v>
      </c>
      <c r="BZ74" s="56">
        <f t="shared" si="317"/>
        <v>955.48281464453009</v>
      </c>
      <c r="CA74" s="56">
        <f t="shared" si="317"/>
        <v>958.53931218152741</v>
      </c>
      <c r="CB74" s="56">
        <f t="shared" si="317"/>
        <v>961.59487518988954</v>
      </c>
      <c r="CC74" s="56">
        <f t="shared" si="317"/>
        <v>964.64951775814973</v>
      </c>
      <c r="CD74" s="56">
        <f t="shared" si="317"/>
        <v>967.70325357755598</v>
      </c>
      <c r="CE74" s="56">
        <f t="shared" si="317"/>
        <v>970.75609595834919</v>
      </c>
      <c r="CF74" s="56">
        <f t="shared" si="317"/>
        <v>973.80805784517452</v>
      </c>
      <c r="CG74" s="56">
        <f t="shared" si="317"/>
        <v>976.85915183167992</v>
      </c>
      <c r="CH74" s="56">
        <f>((CH69+CH70)*0.475+CH71+CH72+CH73)*44/12</f>
        <v>979.90939017435221</v>
      </c>
    </row>
    <row r="75" spans="4:86" x14ac:dyDescent="0.25">
      <c r="F75" s="56"/>
      <c r="G75" s="56"/>
      <c r="H75" s="60"/>
      <c r="AJ75" s="41"/>
    </row>
    <row r="76" spans="4:86" x14ac:dyDescent="0.25">
      <c r="F76" s="56"/>
      <c r="G76" s="56"/>
      <c r="AJ76" s="41"/>
    </row>
    <row r="77" spans="4:86" x14ac:dyDescent="0.25">
      <c r="AJ77" s="41"/>
    </row>
    <row r="78" spans="4:86" x14ac:dyDescent="0.25">
      <c r="D78" s="51" t="s">
        <v>82</v>
      </c>
      <c r="E78" s="51"/>
      <c r="AJ78" s="41"/>
    </row>
    <row r="79" spans="4:86" x14ac:dyDescent="0.25">
      <c r="D79" t="s">
        <v>133</v>
      </c>
      <c r="E79" s="42" t="s">
        <v>129</v>
      </c>
      <c r="G79" s="61"/>
      <c r="AJ79" s="41"/>
      <c r="CH79">
        <f>CH68</f>
        <v>80</v>
      </c>
    </row>
    <row r="80" spans="4:86" x14ac:dyDescent="0.25">
      <c r="D80" t="s">
        <v>54</v>
      </c>
      <c r="E80" t="s">
        <v>55</v>
      </c>
      <c r="F80" s="61">
        <f>F64</f>
        <v>0.56999999999999995</v>
      </c>
      <c r="G80" s="61"/>
      <c r="AJ80" s="41"/>
    </row>
    <row r="81" spans="4:87" x14ac:dyDescent="0.25">
      <c r="D81" t="s">
        <v>87</v>
      </c>
      <c r="E81" t="s">
        <v>88</v>
      </c>
      <c r="G81" s="61">
        <f>G79*$F$80*$F$63</f>
        <v>0</v>
      </c>
      <c r="H81" s="61">
        <f t="shared" ref="H81:BS81" si="318">H79*$F$80*$F$63</f>
        <v>0</v>
      </c>
      <c r="I81" s="61">
        <f t="shared" si="318"/>
        <v>0</v>
      </c>
      <c r="J81" s="61">
        <f t="shared" si="318"/>
        <v>0</v>
      </c>
      <c r="K81" s="61">
        <f t="shared" si="318"/>
        <v>0</v>
      </c>
      <c r="L81" s="61">
        <f t="shared" si="318"/>
        <v>0</v>
      </c>
      <c r="M81" s="61">
        <f t="shared" si="318"/>
        <v>0</v>
      </c>
      <c r="N81" s="61">
        <f t="shared" si="318"/>
        <v>0</v>
      </c>
      <c r="O81" s="61">
        <f t="shared" si="318"/>
        <v>0</v>
      </c>
      <c r="P81" s="61">
        <f t="shared" si="318"/>
        <v>0</v>
      </c>
      <c r="Q81" s="61">
        <f t="shared" si="318"/>
        <v>0</v>
      </c>
      <c r="R81" s="61">
        <f t="shared" si="318"/>
        <v>0</v>
      </c>
      <c r="S81" s="61">
        <f t="shared" si="318"/>
        <v>0</v>
      </c>
      <c r="T81" s="61">
        <f t="shared" si="318"/>
        <v>0</v>
      </c>
      <c r="U81" s="61">
        <f t="shared" si="318"/>
        <v>0</v>
      </c>
      <c r="V81" s="61">
        <f t="shared" si="318"/>
        <v>0</v>
      </c>
      <c r="W81" s="61">
        <f t="shared" si="318"/>
        <v>0</v>
      </c>
      <c r="X81" s="61">
        <f t="shared" si="318"/>
        <v>0</v>
      </c>
      <c r="Y81" s="61">
        <f t="shared" si="318"/>
        <v>0</v>
      </c>
      <c r="Z81" s="61">
        <f t="shared" si="318"/>
        <v>0</v>
      </c>
      <c r="AA81" s="61">
        <f t="shared" si="318"/>
        <v>0</v>
      </c>
      <c r="AB81" s="61">
        <f t="shared" si="318"/>
        <v>0</v>
      </c>
      <c r="AC81" s="61">
        <f t="shared" si="318"/>
        <v>0</v>
      </c>
      <c r="AD81" s="61">
        <f t="shared" si="318"/>
        <v>0</v>
      </c>
      <c r="AE81" s="61">
        <f t="shared" si="318"/>
        <v>0</v>
      </c>
      <c r="AF81" s="61">
        <f t="shared" si="318"/>
        <v>0</v>
      </c>
      <c r="AG81" s="61">
        <f t="shared" si="318"/>
        <v>0</v>
      </c>
      <c r="AH81" s="61">
        <f t="shared" si="318"/>
        <v>0</v>
      </c>
      <c r="AI81" s="61">
        <f t="shared" si="318"/>
        <v>0</v>
      </c>
      <c r="AJ81" s="62">
        <f t="shared" si="318"/>
        <v>0</v>
      </c>
      <c r="AK81" s="61">
        <f t="shared" si="318"/>
        <v>0</v>
      </c>
      <c r="AL81" s="61">
        <f t="shared" si="318"/>
        <v>0</v>
      </c>
      <c r="AM81" s="61">
        <f t="shared" si="318"/>
        <v>0</v>
      </c>
      <c r="AN81" s="61">
        <f t="shared" si="318"/>
        <v>0</v>
      </c>
      <c r="AO81" s="61">
        <f t="shared" si="318"/>
        <v>0</v>
      </c>
      <c r="AP81" s="61">
        <f t="shared" si="318"/>
        <v>0</v>
      </c>
      <c r="AQ81" s="61">
        <f t="shared" si="318"/>
        <v>0</v>
      </c>
      <c r="AR81" s="61">
        <f t="shared" si="318"/>
        <v>0</v>
      </c>
      <c r="AS81" s="61">
        <f t="shared" si="318"/>
        <v>0</v>
      </c>
      <c r="AT81" s="61">
        <f t="shared" si="318"/>
        <v>0</v>
      </c>
      <c r="AU81" s="61">
        <f t="shared" si="318"/>
        <v>0</v>
      </c>
      <c r="AV81" s="61">
        <f t="shared" si="318"/>
        <v>0</v>
      </c>
      <c r="AW81" s="61">
        <f t="shared" si="318"/>
        <v>0</v>
      </c>
      <c r="AX81" s="61">
        <f t="shared" si="318"/>
        <v>0</v>
      </c>
      <c r="AY81" s="61">
        <f t="shared" si="318"/>
        <v>0</v>
      </c>
      <c r="AZ81" s="61">
        <f t="shared" si="318"/>
        <v>0</v>
      </c>
      <c r="BA81" s="61">
        <f t="shared" si="318"/>
        <v>0</v>
      </c>
      <c r="BB81" s="61">
        <f t="shared" si="318"/>
        <v>0</v>
      </c>
      <c r="BC81" s="61">
        <f t="shared" si="318"/>
        <v>0</v>
      </c>
      <c r="BD81" s="61">
        <f t="shared" si="318"/>
        <v>0</v>
      </c>
      <c r="BE81" s="61">
        <f t="shared" si="318"/>
        <v>0</v>
      </c>
      <c r="BF81" s="61">
        <f t="shared" si="318"/>
        <v>0</v>
      </c>
      <c r="BG81" s="61">
        <f t="shared" si="318"/>
        <v>0</v>
      </c>
      <c r="BH81" s="61">
        <f t="shared" si="318"/>
        <v>0</v>
      </c>
      <c r="BI81" s="61">
        <f t="shared" si="318"/>
        <v>0</v>
      </c>
      <c r="BJ81" s="61">
        <f t="shared" si="318"/>
        <v>0</v>
      </c>
      <c r="BK81" s="61">
        <f t="shared" si="318"/>
        <v>0</v>
      </c>
      <c r="BL81" s="61">
        <f t="shared" si="318"/>
        <v>0</v>
      </c>
      <c r="BM81" s="61">
        <f t="shared" si="318"/>
        <v>0</v>
      </c>
      <c r="BN81" s="61">
        <f t="shared" si="318"/>
        <v>0</v>
      </c>
      <c r="BO81" s="61">
        <f t="shared" si="318"/>
        <v>0</v>
      </c>
      <c r="BP81" s="61">
        <f t="shared" si="318"/>
        <v>0</v>
      </c>
      <c r="BQ81" s="61">
        <f t="shared" si="318"/>
        <v>0</v>
      </c>
      <c r="BR81" s="61">
        <f t="shared" si="318"/>
        <v>0</v>
      </c>
      <c r="BS81" s="61">
        <f t="shared" si="318"/>
        <v>0</v>
      </c>
      <c r="BT81" s="61">
        <f t="shared" ref="BT81:CH81" si="319">BT79*$F$80*$F$63</f>
        <v>0</v>
      </c>
      <c r="BU81" s="61">
        <f t="shared" si="319"/>
        <v>0</v>
      </c>
      <c r="BV81" s="61">
        <f t="shared" si="319"/>
        <v>0</v>
      </c>
      <c r="BW81" s="61">
        <f t="shared" si="319"/>
        <v>0</v>
      </c>
      <c r="BX81" s="61">
        <f t="shared" si="319"/>
        <v>0</v>
      </c>
      <c r="BY81" s="61">
        <f t="shared" si="319"/>
        <v>0</v>
      </c>
      <c r="BZ81" s="61">
        <f t="shared" si="319"/>
        <v>0</v>
      </c>
      <c r="CA81" s="61">
        <f t="shared" si="319"/>
        <v>0</v>
      </c>
      <c r="CB81" s="61">
        <f t="shared" si="319"/>
        <v>0</v>
      </c>
      <c r="CC81" s="61">
        <f t="shared" si="319"/>
        <v>0</v>
      </c>
      <c r="CD81" s="61">
        <f t="shared" si="319"/>
        <v>0</v>
      </c>
      <c r="CE81" s="61">
        <f t="shared" si="319"/>
        <v>0</v>
      </c>
      <c r="CF81" s="61">
        <f t="shared" si="319"/>
        <v>0</v>
      </c>
      <c r="CG81" s="61">
        <f t="shared" si="319"/>
        <v>0</v>
      </c>
      <c r="CH81" s="61">
        <f t="shared" si="319"/>
        <v>113.45279999999998</v>
      </c>
      <c r="CI81" s="61"/>
    </row>
    <row r="82" spans="4:87" x14ac:dyDescent="0.25">
      <c r="D82" t="s">
        <v>89</v>
      </c>
      <c r="E82" t="s">
        <v>134</v>
      </c>
      <c r="G82" s="61">
        <f>G81*0.475</f>
        <v>0</v>
      </c>
      <c r="H82" s="61">
        <f t="shared" ref="H82:BS82" si="320">H81*0.475</f>
        <v>0</v>
      </c>
      <c r="I82" s="61">
        <f t="shared" si="320"/>
        <v>0</v>
      </c>
      <c r="J82" s="61">
        <f t="shared" si="320"/>
        <v>0</v>
      </c>
      <c r="K82" s="61">
        <f t="shared" si="320"/>
        <v>0</v>
      </c>
      <c r="L82" s="61">
        <f t="shared" si="320"/>
        <v>0</v>
      </c>
      <c r="M82" s="61">
        <f t="shared" si="320"/>
        <v>0</v>
      </c>
      <c r="N82" s="61">
        <f t="shared" si="320"/>
        <v>0</v>
      </c>
      <c r="O82" s="61">
        <f t="shared" si="320"/>
        <v>0</v>
      </c>
      <c r="P82" s="61">
        <f t="shared" si="320"/>
        <v>0</v>
      </c>
      <c r="Q82" s="61">
        <f t="shared" si="320"/>
        <v>0</v>
      </c>
      <c r="R82" s="61">
        <f t="shared" si="320"/>
        <v>0</v>
      </c>
      <c r="S82" s="61">
        <f t="shared" si="320"/>
        <v>0</v>
      </c>
      <c r="T82" s="61">
        <f t="shared" si="320"/>
        <v>0</v>
      </c>
      <c r="U82" s="61">
        <f t="shared" si="320"/>
        <v>0</v>
      </c>
      <c r="V82" s="61">
        <f t="shared" si="320"/>
        <v>0</v>
      </c>
      <c r="W82" s="61">
        <f t="shared" si="320"/>
        <v>0</v>
      </c>
      <c r="X82" s="61">
        <f t="shared" si="320"/>
        <v>0</v>
      </c>
      <c r="Y82" s="61">
        <f t="shared" si="320"/>
        <v>0</v>
      </c>
      <c r="Z82" s="61">
        <f t="shared" si="320"/>
        <v>0</v>
      </c>
      <c r="AA82" s="61">
        <f t="shared" si="320"/>
        <v>0</v>
      </c>
      <c r="AB82" s="61">
        <f t="shared" si="320"/>
        <v>0</v>
      </c>
      <c r="AC82" s="61">
        <f t="shared" si="320"/>
        <v>0</v>
      </c>
      <c r="AD82" s="61">
        <f t="shared" si="320"/>
        <v>0</v>
      </c>
      <c r="AE82" s="61">
        <f t="shared" si="320"/>
        <v>0</v>
      </c>
      <c r="AF82" s="61">
        <f t="shared" si="320"/>
        <v>0</v>
      </c>
      <c r="AG82" s="61">
        <f t="shared" si="320"/>
        <v>0</v>
      </c>
      <c r="AH82" s="61">
        <f t="shared" si="320"/>
        <v>0</v>
      </c>
      <c r="AI82" s="61">
        <f t="shared" si="320"/>
        <v>0</v>
      </c>
      <c r="AJ82" s="62">
        <f t="shared" si="320"/>
        <v>0</v>
      </c>
      <c r="AK82" s="61">
        <f t="shared" si="320"/>
        <v>0</v>
      </c>
      <c r="AL82" s="61">
        <f t="shared" si="320"/>
        <v>0</v>
      </c>
      <c r="AM82" s="61">
        <f t="shared" si="320"/>
        <v>0</v>
      </c>
      <c r="AN82" s="61">
        <f t="shared" si="320"/>
        <v>0</v>
      </c>
      <c r="AO82" s="61">
        <f t="shared" si="320"/>
        <v>0</v>
      </c>
      <c r="AP82" s="61">
        <f t="shared" si="320"/>
        <v>0</v>
      </c>
      <c r="AQ82" s="61">
        <f t="shared" si="320"/>
        <v>0</v>
      </c>
      <c r="AR82" s="61">
        <f t="shared" si="320"/>
        <v>0</v>
      </c>
      <c r="AS82" s="61">
        <f t="shared" si="320"/>
        <v>0</v>
      </c>
      <c r="AT82" s="61">
        <f t="shared" si="320"/>
        <v>0</v>
      </c>
      <c r="AU82" s="61">
        <f t="shared" si="320"/>
        <v>0</v>
      </c>
      <c r="AV82" s="61">
        <f t="shared" si="320"/>
        <v>0</v>
      </c>
      <c r="AW82" s="61">
        <f t="shared" si="320"/>
        <v>0</v>
      </c>
      <c r="AX82" s="61">
        <f t="shared" si="320"/>
        <v>0</v>
      </c>
      <c r="AY82" s="61">
        <f t="shared" si="320"/>
        <v>0</v>
      </c>
      <c r="AZ82" s="61">
        <f t="shared" si="320"/>
        <v>0</v>
      </c>
      <c r="BA82" s="61">
        <f t="shared" si="320"/>
        <v>0</v>
      </c>
      <c r="BB82" s="61">
        <f t="shared" si="320"/>
        <v>0</v>
      </c>
      <c r="BC82" s="61">
        <f t="shared" si="320"/>
        <v>0</v>
      </c>
      <c r="BD82" s="61">
        <f t="shared" si="320"/>
        <v>0</v>
      </c>
      <c r="BE82" s="61">
        <f t="shared" si="320"/>
        <v>0</v>
      </c>
      <c r="BF82" s="61">
        <f t="shared" si="320"/>
        <v>0</v>
      </c>
      <c r="BG82" s="61">
        <f t="shared" si="320"/>
        <v>0</v>
      </c>
      <c r="BH82" s="61">
        <f t="shared" si="320"/>
        <v>0</v>
      </c>
      <c r="BI82" s="61">
        <f t="shared" si="320"/>
        <v>0</v>
      </c>
      <c r="BJ82" s="61">
        <f t="shared" si="320"/>
        <v>0</v>
      </c>
      <c r="BK82" s="61">
        <f t="shared" si="320"/>
        <v>0</v>
      </c>
      <c r="BL82" s="61">
        <f t="shared" si="320"/>
        <v>0</v>
      </c>
      <c r="BM82" s="61">
        <f t="shared" si="320"/>
        <v>0</v>
      </c>
      <c r="BN82" s="61">
        <f t="shared" si="320"/>
        <v>0</v>
      </c>
      <c r="BO82" s="61">
        <f t="shared" si="320"/>
        <v>0</v>
      </c>
      <c r="BP82" s="61">
        <f t="shared" si="320"/>
        <v>0</v>
      </c>
      <c r="BQ82" s="61">
        <f t="shared" si="320"/>
        <v>0</v>
      </c>
      <c r="BR82" s="61">
        <f t="shared" si="320"/>
        <v>0</v>
      </c>
      <c r="BS82" s="61">
        <f t="shared" si="320"/>
        <v>0</v>
      </c>
      <c r="BT82" s="61">
        <f t="shared" ref="BT82:CH82" si="321">BT81*0.475</f>
        <v>0</v>
      </c>
      <c r="BU82" s="61">
        <f t="shared" si="321"/>
        <v>0</v>
      </c>
      <c r="BV82" s="61">
        <f t="shared" si="321"/>
        <v>0</v>
      </c>
      <c r="BW82" s="61">
        <f t="shared" si="321"/>
        <v>0</v>
      </c>
      <c r="BX82" s="61">
        <f t="shared" si="321"/>
        <v>0</v>
      </c>
      <c r="BY82" s="61">
        <f t="shared" si="321"/>
        <v>0</v>
      </c>
      <c r="BZ82" s="61">
        <f t="shared" si="321"/>
        <v>0</v>
      </c>
      <c r="CA82" s="61">
        <f t="shared" si="321"/>
        <v>0</v>
      </c>
      <c r="CB82" s="61">
        <f t="shared" si="321"/>
        <v>0</v>
      </c>
      <c r="CC82" s="61">
        <f t="shared" si="321"/>
        <v>0</v>
      </c>
      <c r="CD82" s="61">
        <f t="shared" si="321"/>
        <v>0</v>
      </c>
      <c r="CE82" s="61">
        <f t="shared" si="321"/>
        <v>0</v>
      </c>
      <c r="CF82" s="61">
        <f t="shared" si="321"/>
        <v>0</v>
      </c>
      <c r="CG82" s="61">
        <f t="shared" si="321"/>
        <v>0</v>
      </c>
      <c r="CH82" s="61">
        <f t="shared" si="321"/>
        <v>53.89007999999999</v>
      </c>
      <c r="CI82" s="61"/>
    </row>
    <row r="83" spans="4:87" x14ac:dyDescent="0.25">
      <c r="D83" t="s">
        <v>91</v>
      </c>
      <c r="F83" s="38">
        <f>F27</f>
        <v>0.5</v>
      </c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2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</row>
    <row r="84" spans="4:87" x14ac:dyDescent="0.25">
      <c r="D84" t="s">
        <v>92</v>
      </c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2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</row>
    <row r="85" spans="4:87" x14ac:dyDescent="0.25">
      <c r="D85" t="s">
        <v>93</v>
      </c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2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75">
        <v>0.25</v>
      </c>
      <c r="CI85" s="61"/>
    </row>
    <row r="86" spans="4:87" x14ac:dyDescent="0.25">
      <c r="D86" t="s">
        <v>94</v>
      </c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2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75">
        <v>0.25</v>
      </c>
      <c r="CI86" s="61"/>
    </row>
    <row r="87" spans="4:87" x14ac:dyDescent="0.25">
      <c r="D87" t="s">
        <v>95</v>
      </c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2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75">
        <v>0.5</v>
      </c>
      <c r="CI87" s="61"/>
    </row>
    <row r="88" spans="4:87" x14ac:dyDescent="0.25">
      <c r="D88" t="s">
        <v>96</v>
      </c>
      <c r="G88" s="61">
        <f>IF(G82=0,0,G82*G84)</f>
        <v>0</v>
      </c>
      <c r="H88" s="61">
        <f>IF(H82=0,0,H82*H84)</f>
        <v>0</v>
      </c>
      <c r="I88" s="61">
        <f t="shared" ref="I88:BT88" si="322">IF(I82=0,0,I82*I84)</f>
        <v>0</v>
      </c>
      <c r="J88" s="61">
        <f t="shared" si="322"/>
        <v>0</v>
      </c>
      <c r="K88" s="61">
        <f t="shared" si="322"/>
        <v>0</v>
      </c>
      <c r="L88" s="61">
        <f t="shared" si="322"/>
        <v>0</v>
      </c>
      <c r="M88" s="61">
        <f t="shared" si="322"/>
        <v>0</v>
      </c>
      <c r="N88" s="61">
        <f t="shared" si="322"/>
        <v>0</v>
      </c>
      <c r="O88" s="61">
        <f t="shared" si="322"/>
        <v>0</v>
      </c>
      <c r="P88" s="61">
        <f t="shared" si="322"/>
        <v>0</v>
      </c>
      <c r="Q88" s="61">
        <f t="shared" si="322"/>
        <v>0</v>
      </c>
      <c r="R88" s="61">
        <f t="shared" si="322"/>
        <v>0</v>
      </c>
      <c r="S88" s="61">
        <f t="shared" si="322"/>
        <v>0</v>
      </c>
      <c r="T88" s="61">
        <f t="shared" si="322"/>
        <v>0</v>
      </c>
      <c r="U88" s="61">
        <f t="shared" si="322"/>
        <v>0</v>
      </c>
      <c r="V88" s="61">
        <f t="shared" si="322"/>
        <v>0</v>
      </c>
      <c r="W88" s="61">
        <f t="shared" si="322"/>
        <v>0</v>
      </c>
      <c r="X88" s="61">
        <f t="shared" si="322"/>
        <v>0</v>
      </c>
      <c r="Y88" s="61">
        <f t="shared" si="322"/>
        <v>0</v>
      </c>
      <c r="Z88" s="61">
        <f t="shared" si="322"/>
        <v>0</v>
      </c>
      <c r="AA88" s="61">
        <f t="shared" si="322"/>
        <v>0</v>
      </c>
      <c r="AB88" s="61">
        <f t="shared" si="322"/>
        <v>0</v>
      </c>
      <c r="AC88" s="61">
        <f t="shared" si="322"/>
        <v>0</v>
      </c>
      <c r="AD88" s="61">
        <f t="shared" si="322"/>
        <v>0</v>
      </c>
      <c r="AE88" s="61">
        <f t="shared" si="322"/>
        <v>0</v>
      </c>
      <c r="AF88" s="61">
        <f t="shared" si="322"/>
        <v>0</v>
      </c>
      <c r="AG88" s="61">
        <f t="shared" si="322"/>
        <v>0</v>
      </c>
      <c r="AH88" s="61">
        <f t="shared" si="322"/>
        <v>0</v>
      </c>
      <c r="AI88" s="61">
        <f t="shared" si="322"/>
        <v>0</v>
      </c>
      <c r="AJ88" s="62">
        <f t="shared" si="322"/>
        <v>0</v>
      </c>
      <c r="AK88" s="61">
        <f t="shared" si="322"/>
        <v>0</v>
      </c>
      <c r="AL88" s="61">
        <f t="shared" si="322"/>
        <v>0</v>
      </c>
      <c r="AM88" s="61">
        <f t="shared" si="322"/>
        <v>0</v>
      </c>
      <c r="AN88" s="61">
        <f t="shared" si="322"/>
        <v>0</v>
      </c>
      <c r="AO88" s="61">
        <f t="shared" si="322"/>
        <v>0</v>
      </c>
      <c r="AP88" s="61">
        <f t="shared" si="322"/>
        <v>0</v>
      </c>
      <c r="AQ88" s="61">
        <f t="shared" si="322"/>
        <v>0</v>
      </c>
      <c r="AR88" s="61">
        <f t="shared" si="322"/>
        <v>0</v>
      </c>
      <c r="AS88" s="61">
        <f t="shared" si="322"/>
        <v>0</v>
      </c>
      <c r="AT88" s="61">
        <f t="shared" si="322"/>
        <v>0</v>
      </c>
      <c r="AU88" s="61">
        <f t="shared" si="322"/>
        <v>0</v>
      </c>
      <c r="AV88" s="61">
        <f t="shared" si="322"/>
        <v>0</v>
      </c>
      <c r="AW88" s="61">
        <f t="shared" si="322"/>
        <v>0</v>
      </c>
      <c r="AX88" s="61">
        <f t="shared" si="322"/>
        <v>0</v>
      </c>
      <c r="AY88" s="61">
        <f t="shared" si="322"/>
        <v>0</v>
      </c>
      <c r="AZ88" s="61">
        <f t="shared" si="322"/>
        <v>0</v>
      </c>
      <c r="BA88" s="61">
        <f t="shared" si="322"/>
        <v>0</v>
      </c>
      <c r="BB88" s="61">
        <f t="shared" si="322"/>
        <v>0</v>
      </c>
      <c r="BC88" s="61">
        <f t="shared" si="322"/>
        <v>0</v>
      </c>
      <c r="BD88" s="61">
        <f t="shared" si="322"/>
        <v>0</v>
      </c>
      <c r="BE88" s="61">
        <f t="shared" si="322"/>
        <v>0</v>
      </c>
      <c r="BF88" s="61">
        <f t="shared" si="322"/>
        <v>0</v>
      </c>
      <c r="BG88" s="61">
        <f t="shared" si="322"/>
        <v>0</v>
      </c>
      <c r="BH88" s="61">
        <f t="shared" si="322"/>
        <v>0</v>
      </c>
      <c r="BI88" s="61">
        <f t="shared" si="322"/>
        <v>0</v>
      </c>
      <c r="BJ88" s="61">
        <f t="shared" si="322"/>
        <v>0</v>
      </c>
      <c r="BK88" s="61">
        <f t="shared" si="322"/>
        <v>0</v>
      </c>
      <c r="BL88" s="61">
        <f t="shared" si="322"/>
        <v>0</v>
      </c>
      <c r="BM88" s="61">
        <f t="shared" si="322"/>
        <v>0</v>
      </c>
      <c r="BN88" s="61">
        <f t="shared" si="322"/>
        <v>0</v>
      </c>
      <c r="BO88" s="61">
        <f t="shared" si="322"/>
        <v>0</v>
      </c>
      <c r="BP88" s="61">
        <f t="shared" si="322"/>
        <v>0</v>
      </c>
      <c r="BQ88" s="61">
        <f t="shared" si="322"/>
        <v>0</v>
      </c>
      <c r="BR88" s="61">
        <f t="shared" si="322"/>
        <v>0</v>
      </c>
      <c r="BS88" s="61">
        <f t="shared" si="322"/>
        <v>0</v>
      </c>
      <c r="BT88" s="61">
        <f t="shared" si="322"/>
        <v>0</v>
      </c>
      <c r="BU88" s="61">
        <f t="shared" ref="BU88:CH88" si="323">IF(BU82=0,0,BU82*BU84)</f>
        <v>0</v>
      </c>
      <c r="BV88" s="61">
        <f t="shared" si="323"/>
        <v>0</v>
      </c>
      <c r="BW88" s="61">
        <f t="shared" si="323"/>
        <v>0</v>
      </c>
      <c r="BX88" s="61">
        <f t="shared" si="323"/>
        <v>0</v>
      </c>
      <c r="BY88" s="61">
        <f t="shared" si="323"/>
        <v>0</v>
      </c>
      <c r="BZ88" s="61">
        <f t="shared" si="323"/>
        <v>0</v>
      </c>
      <c r="CA88" s="61">
        <f t="shared" si="323"/>
        <v>0</v>
      </c>
      <c r="CB88" s="61">
        <f t="shared" si="323"/>
        <v>0</v>
      </c>
      <c r="CC88" s="61">
        <f t="shared" si="323"/>
        <v>0</v>
      </c>
      <c r="CD88" s="61">
        <f t="shared" si="323"/>
        <v>0</v>
      </c>
      <c r="CE88" s="61">
        <f t="shared" si="323"/>
        <v>0</v>
      </c>
      <c r="CF88" s="61">
        <f t="shared" si="323"/>
        <v>0</v>
      </c>
      <c r="CG88" s="61">
        <f t="shared" si="323"/>
        <v>0</v>
      </c>
      <c r="CH88" s="61">
        <f t="shared" si="323"/>
        <v>0</v>
      </c>
      <c r="CI88" s="61"/>
    </row>
    <row r="89" spans="4:87" x14ac:dyDescent="0.25">
      <c r="D89" t="s">
        <v>97</v>
      </c>
      <c r="G89" s="61">
        <f>IF(G82=0,0,G82*G85)</f>
        <v>0</v>
      </c>
      <c r="H89" s="61">
        <f>IF(H82=0,0,H82*H85)</f>
        <v>0</v>
      </c>
      <c r="I89" s="61">
        <f t="shared" ref="I89:BT89" si="324">IF(I82=0,0,I82*I85)</f>
        <v>0</v>
      </c>
      <c r="J89" s="61">
        <f t="shared" si="324"/>
        <v>0</v>
      </c>
      <c r="K89" s="61">
        <f t="shared" si="324"/>
        <v>0</v>
      </c>
      <c r="L89" s="61">
        <f t="shared" si="324"/>
        <v>0</v>
      </c>
      <c r="M89" s="61">
        <f t="shared" si="324"/>
        <v>0</v>
      </c>
      <c r="N89" s="61">
        <f t="shared" si="324"/>
        <v>0</v>
      </c>
      <c r="O89" s="61">
        <f t="shared" si="324"/>
        <v>0</v>
      </c>
      <c r="P89" s="61">
        <f t="shared" si="324"/>
        <v>0</v>
      </c>
      <c r="Q89" s="61">
        <f t="shared" si="324"/>
        <v>0</v>
      </c>
      <c r="R89" s="61">
        <f t="shared" si="324"/>
        <v>0</v>
      </c>
      <c r="S89" s="61">
        <f t="shared" si="324"/>
        <v>0</v>
      </c>
      <c r="T89" s="61">
        <f t="shared" si="324"/>
        <v>0</v>
      </c>
      <c r="U89" s="61">
        <f t="shared" si="324"/>
        <v>0</v>
      </c>
      <c r="V89" s="61">
        <f t="shared" si="324"/>
        <v>0</v>
      </c>
      <c r="W89" s="61">
        <f t="shared" si="324"/>
        <v>0</v>
      </c>
      <c r="X89" s="61">
        <f t="shared" si="324"/>
        <v>0</v>
      </c>
      <c r="Y89" s="61">
        <f t="shared" si="324"/>
        <v>0</v>
      </c>
      <c r="Z89" s="61">
        <f t="shared" si="324"/>
        <v>0</v>
      </c>
      <c r="AA89" s="61">
        <f t="shared" si="324"/>
        <v>0</v>
      </c>
      <c r="AB89" s="61">
        <f t="shared" si="324"/>
        <v>0</v>
      </c>
      <c r="AC89" s="61">
        <f t="shared" si="324"/>
        <v>0</v>
      </c>
      <c r="AD89" s="61">
        <f t="shared" si="324"/>
        <v>0</v>
      </c>
      <c r="AE89" s="61">
        <f t="shared" si="324"/>
        <v>0</v>
      </c>
      <c r="AF89" s="61">
        <f t="shared" si="324"/>
        <v>0</v>
      </c>
      <c r="AG89" s="61">
        <f t="shared" si="324"/>
        <v>0</v>
      </c>
      <c r="AH89" s="61">
        <f t="shared" si="324"/>
        <v>0</v>
      </c>
      <c r="AI89" s="61">
        <f t="shared" si="324"/>
        <v>0</v>
      </c>
      <c r="AJ89" s="62">
        <f t="shared" si="324"/>
        <v>0</v>
      </c>
      <c r="AK89" s="61">
        <f t="shared" si="324"/>
        <v>0</v>
      </c>
      <c r="AL89" s="61">
        <f t="shared" si="324"/>
        <v>0</v>
      </c>
      <c r="AM89" s="61">
        <f t="shared" si="324"/>
        <v>0</v>
      </c>
      <c r="AN89" s="61">
        <f t="shared" si="324"/>
        <v>0</v>
      </c>
      <c r="AO89" s="61">
        <f t="shared" si="324"/>
        <v>0</v>
      </c>
      <c r="AP89" s="61">
        <f t="shared" si="324"/>
        <v>0</v>
      </c>
      <c r="AQ89" s="61">
        <f t="shared" si="324"/>
        <v>0</v>
      </c>
      <c r="AR89" s="61">
        <f t="shared" si="324"/>
        <v>0</v>
      </c>
      <c r="AS89" s="61">
        <f t="shared" si="324"/>
        <v>0</v>
      </c>
      <c r="AT89" s="61">
        <f t="shared" si="324"/>
        <v>0</v>
      </c>
      <c r="AU89" s="61">
        <f t="shared" si="324"/>
        <v>0</v>
      </c>
      <c r="AV89" s="61">
        <f t="shared" si="324"/>
        <v>0</v>
      </c>
      <c r="AW89" s="61">
        <f t="shared" si="324"/>
        <v>0</v>
      </c>
      <c r="AX89" s="61">
        <f t="shared" si="324"/>
        <v>0</v>
      </c>
      <c r="AY89" s="61">
        <f t="shared" si="324"/>
        <v>0</v>
      </c>
      <c r="AZ89" s="61">
        <f t="shared" si="324"/>
        <v>0</v>
      </c>
      <c r="BA89" s="61">
        <f t="shared" si="324"/>
        <v>0</v>
      </c>
      <c r="BB89" s="61">
        <f t="shared" si="324"/>
        <v>0</v>
      </c>
      <c r="BC89" s="61">
        <f t="shared" si="324"/>
        <v>0</v>
      </c>
      <c r="BD89" s="61">
        <f t="shared" si="324"/>
        <v>0</v>
      </c>
      <c r="BE89" s="61">
        <f t="shared" si="324"/>
        <v>0</v>
      </c>
      <c r="BF89" s="61">
        <f t="shared" si="324"/>
        <v>0</v>
      </c>
      <c r="BG89" s="61">
        <f t="shared" si="324"/>
        <v>0</v>
      </c>
      <c r="BH89" s="61">
        <f t="shared" si="324"/>
        <v>0</v>
      </c>
      <c r="BI89" s="61">
        <f t="shared" si="324"/>
        <v>0</v>
      </c>
      <c r="BJ89" s="61">
        <f t="shared" si="324"/>
        <v>0</v>
      </c>
      <c r="BK89" s="61">
        <f t="shared" si="324"/>
        <v>0</v>
      </c>
      <c r="BL89" s="61">
        <f t="shared" si="324"/>
        <v>0</v>
      </c>
      <c r="BM89" s="61">
        <f t="shared" si="324"/>
        <v>0</v>
      </c>
      <c r="BN89" s="61">
        <f t="shared" si="324"/>
        <v>0</v>
      </c>
      <c r="BO89" s="61">
        <f t="shared" si="324"/>
        <v>0</v>
      </c>
      <c r="BP89" s="61">
        <f t="shared" si="324"/>
        <v>0</v>
      </c>
      <c r="BQ89" s="61">
        <f t="shared" si="324"/>
        <v>0</v>
      </c>
      <c r="BR89" s="61">
        <f t="shared" si="324"/>
        <v>0</v>
      </c>
      <c r="BS89" s="61">
        <f t="shared" si="324"/>
        <v>0</v>
      </c>
      <c r="BT89" s="61">
        <f t="shared" si="324"/>
        <v>0</v>
      </c>
      <c r="BU89" s="61">
        <f t="shared" ref="BU89:CH89" si="325">IF(BU82=0,0,BU82*BU85)</f>
        <v>0</v>
      </c>
      <c r="BV89" s="61">
        <f t="shared" si="325"/>
        <v>0</v>
      </c>
      <c r="BW89" s="61">
        <f t="shared" si="325"/>
        <v>0</v>
      </c>
      <c r="BX89" s="61">
        <f t="shared" si="325"/>
        <v>0</v>
      </c>
      <c r="BY89" s="61">
        <f t="shared" si="325"/>
        <v>0</v>
      </c>
      <c r="BZ89" s="61">
        <f t="shared" si="325"/>
        <v>0</v>
      </c>
      <c r="CA89" s="61">
        <f t="shared" si="325"/>
        <v>0</v>
      </c>
      <c r="CB89" s="61">
        <f t="shared" si="325"/>
        <v>0</v>
      </c>
      <c r="CC89" s="61">
        <f t="shared" si="325"/>
        <v>0</v>
      </c>
      <c r="CD89" s="61">
        <f t="shared" si="325"/>
        <v>0</v>
      </c>
      <c r="CE89" s="61">
        <f t="shared" si="325"/>
        <v>0</v>
      </c>
      <c r="CF89" s="61">
        <f t="shared" si="325"/>
        <v>0</v>
      </c>
      <c r="CG89" s="61">
        <f t="shared" si="325"/>
        <v>0</v>
      </c>
      <c r="CH89" s="61">
        <f t="shared" si="325"/>
        <v>13.472519999999998</v>
      </c>
      <c r="CI89" s="61"/>
    </row>
    <row r="90" spans="4:87" x14ac:dyDescent="0.25">
      <c r="D90" t="s">
        <v>98</v>
      </c>
      <c r="G90" s="61">
        <f>IF(G82=0,0,G82*G86)</f>
        <v>0</v>
      </c>
      <c r="H90" s="61">
        <f>IF(H82=0,0,H82*H86)</f>
        <v>0</v>
      </c>
      <c r="I90" s="61">
        <f t="shared" ref="I90:BT90" si="326">IF(I82=0,0,I82*I86)</f>
        <v>0</v>
      </c>
      <c r="J90" s="61">
        <f t="shared" si="326"/>
        <v>0</v>
      </c>
      <c r="K90" s="61">
        <f t="shared" si="326"/>
        <v>0</v>
      </c>
      <c r="L90" s="61">
        <f t="shared" si="326"/>
        <v>0</v>
      </c>
      <c r="M90" s="61">
        <f t="shared" si="326"/>
        <v>0</v>
      </c>
      <c r="N90" s="61">
        <f t="shared" si="326"/>
        <v>0</v>
      </c>
      <c r="O90" s="61">
        <f t="shared" si="326"/>
        <v>0</v>
      </c>
      <c r="P90" s="61">
        <f t="shared" si="326"/>
        <v>0</v>
      </c>
      <c r="Q90" s="61">
        <f t="shared" si="326"/>
        <v>0</v>
      </c>
      <c r="R90" s="61">
        <f t="shared" si="326"/>
        <v>0</v>
      </c>
      <c r="S90" s="61">
        <f t="shared" si="326"/>
        <v>0</v>
      </c>
      <c r="T90" s="61">
        <f t="shared" si="326"/>
        <v>0</v>
      </c>
      <c r="U90" s="61">
        <f t="shared" si="326"/>
        <v>0</v>
      </c>
      <c r="V90" s="61">
        <f t="shared" si="326"/>
        <v>0</v>
      </c>
      <c r="W90" s="61">
        <f t="shared" si="326"/>
        <v>0</v>
      </c>
      <c r="X90" s="61">
        <f t="shared" si="326"/>
        <v>0</v>
      </c>
      <c r="Y90" s="61">
        <f t="shared" si="326"/>
        <v>0</v>
      </c>
      <c r="Z90" s="61">
        <f t="shared" si="326"/>
        <v>0</v>
      </c>
      <c r="AA90" s="61">
        <f t="shared" si="326"/>
        <v>0</v>
      </c>
      <c r="AB90" s="61">
        <f t="shared" si="326"/>
        <v>0</v>
      </c>
      <c r="AC90" s="61">
        <f t="shared" si="326"/>
        <v>0</v>
      </c>
      <c r="AD90" s="61">
        <f t="shared" si="326"/>
        <v>0</v>
      </c>
      <c r="AE90" s="61">
        <f t="shared" si="326"/>
        <v>0</v>
      </c>
      <c r="AF90" s="61">
        <f t="shared" si="326"/>
        <v>0</v>
      </c>
      <c r="AG90" s="61">
        <f t="shared" si="326"/>
        <v>0</v>
      </c>
      <c r="AH90" s="61">
        <f t="shared" si="326"/>
        <v>0</v>
      </c>
      <c r="AI90" s="61">
        <f t="shared" si="326"/>
        <v>0</v>
      </c>
      <c r="AJ90" s="62">
        <f t="shared" si="326"/>
        <v>0</v>
      </c>
      <c r="AK90" s="61">
        <f t="shared" si="326"/>
        <v>0</v>
      </c>
      <c r="AL90" s="61">
        <f t="shared" si="326"/>
        <v>0</v>
      </c>
      <c r="AM90" s="61">
        <f t="shared" si="326"/>
        <v>0</v>
      </c>
      <c r="AN90" s="61">
        <f t="shared" si="326"/>
        <v>0</v>
      </c>
      <c r="AO90" s="61">
        <f t="shared" si="326"/>
        <v>0</v>
      </c>
      <c r="AP90" s="61">
        <f t="shared" si="326"/>
        <v>0</v>
      </c>
      <c r="AQ90" s="61">
        <f t="shared" si="326"/>
        <v>0</v>
      </c>
      <c r="AR90" s="61">
        <f t="shared" si="326"/>
        <v>0</v>
      </c>
      <c r="AS90" s="61">
        <f t="shared" si="326"/>
        <v>0</v>
      </c>
      <c r="AT90" s="61">
        <f t="shared" si="326"/>
        <v>0</v>
      </c>
      <c r="AU90" s="61">
        <f t="shared" si="326"/>
        <v>0</v>
      </c>
      <c r="AV90" s="61">
        <f t="shared" si="326"/>
        <v>0</v>
      </c>
      <c r="AW90" s="61">
        <f t="shared" si="326"/>
        <v>0</v>
      </c>
      <c r="AX90" s="61">
        <f t="shared" si="326"/>
        <v>0</v>
      </c>
      <c r="AY90" s="61">
        <f t="shared" si="326"/>
        <v>0</v>
      </c>
      <c r="AZ90" s="61">
        <f t="shared" si="326"/>
        <v>0</v>
      </c>
      <c r="BA90" s="61">
        <f t="shared" si="326"/>
        <v>0</v>
      </c>
      <c r="BB90" s="61">
        <f t="shared" si="326"/>
        <v>0</v>
      </c>
      <c r="BC90" s="61">
        <f t="shared" si="326"/>
        <v>0</v>
      </c>
      <c r="BD90" s="61">
        <f t="shared" si="326"/>
        <v>0</v>
      </c>
      <c r="BE90" s="61">
        <f t="shared" si="326"/>
        <v>0</v>
      </c>
      <c r="BF90" s="61">
        <f t="shared" si="326"/>
        <v>0</v>
      </c>
      <c r="BG90" s="61">
        <f t="shared" si="326"/>
        <v>0</v>
      </c>
      <c r="BH90" s="61">
        <f t="shared" si="326"/>
        <v>0</v>
      </c>
      <c r="BI90" s="61">
        <f t="shared" si="326"/>
        <v>0</v>
      </c>
      <c r="BJ90" s="61">
        <f t="shared" si="326"/>
        <v>0</v>
      </c>
      <c r="BK90" s="61">
        <f t="shared" si="326"/>
        <v>0</v>
      </c>
      <c r="BL90" s="61">
        <f t="shared" si="326"/>
        <v>0</v>
      </c>
      <c r="BM90" s="61">
        <f t="shared" si="326"/>
        <v>0</v>
      </c>
      <c r="BN90" s="61">
        <f t="shared" si="326"/>
        <v>0</v>
      </c>
      <c r="BO90" s="61">
        <f t="shared" si="326"/>
        <v>0</v>
      </c>
      <c r="BP90" s="61">
        <f t="shared" si="326"/>
        <v>0</v>
      </c>
      <c r="BQ90" s="61">
        <f t="shared" si="326"/>
        <v>0</v>
      </c>
      <c r="BR90" s="61">
        <f t="shared" si="326"/>
        <v>0</v>
      </c>
      <c r="BS90" s="61">
        <f t="shared" si="326"/>
        <v>0</v>
      </c>
      <c r="BT90" s="61">
        <f t="shared" si="326"/>
        <v>0</v>
      </c>
      <c r="BU90" s="61">
        <f t="shared" ref="BU90:CH90" si="327">IF(BU82=0,0,BU82*BU86)</f>
        <v>0</v>
      </c>
      <c r="BV90" s="61">
        <f t="shared" si="327"/>
        <v>0</v>
      </c>
      <c r="BW90" s="61">
        <f t="shared" si="327"/>
        <v>0</v>
      </c>
      <c r="BX90" s="61">
        <f t="shared" si="327"/>
        <v>0</v>
      </c>
      <c r="BY90" s="61">
        <f t="shared" si="327"/>
        <v>0</v>
      </c>
      <c r="BZ90" s="61">
        <f t="shared" si="327"/>
        <v>0</v>
      </c>
      <c r="CA90" s="61">
        <f t="shared" si="327"/>
        <v>0</v>
      </c>
      <c r="CB90" s="61">
        <f t="shared" si="327"/>
        <v>0</v>
      </c>
      <c r="CC90" s="61">
        <f t="shared" si="327"/>
        <v>0</v>
      </c>
      <c r="CD90" s="61">
        <f t="shared" si="327"/>
        <v>0</v>
      </c>
      <c r="CE90" s="61">
        <f t="shared" si="327"/>
        <v>0</v>
      </c>
      <c r="CF90" s="61">
        <f t="shared" si="327"/>
        <v>0</v>
      </c>
      <c r="CG90" s="61">
        <f t="shared" si="327"/>
        <v>0</v>
      </c>
      <c r="CH90" s="61">
        <f t="shared" si="327"/>
        <v>13.472519999999998</v>
      </c>
      <c r="CI90" s="61"/>
    </row>
    <row r="91" spans="4:87" x14ac:dyDescent="0.25">
      <c r="D91" t="s">
        <v>99</v>
      </c>
      <c r="G91" s="61">
        <f>IF(G82=0,0,G82*G87)</f>
        <v>0</v>
      </c>
      <c r="H91" s="61">
        <f>IF(H82=0,0,H82*H87)</f>
        <v>0</v>
      </c>
      <c r="I91" s="61">
        <f t="shared" ref="I91:BT91" si="328">IF(I82=0,0,I82*I87)</f>
        <v>0</v>
      </c>
      <c r="J91" s="61">
        <f t="shared" si="328"/>
        <v>0</v>
      </c>
      <c r="K91" s="61">
        <f t="shared" si="328"/>
        <v>0</v>
      </c>
      <c r="L91" s="61">
        <f t="shared" si="328"/>
        <v>0</v>
      </c>
      <c r="M91" s="61">
        <f t="shared" si="328"/>
        <v>0</v>
      </c>
      <c r="N91" s="61">
        <f t="shared" si="328"/>
        <v>0</v>
      </c>
      <c r="O91" s="61">
        <f t="shared" si="328"/>
        <v>0</v>
      </c>
      <c r="P91" s="61">
        <f t="shared" si="328"/>
        <v>0</v>
      </c>
      <c r="Q91" s="61">
        <f t="shared" si="328"/>
        <v>0</v>
      </c>
      <c r="R91" s="61">
        <f t="shared" si="328"/>
        <v>0</v>
      </c>
      <c r="S91" s="61">
        <f t="shared" si="328"/>
        <v>0</v>
      </c>
      <c r="T91" s="61">
        <f t="shared" si="328"/>
        <v>0</v>
      </c>
      <c r="U91" s="61">
        <f t="shared" si="328"/>
        <v>0</v>
      </c>
      <c r="V91" s="61">
        <f t="shared" si="328"/>
        <v>0</v>
      </c>
      <c r="W91" s="61">
        <f t="shared" si="328"/>
        <v>0</v>
      </c>
      <c r="X91" s="61">
        <f t="shared" si="328"/>
        <v>0</v>
      </c>
      <c r="Y91" s="61">
        <f t="shared" si="328"/>
        <v>0</v>
      </c>
      <c r="Z91" s="61">
        <f t="shared" si="328"/>
        <v>0</v>
      </c>
      <c r="AA91" s="61">
        <f t="shared" si="328"/>
        <v>0</v>
      </c>
      <c r="AB91" s="61">
        <f t="shared" si="328"/>
        <v>0</v>
      </c>
      <c r="AC91" s="61">
        <f t="shared" si="328"/>
        <v>0</v>
      </c>
      <c r="AD91" s="61">
        <f t="shared" si="328"/>
        <v>0</v>
      </c>
      <c r="AE91" s="61">
        <f t="shared" si="328"/>
        <v>0</v>
      </c>
      <c r="AF91" s="61">
        <f t="shared" si="328"/>
        <v>0</v>
      </c>
      <c r="AG91" s="61">
        <f t="shared" si="328"/>
        <v>0</v>
      </c>
      <c r="AH91" s="61">
        <f t="shared" si="328"/>
        <v>0</v>
      </c>
      <c r="AI91" s="61">
        <f t="shared" si="328"/>
        <v>0</v>
      </c>
      <c r="AJ91" s="62">
        <f t="shared" si="328"/>
        <v>0</v>
      </c>
      <c r="AK91" s="61">
        <f t="shared" si="328"/>
        <v>0</v>
      </c>
      <c r="AL91" s="61">
        <f t="shared" si="328"/>
        <v>0</v>
      </c>
      <c r="AM91" s="61">
        <f t="shared" si="328"/>
        <v>0</v>
      </c>
      <c r="AN91" s="61">
        <f t="shared" si="328"/>
        <v>0</v>
      </c>
      <c r="AO91" s="61">
        <f t="shared" si="328"/>
        <v>0</v>
      </c>
      <c r="AP91" s="61">
        <f t="shared" si="328"/>
        <v>0</v>
      </c>
      <c r="AQ91" s="61">
        <f t="shared" si="328"/>
        <v>0</v>
      </c>
      <c r="AR91" s="61">
        <f t="shared" si="328"/>
        <v>0</v>
      </c>
      <c r="AS91" s="61">
        <f t="shared" si="328"/>
        <v>0</v>
      </c>
      <c r="AT91" s="61">
        <f t="shared" si="328"/>
        <v>0</v>
      </c>
      <c r="AU91" s="61">
        <f t="shared" si="328"/>
        <v>0</v>
      </c>
      <c r="AV91" s="61">
        <f t="shared" si="328"/>
        <v>0</v>
      </c>
      <c r="AW91" s="61">
        <f t="shared" si="328"/>
        <v>0</v>
      </c>
      <c r="AX91" s="61">
        <f t="shared" si="328"/>
        <v>0</v>
      </c>
      <c r="AY91" s="61">
        <f t="shared" si="328"/>
        <v>0</v>
      </c>
      <c r="AZ91" s="61">
        <f t="shared" si="328"/>
        <v>0</v>
      </c>
      <c r="BA91" s="61">
        <f t="shared" si="328"/>
        <v>0</v>
      </c>
      <c r="BB91" s="61">
        <f t="shared" si="328"/>
        <v>0</v>
      </c>
      <c r="BC91" s="61">
        <f t="shared" si="328"/>
        <v>0</v>
      </c>
      <c r="BD91" s="61">
        <f t="shared" si="328"/>
        <v>0</v>
      </c>
      <c r="BE91" s="61">
        <f t="shared" si="328"/>
        <v>0</v>
      </c>
      <c r="BF91" s="61">
        <f t="shared" si="328"/>
        <v>0</v>
      </c>
      <c r="BG91" s="61">
        <f t="shared" si="328"/>
        <v>0</v>
      </c>
      <c r="BH91" s="61">
        <f t="shared" si="328"/>
        <v>0</v>
      </c>
      <c r="BI91" s="61">
        <f t="shared" si="328"/>
        <v>0</v>
      </c>
      <c r="BJ91" s="61">
        <f t="shared" si="328"/>
        <v>0</v>
      </c>
      <c r="BK91" s="61">
        <f t="shared" si="328"/>
        <v>0</v>
      </c>
      <c r="BL91" s="61">
        <f t="shared" si="328"/>
        <v>0</v>
      </c>
      <c r="BM91" s="61">
        <f t="shared" si="328"/>
        <v>0</v>
      </c>
      <c r="BN91" s="61">
        <f t="shared" si="328"/>
        <v>0</v>
      </c>
      <c r="BO91" s="61">
        <f t="shared" si="328"/>
        <v>0</v>
      </c>
      <c r="BP91" s="61">
        <f t="shared" si="328"/>
        <v>0</v>
      </c>
      <c r="BQ91" s="61">
        <f t="shared" si="328"/>
        <v>0</v>
      </c>
      <c r="BR91" s="61">
        <f t="shared" si="328"/>
        <v>0</v>
      </c>
      <c r="BS91" s="61">
        <f t="shared" si="328"/>
        <v>0</v>
      </c>
      <c r="BT91" s="61">
        <f t="shared" si="328"/>
        <v>0</v>
      </c>
      <c r="BU91" s="61">
        <f t="shared" ref="BU91:CH91" si="329">IF(BU82=0,0,BU82*BU87)</f>
        <v>0</v>
      </c>
      <c r="BV91" s="61">
        <f t="shared" si="329"/>
        <v>0</v>
      </c>
      <c r="BW91" s="61">
        <f t="shared" si="329"/>
        <v>0</v>
      </c>
      <c r="BX91" s="61">
        <f t="shared" si="329"/>
        <v>0</v>
      </c>
      <c r="BY91" s="61">
        <f t="shared" si="329"/>
        <v>0</v>
      </c>
      <c r="BZ91" s="61">
        <f t="shared" si="329"/>
        <v>0</v>
      </c>
      <c r="CA91" s="61">
        <f t="shared" si="329"/>
        <v>0</v>
      </c>
      <c r="CB91" s="61">
        <f t="shared" si="329"/>
        <v>0</v>
      </c>
      <c r="CC91" s="61">
        <f t="shared" si="329"/>
        <v>0</v>
      </c>
      <c r="CD91" s="61">
        <f t="shared" si="329"/>
        <v>0</v>
      </c>
      <c r="CE91" s="61">
        <f t="shared" si="329"/>
        <v>0</v>
      </c>
      <c r="CF91" s="61">
        <f t="shared" si="329"/>
        <v>0</v>
      </c>
      <c r="CG91" s="61">
        <f t="shared" si="329"/>
        <v>0</v>
      </c>
      <c r="CH91" s="61">
        <f t="shared" si="329"/>
        <v>26.945039999999995</v>
      </c>
      <c r="CI91" s="61"/>
    </row>
    <row r="92" spans="4:87" x14ac:dyDescent="0.25">
      <c r="D92" t="s">
        <v>100</v>
      </c>
      <c r="E92" t="s">
        <v>101</v>
      </c>
      <c r="F92">
        <f>(LN(2))/35</f>
        <v>1.980420515885558E-2</v>
      </c>
      <c r="G92" s="61">
        <v>0</v>
      </c>
      <c r="H92" s="61">
        <f>G92*EXP(-$F$92)+G88*(1-EXP(-$F$92))/$F$92</f>
        <v>0</v>
      </c>
      <c r="I92" s="61">
        <f t="shared" ref="I92:BT92" si="330">H92*EXP(-$F$92)+H88*(1-EXP(-$F$92))/$F$92</f>
        <v>0</v>
      </c>
      <c r="J92" s="61">
        <f t="shared" si="330"/>
        <v>0</v>
      </c>
      <c r="K92" s="61">
        <f t="shared" si="330"/>
        <v>0</v>
      </c>
      <c r="L92" s="61">
        <f t="shared" si="330"/>
        <v>0</v>
      </c>
      <c r="M92" s="61">
        <f t="shared" si="330"/>
        <v>0</v>
      </c>
      <c r="N92" s="61">
        <f t="shared" si="330"/>
        <v>0</v>
      </c>
      <c r="O92" s="61">
        <f t="shared" si="330"/>
        <v>0</v>
      </c>
      <c r="P92" s="61">
        <f t="shared" si="330"/>
        <v>0</v>
      </c>
      <c r="Q92" s="61">
        <f t="shared" si="330"/>
        <v>0</v>
      </c>
      <c r="R92" s="61">
        <f t="shared" si="330"/>
        <v>0</v>
      </c>
      <c r="S92" s="61">
        <f t="shared" si="330"/>
        <v>0</v>
      </c>
      <c r="T92" s="61">
        <f t="shared" si="330"/>
        <v>0</v>
      </c>
      <c r="U92" s="61">
        <f t="shared" si="330"/>
        <v>0</v>
      </c>
      <c r="V92" s="61">
        <f t="shared" si="330"/>
        <v>0</v>
      </c>
      <c r="W92" s="61">
        <f t="shared" si="330"/>
        <v>0</v>
      </c>
      <c r="X92" s="61">
        <f t="shared" si="330"/>
        <v>0</v>
      </c>
      <c r="Y92" s="61">
        <f t="shared" si="330"/>
        <v>0</v>
      </c>
      <c r="Z92" s="61">
        <f t="shared" si="330"/>
        <v>0</v>
      </c>
      <c r="AA92" s="61">
        <f t="shared" si="330"/>
        <v>0</v>
      </c>
      <c r="AB92" s="61">
        <f t="shared" si="330"/>
        <v>0</v>
      </c>
      <c r="AC92" s="61">
        <f t="shared" si="330"/>
        <v>0</v>
      </c>
      <c r="AD92" s="61">
        <f t="shared" si="330"/>
        <v>0</v>
      </c>
      <c r="AE92" s="61">
        <f t="shared" si="330"/>
        <v>0</v>
      </c>
      <c r="AF92" s="61">
        <f t="shared" si="330"/>
        <v>0</v>
      </c>
      <c r="AG92" s="61">
        <f t="shared" si="330"/>
        <v>0</v>
      </c>
      <c r="AH92" s="61">
        <f t="shared" si="330"/>
        <v>0</v>
      </c>
      <c r="AI92" s="61">
        <f t="shared" si="330"/>
        <v>0</v>
      </c>
      <c r="AJ92" s="62">
        <f t="shared" si="330"/>
        <v>0</v>
      </c>
      <c r="AK92" s="61">
        <f t="shared" si="330"/>
        <v>0</v>
      </c>
      <c r="AL92" s="61">
        <f t="shared" si="330"/>
        <v>0</v>
      </c>
      <c r="AM92" s="61">
        <f t="shared" si="330"/>
        <v>0</v>
      </c>
      <c r="AN92" s="61">
        <f t="shared" si="330"/>
        <v>0</v>
      </c>
      <c r="AO92" s="61">
        <f t="shared" si="330"/>
        <v>0</v>
      </c>
      <c r="AP92" s="61">
        <f t="shared" si="330"/>
        <v>0</v>
      </c>
      <c r="AQ92" s="61">
        <f t="shared" si="330"/>
        <v>0</v>
      </c>
      <c r="AR92" s="61">
        <f t="shared" si="330"/>
        <v>0</v>
      </c>
      <c r="AS92" s="61">
        <f t="shared" si="330"/>
        <v>0</v>
      </c>
      <c r="AT92" s="61">
        <f t="shared" si="330"/>
        <v>0</v>
      </c>
      <c r="AU92" s="61">
        <f t="shared" si="330"/>
        <v>0</v>
      </c>
      <c r="AV92" s="61">
        <f t="shared" si="330"/>
        <v>0</v>
      </c>
      <c r="AW92" s="61">
        <f t="shared" si="330"/>
        <v>0</v>
      </c>
      <c r="AX92" s="61">
        <f t="shared" si="330"/>
        <v>0</v>
      </c>
      <c r="AY92" s="61">
        <f t="shared" si="330"/>
        <v>0</v>
      </c>
      <c r="AZ92" s="61">
        <f t="shared" si="330"/>
        <v>0</v>
      </c>
      <c r="BA92" s="61">
        <f t="shared" si="330"/>
        <v>0</v>
      </c>
      <c r="BB92" s="61">
        <f t="shared" si="330"/>
        <v>0</v>
      </c>
      <c r="BC92" s="61">
        <f t="shared" si="330"/>
        <v>0</v>
      </c>
      <c r="BD92" s="61">
        <f t="shared" si="330"/>
        <v>0</v>
      </c>
      <c r="BE92" s="61">
        <f t="shared" si="330"/>
        <v>0</v>
      </c>
      <c r="BF92" s="61">
        <f t="shared" si="330"/>
        <v>0</v>
      </c>
      <c r="BG92" s="61">
        <f t="shared" si="330"/>
        <v>0</v>
      </c>
      <c r="BH92" s="61">
        <f t="shared" si="330"/>
        <v>0</v>
      </c>
      <c r="BI92" s="61">
        <f t="shared" si="330"/>
        <v>0</v>
      </c>
      <c r="BJ92" s="61">
        <f t="shared" si="330"/>
        <v>0</v>
      </c>
      <c r="BK92" s="61">
        <f t="shared" si="330"/>
        <v>0</v>
      </c>
      <c r="BL92" s="61">
        <f t="shared" si="330"/>
        <v>0</v>
      </c>
      <c r="BM92" s="61">
        <f t="shared" si="330"/>
        <v>0</v>
      </c>
      <c r="BN92" s="61">
        <f t="shared" si="330"/>
        <v>0</v>
      </c>
      <c r="BO92" s="61">
        <f t="shared" si="330"/>
        <v>0</v>
      </c>
      <c r="BP92" s="61">
        <f t="shared" si="330"/>
        <v>0</v>
      </c>
      <c r="BQ92" s="61">
        <f t="shared" si="330"/>
        <v>0</v>
      </c>
      <c r="BR92" s="61">
        <f t="shared" si="330"/>
        <v>0</v>
      </c>
      <c r="BS92" s="61">
        <f t="shared" si="330"/>
        <v>0</v>
      </c>
      <c r="BT92" s="61">
        <f t="shared" si="330"/>
        <v>0</v>
      </c>
      <c r="BU92" s="61">
        <f t="shared" ref="BU92:CH92" si="331">BT92*EXP(-$F$92)+BT88*(1-EXP(-$F$92))/$F$92</f>
        <v>0</v>
      </c>
      <c r="BV92" s="61">
        <f t="shared" si="331"/>
        <v>0</v>
      </c>
      <c r="BW92" s="61">
        <f t="shared" si="331"/>
        <v>0</v>
      </c>
      <c r="BX92" s="61">
        <f t="shared" si="331"/>
        <v>0</v>
      </c>
      <c r="BY92" s="61">
        <f t="shared" si="331"/>
        <v>0</v>
      </c>
      <c r="BZ92" s="61">
        <f t="shared" si="331"/>
        <v>0</v>
      </c>
      <c r="CA92" s="61">
        <f t="shared" si="331"/>
        <v>0</v>
      </c>
      <c r="CB92" s="61">
        <f t="shared" si="331"/>
        <v>0</v>
      </c>
      <c r="CC92" s="61">
        <f t="shared" si="331"/>
        <v>0</v>
      </c>
      <c r="CD92" s="61">
        <f t="shared" si="331"/>
        <v>0</v>
      </c>
      <c r="CE92" s="61">
        <f t="shared" si="331"/>
        <v>0</v>
      </c>
      <c r="CF92" s="61">
        <f t="shared" si="331"/>
        <v>0</v>
      </c>
      <c r="CG92" s="61">
        <f t="shared" si="331"/>
        <v>0</v>
      </c>
      <c r="CH92" s="61">
        <f t="shared" si="331"/>
        <v>0</v>
      </c>
      <c r="CI92" s="61"/>
    </row>
    <row r="93" spans="4:87" x14ac:dyDescent="0.25">
      <c r="D93" t="s">
        <v>102</v>
      </c>
      <c r="E93" t="s">
        <v>103</v>
      </c>
      <c r="F93">
        <f>LN(2)/25</f>
        <v>2.7725887222397813E-2</v>
      </c>
      <c r="G93" s="61">
        <v>0</v>
      </c>
      <c r="H93" s="61">
        <f>G93*EXP(-$F$93)+G89*(1-EXP(-$F$93))/$F$93</f>
        <v>0</v>
      </c>
      <c r="I93" s="61">
        <f t="shared" ref="I93:BT93" si="332">H93*EXP(-$F$93)+H89*(1-EXP(-$F$93))/$F$93</f>
        <v>0</v>
      </c>
      <c r="J93" s="61">
        <f t="shared" si="332"/>
        <v>0</v>
      </c>
      <c r="K93" s="61">
        <f t="shared" si="332"/>
        <v>0</v>
      </c>
      <c r="L93" s="61">
        <f t="shared" si="332"/>
        <v>0</v>
      </c>
      <c r="M93" s="61">
        <f t="shared" si="332"/>
        <v>0</v>
      </c>
      <c r="N93" s="61">
        <f t="shared" si="332"/>
        <v>0</v>
      </c>
      <c r="O93" s="61">
        <f t="shared" si="332"/>
        <v>0</v>
      </c>
      <c r="P93" s="61">
        <f t="shared" si="332"/>
        <v>0</v>
      </c>
      <c r="Q93" s="61">
        <f t="shared" si="332"/>
        <v>0</v>
      </c>
      <c r="R93" s="61">
        <f t="shared" si="332"/>
        <v>0</v>
      </c>
      <c r="S93" s="61">
        <f t="shared" si="332"/>
        <v>0</v>
      </c>
      <c r="T93" s="61">
        <f t="shared" si="332"/>
        <v>0</v>
      </c>
      <c r="U93" s="61">
        <f t="shared" si="332"/>
        <v>0</v>
      </c>
      <c r="V93" s="61">
        <f t="shared" si="332"/>
        <v>0</v>
      </c>
      <c r="W93" s="61">
        <f t="shared" si="332"/>
        <v>0</v>
      </c>
      <c r="X93" s="61">
        <f t="shared" si="332"/>
        <v>0</v>
      </c>
      <c r="Y93" s="61">
        <f t="shared" si="332"/>
        <v>0</v>
      </c>
      <c r="Z93" s="61">
        <f t="shared" si="332"/>
        <v>0</v>
      </c>
      <c r="AA93" s="61">
        <f t="shared" si="332"/>
        <v>0</v>
      </c>
      <c r="AB93" s="61">
        <f t="shared" si="332"/>
        <v>0</v>
      </c>
      <c r="AC93" s="61">
        <f t="shared" si="332"/>
        <v>0</v>
      </c>
      <c r="AD93" s="61">
        <f t="shared" si="332"/>
        <v>0</v>
      </c>
      <c r="AE93" s="61">
        <f t="shared" si="332"/>
        <v>0</v>
      </c>
      <c r="AF93" s="61">
        <f t="shared" si="332"/>
        <v>0</v>
      </c>
      <c r="AG93" s="61">
        <f t="shared" si="332"/>
        <v>0</v>
      </c>
      <c r="AH93" s="61">
        <f t="shared" si="332"/>
        <v>0</v>
      </c>
      <c r="AI93" s="61">
        <f t="shared" si="332"/>
        <v>0</v>
      </c>
      <c r="AJ93" s="62">
        <f t="shared" si="332"/>
        <v>0</v>
      </c>
      <c r="AK93" s="61">
        <f t="shared" si="332"/>
        <v>0</v>
      </c>
      <c r="AL93" s="61">
        <f t="shared" si="332"/>
        <v>0</v>
      </c>
      <c r="AM93" s="61">
        <f t="shared" si="332"/>
        <v>0</v>
      </c>
      <c r="AN93" s="61">
        <f t="shared" si="332"/>
        <v>0</v>
      </c>
      <c r="AO93" s="61">
        <f t="shared" si="332"/>
        <v>0</v>
      </c>
      <c r="AP93" s="61">
        <f t="shared" si="332"/>
        <v>0</v>
      </c>
      <c r="AQ93" s="61">
        <f t="shared" si="332"/>
        <v>0</v>
      </c>
      <c r="AR93" s="61">
        <f t="shared" si="332"/>
        <v>0</v>
      </c>
      <c r="AS93" s="61">
        <f t="shared" si="332"/>
        <v>0</v>
      </c>
      <c r="AT93" s="61">
        <f t="shared" si="332"/>
        <v>0</v>
      </c>
      <c r="AU93" s="61">
        <f t="shared" si="332"/>
        <v>0</v>
      </c>
      <c r="AV93" s="61">
        <f t="shared" si="332"/>
        <v>0</v>
      </c>
      <c r="AW93" s="61">
        <f t="shared" si="332"/>
        <v>0</v>
      </c>
      <c r="AX93" s="61">
        <f t="shared" si="332"/>
        <v>0</v>
      </c>
      <c r="AY93" s="61">
        <f t="shared" si="332"/>
        <v>0</v>
      </c>
      <c r="AZ93" s="61">
        <f t="shared" si="332"/>
        <v>0</v>
      </c>
      <c r="BA93" s="61">
        <f t="shared" si="332"/>
        <v>0</v>
      </c>
      <c r="BB93" s="61">
        <f t="shared" si="332"/>
        <v>0</v>
      </c>
      <c r="BC93" s="61">
        <f t="shared" si="332"/>
        <v>0</v>
      </c>
      <c r="BD93" s="61">
        <f t="shared" si="332"/>
        <v>0</v>
      </c>
      <c r="BE93" s="61">
        <f t="shared" si="332"/>
        <v>0</v>
      </c>
      <c r="BF93" s="61">
        <f t="shared" si="332"/>
        <v>0</v>
      </c>
      <c r="BG93" s="61">
        <f t="shared" si="332"/>
        <v>0</v>
      </c>
      <c r="BH93" s="61">
        <f t="shared" si="332"/>
        <v>0</v>
      </c>
      <c r="BI93" s="61">
        <f t="shared" si="332"/>
        <v>0</v>
      </c>
      <c r="BJ93" s="61">
        <f t="shared" si="332"/>
        <v>0</v>
      </c>
      <c r="BK93" s="61">
        <f t="shared" si="332"/>
        <v>0</v>
      </c>
      <c r="BL93" s="61">
        <f t="shared" si="332"/>
        <v>0</v>
      </c>
      <c r="BM93" s="61">
        <f t="shared" si="332"/>
        <v>0</v>
      </c>
      <c r="BN93" s="61">
        <f t="shared" si="332"/>
        <v>0</v>
      </c>
      <c r="BO93" s="61">
        <f t="shared" si="332"/>
        <v>0</v>
      </c>
      <c r="BP93" s="61">
        <f t="shared" si="332"/>
        <v>0</v>
      </c>
      <c r="BQ93" s="61">
        <f t="shared" si="332"/>
        <v>0</v>
      </c>
      <c r="BR93" s="61">
        <f t="shared" si="332"/>
        <v>0</v>
      </c>
      <c r="BS93" s="61">
        <f t="shared" si="332"/>
        <v>0</v>
      </c>
      <c r="BT93" s="61">
        <f t="shared" si="332"/>
        <v>0</v>
      </c>
      <c r="BU93" s="61">
        <f t="shared" ref="BU93:CH93" si="333">BT93*EXP(-$F$93)+BT89*(1-EXP(-$F$93))/$F$93</f>
        <v>0</v>
      </c>
      <c r="BV93" s="61">
        <f t="shared" si="333"/>
        <v>0</v>
      </c>
      <c r="BW93" s="61">
        <f t="shared" si="333"/>
        <v>0</v>
      </c>
      <c r="BX93" s="61">
        <f t="shared" si="333"/>
        <v>0</v>
      </c>
      <c r="BY93" s="61">
        <f t="shared" si="333"/>
        <v>0</v>
      </c>
      <c r="BZ93" s="61">
        <f t="shared" si="333"/>
        <v>0</v>
      </c>
      <c r="CA93" s="61">
        <f t="shared" si="333"/>
        <v>0</v>
      </c>
      <c r="CB93" s="61">
        <f t="shared" si="333"/>
        <v>0</v>
      </c>
      <c r="CC93" s="61">
        <f t="shared" si="333"/>
        <v>0</v>
      </c>
      <c r="CD93" s="61">
        <f t="shared" si="333"/>
        <v>0</v>
      </c>
      <c r="CE93" s="61">
        <f t="shared" si="333"/>
        <v>0</v>
      </c>
      <c r="CF93" s="61">
        <f t="shared" si="333"/>
        <v>0</v>
      </c>
      <c r="CG93" s="61">
        <f t="shared" si="333"/>
        <v>0</v>
      </c>
      <c r="CH93" s="61">
        <f t="shared" si="333"/>
        <v>0</v>
      </c>
      <c r="CI93" s="61"/>
    </row>
    <row r="94" spans="4:87" x14ac:dyDescent="0.25">
      <c r="D94" t="s">
        <v>104</v>
      </c>
      <c r="E94" t="s">
        <v>105</v>
      </c>
      <c r="F94">
        <f>LN(2)/2</f>
        <v>0.34657359027997264</v>
      </c>
      <c r="G94" s="61">
        <v>0</v>
      </c>
      <c r="H94" s="61">
        <f>G94*EXP(-$F$94)+G90*(1-EXP(-$F$94))/$F$94</f>
        <v>0</v>
      </c>
      <c r="I94" s="61">
        <f t="shared" ref="I94:BT94" si="334">H94*EXP(-$F$94)+H90*(1-EXP(-$F$94))/$F$94</f>
        <v>0</v>
      </c>
      <c r="J94" s="61">
        <f t="shared" si="334"/>
        <v>0</v>
      </c>
      <c r="K94" s="61">
        <f t="shared" si="334"/>
        <v>0</v>
      </c>
      <c r="L94" s="61">
        <f t="shared" si="334"/>
        <v>0</v>
      </c>
      <c r="M94" s="61">
        <f t="shared" si="334"/>
        <v>0</v>
      </c>
      <c r="N94" s="61">
        <f t="shared" si="334"/>
        <v>0</v>
      </c>
      <c r="O94" s="61">
        <f t="shared" si="334"/>
        <v>0</v>
      </c>
      <c r="P94" s="61">
        <f t="shared" si="334"/>
        <v>0</v>
      </c>
      <c r="Q94" s="61">
        <f t="shared" si="334"/>
        <v>0</v>
      </c>
      <c r="R94" s="61">
        <f t="shared" si="334"/>
        <v>0</v>
      </c>
      <c r="S94" s="61">
        <f t="shared" si="334"/>
        <v>0</v>
      </c>
      <c r="T94" s="61">
        <f t="shared" si="334"/>
        <v>0</v>
      </c>
      <c r="U94" s="61">
        <f t="shared" si="334"/>
        <v>0</v>
      </c>
      <c r="V94" s="61">
        <f t="shared" si="334"/>
        <v>0</v>
      </c>
      <c r="W94" s="61">
        <f t="shared" si="334"/>
        <v>0</v>
      </c>
      <c r="X94" s="61">
        <f t="shared" si="334"/>
        <v>0</v>
      </c>
      <c r="Y94" s="61">
        <f t="shared" si="334"/>
        <v>0</v>
      </c>
      <c r="Z94" s="61">
        <f t="shared" si="334"/>
        <v>0</v>
      </c>
      <c r="AA94" s="61">
        <f t="shared" si="334"/>
        <v>0</v>
      </c>
      <c r="AB94" s="61">
        <f t="shared" si="334"/>
        <v>0</v>
      </c>
      <c r="AC94" s="61">
        <f t="shared" si="334"/>
        <v>0</v>
      </c>
      <c r="AD94" s="61">
        <f t="shared" si="334"/>
        <v>0</v>
      </c>
      <c r="AE94" s="61">
        <f t="shared" si="334"/>
        <v>0</v>
      </c>
      <c r="AF94" s="61">
        <f t="shared" si="334"/>
        <v>0</v>
      </c>
      <c r="AG94" s="61">
        <f t="shared" si="334"/>
        <v>0</v>
      </c>
      <c r="AH94" s="61">
        <f t="shared" si="334"/>
        <v>0</v>
      </c>
      <c r="AI94" s="61">
        <f t="shared" si="334"/>
        <v>0</v>
      </c>
      <c r="AJ94" s="62">
        <f t="shared" si="334"/>
        <v>0</v>
      </c>
      <c r="AK94" s="61">
        <f t="shared" si="334"/>
        <v>0</v>
      </c>
      <c r="AL94" s="61">
        <f t="shared" si="334"/>
        <v>0</v>
      </c>
      <c r="AM94" s="61">
        <f t="shared" si="334"/>
        <v>0</v>
      </c>
      <c r="AN94" s="61">
        <f t="shared" si="334"/>
        <v>0</v>
      </c>
      <c r="AO94" s="61">
        <f t="shared" si="334"/>
        <v>0</v>
      </c>
      <c r="AP94" s="61">
        <f t="shared" si="334"/>
        <v>0</v>
      </c>
      <c r="AQ94" s="61">
        <f t="shared" si="334"/>
        <v>0</v>
      </c>
      <c r="AR94" s="61">
        <f t="shared" si="334"/>
        <v>0</v>
      </c>
      <c r="AS94" s="61">
        <f t="shared" si="334"/>
        <v>0</v>
      </c>
      <c r="AT94" s="61">
        <f t="shared" si="334"/>
        <v>0</v>
      </c>
      <c r="AU94" s="61">
        <f t="shared" si="334"/>
        <v>0</v>
      </c>
      <c r="AV94" s="61">
        <f t="shared" si="334"/>
        <v>0</v>
      </c>
      <c r="AW94" s="61">
        <f t="shared" si="334"/>
        <v>0</v>
      </c>
      <c r="AX94" s="61">
        <f t="shared" si="334"/>
        <v>0</v>
      </c>
      <c r="AY94" s="61">
        <f t="shared" si="334"/>
        <v>0</v>
      </c>
      <c r="AZ94" s="61">
        <f t="shared" si="334"/>
        <v>0</v>
      </c>
      <c r="BA94" s="61">
        <f t="shared" si="334"/>
        <v>0</v>
      </c>
      <c r="BB94" s="61">
        <f t="shared" si="334"/>
        <v>0</v>
      </c>
      <c r="BC94" s="61">
        <f t="shared" si="334"/>
        <v>0</v>
      </c>
      <c r="BD94" s="61">
        <f t="shared" si="334"/>
        <v>0</v>
      </c>
      <c r="BE94" s="61">
        <f t="shared" si="334"/>
        <v>0</v>
      </c>
      <c r="BF94" s="61">
        <f t="shared" si="334"/>
        <v>0</v>
      </c>
      <c r="BG94" s="61">
        <f t="shared" si="334"/>
        <v>0</v>
      </c>
      <c r="BH94" s="61">
        <f t="shared" si="334"/>
        <v>0</v>
      </c>
      <c r="BI94" s="61">
        <f t="shared" si="334"/>
        <v>0</v>
      </c>
      <c r="BJ94" s="61">
        <f t="shared" si="334"/>
        <v>0</v>
      </c>
      <c r="BK94" s="61">
        <f t="shared" si="334"/>
        <v>0</v>
      </c>
      <c r="BL94" s="61">
        <f t="shared" si="334"/>
        <v>0</v>
      </c>
      <c r="BM94" s="61">
        <f t="shared" si="334"/>
        <v>0</v>
      </c>
      <c r="BN94" s="61">
        <f t="shared" si="334"/>
        <v>0</v>
      </c>
      <c r="BO94" s="61">
        <f t="shared" si="334"/>
        <v>0</v>
      </c>
      <c r="BP94" s="61">
        <f t="shared" si="334"/>
        <v>0</v>
      </c>
      <c r="BQ94" s="61">
        <f t="shared" si="334"/>
        <v>0</v>
      </c>
      <c r="BR94" s="61">
        <f t="shared" si="334"/>
        <v>0</v>
      </c>
      <c r="BS94" s="61">
        <f t="shared" si="334"/>
        <v>0</v>
      </c>
      <c r="BT94" s="61">
        <f t="shared" si="334"/>
        <v>0</v>
      </c>
      <c r="BU94" s="61">
        <f t="shared" ref="BU94:CH94" si="335">BT94*EXP(-$F$94)+BT90*(1-EXP(-$F$94))/$F$94</f>
        <v>0</v>
      </c>
      <c r="BV94" s="61">
        <f t="shared" si="335"/>
        <v>0</v>
      </c>
      <c r="BW94" s="61">
        <f t="shared" si="335"/>
        <v>0</v>
      </c>
      <c r="BX94" s="61">
        <f t="shared" si="335"/>
        <v>0</v>
      </c>
      <c r="BY94" s="61">
        <f t="shared" si="335"/>
        <v>0</v>
      </c>
      <c r="BZ94" s="61">
        <f t="shared" si="335"/>
        <v>0</v>
      </c>
      <c r="CA94" s="61">
        <f t="shared" si="335"/>
        <v>0</v>
      </c>
      <c r="CB94" s="61">
        <f t="shared" si="335"/>
        <v>0</v>
      </c>
      <c r="CC94" s="61">
        <f t="shared" si="335"/>
        <v>0</v>
      </c>
      <c r="CD94" s="61">
        <f t="shared" si="335"/>
        <v>0</v>
      </c>
      <c r="CE94" s="61">
        <f t="shared" si="335"/>
        <v>0</v>
      </c>
      <c r="CF94" s="61">
        <f t="shared" si="335"/>
        <v>0</v>
      </c>
      <c r="CG94" s="61">
        <f t="shared" si="335"/>
        <v>0</v>
      </c>
      <c r="CH94" s="61">
        <f t="shared" si="335"/>
        <v>0</v>
      </c>
      <c r="CI94" s="61"/>
    </row>
    <row r="95" spans="4:87" x14ac:dyDescent="0.25">
      <c r="D95" t="s">
        <v>106</v>
      </c>
      <c r="E95" s="76" t="s">
        <v>107</v>
      </c>
      <c r="G95" s="61">
        <v>0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61">
        <v>0</v>
      </c>
      <c r="T95" s="61">
        <v>0</v>
      </c>
      <c r="U95" s="61">
        <v>0</v>
      </c>
      <c r="V95" s="61">
        <v>0</v>
      </c>
      <c r="W95" s="61">
        <v>0</v>
      </c>
      <c r="X95" s="61">
        <v>0</v>
      </c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61">
        <v>0</v>
      </c>
      <c r="AE95" s="61">
        <v>0</v>
      </c>
      <c r="AF95" s="61">
        <v>0</v>
      </c>
      <c r="AG95" s="61">
        <v>0</v>
      </c>
      <c r="AH95" s="61">
        <v>0</v>
      </c>
      <c r="AI95" s="61">
        <v>0</v>
      </c>
      <c r="AJ95" s="62">
        <v>0</v>
      </c>
      <c r="AK95" s="61">
        <v>0</v>
      </c>
      <c r="AL95" s="61">
        <v>0</v>
      </c>
      <c r="AM95" s="61">
        <v>0</v>
      </c>
      <c r="AN95" s="61">
        <v>0</v>
      </c>
      <c r="AO95" s="61">
        <v>0</v>
      </c>
      <c r="AP95" s="61">
        <v>0</v>
      </c>
      <c r="AQ95" s="61">
        <v>0</v>
      </c>
      <c r="AR95" s="61">
        <v>0</v>
      </c>
      <c r="AS95" s="61">
        <v>0</v>
      </c>
      <c r="AT95" s="61">
        <v>0</v>
      </c>
      <c r="AU95" s="61">
        <v>0</v>
      </c>
      <c r="AV95" s="61">
        <v>0</v>
      </c>
      <c r="AW95" s="61">
        <v>0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61">
        <v>0</v>
      </c>
      <c r="BE95" s="61">
        <v>0</v>
      </c>
      <c r="BF95" s="61">
        <v>0</v>
      </c>
      <c r="BG95" s="61">
        <v>0</v>
      </c>
      <c r="BH95" s="61">
        <v>0</v>
      </c>
      <c r="BI95" s="61">
        <v>0</v>
      </c>
      <c r="BJ95" s="61">
        <v>0</v>
      </c>
      <c r="BK95" s="61">
        <v>0</v>
      </c>
      <c r="BL95" s="61">
        <v>0</v>
      </c>
      <c r="BM95" s="61">
        <v>0</v>
      </c>
      <c r="BN95" s="61">
        <v>0</v>
      </c>
      <c r="BO95" s="61">
        <v>0</v>
      </c>
      <c r="BP95" s="61">
        <v>0</v>
      </c>
      <c r="BQ95" s="61">
        <v>0</v>
      </c>
      <c r="BR95" s="61">
        <v>0</v>
      </c>
      <c r="BS95" s="61">
        <v>0</v>
      </c>
      <c r="BT95" s="61">
        <v>0</v>
      </c>
      <c r="BU95" s="61">
        <v>0</v>
      </c>
      <c r="BV95" s="61">
        <v>0</v>
      </c>
      <c r="BW95" s="61">
        <v>0</v>
      </c>
      <c r="BX95" s="61">
        <v>0</v>
      </c>
      <c r="BY95" s="61">
        <v>0</v>
      </c>
      <c r="BZ95" s="61">
        <v>0</v>
      </c>
      <c r="CA95" s="61">
        <v>0</v>
      </c>
      <c r="CB95" s="61">
        <v>0</v>
      </c>
      <c r="CC95" s="61">
        <v>0</v>
      </c>
      <c r="CD95" s="61">
        <v>0</v>
      </c>
      <c r="CE95" s="61">
        <v>0</v>
      </c>
      <c r="CF95" s="61">
        <v>0</v>
      </c>
      <c r="CG95" s="61">
        <v>0</v>
      </c>
      <c r="CH95" s="61">
        <v>0</v>
      </c>
      <c r="CI95" s="61"/>
    </row>
    <row r="96" spans="4:87" x14ac:dyDescent="0.25">
      <c r="D96" t="s">
        <v>108</v>
      </c>
      <c r="G96" s="61">
        <f>SUM(G92:G95)</f>
        <v>0</v>
      </c>
      <c r="H96" s="61">
        <f>SUM(H92:H95)</f>
        <v>0</v>
      </c>
      <c r="I96" s="61">
        <f t="shared" ref="I96:BT96" si="336">SUM(I92:I95)</f>
        <v>0</v>
      </c>
      <c r="J96" s="61">
        <f t="shared" si="336"/>
        <v>0</v>
      </c>
      <c r="K96" s="61">
        <f t="shared" si="336"/>
        <v>0</v>
      </c>
      <c r="L96" s="61">
        <f t="shared" si="336"/>
        <v>0</v>
      </c>
      <c r="M96" s="61">
        <f t="shared" si="336"/>
        <v>0</v>
      </c>
      <c r="N96" s="61">
        <f t="shared" si="336"/>
        <v>0</v>
      </c>
      <c r="O96" s="61">
        <f t="shared" si="336"/>
        <v>0</v>
      </c>
      <c r="P96" s="61">
        <f t="shared" si="336"/>
        <v>0</v>
      </c>
      <c r="Q96" s="61">
        <f t="shared" si="336"/>
        <v>0</v>
      </c>
      <c r="R96" s="61">
        <f t="shared" si="336"/>
        <v>0</v>
      </c>
      <c r="S96" s="61">
        <f t="shared" si="336"/>
        <v>0</v>
      </c>
      <c r="T96" s="61">
        <f t="shared" si="336"/>
        <v>0</v>
      </c>
      <c r="U96" s="61">
        <f t="shared" si="336"/>
        <v>0</v>
      </c>
      <c r="V96" s="61">
        <f t="shared" si="336"/>
        <v>0</v>
      </c>
      <c r="W96" s="61">
        <f t="shared" si="336"/>
        <v>0</v>
      </c>
      <c r="X96" s="61">
        <f t="shared" si="336"/>
        <v>0</v>
      </c>
      <c r="Y96" s="61">
        <f t="shared" si="336"/>
        <v>0</v>
      </c>
      <c r="Z96" s="61">
        <f t="shared" si="336"/>
        <v>0</v>
      </c>
      <c r="AA96" s="61">
        <f t="shared" si="336"/>
        <v>0</v>
      </c>
      <c r="AB96" s="61">
        <f t="shared" si="336"/>
        <v>0</v>
      </c>
      <c r="AC96" s="61">
        <f t="shared" si="336"/>
        <v>0</v>
      </c>
      <c r="AD96" s="61">
        <f t="shared" si="336"/>
        <v>0</v>
      </c>
      <c r="AE96" s="61">
        <f t="shared" si="336"/>
        <v>0</v>
      </c>
      <c r="AF96" s="61">
        <f t="shared" si="336"/>
        <v>0</v>
      </c>
      <c r="AG96" s="61">
        <f t="shared" si="336"/>
        <v>0</v>
      </c>
      <c r="AH96" s="61">
        <f t="shared" si="336"/>
        <v>0</v>
      </c>
      <c r="AI96" s="61">
        <f t="shared" si="336"/>
        <v>0</v>
      </c>
      <c r="AJ96" s="62">
        <f t="shared" si="336"/>
        <v>0</v>
      </c>
      <c r="AK96" s="61">
        <f t="shared" si="336"/>
        <v>0</v>
      </c>
      <c r="AL96" s="61">
        <f t="shared" si="336"/>
        <v>0</v>
      </c>
      <c r="AM96" s="61">
        <f t="shared" si="336"/>
        <v>0</v>
      </c>
      <c r="AN96" s="61">
        <f t="shared" si="336"/>
        <v>0</v>
      </c>
      <c r="AO96" s="61">
        <f t="shared" si="336"/>
        <v>0</v>
      </c>
      <c r="AP96" s="61">
        <f t="shared" si="336"/>
        <v>0</v>
      </c>
      <c r="AQ96" s="61">
        <f t="shared" si="336"/>
        <v>0</v>
      </c>
      <c r="AR96" s="61">
        <f t="shared" si="336"/>
        <v>0</v>
      </c>
      <c r="AS96" s="61">
        <f t="shared" si="336"/>
        <v>0</v>
      </c>
      <c r="AT96" s="61">
        <f t="shared" si="336"/>
        <v>0</v>
      </c>
      <c r="AU96" s="61">
        <f t="shared" si="336"/>
        <v>0</v>
      </c>
      <c r="AV96" s="61">
        <f t="shared" si="336"/>
        <v>0</v>
      </c>
      <c r="AW96" s="61">
        <f t="shared" si="336"/>
        <v>0</v>
      </c>
      <c r="AX96" s="61">
        <f t="shared" si="336"/>
        <v>0</v>
      </c>
      <c r="AY96" s="61">
        <f t="shared" si="336"/>
        <v>0</v>
      </c>
      <c r="AZ96" s="61">
        <f t="shared" si="336"/>
        <v>0</v>
      </c>
      <c r="BA96" s="61">
        <f t="shared" si="336"/>
        <v>0</v>
      </c>
      <c r="BB96" s="61">
        <f t="shared" si="336"/>
        <v>0</v>
      </c>
      <c r="BC96" s="61">
        <f t="shared" si="336"/>
        <v>0</v>
      </c>
      <c r="BD96" s="61">
        <f t="shared" si="336"/>
        <v>0</v>
      </c>
      <c r="BE96" s="61">
        <f t="shared" si="336"/>
        <v>0</v>
      </c>
      <c r="BF96" s="61">
        <f t="shared" si="336"/>
        <v>0</v>
      </c>
      <c r="BG96" s="61">
        <f t="shared" si="336"/>
        <v>0</v>
      </c>
      <c r="BH96" s="61">
        <f t="shared" si="336"/>
        <v>0</v>
      </c>
      <c r="BI96" s="61">
        <f t="shared" si="336"/>
        <v>0</v>
      </c>
      <c r="BJ96" s="61">
        <f t="shared" si="336"/>
        <v>0</v>
      </c>
      <c r="BK96" s="61">
        <f t="shared" si="336"/>
        <v>0</v>
      </c>
      <c r="BL96" s="61">
        <f t="shared" si="336"/>
        <v>0</v>
      </c>
      <c r="BM96" s="61">
        <f t="shared" si="336"/>
        <v>0</v>
      </c>
      <c r="BN96" s="61">
        <f t="shared" si="336"/>
        <v>0</v>
      </c>
      <c r="BO96" s="61">
        <f t="shared" si="336"/>
        <v>0</v>
      </c>
      <c r="BP96" s="61">
        <f t="shared" si="336"/>
        <v>0</v>
      </c>
      <c r="BQ96" s="61">
        <f t="shared" si="336"/>
        <v>0</v>
      </c>
      <c r="BR96" s="61">
        <f t="shared" si="336"/>
        <v>0</v>
      </c>
      <c r="BS96" s="61">
        <f t="shared" si="336"/>
        <v>0</v>
      </c>
      <c r="BT96" s="61">
        <f t="shared" si="336"/>
        <v>0</v>
      </c>
      <c r="BU96" s="61">
        <f t="shared" ref="BU96:CH96" si="337">SUM(BU92:BU95)</f>
        <v>0</v>
      </c>
      <c r="BV96" s="61">
        <f t="shared" si="337"/>
        <v>0</v>
      </c>
      <c r="BW96" s="61">
        <f t="shared" si="337"/>
        <v>0</v>
      </c>
      <c r="BX96" s="61">
        <f t="shared" si="337"/>
        <v>0</v>
      </c>
      <c r="BY96" s="61">
        <f t="shared" si="337"/>
        <v>0</v>
      </c>
      <c r="BZ96" s="61">
        <f t="shared" si="337"/>
        <v>0</v>
      </c>
      <c r="CA96" s="61">
        <f t="shared" si="337"/>
        <v>0</v>
      </c>
      <c r="CB96" s="61">
        <f t="shared" si="337"/>
        <v>0</v>
      </c>
      <c r="CC96" s="61">
        <f t="shared" si="337"/>
        <v>0</v>
      </c>
      <c r="CD96" s="61">
        <f t="shared" si="337"/>
        <v>0</v>
      </c>
      <c r="CE96" s="61">
        <f t="shared" si="337"/>
        <v>0</v>
      </c>
      <c r="CF96" s="61">
        <f t="shared" si="337"/>
        <v>0</v>
      </c>
      <c r="CG96" s="61">
        <f t="shared" si="337"/>
        <v>0</v>
      </c>
      <c r="CH96" s="61">
        <f t="shared" si="337"/>
        <v>0</v>
      </c>
      <c r="CI96" s="61"/>
    </row>
    <row r="97" spans="4:96" x14ac:dyDescent="0.25">
      <c r="D97" s="14" t="s">
        <v>109</v>
      </c>
      <c r="E97" s="14" t="s">
        <v>135</v>
      </c>
      <c r="G97" s="61">
        <f>G96*44/12</f>
        <v>0</v>
      </c>
      <c r="H97" s="61">
        <f>H96*44/12</f>
        <v>0</v>
      </c>
      <c r="I97" s="61">
        <f t="shared" ref="I97:BT97" si="338">I96*44/12</f>
        <v>0</v>
      </c>
      <c r="J97" s="61">
        <f t="shared" si="338"/>
        <v>0</v>
      </c>
      <c r="K97" s="61">
        <f t="shared" si="338"/>
        <v>0</v>
      </c>
      <c r="L97" s="61">
        <f t="shared" si="338"/>
        <v>0</v>
      </c>
      <c r="M97" s="61">
        <f t="shared" si="338"/>
        <v>0</v>
      </c>
      <c r="N97" s="61">
        <f t="shared" si="338"/>
        <v>0</v>
      </c>
      <c r="O97" s="61">
        <f t="shared" si="338"/>
        <v>0</v>
      </c>
      <c r="P97" s="61">
        <f t="shared" si="338"/>
        <v>0</v>
      </c>
      <c r="Q97" s="61">
        <f t="shared" si="338"/>
        <v>0</v>
      </c>
      <c r="R97" s="61">
        <f t="shared" si="338"/>
        <v>0</v>
      </c>
      <c r="S97" s="61">
        <f t="shared" si="338"/>
        <v>0</v>
      </c>
      <c r="T97" s="61">
        <f t="shared" si="338"/>
        <v>0</v>
      </c>
      <c r="U97" s="61">
        <f t="shared" si="338"/>
        <v>0</v>
      </c>
      <c r="V97" s="61">
        <f t="shared" si="338"/>
        <v>0</v>
      </c>
      <c r="W97" s="61">
        <f t="shared" si="338"/>
        <v>0</v>
      </c>
      <c r="X97" s="61">
        <f t="shared" si="338"/>
        <v>0</v>
      </c>
      <c r="Y97" s="61">
        <f t="shared" si="338"/>
        <v>0</v>
      </c>
      <c r="Z97" s="61">
        <f t="shared" si="338"/>
        <v>0</v>
      </c>
      <c r="AA97" s="61">
        <f t="shared" si="338"/>
        <v>0</v>
      </c>
      <c r="AB97" s="61">
        <f t="shared" si="338"/>
        <v>0</v>
      </c>
      <c r="AC97" s="61">
        <f t="shared" si="338"/>
        <v>0</v>
      </c>
      <c r="AD97" s="61">
        <f t="shared" si="338"/>
        <v>0</v>
      </c>
      <c r="AE97" s="61">
        <f t="shared" si="338"/>
        <v>0</v>
      </c>
      <c r="AF97" s="61">
        <f t="shared" si="338"/>
        <v>0</v>
      </c>
      <c r="AG97" s="61">
        <f t="shared" si="338"/>
        <v>0</v>
      </c>
      <c r="AH97" s="61">
        <f t="shared" si="338"/>
        <v>0</v>
      </c>
      <c r="AI97" s="61">
        <f t="shared" si="338"/>
        <v>0</v>
      </c>
      <c r="AJ97" s="62">
        <f t="shared" si="338"/>
        <v>0</v>
      </c>
      <c r="AK97" s="61">
        <f t="shared" si="338"/>
        <v>0</v>
      </c>
      <c r="AL97" s="61">
        <f t="shared" si="338"/>
        <v>0</v>
      </c>
      <c r="AM97" s="61">
        <f t="shared" si="338"/>
        <v>0</v>
      </c>
      <c r="AN97" s="61">
        <f t="shared" si="338"/>
        <v>0</v>
      </c>
      <c r="AO97" s="61">
        <f t="shared" si="338"/>
        <v>0</v>
      </c>
      <c r="AP97" s="61">
        <f t="shared" si="338"/>
        <v>0</v>
      </c>
      <c r="AQ97" s="61">
        <f t="shared" si="338"/>
        <v>0</v>
      </c>
      <c r="AR97" s="61">
        <f t="shared" si="338"/>
        <v>0</v>
      </c>
      <c r="AS97" s="61">
        <f t="shared" si="338"/>
        <v>0</v>
      </c>
      <c r="AT97" s="61">
        <f t="shared" si="338"/>
        <v>0</v>
      </c>
      <c r="AU97" s="61">
        <f t="shared" si="338"/>
        <v>0</v>
      </c>
      <c r="AV97" s="61">
        <f t="shared" si="338"/>
        <v>0</v>
      </c>
      <c r="AW97" s="61">
        <f t="shared" si="338"/>
        <v>0</v>
      </c>
      <c r="AX97" s="61">
        <f t="shared" si="338"/>
        <v>0</v>
      </c>
      <c r="AY97" s="61">
        <f t="shared" si="338"/>
        <v>0</v>
      </c>
      <c r="AZ97" s="61">
        <f t="shared" si="338"/>
        <v>0</v>
      </c>
      <c r="BA97" s="61">
        <f t="shared" si="338"/>
        <v>0</v>
      </c>
      <c r="BB97" s="61">
        <f t="shared" si="338"/>
        <v>0</v>
      </c>
      <c r="BC97" s="61">
        <f t="shared" si="338"/>
        <v>0</v>
      </c>
      <c r="BD97" s="61">
        <f t="shared" si="338"/>
        <v>0</v>
      </c>
      <c r="BE97" s="61">
        <f t="shared" si="338"/>
        <v>0</v>
      </c>
      <c r="BF97" s="61">
        <f t="shared" si="338"/>
        <v>0</v>
      </c>
      <c r="BG97" s="61">
        <f t="shared" si="338"/>
        <v>0</v>
      </c>
      <c r="BH97" s="61">
        <f t="shared" si="338"/>
        <v>0</v>
      </c>
      <c r="BI97" s="61">
        <f t="shared" si="338"/>
        <v>0</v>
      </c>
      <c r="BJ97" s="61">
        <f t="shared" si="338"/>
        <v>0</v>
      </c>
      <c r="BK97" s="61">
        <f t="shared" si="338"/>
        <v>0</v>
      </c>
      <c r="BL97" s="61">
        <f t="shared" si="338"/>
        <v>0</v>
      </c>
      <c r="BM97" s="61">
        <f t="shared" si="338"/>
        <v>0</v>
      </c>
      <c r="BN97" s="61">
        <f t="shared" si="338"/>
        <v>0</v>
      </c>
      <c r="BO97" s="61">
        <f t="shared" si="338"/>
        <v>0</v>
      </c>
      <c r="BP97" s="61">
        <f t="shared" si="338"/>
        <v>0</v>
      </c>
      <c r="BQ97" s="61">
        <f t="shared" si="338"/>
        <v>0</v>
      </c>
      <c r="BR97" s="61">
        <f t="shared" si="338"/>
        <v>0</v>
      </c>
      <c r="BS97" s="61">
        <f t="shared" si="338"/>
        <v>0</v>
      </c>
      <c r="BT97" s="61">
        <f t="shared" si="338"/>
        <v>0</v>
      </c>
      <c r="BU97" s="61">
        <f t="shared" ref="BU97:CH97" si="339">BU96*44/12</f>
        <v>0</v>
      </c>
      <c r="BV97" s="61">
        <f t="shared" si="339"/>
        <v>0</v>
      </c>
      <c r="BW97" s="61">
        <f t="shared" si="339"/>
        <v>0</v>
      </c>
      <c r="BX97" s="61">
        <f t="shared" si="339"/>
        <v>0</v>
      </c>
      <c r="BY97" s="61">
        <f t="shared" si="339"/>
        <v>0</v>
      </c>
      <c r="BZ97" s="61">
        <f t="shared" si="339"/>
        <v>0</v>
      </c>
      <c r="CA97" s="61">
        <f t="shared" si="339"/>
        <v>0</v>
      </c>
      <c r="CB97" s="61">
        <f t="shared" si="339"/>
        <v>0</v>
      </c>
      <c r="CC97" s="61">
        <f t="shared" si="339"/>
        <v>0</v>
      </c>
      <c r="CD97" s="61">
        <f t="shared" si="339"/>
        <v>0</v>
      </c>
      <c r="CE97" s="61">
        <f t="shared" si="339"/>
        <v>0</v>
      </c>
      <c r="CF97" s="61">
        <f t="shared" si="339"/>
        <v>0</v>
      </c>
      <c r="CG97" s="61">
        <f t="shared" si="339"/>
        <v>0</v>
      </c>
      <c r="CH97" s="61">
        <f t="shared" si="339"/>
        <v>0</v>
      </c>
      <c r="CI97" s="61"/>
    </row>
    <row r="98" spans="4:96" x14ac:dyDescent="0.25">
      <c r="AJ98" s="41"/>
    </row>
    <row r="99" spans="4:96" x14ac:dyDescent="0.25">
      <c r="AJ99" s="41"/>
    </row>
    <row r="100" spans="4:96" x14ac:dyDescent="0.25">
      <c r="D100" s="51" t="s">
        <v>115</v>
      </c>
      <c r="E100" s="5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2"/>
    </row>
    <row r="101" spans="4:96" x14ac:dyDescent="0.25">
      <c r="E101" t="s">
        <v>57</v>
      </c>
      <c r="F101" s="42" t="s">
        <v>136</v>
      </c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2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</row>
    <row r="102" spans="4:96" x14ac:dyDescent="0.25">
      <c r="D102" t="s">
        <v>116</v>
      </c>
      <c r="F102">
        <f>VLOOKUP(F101,'Référencement Essences'!$B$3:$C$6,2,0)</f>
        <v>0.25</v>
      </c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2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</row>
    <row r="103" spans="4:96" x14ac:dyDescent="0.25">
      <c r="D103" t="s">
        <v>117</v>
      </c>
      <c r="E103" s="14" t="s">
        <v>137</v>
      </c>
      <c r="G103" s="61">
        <f>$F$102*G79*$F$63</f>
        <v>0</v>
      </c>
      <c r="H103" s="61">
        <f t="shared" ref="H103:AJ103" si="340">$F$102*H79*$F$63</f>
        <v>0</v>
      </c>
      <c r="I103" s="61">
        <f t="shared" si="340"/>
        <v>0</v>
      </c>
      <c r="J103" s="61">
        <f t="shared" si="340"/>
        <v>0</v>
      </c>
      <c r="K103" s="61">
        <f t="shared" si="340"/>
        <v>0</v>
      </c>
      <c r="L103" s="61">
        <f t="shared" si="340"/>
        <v>0</v>
      </c>
      <c r="M103" s="61">
        <f t="shared" si="340"/>
        <v>0</v>
      </c>
      <c r="N103" s="61">
        <f t="shared" si="340"/>
        <v>0</v>
      </c>
      <c r="O103" s="61">
        <f t="shared" si="340"/>
        <v>0</v>
      </c>
      <c r="P103" s="61">
        <f t="shared" si="340"/>
        <v>0</v>
      </c>
      <c r="Q103" s="61">
        <f t="shared" si="340"/>
        <v>0</v>
      </c>
      <c r="R103" s="61">
        <f t="shared" si="340"/>
        <v>0</v>
      </c>
      <c r="S103" s="61">
        <f t="shared" si="340"/>
        <v>0</v>
      </c>
      <c r="T103" s="61">
        <f t="shared" si="340"/>
        <v>0</v>
      </c>
      <c r="U103" s="61">
        <f t="shared" si="340"/>
        <v>0</v>
      </c>
      <c r="V103" s="61">
        <f t="shared" si="340"/>
        <v>0</v>
      </c>
      <c r="W103" s="61">
        <f t="shared" si="340"/>
        <v>0</v>
      </c>
      <c r="X103" s="61">
        <f t="shared" si="340"/>
        <v>0</v>
      </c>
      <c r="Y103" s="61">
        <f t="shared" si="340"/>
        <v>0</v>
      </c>
      <c r="Z103" s="61">
        <f t="shared" si="340"/>
        <v>0</v>
      </c>
      <c r="AA103" s="61">
        <f t="shared" si="340"/>
        <v>0</v>
      </c>
      <c r="AB103" s="61">
        <f t="shared" si="340"/>
        <v>0</v>
      </c>
      <c r="AC103" s="61">
        <f t="shared" si="340"/>
        <v>0</v>
      </c>
      <c r="AD103" s="61">
        <f t="shared" si="340"/>
        <v>0</v>
      </c>
      <c r="AE103" s="61">
        <f t="shared" si="340"/>
        <v>0</v>
      </c>
      <c r="AF103" s="61">
        <f t="shared" si="340"/>
        <v>0</v>
      </c>
      <c r="AG103" s="61">
        <f t="shared" si="340"/>
        <v>0</v>
      </c>
      <c r="AH103" s="61">
        <f t="shared" si="340"/>
        <v>0</v>
      </c>
      <c r="AI103" s="61">
        <f t="shared" si="340"/>
        <v>0</v>
      </c>
      <c r="AJ103" s="62">
        <f t="shared" si="340"/>
        <v>0</v>
      </c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</row>
    <row r="104" spans="4:96" x14ac:dyDescent="0.25">
      <c r="D104" s="14" t="s">
        <v>119</v>
      </c>
      <c r="G104" s="85">
        <f>SUM(G103:AJ103)</f>
        <v>0</v>
      </c>
      <c r="AJ104" s="41"/>
    </row>
  </sheetData>
  <mergeCells count="1">
    <mergeCell ref="A1:C1"/>
  </mergeCells>
  <conditionalFormatting sqref="G79:CH80 G81:AI97 AK81:CH97">
    <cfRule type="cellIs" dxfId="50" priority="8" operator="greaterThan">
      <formula>0</formula>
    </cfRule>
  </conditionalFormatting>
  <conditionalFormatting sqref="G50:GJ51 G52:AI52 AK52:GJ52">
    <cfRule type="cellIs" dxfId="49" priority="7" operator="greaterThan">
      <formula>0</formula>
    </cfRule>
  </conditionalFormatting>
  <conditionalFormatting sqref="G101:AI103 AK101:CH103">
    <cfRule type="cellIs" dxfId="48" priority="6" operator="greaterThan">
      <formula>0</formula>
    </cfRule>
  </conditionalFormatting>
  <conditionalFormatting sqref="A1 A2:C104">
    <cfRule type="containsBlanks" dxfId="47" priority="5">
      <formula>LEN(TRIM(A1))=0</formula>
    </cfRule>
  </conditionalFormatting>
  <conditionalFormatting sqref="G92:H95 I92:AI94 AK92:CH94">
    <cfRule type="cellIs" dxfId="46" priority="4" operator="greaterThan">
      <formula>0</formula>
    </cfRule>
  </conditionalFormatting>
  <conditionalFormatting sqref="G22:GG22 G23:AI24 AK23:GG24 G25:GG43">
    <cfRule type="cellIs" dxfId="45" priority="3" operator="greaterThan">
      <formula>0</formula>
    </cfRule>
  </conditionalFormatting>
  <conditionalFormatting sqref="CI88:CI97">
    <cfRule type="cellIs" dxfId="44" priority="2" operator="greaterThan">
      <formula>0</formula>
    </cfRule>
  </conditionalFormatting>
  <conditionalFormatting sqref="CI92:CI94">
    <cfRule type="cellIs" dxfId="43" priority="1" operator="greaterThan">
      <formula>0</formula>
    </cfRule>
  </conditionalFormatting>
  <pageMargins left="0.7" right="0.7" top="0.75" bottom="0.75" header="0.3" footer="0.3"/>
  <pageSetup paperSize="8" scale="4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104"/>
  <sheetViews>
    <sheetView topLeftCell="A23" workbookViewId="0">
      <selection activeCell="FP46" sqref="FP46"/>
    </sheetView>
  </sheetViews>
  <sheetFormatPr baseColWidth="10" defaultRowHeight="15" outlineLevelCol="1" x14ac:dyDescent="0.25"/>
  <cols>
    <col min="1" max="1" width="25" customWidth="1" outlineLevel="1"/>
    <col min="2" max="2" width="21.85546875" customWidth="1" outlineLevel="1"/>
    <col min="3" max="3" width="12.28515625" customWidth="1" outlineLevel="1"/>
    <col min="4" max="4" width="44.85546875" customWidth="1"/>
    <col min="5" max="5" width="15.42578125" customWidth="1"/>
    <col min="6" max="6" width="8.28515625" customWidth="1"/>
    <col min="7" max="7" width="8.140625" customWidth="1"/>
    <col min="8" max="11" width="8.7109375" bestFit="1" customWidth="1"/>
    <col min="12" max="26" width="9.7109375" bestFit="1" customWidth="1"/>
    <col min="27" max="114" width="10.7109375" bestFit="1" customWidth="1"/>
    <col min="115" max="121" width="6.85546875" customWidth="1"/>
  </cols>
  <sheetData>
    <row r="1" spans="1:177" ht="16.5" thickBot="1" x14ac:dyDescent="0.3">
      <c r="A1" s="172" t="s">
        <v>44</v>
      </c>
      <c r="B1" s="173"/>
      <c r="C1" s="174"/>
      <c r="D1" s="39" t="s">
        <v>138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AJ1" s="41"/>
    </row>
    <row r="2" spans="1:177" ht="15.75" thickBot="1" x14ac:dyDescent="0.3">
      <c r="D2" s="42" t="s">
        <v>46</v>
      </c>
      <c r="E2" t="s">
        <v>47</v>
      </c>
      <c r="F2" s="42">
        <v>171</v>
      </c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E2">
        <v>25</v>
      </c>
      <c r="AF2">
        <v>26</v>
      </c>
      <c r="AG2">
        <v>27</v>
      </c>
      <c r="AH2">
        <v>28</v>
      </c>
      <c r="AI2">
        <v>29</v>
      </c>
      <c r="AJ2" s="43">
        <v>30</v>
      </c>
      <c r="AK2">
        <v>31</v>
      </c>
      <c r="AL2">
        <v>32</v>
      </c>
      <c r="AM2">
        <v>33</v>
      </c>
      <c r="AN2">
        <v>34</v>
      </c>
      <c r="AO2">
        <v>35</v>
      </c>
      <c r="AP2">
        <v>36</v>
      </c>
      <c r="AQ2">
        <v>37</v>
      </c>
      <c r="AR2">
        <v>38</v>
      </c>
      <c r="AS2">
        <v>39</v>
      </c>
      <c r="AT2">
        <v>40</v>
      </c>
      <c r="AU2">
        <v>41</v>
      </c>
      <c r="AV2">
        <v>42</v>
      </c>
      <c r="AW2">
        <v>43</v>
      </c>
      <c r="AX2">
        <v>44</v>
      </c>
      <c r="AY2">
        <v>45</v>
      </c>
      <c r="AZ2">
        <v>46</v>
      </c>
      <c r="BA2">
        <v>47</v>
      </c>
      <c r="BB2">
        <v>48</v>
      </c>
      <c r="BC2">
        <v>49</v>
      </c>
      <c r="BD2">
        <v>50</v>
      </c>
      <c r="BE2">
        <v>51</v>
      </c>
      <c r="BF2">
        <v>52</v>
      </c>
      <c r="BG2">
        <v>53</v>
      </c>
      <c r="BH2">
        <v>54</v>
      </c>
      <c r="BI2">
        <v>55</v>
      </c>
      <c r="BJ2">
        <v>56</v>
      </c>
      <c r="BK2">
        <v>57</v>
      </c>
      <c r="BL2">
        <v>58</v>
      </c>
      <c r="BM2">
        <v>59</v>
      </c>
      <c r="BN2">
        <v>60</v>
      </c>
      <c r="BO2">
        <v>61</v>
      </c>
      <c r="BP2">
        <v>62</v>
      </c>
      <c r="BQ2">
        <v>63</v>
      </c>
      <c r="BR2">
        <v>64</v>
      </c>
      <c r="BS2">
        <v>65</v>
      </c>
      <c r="BT2">
        <v>66</v>
      </c>
      <c r="BU2">
        <v>67</v>
      </c>
      <c r="BV2">
        <v>68</v>
      </c>
      <c r="BW2">
        <v>69</v>
      </c>
      <c r="BX2">
        <v>70</v>
      </c>
      <c r="BY2">
        <v>71</v>
      </c>
      <c r="BZ2">
        <v>72</v>
      </c>
      <c r="CA2">
        <v>73</v>
      </c>
      <c r="CB2">
        <v>74</v>
      </c>
      <c r="CC2">
        <v>75</v>
      </c>
      <c r="CD2">
        <v>76</v>
      </c>
      <c r="CE2">
        <v>77</v>
      </c>
      <c r="CF2">
        <v>78</v>
      </c>
      <c r="CG2">
        <v>79</v>
      </c>
      <c r="CH2">
        <v>80</v>
      </c>
      <c r="CI2">
        <v>81</v>
      </c>
      <c r="CJ2">
        <v>82</v>
      </c>
      <c r="CK2">
        <v>83</v>
      </c>
      <c r="CL2">
        <v>84</v>
      </c>
      <c r="CM2">
        <v>85</v>
      </c>
      <c r="CN2">
        <v>86</v>
      </c>
      <c r="CO2">
        <v>87</v>
      </c>
      <c r="CP2">
        <v>88</v>
      </c>
      <c r="CQ2">
        <v>89</v>
      </c>
      <c r="CR2">
        <v>90</v>
      </c>
      <c r="CS2">
        <v>91</v>
      </c>
      <c r="CT2">
        <v>92</v>
      </c>
      <c r="CU2">
        <v>93</v>
      </c>
      <c r="CV2">
        <v>94</v>
      </c>
      <c r="CW2">
        <v>95</v>
      </c>
      <c r="CX2">
        <v>96</v>
      </c>
      <c r="CY2">
        <v>97</v>
      </c>
      <c r="CZ2">
        <v>98</v>
      </c>
      <c r="DA2">
        <v>99</v>
      </c>
      <c r="DB2">
        <v>100</v>
      </c>
      <c r="DC2">
        <v>101</v>
      </c>
      <c r="DD2">
        <v>102</v>
      </c>
      <c r="DE2">
        <v>103</v>
      </c>
      <c r="DF2">
        <v>104</v>
      </c>
      <c r="DG2">
        <v>105</v>
      </c>
      <c r="DH2">
        <v>106</v>
      </c>
      <c r="DI2">
        <v>107</v>
      </c>
      <c r="DJ2">
        <v>108</v>
      </c>
      <c r="DK2">
        <v>109</v>
      </c>
      <c r="DL2">
        <v>110</v>
      </c>
      <c r="DM2">
        <v>111</v>
      </c>
      <c r="DN2">
        <v>112</v>
      </c>
      <c r="DO2">
        <v>113</v>
      </c>
      <c r="DP2">
        <v>114</v>
      </c>
      <c r="DQ2">
        <v>115</v>
      </c>
      <c r="DR2">
        <v>116</v>
      </c>
      <c r="DS2">
        <v>117</v>
      </c>
      <c r="DT2">
        <v>118</v>
      </c>
      <c r="DU2">
        <v>119</v>
      </c>
      <c r="DV2">
        <v>120</v>
      </c>
      <c r="DW2">
        <v>121</v>
      </c>
      <c r="DX2">
        <v>122</v>
      </c>
      <c r="DY2">
        <v>123</v>
      </c>
      <c r="DZ2">
        <v>124</v>
      </c>
      <c r="EA2">
        <v>125</v>
      </c>
      <c r="EB2">
        <v>126</v>
      </c>
      <c r="EC2">
        <v>127</v>
      </c>
      <c r="ED2">
        <v>128</v>
      </c>
      <c r="EE2">
        <v>129</v>
      </c>
      <c r="EF2">
        <v>130</v>
      </c>
      <c r="EG2">
        <v>131</v>
      </c>
      <c r="EH2">
        <v>132</v>
      </c>
      <c r="EI2">
        <v>133</v>
      </c>
      <c r="EJ2">
        <v>134</v>
      </c>
      <c r="EK2">
        <v>135</v>
      </c>
      <c r="EL2">
        <v>136</v>
      </c>
      <c r="EM2">
        <v>137</v>
      </c>
      <c r="EN2">
        <v>138</v>
      </c>
      <c r="EO2">
        <v>139</v>
      </c>
      <c r="EP2">
        <v>140</v>
      </c>
      <c r="EQ2">
        <v>141</v>
      </c>
      <c r="ER2">
        <v>142</v>
      </c>
      <c r="ES2">
        <v>143</v>
      </c>
      <c r="ET2">
        <v>144</v>
      </c>
      <c r="EU2">
        <v>145</v>
      </c>
      <c r="EV2">
        <v>146</v>
      </c>
      <c r="EW2">
        <v>147</v>
      </c>
      <c r="EX2">
        <v>148</v>
      </c>
      <c r="EY2">
        <v>149</v>
      </c>
      <c r="EZ2">
        <v>150</v>
      </c>
      <c r="FA2">
        <v>151</v>
      </c>
      <c r="FB2">
        <v>152</v>
      </c>
      <c r="FC2">
        <v>153</v>
      </c>
      <c r="FD2">
        <v>154</v>
      </c>
      <c r="FE2">
        <v>155</v>
      </c>
      <c r="FF2">
        <v>156</v>
      </c>
      <c r="FG2">
        <v>157</v>
      </c>
      <c r="FH2">
        <v>158</v>
      </c>
      <c r="FI2">
        <v>159</v>
      </c>
      <c r="FJ2">
        <v>160</v>
      </c>
      <c r="FK2">
        <v>161</v>
      </c>
      <c r="FL2">
        <v>162</v>
      </c>
      <c r="FM2">
        <v>163</v>
      </c>
      <c r="FN2">
        <v>164</v>
      </c>
      <c r="FO2">
        <v>165</v>
      </c>
      <c r="FP2">
        <v>166</v>
      </c>
      <c r="FQ2">
        <v>167</v>
      </c>
      <c r="FR2">
        <v>168</v>
      </c>
      <c r="FS2">
        <v>169</v>
      </c>
      <c r="FT2">
        <v>170</v>
      </c>
      <c r="FU2">
        <v>171</v>
      </c>
    </row>
    <row r="3" spans="1:177" ht="15.75" thickBot="1" x14ac:dyDescent="0.3">
      <c r="B3" s="44" t="s">
        <v>48</v>
      </c>
      <c r="D3" s="42" t="s">
        <v>49</v>
      </c>
      <c r="E3" t="s">
        <v>50</v>
      </c>
      <c r="F3" s="42">
        <f>'Description plantation'!K3</f>
        <v>8.7490000000000006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6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</row>
    <row r="4" spans="1:177" ht="15.75" thickBot="1" x14ac:dyDescent="0.3">
      <c r="A4" s="47" t="s">
        <v>51</v>
      </c>
      <c r="B4" s="48">
        <f>ROUND(G18,0)/F3</f>
        <v>134.75825808663848</v>
      </c>
      <c r="D4" t="s">
        <v>52</v>
      </c>
      <c r="E4" t="s">
        <v>53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6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</row>
    <row r="5" spans="1:177" ht="15.75" thickBot="1" x14ac:dyDescent="0.3">
      <c r="A5" s="47" t="s">
        <v>9</v>
      </c>
      <c r="B5" s="48">
        <f>ROUND(G46,0)/F3</f>
        <v>0</v>
      </c>
      <c r="D5" t="s">
        <v>54</v>
      </c>
      <c r="E5" t="s">
        <v>55</v>
      </c>
      <c r="F5" s="42">
        <v>0.57999999999999996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6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</row>
    <row r="6" spans="1:177" ht="15.75" thickBot="1" x14ac:dyDescent="0.3">
      <c r="A6" s="47" t="s">
        <v>56</v>
      </c>
      <c r="B6" s="48">
        <f>ROUND(G54,0)/F3</f>
        <v>0</v>
      </c>
      <c r="E6" t="s">
        <v>57</v>
      </c>
      <c r="F6" s="42" t="s">
        <v>136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6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</row>
    <row r="7" spans="1:177" ht="15.75" thickBot="1" x14ac:dyDescent="0.3">
      <c r="A7" s="49" t="s">
        <v>59</v>
      </c>
      <c r="B7" s="50">
        <f>SUM(B4:B6)</f>
        <v>134.75825808663848</v>
      </c>
      <c r="D7" t="s">
        <v>60</v>
      </c>
      <c r="E7" t="s">
        <v>61</v>
      </c>
      <c r="F7">
        <f>VLOOKUP(F6,'Référencement Essences'!B10:C11,2,0)</f>
        <v>1.56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6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</row>
    <row r="8" spans="1:177" x14ac:dyDescent="0.25">
      <c r="D8" s="51" t="s">
        <v>62</v>
      </c>
      <c r="E8" s="51"/>
      <c r="F8" t="s">
        <v>63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52"/>
      <c r="AI8" s="52"/>
      <c r="AJ8" s="46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53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53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53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53"/>
      <c r="CQ8" s="45"/>
      <c r="CR8" s="45"/>
      <c r="CZ8" s="54"/>
      <c r="DJ8" s="54"/>
    </row>
    <row r="9" spans="1:177" x14ac:dyDescent="0.25">
      <c r="D9" s="42" t="s">
        <v>64</v>
      </c>
      <c r="E9" t="s">
        <v>65</v>
      </c>
      <c r="G9">
        <v>3</v>
      </c>
      <c r="H9">
        <v>6</v>
      </c>
      <c r="I9">
        <v>9</v>
      </c>
      <c r="J9">
        <v>12</v>
      </c>
      <c r="K9">
        <v>15</v>
      </c>
      <c r="L9">
        <v>18</v>
      </c>
      <c r="M9">
        <v>21</v>
      </c>
      <c r="N9">
        <v>24</v>
      </c>
      <c r="O9">
        <v>27</v>
      </c>
      <c r="P9">
        <v>30</v>
      </c>
      <c r="Q9">
        <v>33</v>
      </c>
      <c r="R9">
        <v>36</v>
      </c>
      <c r="S9">
        <v>39</v>
      </c>
      <c r="T9">
        <v>42</v>
      </c>
      <c r="U9">
        <v>45</v>
      </c>
      <c r="V9">
        <v>48</v>
      </c>
      <c r="W9">
        <v>51</v>
      </c>
      <c r="X9">
        <v>54</v>
      </c>
      <c r="Y9">
        <v>57</v>
      </c>
      <c r="Z9">
        <v>60</v>
      </c>
      <c r="AA9">
        <v>63</v>
      </c>
      <c r="AB9">
        <v>66</v>
      </c>
      <c r="AC9">
        <v>69</v>
      </c>
      <c r="AD9">
        <v>72</v>
      </c>
      <c r="AE9">
        <v>75</v>
      </c>
      <c r="AF9">
        <v>78</v>
      </c>
      <c r="AG9">
        <v>81</v>
      </c>
      <c r="AH9">
        <v>84</v>
      </c>
      <c r="AI9">
        <v>87</v>
      </c>
      <c r="AJ9">
        <v>90</v>
      </c>
      <c r="AK9">
        <v>93</v>
      </c>
      <c r="AL9">
        <v>96</v>
      </c>
      <c r="AM9">
        <v>99</v>
      </c>
      <c r="AN9">
        <v>102</v>
      </c>
      <c r="AO9">
        <v>105</v>
      </c>
      <c r="AP9">
        <v>108</v>
      </c>
      <c r="AQ9">
        <v>111</v>
      </c>
      <c r="AR9">
        <v>114</v>
      </c>
      <c r="AS9">
        <v>117</v>
      </c>
      <c r="AT9">
        <v>120</v>
      </c>
      <c r="AU9">
        <v>123</v>
      </c>
      <c r="AV9">
        <v>96</v>
      </c>
      <c r="AW9">
        <v>102.875</v>
      </c>
      <c r="AX9">
        <v>109.75</v>
      </c>
      <c r="AY9">
        <v>116.625</v>
      </c>
      <c r="AZ9">
        <v>123.5</v>
      </c>
      <c r="BA9">
        <v>130.375</v>
      </c>
      <c r="BB9">
        <v>137.25</v>
      </c>
      <c r="BC9">
        <v>144.125</v>
      </c>
      <c r="BD9">
        <v>116</v>
      </c>
      <c r="BE9">
        <v>123.875</v>
      </c>
      <c r="BF9">
        <v>131.75</v>
      </c>
      <c r="BG9">
        <v>139.625</v>
      </c>
      <c r="BH9">
        <v>147.5</v>
      </c>
      <c r="BI9">
        <v>155.375</v>
      </c>
      <c r="BJ9">
        <v>163.25</v>
      </c>
      <c r="BK9">
        <v>171.125</v>
      </c>
      <c r="BL9">
        <v>135</v>
      </c>
      <c r="BM9">
        <v>141.875</v>
      </c>
      <c r="BN9">
        <v>148.75</v>
      </c>
      <c r="BO9">
        <v>155.625</v>
      </c>
      <c r="BP9">
        <v>162.5</v>
      </c>
      <c r="BQ9">
        <v>169.375</v>
      </c>
      <c r="BR9">
        <v>176.25</v>
      </c>
      <c r="BS9">
        <v>183.125</v>
      </c>
      <c r="BT9">
        <v>152</v>
      </c>
      <c r="BU9">
        <v>158.22222222222223</v>
      </c>
      <c r="BV9">
        <v>164.44444444444446</v>
      </c>
      <c r="BW9">
        <v>170.66666666666669</v>
      </c>
      <c r="BX9">
        <v>176.88888888888891</v>
      </c>
      <c r="BY9">
        <v>183.11111111111114</v>
      </c>
      <c r="BZ9">
        <v>189.33333333333337</v>
      </c>
      <c r="CA9">
        <v>195.5555555555556</v>
      </c>
      <c r="CB9">
        <v>201.77777777777783</v>
      </c>
      <c r="CC9">
        <v>171</v>
      </c>
      <c r="CD9">
        <v>176.88888888888889</v>
      </c>
      <c r="CE9">
        <v>182.77777777777777</v>
      </c>
      <c r="CF9">
        <v>188.66666666666666</v>
      </c>
      <c r="CG9">
        <v>194.55555555555554</v>
      </c>
      <c r="CH9">
        <v>200.44444444444443</v>
      </c>
      <c r="CI9">
        <v>206.33333333333331</v>
      </c>
      <c r="CJ9">
        <v>212.2222222222222</v>
      </c>
      <c r="CK9">
        <v>218.11111111111109</v>
      </c>
      <c r="CL9">
        <v>188</v>
      </c>
      <c r="CM9">
        <v>193.77777777777777</v>
      </c>
      <c r="CN9">
        <v>199.55555555555554</v>
      </c>
      <c r="CO9">
        <v>205.33333333333331</v>
      </c>
      <c r="CP9">
        <v>211.11111111111109</v>
      </c>
      <c r="CQ9">
        <v>216.88888888888886</v>
      </c>
      <c r="CR9">
        <v>222.66666666666663</v>
      </c>
      <c r="CS9">
        <v>228.4444444444444</v>
      </c>
      <c r="CT9">
        <v>234.22222222222217</v>
      </c>
      <c r="CU9">
        <v>206</v>
      </c>
      <c r="CV9">
        <v>211.6</v>
      </c>
      <c r="CW9">
        <v>217.2</v>
      </c>
      <c r="CX9">
        <v>222.79999999999998</v>
      </c>
      <c r="CY9">
        <v>228.39999999999998</v>
      </c>
      <c r="CZ9">
        <v>233.99999999999997</v>
      </c>
      <c r="DA9">
        <v>239.59999999999997</v>
      </c>
      <c r="DB9">
        <v>245.19999999999996</v>
      </c>
      <c r="DC9">
        <v>250.79999999999995</v>
      </c>
      <c r="DD9">
        <v>256.39999999999998</v>
      </c>
      <c r="DE9">
        <v>224</v>
      </c>
      <c r="DF9">
        <v>230</v>
      </c>
      <c r="DG9">
        <v>236</v>
      </c>
      <c r="DH9">
        <v>242</v>
      </c>
      <c r="DI9">
        <v>248</v>
      </c>
      <c r="DJ9">
        <v>254</v>
      </c>
      <c r="DK9">
        <v>260</v>
      </c>
      <c r="DL9">
        <v>266</v>
      </c>
      <c r="DM9">
        <v>272</v>
      </c>
      <c r="DN9">
        <v>278</v>
      </c>
      <c r="DO9">
        <v>242</v>
      </c>
      <c r="DP9">
        <v>248.4</v>
      </c>
      <c r="DQ9">
        <v>254.8</v>
      </c>
      <c r="DR9">
        <v>261.2</v>
      </c>
      <c r="DS9">
        <v>267.59999999999997</v>
      </c>
      <c r="DT9">
        <v>273.99999999999994</v>
      </c>
      <c r="DU9">
        <v>280.39999999999992</v>
      </c>
      <c r="DV9">
        <v>286.7999999999999</v>
      </c>
      <c r="DW9">
        <v>293.19999999999987</v>
      </c>
      <c r="DX9">
        <v>299.59999999999985</v>
      </c>
      <c r="DY9">
        <v>261</v>
      </c>
      <c r="DZ9">
        <v>266.66666666666669</v>
      </c>
      <c r="EA9">
        <v>272.33333333333337</v>
      </c>
      <c r="EB9">
        <v>278.00000000000006</v>
      </c>
      <c r="EC9">
        <v>283.66666666666674</v>
      </c>
      <c r="ED9">
        <v>289.33333333333343</v>
      </c>
      <c r="EE9">
        <v>295.00000000000011</v>
      </c>
      <c r="EF9">
        <v>300.6666666666668</v>
      </c>
      <c r="EG9">
        <v>306.33333333333348</v>
      </c>
      <c r="EH9">
        <v>312.00000000000017</v>
      </c>
      <c r="EI9">
        <v>317.66666666666686</v>
      </c>
      <c r="EJ9">
        <v>323.33333333333354</v>
      </c>
      <c r="EK9">
        <v>281</v>
      </c>
      <c r="EL9">
        <v>286.83333333333331</v>
      </c>
      <c r="EM9">
        <v>292.66666666666663</v>
      </c>
      <c r="EN9">
        <v>298.49999999999994</v>
      </c>
      <c r="EO9">
        <v>304.33333333333326</v>
      </c>
      <c r="EP9">
        <v>310.16666666666657</v>
      </c>
      <c r="EQ9">
        <v>315.99999999999989</v>
      </c>
      <c r="ER9">
        <v>321.8333333333332</v>
      </c>
      <c r="ES9">
        <v>327.66666666666652</v>
      </c>
      <c r="ET9">
        <v>333.49999999999983</v>
      </c>
      <c r="EU9">
        <v>339.33333333333314</v>
      </c>
      <c r="EV9">
        <v>345.16666666666646</v>
      </c>
      <c r="EW9">
        <v>303</v>
      </c>
      <c r="EX9">
        <v>308.91666666666669</v>
      </c>
      <c r="EY9">
        <v>314.83333333333337</v>
      </c>
      <c r="EZ9">
        <v>320.75000000000006</v>
      </c>
      <c r="FA9">
        <v>326.66666666666674</v>
      </c>
      <c r="FB9">
        <v>332.58333333333343</v>
      </c>
      <c r="FC9">
        <v>338.50000000000011</v>
      </c>
      <c r="FD9">
        <v>344.4166666666668</v>
      </c>
      <c r="FE9">
        <v>350.33333333333348</v>
      </c>
      <c r="FF9">
        <v>356.25000000000017</v>
      </c>
      <c r="FG9">
        <v>362.16666666666686</v>
      </c>
      <c r="FH9">
        <v>368.08333333333354</v>
      </c>
      <c r="FI9">
        <v>326</v>
      </c>
      <c r="FJ9">
        <v>332.08333333333331</v>
      </c>
      <c r="FK9">
        <v>338.16666666666663</v>
      </c>
      <c r="FL9">
        <v>344.24999999999994</v>
      </c>
      <c r="FM9">
        <v>350.33333333333326</v>
      </c>
      <c r="FN9">
        <v>356.41666666666657</v>
      </c>
      <c r="FO9">
        <v>362.49999999999989</v>
      </c>
      <c r="FP9">
        <v>368.5833333333332</v>
      </c>
      <c r="FQ9">
        <v>374.66666666666652</v>
      </c>
      <c r="FR9">
        <v>380.74999999999983</v>
      </c>
      <c r="FS9">
        <v>386.83333333333314</v>
      </c>
      <c r="FT9">
        <v>392.91666666666646</v>
      </c>
      <c r="FU9">
        <v>399</v>
      </c>
    </row>
    <row r="10" spans="1:177" x14ac:dyDescent="0.25">
      <c r="D10" t="s">
        <v>66</v>
      </c>
      <c r="E10" t="s">
        <v>67</v>
      </c>
      <c r="G10" s="56">
        <f t="shared" ref="G10:BR10" si="0">G9*$F$3*$F$5*$F$7</f>
        <v>23.748285599999999</v>
      </c>
      <c r="H10" s="56">
        <f t="shared" si="0"/>
        <v>47.496571199999998</v>
      </c>
      <c r="I10" s="56">
        <f t="shared" si="0"/>
        <v>71.244856799999994</v>
      </c>
      <c r="J10" s="56">
        <f t="shared" si="0"/>
        <v>94.993142399999996</v>
      </c>
      <c r="K10" s="56">
        <f t="shared" si="0"/>
        <v>118.74142800000001</v>
      </c>
      <c r="L10" s="56">
        <f t="shared" si="0"/>
        <v>142.48971359999999</v>
      </c>
      <c r="M10" s="56">
        <f t="shared" si="0"/>
        <v>166.23799920000002</v>
      </c>
      <c r="N10" s="56">
        <f t="shared" si="0"/>
        <v>189.98628479999999</v>
      </c>
      <c r="O10" s="56">
        <f t="shared" si="0"/>
        <v>213.73457040000002</v>
      </c>
      <c r="P10" s="56">
        <f t="shared" si="0"/>
        <v>237.48285600000003</v>
      </c>
      <c r="Q10" s="56">
        <f t="shared" si="0"/>
        <v>261.2311416</v>
      </c>
      <c r="R10" s="56">
        <f t="shared" si="0"/>
        <v>284.97942719999998</v>
      </c>
      <c r="S10" s="56">
        <f t="shared" si="0"/>
        <v>308.72771280000001</v>
      </c>
      <c r="T10" s="56">
        <f t="shared" si="0"/>
        <v>332.47599840000004</v>
      </c>
      <c r="U10" s="56">
        <f t="shared" si="0"/>
        <v>356.22428400000001</v>
      </c>
      <c r="V10" s="56">
        <f t="shared" si="0"/>
        <v>379.97256959999999</v>
      </c>
      <c r="W10" s="56">
        <f t="shared" si="0"/>
        <v>403.72085519999996</v>
      </c>
      <c r="X10" s="56">
        <f t="shared" si="0"/>
        <v>427.46914080000005</v>
      </c>
      <c r="Y10" s="56">
        <f t="shared" si="0"/>
        <v>451.21742640000002</v>
      </c>
      <c r="Z10" s="56">
        <f t="shared" si="0"/>
        <v>474.96571200000005</v>
      </c>
      <c r="AA10" s="56">
        <f t="shared" si="0"/>
        <v>498.71399759999997</v>
      </c>
      <c r="AB10" s="56">
        <f t="shared" si="0"/>
        <v>522.4622832</v>
      </c>
      <c r="AC10" s="56">
        <f t="shared" si="0"/>
        <v>546.21056880000003</v>
      </c>
      <c r="AD10" s="56">
        <f t="shared" si="0"/>
        <v>569.95885439999995</v>
      </c>
      <c r="AE10" s="56">
        <f t="shared" si="0"/>
        <v>593.70713999999998</v>
      </c>
      <c r="AF10" s="56">
        <f t="shared" si="0"/>
        <v>617.45542560000001</v>
      </c>
      <c r="AG10" s="56">
        <f t="shared" si="0"/>
        <v>641.20371120000004</v>
      </c>
      <c r="AH10" s="56">
        <f t="shared" si="0"/>
        <v>664.95199680000007</v>
      </c>
      <c r="AI10" s="56">
        <f t="shared" si="0"/>
        <v>688.70028239999999</v>
      </c>
      <c r="AJ10" s="46">
        <f t="shared" si="0"/>
        <v>712.44856800000002</v>
      </c>
      <c r="AK10" s="56">
        <f t="shared" si="0"/>
        <v>736.19685360000005</v>
      </c>
      <c r="AL10" s="56">
        <f t="shared" si="0"/>
        <v>759.94513919999997</v>
      </c>
      <c r="AM10" s="56">
        <f t="shared" si="0"/>
        <v>783.69342480000012</v>
      </c>
      <c r="AN10" s="56">
        <f t="shared" si="0"/>
        <v>807.44171039999992</v>
      </c>
      <c r="AO10" s="56">
        <f t="shared" si="0"/>
        <v>831.18999600000006</v>
      </c>
      <c r="AP10" s="56">
        <f t="shared" si="0"/>
        <v>854.9382816000001</v>
      </c>
      <c r="AQ10" s="56">
        <f t="shared" si="0"/>
        <v>878.68656720000001</v>
      </c>
      <c r="AR10" s="56">
        <f t="shared" si="0"/>
        <v>902.43485280000004</v>
      </c>
      <c r="AS10" s="56">
        <f t="shared" si="0"/>
        <v>926.18313839999996</v>
      </c>
      <c r="AT10" s="56">
        <f t="shared" si="0"/>
        <v>949.93142400000011</v>
      </c>
      <c r="AU10" s="56">
        <f t="shared" si="0"/>
        <v>973.67970960000014</v>
      </c>
      <c r="AV10" s="56">
        <f t="shared" si="0"/>
        <v>759.94513919999997</v>
      </c>
      <c r="AW10" s="56">
        <f t="shared" si="0"/>
        <v>814.36829369999998</v>
      </c>
      <c r="AX10" s="56">
        <f t="shared" si="0"/>
        <v>868.79144819999999</v>
      </c>
      <c r="AY10" s="56">
        <f t="shared" si="0"/>
        <v>923.2146027</v>
      </c>
      <c r="AZ10" s="56">
        <f t="shared" si="0"/>
        <v>977.63775720000001</v>
      </c>
      <c r="BA10" s="56">
        <f t="shared" si="0"/>
        <v>1032.0609117000001</v>
      </c>
      <c r="BB10" s="56">
        <f t="shared" si="0"/>
        <v>1086.4840661999999</v>
      </c>
      <c r="BC10" s="56">
        <f t="shared" si="0"/>
        <v>1140.9072206999999</v>
      </c>
      <c r="BD10" s="56">
        <f t="shared" si="0"/>
        <v>918.26704319999999</v>
      </c>
      <c r="BE10" s="56">
        <f t="shared" si="0"/>
        <v>980.60629289999997</v>
      </c>
      <c r="BF10" s="56">
        <f t="shared" si="0"/>
        <v>1042.9455426</v>
      </c>
      <c r="BG10" s="56">
        <f t="shared" si="0"/>
        <v>1105.2847922999999</v>
      </c>
      <c r="BH10" s="56">
        <f t="shared" si="0"/>
        <v>1167.6240420000001</v>
      </c>
      <c r="BI10" s="56">
        <f t="shared" si="0"/>
        <v>1229.9632917000001</v>
      </c>
      <c r="BJ10" s="56">
        <f t="shared" si="0"/>
        <v>1292.3025414000001</v>
      </c>
      <c r="BK10" s="56">
        <f t="shared" si="0"/>
        <v>1354.6417911000001</v>
      </c>
      <c r="BL10" s="56">
        <f t="shared" si="0"/>
        <v>1068.6728519999999</v>
      </c>
      <c r="BM10" s="56">
        <f t="shared" si="0"/>
        <v>1123.0960064999999</v>
      </c>
      <c r="BN10" s="56">
        <f t="shared" si="0"/>
        <v>1177.5191609999999</v>
      </c>
      <c r="BO10" s="56">
        <f t="shared" si="0"/>
        <v>1231.9423154999999</v>
      </c>
      <c r="BP10" s="56">
        <f t="shared" si="0"/>
        <v>1286.36547</v>
      </c>
      <c r="BQ10" s="56">
        <f t="shared" si="0"/>
        <v>1340.7886245</v>
      </c>
      <c r="BR10" s="56">
        <f t="shared" si="0"/>
        <v>1395.211779</v>
      </c>
      <c r="BS10" s="56">
        <f t="shared" ref="BS10:ED10" si="1">BS9*$F$3*$F$5*$F$7</f>
        <v>1449.6349335</v>
      </c>
      <c r="BT10" s="56">
        <f t="shared" si="1"/>
        <v>1203.2464704000001</v>
      </c>
      <c r="BU10" s="56">
        <f t="shared" si="1"/>
        <v>1252.5021738666669</v>
      </c>
      <c r="BV10" s="56">
        <f t="shared" si="1"/>
        <v>1301.7578773333332</v>
      </c>
      <c r="BW10" s="56">
        <f t="shared" si="1"/>
        <v>1351.0135808</v>
      </c>
      <c r="BX10" s="56">
        <f t="shared" si="1"/>
        <v>1400.2692842666668</v>
      </c>
      <c r="BY10" s="56">
        <f t="shared" si="1"/>
        <v>1449.5249877333335</v>
      </c>
      <c r="BZ10" s="56">
        <f t="shared" si="1"/>
        <v>1498.7806912000003</v>
      </c>
      <c r="CA10" s="56">
        <f t="shared" si="1"/>
        <v>1548.0363946666669</v>
      </c>
      <c r="CB10" s="56">
        <f t="shared" si="1"/>
        <v>1597.2920981333336</v>
      </c>
      <c r="CC10" s="56">
        <f t="shared" si="1"/>
        <v>1353.6522792000001</v>
      </c>
      <c r="CD10" s="56">
        <f t="shared" si="1"/>
        <v>1400.2692842666668</v>
      </c>
      <c r="CE10" s="56">
        <f t="shared" si="1"/>
        <v>1446.8862893333333</v>
      </c>
      <c r="CF10" s="56">
        <f t="shared" si="1"/>
        <v>1493.5032944</v>
      </c>
      <c r="CG10" s="56">
        <f t="shared" si="1"/>
        <v>1540.1202994666664</v>
      </c>
      <c r="CH10" s="56">
        <f t="shared" si="1"/>
        <v>1586.7373045333334</v>
      </c>
      <c r="CI10" s="56">
        <f t="shared" si="1"/>
        <v>1633.3543096000001</v>
      </c>
      <c r="CJ10" s="56">
        <f t="shared" si="1"/>
        <v>1679.9713146666666</v>
      </c>
      <c r="CK10" s="56">
        <f t="shared" si="1"/>
        <v>1726.5883197333333</v>
      </c>
      <c r="CL10" s="56">
        <f t="shared" si="1"/>
        <v>1488.2258976000001</v>
      </c>
      <c r="CM10" s="56">
        <f t="shared" si="1"/>
        <v>1533.9633365333334</v>
      </c>
      <c r="CN10" s="56">
        <f t="shared" si="1"/>
        <v>1579.7007754666665</v>
      </c>
      <c r="CO10" s="56">
        <f t="shared" si="1"/>
        <v>1625.4382143999997</v>
      </c>
      <c r="CP10" s="56">
        <f t="shared" si="1"/>
        <v>1671.175653333333</v>
      </c>
      <c r="CQ10" s="56">
        <f t="shared" si="1"/>
        <v>1716.9130922666664</v>
      </c>
      <c r="CR10" s="56">
        <f t="shared" si="1"/>
        <v>1762.6505311999997</v>
      </c>
      <c r="CS10" s="56">
        <f t="shared" si="1"/>
        <v>1808.3879701333331</v>
      </c>
      <c r="CT10" s="56">
        <f t="shared" si="1"/>
        <v>1854.1254090666662</v>
      </c>
      <c r="CU10" s="56">
        <f t="shared" si="1"/>
        <v>1630.7156112</v>
      </c>
      <c r="CV10" s="56">
        <f t="shared" si="1"/>
        <v>1675.0457443200003</v>
      </c>
      <c r="CW10" s="56">
        <f t="shared" si="1"/>
        <v>1719.3758774399998</v>
      </c>
      <c r="CX10" s="56">
        <f t="shared" si="1"/>
        <v>1763.7060105600001</v>
      </c>
      <c r="CY10" s="56">
        <f t="shared" si="1"/>
        <v>1808.0361436799999</v>
      </c>
      <c r="CZ10" s="56">
        <f t="shared" si="1"/>
        <v>1852.3662767999997</v>
      </c>
      <c r="DA10" s="56">
        <f t="shared" si="1"/>
        <v>1896.6964099199997</v>
      </c>
      <c r="DB10" s="56">
        <f t="shared" si="1"/>
        <v>1941.0265430399995</v>
      </c>
      <c r="DC10" s="56">
        <f t="shared" si="1"/>
        <v>1985.3566761599998</v>
      </c>
      <c r="DD10" s="56">
        <f t="shared" si="1"/>
        <v>2029.6868092799998</v>
      </c>
      <c r="DE10" s="56">
        <f t="shared" si="1"/>
        <v>1773.2053248</v>
      </c>
      <c r="DF10" s="56">
        <f t="shared" si="1"/>
        <v>1820.7018960000003</v>
      </c>
      <c r="DG10" s="56">
        <f t="shared" si="1"/>
        <v>1868.1984672000001</v>
      </c>
      <c r="DH10" s="56">
        <f t="shared" si="1"/>
        <v>1915.6950384000002</v>
      </c>
      <c r="DI10" s="56">
        <f t="shared" si="1"/>
        <v>1963.1916096</v>
      </c>
      <c r="DJ10" s="56">
        <f t="shared" si="1"/>
        <v>2010.6881808000001</v>
      </c>
      <c r="DK10" s="56">
        <f t="shared" si="1"/>
        <v>2058.1847520000001</v>
      </c>
      <c r="DL10" s="56">
        <f t="shared" si="1"/>
        <v>2105.6813232</v>
      </c>
      <c r="DM10" s="56">
        <f t="shared" si="1"/>
        <v>2153.1778944000002</v>
      </c>
      <c r="DN10" s="56">
        <f t="shared" si="1"/>
        <v>2200.6744656000001</v>
      </c>
      <c r="DO10" s="56">
        <f t="shared" si="1"/>
        <v>1915.6950384000002</v>
      </c>
      <c r="DP10" s="56">
        <f t="shared" si="1"/>
        <v>1966.3580476799998</v>
      </c>
      <c r="DQ10" s="56">
        <f t="shared" si="1"/>
        <v>2017.0210569600004</v>
      </c>
      <c r="DR10" s="56">
        <f t="shared" si="1"/>
        <v>2067.68406624</v>
      </c>
      <c r="DS10" s="56">
        <f t="shared" si="1"/>
        <v>2118.3470755199996</v>
      </c>
      <c r="DT10" s="56">
        <f t="shared" si="1"/>
        <v>2169.0100847999997</v>
      </c>
      <c r="DU10" s="56">
        <f t="shared" si="1"/>
        <v>2219.6730940799994</v>
      </c>
      <c r="DV10" s="56">
        <f t="shared" si="1"/>
        <v>2270.3361033599995</v>
      </c>
      <c r="DW10" s="56">
        <f t="shared" si="1"/>
        <v>2320.9991126399991</v>
      </c>
      <c r="DX10" s="56">
        <f t="shared" si="1"/>
        <v>2371.6621219199988</v>
      </c>
      <c r="DY10" s="56">
        <f t="shared" si="1"/>
        <v>2066.1008472000003</v>
      </c>
      <c r="DZ10" s="56">
        <f t="shared" si="1"/>
        <v>2110.9587200000005</v>
      </c>
      <c r="EA10" s="56">
        <f t="shared" si="1"/>
        <v>2155.8165928000003</v>
      </c>
      <c r="EB10" s="56">
        <f t="shared" si="1"/>
        <v>2200.6744656000005</v>
      </c>
      <c r="EC10" s="56">
        <f t="shared" si="1"/>
        <v>2245.5323384000008</v>
      </c>
      <c r="ED10" s="56">
        <f t="shared" si="1"/>
        <v>2290.390211200001</v>
      </c>
      <c r="EE10" s="56">
        <f t="shared" ref="EE10:FU10" si="2">EE9*$F$3*$F$5*$F$7</f>
        <v>2335.2480840000012</v>
      </c>
      <c r="EF10" s="56">
        <f t="shared" si="2"/>
        <v>2380.105956800001</v>
      </c>
      <c r="EG10" s="56">
        <f t="shared" si="2"/>
        <v>2424.9638296000016</v>
      </c>
      <c r="EH10" s="56">
        <f t="shared" si="2"/>
        <v>2469.821702400001</v>
      </c>
      <c r="EI10" s="56">
        <f t="shared" si="2"/>
        <v>2514.6795752000016</v>
      </c>
      <c r="EJ10" s="56">
        <f t="shared" si="2"/>
        <v>2559.5374480000019</v>
      </c>
      <c r="EK10" s="56">
        <f t="shared" si="2"/>
        <v>2224.4227512000002</v>
      </c>
      <c r="EL10" s="56">
        <f t="shared" si="2"/>
        <v>2270.5999732</v>
      </c>
      <c r="EM10" s="56">
        <f t="shared" si="2"/>
        <v>2316.7771951999998</v>
      </c>
      <c r="EN10" s="56">
        <f t="shared" si="2"/>
        <v>2362.9544171999996</v>
      </c>
      <c r="EO10" s="56">
        <f t="shared" si="2"/>
        <v>2409.1316391999994</v>
      </c>
      <c r="EP10" s="56">
        <f t="shared" si="2"/>
        <v>2455.3088611999992</v>
      </c>
      <c r="EQ10" s="56">
        <f t="shared" si="2"/>
        <v>2501.486083199999</v>
      </c>
      <c r="ER10" s="56">
        <f t="shared" si="2"/>
        <v>2547.6633051999988</v>
      </c>
      <c r="ES10" s="56">
        <f t="shared" si="2"/>
        <v>2593.8405271999986</v>
      </c>
      <c r="ET10" s="56">
        <f t="shared" si="2"/>
        <v>2640.0177491999989</v>
      </c>
      <c r="EU10" s="56">
        <f t="shared" si="2"/>
        <v>2686.1949711999987</v>
      </c>
      <c r="EV10" s="56">
        <f t="shared" si="2"/>
        <v>2732.3721931999985</v>
      </c>
      <c r="EW10" s="56">
        <f t="shared" si="2"/>
        <v>2398.5768456000001</v>
      </c>
      <c r="EX10" s="56">
        <f t="shared" si="2"/>
        <v>2445.4137422000003</v>
      </c>
      <c r="EY10" s="56">
        <f t="shared" si="2"/>
        <v>2492.2506388000002</v>
      </c>
      <c r="EZ10" s="56">
        <f t="shared" si="2"/>
        <v>2539.0875354000004</v>
      </c>
      <c r="FA10" s="56">
        <f t="shared" si="2"/>
        <v>2585.9244320000007</v>
      </c>
      <c r="FB10" s="56">
        <f t="shared" si="2"/>
        <v>2632.761328600001</v>
      </c>
      <c r="FC10" s="56">
        <f t="shared" si="2"/>
        <v>2679.5982252000008</v>
      </c>
      <c r="FD10" s="56">
        <f t="shared" si="2"/>
        <v>2726.4351218000011</v>
      </c>
      <c r="FE10" s="56">
        <f t="shared" si="2"/>
        <v>2773.2720184000013</v>
      </c>
      <c r="FF10" s="56">
        <f t="shared" si="2"/>
        <v>2820.1089150000016</v>
      </c>
      <c r="FG10" s="56">
        <f t="shared" si="2"/>
        <v>2866.9458116000014</v>
      </c>
      <c r="FH10" s="56">
        <f t="shared" si="2"/>
        <v>2913.7827082000017</v>
      </c>
      <c r="FI10" s="56">
        <f t="shared" si="2"/>
        <v>2580.6470352000001</v>
      </c>
      <c r="FJ10" s="56">
        <f t="shared" si="2"/>
        <v>2628.803281</v>
      </c>
      <c r="FK10" s="56">
        <f t="shared" si="2"/>
        <v>2676.9595267999998</v>
      </c>
      <c r="FL10" s="56">
        <f t="shared" si="2"/>
        <v>2725.1157725999997</v>
      </c>
      <c r="FM10" s="56">
        <f t="shared" si="2"/>
        <v>2773.2720183999995</v>
      </c>
      <c r="FN10" s="56">
        <f t="shared" si="2"/>
        <v>2821.4282641999994</v>
      </c>
      <c r="FO10" s="56">
        <f t="shared" si="2"/>
        <v>2869.5845099999992</v>
      </c>
      <c r="FP10" s="56">
        <f t="shared" si="2"/>
        <v>2917.7407557999986</v>
      </c>
      <c r="FQ10" s="56">
        <f t="shared" si="2"/>
        <v>2965.8970015999989</v>
      </c>
      <c r="FR10" s="56">
        <f t="shared" si="2"/>
        <v>3014.0532473999988</v>
      </c>
      <c r="FS10" s="56">
        <f t="shared" si="2"/>
        <v>3062.2094931999982</v>
      </c>
      <c r="FT10" s="56">
        <f t="shared" si="2"/>
        <v>3110.365738999998</v>
      </c>
      <c r="FU10" s="56">
        <f t="shared" si="2"/>
        <v>3158.5219847999997</v>
      </c>
    </row>
    <row r="11" spans="1:177" x14ac:dyDescent="0.25">
      <c r="D11" t="s">
        <v>68</v>
      </c>
      <c r="E11" t="s">
        <v>69</v>
      </c>
      <c r="G11" s="56">
        <f>EXP(-1.0587+0.8836*LN(G10)+0.284)</f>
        <v>7.5693873943984249</v>
      </c>
      <c r="H11" s="56">
        <f t="shared" ref="H11:BS11" si="3">EXP(-1.0587+0.8836*LN(H10)+0.284)</f>
        <v>13.965318239129704</v>
      </c>
      <c r="I11" s="56">
        <f t="shared" si="3"/>
        <v>19.982281522152505</v>
      </c>
      <c r="J11" s="56">
        <f t="shared" si="3"/>
        <v>25.765640382535718</v>
      </c>
      <c r="K11" s="56">
        <f t="shared" si="3"/>
        <v>31.381278160224138</v>
      </c>
      <c r="L11" s="56">
        <f t="shared" si="3"/>
        <v>36.866777463028612</v>
      </c>
      <c r="M11" s="56">
        <f t="shared" si="3"/>
        <v>42.246366345052024</v>
      </c>
      <c r="N11" s="56">
        <f t="shared" si="3"/>
        <v>47.536920602500082</v>
      </c>
      <c r="O11" s="56">
        <f t="shared" si="3"/>
        <v>52.750844160261245</v>
      </c>
      <c r="P11" s="56">
        <f t="shared" si="3"/>
        <v>57.897622809277678</v>
      </c>
      <c r="Q11" s="56">
        <f t="shared" si="3"/>
        <v>62.984735398829088</v>
      </c>
      <c r="R11" s="56">
        <f t="shared" si="3"/>
        <v>68.018222994291264</v>
      </c>
      <c r="S11" s="56">
        <f t="shared" si="3"/>
        <v>73.003062402304721</v>
      </c>
      <c r="T11" s="56">
        <f t="shared" si="3"/>
        <v>77.943421272389401</v>
      </c>
      <c r="U11" s="56">
        <f t="shared" si="3"/>
        <v>82.842838138608826</v>
      </c>
      <c r="V11" s="56">
        <f t="shared" si="3"/>
        <v>87.704353038323489</v>
      </c>
      <c r="W11" s="56">
        <f t="shared" si="3"/>
        <v>92.530604526290475</v>
      </c>
      <c r="X11" s="56">
        <f t="shared" si="3"/>
        <v>97.323903203309712</v>
      </c>
      <c r="Y11" s="56">
        <f t="shared" si="3"/>
        <v>102.0862884367255</v>
      </c>
      <c r="Z11" s="56">
        <f t="shared" si="3"/>
        <v>106.81957279911653</v>
      </c>
      <c r="AA11" s="56">
        <f t="shared" si="3"/>
        <v>111.52537736667243</v>
      </c>
      <c r="AB11" s="56">
        <f t="shared" si="3"/>
        <v>116.20516010357169</v>
      </c>
      <c r="AC11" s="56">
        <f t="shared" si="3"/>
        <v>120.86023893967754</v>
      </c>
      <c r="AD11" s="56">
        <f t="shared" si="3"/>
        <v>125.49181072147518</v>
      </c>
      <c r="AE11" s="56">
        <f t="shared" si="3"/>
        <v>130.10096691551701</v>
      </c>
      <c r="AF11" s="56">
        <f t="shared" si="3"/>
        <v>134.6887067285918</v>
      </c>
      <c r="AG11" s="56">
        <f t="shared" si="3"/>
        <v>139.25594815263204</v>
      </c>
      <c r="AH11" s="56">
        <f t="shared" si="3"/>
        <v>143.80353732733988</v>
      </c>
      <c r="AI11" s="56">
        <f t="shared" si="3"/>
        <v>148.33225652770886</v>
      </c>
      <c r="AJ11" s="46">
        <f t="shared" si="3"/>
        <v>152.84283101886743</v>
      </c>
      <c r="AK11" s="56">
        <f t="shared" si="3"/>
        <v>157.33593497126603</v>
      </c>
      <c r="AL11" s="56">
        <f t="shared" si="3"/>
        <v>161.81219659117616</v>
      </c>
      <c r="AM11" s="56">
        <f t="shared" si="3"/>
        <v>166.27220259186015</v>
      </c>
      <c r="AN11" s="56">
        <f t="shared" si="3"/>
        <v>170.71650210755274</v>
      </c>
      <c r="AO11" s="56">
        <f t="shared" si="3"/>
        <v>175.14561013403818</v>
      </c>
      <c r="AP11" s="56">
        <f t="shared" si="3"/>
        <v>179.56001056496248</v>
      </c>
      <c r="AQ11" s="56">
        <f t="shared" si="3"/>
        <v>183.96015888129602</v>
      </c>
      <c r="AR11" s="56">
        <f t="shared" si="3"/>
        <v>188.346484541866</v>
      </c>
      <c r="AS11" s="56">
        <f t="shared" si="3"/>
        <v>192.71939311517477</v>
      </c>
      <c r="AT11" s="56">
        <f t="shared" si="3"/>
        <v>197.07926818641886</v>
      </c>
      <c r="AU11" s="56">
        <f t="shared" si="3"/>
        <v>201.42647306843662</v>
      </c>
      <c r="AV11" s="56">
        <f t="shared" si="3"/>
        <v>161.81219659117616</v>
      </c>
      <c r="AW11" s="56">
        <f t="shared" si="3"/>
        <v>172.0098724540282</v>
      </c>
      <c r="AX11" s="56">
        <f t="shared" si="3"/>
        <v>182.12846766699496</v>
      </c>
      <c r="AY11" s="56">
        <f t="shared" si="3"/>
        <v>192.17349997813531</v>
      </c>
      <c r="AZ11" s="56">
        <f t="shared" si="3"/>
        <v>202.14979984729345</v>
      </c>
      <c r="BA11" s="56">
        <f t="shared" si="3"/>
        <v>212.06162955536618</v>
      </c>
      <c r="BB11" s="56">
        <f t="shared" si="3"/>
        <v>221.91277647301183</v>
      </c>
      <c r="BC11" s="56">
        <f t="shared" si="3"/>
        <v>231.70662711050232</v>
      </c>
      <c r="BD11" s="56">
        <f t="shared" si="3"/>
        <v>191.26322360066982</v>
      </c>
      <c r="BE11" s="56">
        <f t="shared" si="3"/>
        <v>202.69207120252932</v>
      </c>
      <c r="BF11" s="56">
        <f t="shared" si="3"/>
        <v>214.03659983622697</v>
      </c>
      <c r="BG11" s="56">
        <f t="shared" si="3"/>
        <v>225.30242344254248</v>
      </c>
      <c r="BH11" s="56">
        <f t="shared" si="3"/>
        <v>236.49448693044275</v>
      </c>
      <c r="BI11" s="56">
        <f t="shared" si="3"/>
        <v>247.61717737165068</v>
      </c>
      <c r="BJ11" s="56">
        <f t="shared" si="3"/>
        <v>258.67441201090679</v>
      </c>
      <c r="BK11" s="56">
        <f t="shared" si="3"/>
        <v>269.66970881264427</v>
      </c>
      <c r="BL11" s="56">
        <f t="shared" si="3"/>
        <v>218.69522955118273</v>
      </c>
      <c r="BM11" s="56">
        <f t="shared" si="3"/>
        <v>228.50748093268388</v>
      </c>
      <c r="BN11" s="56">
        <f t="shared" si="3"/>
        <v>238.26451901262885</v>
      </c>
      <c r="BO11" s="56">
        <f t="shared" si="3"/>
        <v>247.96918712434271</v>
      </c>
      <c r="BP11" s="56">
        <f t="shared" si="3"/>
        <v>257.62406317878981</v>
      </c>
      <c r="BQ11" s="56">
        <f t="shared" si="3"/>
        <v>267.23149461714081</v>
      </c>
      <c r="BR11" s="56">
        <f t="shared" si="3"/>
        <v>276.79362752858862</v>
      </c>
      <c r="BS11" s="56">
        <f t="shared" si="3"/>
        <v>286.3124310971354</v>
      </c>
      <c r="BT11" s="56">
        <f t="shared" ref="BT11:EE11" si="4">EXP(-1.0587+0.8836*LN(BT10)+0.284)</f>
        <v>242.85854358725828</v>
      </c>
      <c r="BU11" s="56">
        <f t="shared" si="4"/>
        <v>251.62230542193336</v>
      </c>
      <c r="BV11" s="56">
        <f t="shared" si="4"/>
        <v>260.34603166857892</v>
      </c>
      <c r="BW11" s="56">
        <f t="shared" si="4"/>
        <v>269.03141061826062</v>
      </c>
      <c r="BX11" s="56">
        <f t="shared" si="4"/>
        <v>277.68000048090892</v>
      </c>
      <c r="BY11" s="56">
        <f t="shared" si="4"/>
        <v>286.29324362797706</v>
      </c>
      <c r="BZ11" s="56">
        <f t="shared" si="4"/>
        <v>294.87247884482014</v>
      </c>
      <c r="CA11" s="56">
        <f t="shared" si="4"/>
        <v>303.41895192718715</v>
      </c>
      <c r="CB11" s="56">
        <f t="shared" si="4"/>
        <v>311.93382489118517</v>
      </c>
      <c r="CC11" s="56">
        <f t="shared" si="4"/>
        <v>269.49564724404394</v>
      </c>
      <c r="CD11" s="56">
        <f t="shared" si="4"/>
        <v>277.68000048090892</v>
      </c>
      <c r="CE11" s="56">
        <f t="shared" si="4"/>
        <v>285.83269351374474</v>
      </c>
      <c r="CF11" s="56">
        <f t="shared" si="4"/>
        <v>293.95486339881842</v>
      </c>
      <c r="CG11" s="56">
        <f t="shared" si="4"/>
        <v>302.04757217824505</v>
      </c>
      <c r="CH11" s="56">
        <f t="shared" si="4"/>
        <v>310.11181394789963</v>
      </c>
      <c r="CI11" s="56">
        <f t="shared" si="4"/>
        <v>318.14852107139006</v>
      </c>
      <c r="CJ11" s="56">
        <f t="shared" si="4"/>
        <v>326.15856966468971</v>
      </c>
      <c r="CK11" s="56">
        <f t="shared" si="4"/>
        <v>334.14278445488588</v>
      </c>
      <c r="CL11" s="56">
        <f t="shared" si="4"/>
        <v>293.03687045231425</v>
      </c>
      <c r="CM11" s="56">
        <f t="shared" si="4"/>
        <v>300.9803763097255</v>
      </c>
      <c r="CN11" s="56">
        <f t="shared" si="4"/>
        <v>308.89635657706305</v>
      </c>
      <c r="CO11" s="56">
        <f t="shared" si="4"/>
        <v>316.78569972861459</v>
      </c>
      <c r="CP11" s="56">
        <f t="shared" si="4"/>
        <v>324.64924139337296</v>
      </c>
      <c r="CQ11" s="56">
        <f t="shared" si="4"/>
        <v>332.48776885736402</v>
      </c>
      <c r="CR11" s="56">
        <f t="shared" si="4"/>
        <v>340.30202507272901</v>
      </c>
      <c r="CS11" s="56">
        <f t="shared" si="4"/>
        <v>348.09271223898014</v>
      </c>
      <c r="CT11" s="56">
        <f t="shared" si="4"/>
        <v>355.86049501176052</v>
      </c>
      <c r="CU11" s="56">
        <f t="shared" si="4"/>
        <v>317.69433289628904</v>
      </c>
      <c r="CV11" s="56">
        <f t="shared" si="4"/>
        <v>325.31345946558889</v>
      </c>
      <c r="CW11" s="56">
        <f t="shared" si="4"/>
        <v>332.90914831539624</v>
      </c>
      <c r="CX11" s="56">
        <f t="shared" si="4"/>
        <v>340.48207321196361</v>
      </c>
      <c r="CY11" s="56">
        <f t="shared" si="4"/>
        <v>348.0328721215792</v>
      </c>
      <c r="CZ11" s="56">
        <f t="shared" si="4"/>
        <v>355.56214994321283</v>
      </c>
      <c r="DA11" s="56">
        <f t="shared" si="4"/>
        <v>363.07048097220968</v>
      </c>
      <c r="DB11" s="56">
        <f t="shared" si="4"/>
        <v>370.55841112716564</v>
      </c>
      <c r="DC11" s="56">
        <f t="shared" si="4"/>
        <v>378.02645996763135</v>
      </c>
      <c r="DD11" s="56">
        <f t="shared" si="4"/>
        <v>385.47512252653047</v>
      </c>
      <c r="DE11" s="56">
        <f t="shared" si="4"/>
        <v>342.10194309944012</v>
      </c>
      <c r="DF11" s="56">
        <f t="shared" si="4"/>
        <v>350.18626471712548</v>
      </c>
      <c r="DG11" s="56">
        <f t="shared" si="4"/>
        <v>358.24607241112909</v>
      </c>
      <c r="DH11" s="56">
        <f t="shared" si="4"/>
        <v>366.28206108436439</v>
      </c>
      <c r="DI11" s="56">
        <f t="shared" si="4"/>
        <v>374.29488921761094</v>
      </c>
      <c r="DJ11" s="56">
        <f t="shared" si="4"/>
        <v>382.28518161284279</v>
      </c>
      <c r="DK11" s="56">
        <f t="shared" si="4"/>
        <v>390.2535318700389</v>
      </c>
      <c r="DL11" s="56">
        <f t="shared" si="4"/>
        <v>398.20050462892374</v>
      </c>
      <c r="DM11" s="56">
        <f t="shared" si="4"/>
        <v>406.12663760274592</v>
      </c>
      <c r="DN11" s="56">
        <f t="shared" si="4"/>
        <v>414.03244342753828</v>
      </c>
      <c r="DO11" s="56">
        <f t="shared" si="4"/>
        <v>366.28206108436439</v>
      </c>
      <c r="DP11" s="56">
        <f t="shared" si="4"/>
        <v>374.82826976127342</v>
      </c>
      <c r="DQ11" s="56">
        <f t="shared" si="4"/>
        <v>383.34888347155379</v>
      </c>
      <c r="DR11" s="56">
        <f t="shared" si="4"/>
        <v>391.84461903934829</v>
      </c>
      <c r="DS11" s="56">
        <f t="shared" si="4"/>
        <v>400.31615615845811</v>
      </c>
      <c r="DT11" s="56">
        <f t="shared" si="4"/>
        <v>408.76414015697742</v>
      </c>
      <c r="DU11" s="56">
        <f t="shared" si="4"/>
        <v>417.18918449635595</v>
      </c>
      <c r="DV11" s="56">
        <f t="shared" si="4"/>
        <v>425.59187303586623</v>
      </c>
      <c r="DW11" s="56">
        <f t="shared" si="4"/>
        <v>433.9727620892445</v>
      </c>
      <c r="DX11" s="56">
        <f t="shared" si="4"/>
        <v>442.33238229669792</v>
      </c>
      <c r="DY11" s="56">
        <f t="shared" si="4"/>
        <v>391.57949703383974</v>
      </c>
      <c r="DZ11" s="56">
        <f t="shared" si="4"/>
        <v>399.08220560941828</v>
      </c>
      <c r="EA11" s="56">
        <f t="shared" si="4"/>
        <v>406.56637769337414</v>
      </c>
      <c r="EB11" s="56">
        <f t="shared" si="4"/>
        <v>414.03244342753828</v>
      </c>
      <c r="EC11" s="56">
        <f t="shared" si="4"/>
        <v>421.48081441554649</v>
      </c>
      <c r="ED11" s="56">
        <f t="shared" si="4"/>
        <v>428.91188487589773</v>
      </c>
      <c r="EE11" s="56">
        <f t="shared" si="4"/>
        <v>436.32603270212451</v>
      </c>
      <c r="EF11" s="56">
        <f t="shared" ref="EF11:FU11" si="5">EXP(-1.0587+0.8836*LN(EF10)+0.284)</f>
        <v>443.72362043920566</v>
      </c>
      <c r="EG11" s="56">
        <f t="shared" si="5"/>
        <v>451.10499618428526</v>
      </c>
      <c r="EH11" s="56">
        <f t="shared" si="5"/>
        <v>458.47049441885792</v>
      </c>
      <c r="EI11" s="56">
        <f t="shared" si="5"/>
        <v>465.82043677878823</v>
      </c>
      <c r="EJ11" s="56">
        <f t="shared" si="5"/>
        <v>473.15513276782929</v>
      </c>
      <c r="EK11" s="56">
        <f t="shared" si="5"/>
        <v>417.97787741852756</v>
      </c>
      <c r="EL11" s="56">
        <f t="shared" si="5"/>
        <v>425.6355795020902</v>
      </c>
      <c r="EM11" s="56">
        <f t="shared" si="5"/>
        <v>433.2751741758222</v>
      </c>
      <c r="EN11" s="56">
        <f t="shared" si="5"/>
        <v>440.89706394727767</v>
      </c>
      <c r="EO11" s="56">
        <f t="shared" si="5"/>
        <v>448.50163469243904</v>
      </c>
      <c r="EP11" s="56">
        <f t="shared" si="5"/>
        <v>456.08925664832128</v>
      </c>
      <c r="EQ11" s="56">
        <f t="shared" si="5"/>
        <v>463.66028532879182</v>
      </c>
      <c r="ER11" s="56">
        <f t="shared" si="5"/>
        <v>471.21506237085083</v>
      </c>
      <c r="ES11" s="56">
        <f t="shared" si="5"/>
        <v>478.75391631782452</v>
      </c>
      <c r="ET11" s="56">
        <f t="shared" si="5"/>
        <v>486.27716334520363</v>
      </c>
      <c r="EU11" s="56">
        <f t="shared" si="5"/>
        <v>493.78510793426108</v>
      </c>
      <c r="EV11" s="56">
        <f t="shared" si="5"/>
        <v>501.27804349804182</v>
      </c>
      <c r="EW11" s="56">
        <f t="shared" si="5"/>
        <v>446.76495447984144</v>
      </c>
      <c r="EX11" s="56">
        <f t="shared" si="5"/>
        <v>454.46474643796978</v>
      </c>
      <c r="EY11" s="56">
        <f t="shared" si="5"/>
        <v>462.14739046282023</v>
      </c>
      <c r="EZ11" s="56">
        <f t="shared" si="5"/>
        <v>469.81324597638957</v>
      </c>
      <c r="FA11" s="56">
        <f t="shared" si="5"/>
        <v>477.4626583815629</v>
      </c>
      <c r="FB11" s="56">
        <f t="shared" si="5"/>
        <v>485.09595985276411</v>
      </c>
      <c r="FC11" s="56">
        <f t="shared" si="5"/>
        <v>492.71347006874703</v>
      </c>
      <c r="FD11" s="56">
        <f t="shared" si="5"/>
        <v>500.31549689270179</v>
      </c>
      <c r="FE11" s="56">
        <f t="shared" si="5"/>
        <v>507.90233700430815</v>
      </c>
      <c r="FF11" s="56">
        <f t="shared" si="5"/>
        <v>515.47427648787448</v>
      </c>
      <c r="FG11" s="56">
        <f t="shared" si="5"/>
        <v>523.03159138030276</v>
      </c>
      <c r="FH11" s="56">
        <f t="shared" si="5"/>
        <v>530.57454818222857</v>
      </c>
      <c r="FI11" s="56">
        <f t="shared" si="5"/>
        <v>476.60156419223898</v>
      </c>
      <c r="FJ11" s="56">
        <f t="shared" si="5"/>
        <v>484.45150736219642</v>
      </c>
      <c r="FK11" s="56">
        <f t="shared" si="5"/>
        <v>492.28472897312645</v>
      </c>
      <c r="FL11" s="56">
        <f t="shared" si="5"/>
        <v>500.10156453082891</v>
      </c>
      <c r="FM11" s="56">
        <f t="shared" si="5"/>
        <v>507.9023370043077</v>
      </c>
      <c r="FN11" s="56">
        <f t="shared" si="5"/>
        <v>515.68735750364499</v>
      </c>
      <c r="FO11" s="56">
        <f t="shared" si="5"/>
        <v>523.45692591028217</v>
      </c>
      <c r="FP11" s="56">
        <f t="shared" si="5"/>
        <v>531.21133146379498</v>
      </c>
      <c r="FQ11" s="56">
        <f t="shared" si="5"/>
        <v>538.95085330883069</v>
      </c>
      <c r="FR11" s="56">
        <f t="shared" si="5"/>
        <v>546.67576100551719</v>
      </c>
      <c r="FS11" s="56">
        <f t="shared" si="5"/>
        <v>554.38631500633016</v>
      </c>
      <c r="FT11" s="56">
        <f t="shared" si="5"/>
        <v>562.08276710210498</v>
      </c>
      <c r="FU11" s="56">
        <f t="shared" si="5"/>
        <v>569.76536083965414</v>
      </c>
    </row>
    <row r="12" spans="1:177" x14ac:dyDescent="0.25">
      <c r="D12" t="s">
        <v>70</v>
      </c>
      <c r="E12" t="s">
        <v>50</v>
      </c>
      <c r="G12" s="56">
        <f>$F$3*70</f>
        <v>612.43000000000006</v>
      </c>
      <c r="H12" s="56">
        <f t="shared" ref="H12:BS12" si="6">$F$3*70</f>
        <v>612.43000000000006</v>
      </c>
      <c r="I12" s="56">
        <f t="shared" si="6"/>
        <v>612.43000000000006</v>
      </c>
      <c r="J12" s="56">
        <f t="shared" si="6"/>
        <v>612.43000000000006</v>
      </c>
      <c r="K12" s="56">
        <f t="shared" si="6"/>
        <v>612.43000000000006</v>
      </c>
      <c r="L12" s="56">
        <f t="shared" si="6"/>
        <v>612.43000000000006</v>
      </c>
      <c r="M12" s="56">
        <f t="shared" si="6"/>
        <v>612.43000000000006</v>
      </c>
      <c r="N12" s="56">
        <f t="shared" si="6"/>
        <v>612.43000000000006</v>
      </c>
      <c r="O12" s="56">
        <f t="shared" si="6"/>
        <v>612.43000000000006</v>
      </c>
      <c r="P12" s="56">
        <f t="shared" si="6"/>
        <v>612.43000000000006</v>
      </c>
      <c r="Q12" s="56">
        <f t="shared" si="6"/>
        <v>612.43000000000006</v>
      </c>
      <c r="R12" s="56">
        <f t="shared" si="6"/>
        <v>612.43000000000006</v>
      </c>
      <c r="S12" s="56">
        <f t="shared" si="6"/>
        <v>612.43000000000006</v>
      </c>
      <c r="T12" s="56">
        <f t="shared" si="6"/>
        <v>612.43000000000006</v>
      </c>
      <c r="U12" s="56">
        <f t="shared" si="6"/>
        <v>612.43000000000006</v>
      </c>
      <c r="V12" s="56">
        <f t="shared" si="6"/>
        <v>612.43000000000006</v>
      </c>
      <c r="W12" s="56">
        <f t="shared" si="6"/>
        <v>612.43000000000006</v>
      </c>
      <c r="X12" s="56">
        <f t="shared" si="6"/>
        <v>612.43000000000006</v>
      </c>
      <c r="Y12" s="56">
        <f t="shared" si="6"/>
        <v>612.43000000000006</v>
      </c>
      <c r="Z12" s="56">
        <f t="shared" si="6"/>
        <v>612.43000000000006</v>
      </c>
      <c r="AA12" s="56">
        <f t="shared" si="6"/>
        <v>612.43000000000006</v>
      </c>
      <c r="AB12" s="56">
        <f t="shared" si="6"/>
        <v>612.43000000000006</v>
      </c>
      <c r="AC12" s="56">
        <f t="shared" si="6"/>
        <v>612.43000000000006</v>
      </c>
      <c r="AD12" s="56">
        <f t="shared" si="6"/>
        <v>612.43000000000006</v>
      </c>
      <c r="AE12" s="56">
        <f t="shared" si="6"/>
        <v>612.43000000000006</v>
      </c>
      <c r="AF12" s="56">
        <f t="shared" si="6"/>
        <v>612.43000000000006</v>
      </c>
      <c r="AG12" s="56">
        <f t="shared" si="6"/>
        <v>612.43000000000006</v>
      </c>
      <c r="AH12" s="56">
        <f t="shared" si="6"/>
        <v>612.43000000000006</v>
      </c>
      <c r="AI12" s="56">
        <f t="shared" si="6"/>
        <v>612.43000000000006</v>
      </c>
      <c r="AJ12" s="46">
        <f t="shared" si="6"/>
        <v>612.43000000000006</v>
      </c>
      <c r="AK12" s="56">
        <f t="shared" si="6"/>
        <v>612.43000000000006</v>
      </c>
      <c r="AL12" s="56">
        <f t="shared" si="6"/>
        <v>612.43000000000006</v>
      </c>
      <c r="AM12" s="56">
        <f t="shared" si="6"/>
        <v>612.43000000000006</v>
      </c>
      <c r="AN12" s="56">
        <f t="shared" si="6"/>
        <v>612.43000000000006</v>
      </c>
      <c r="AO12" s="56">
        <f t="shared" si="6"/>
        <v>612.43000000000006</v>
      </c>
      <c r="AP12" s="56">
        <f t="shared" si="6"/>
        <v>612.43000000000006</v>
      </c>
      <c r="AQ12" s="56">
        <f t="shared" si="6"/>
        <v>612.43000000000006</v>
      </c>
      <c r="AR12" s="56">
        <f t="shared" si="6"/>
        <v>612.43000000000006</v>
      </c>
      <c r="AS12" s="56">
        <f t="shared" si="6"/>
        <v>612.43000000000006</v>
      </c>
      <c r="AT12" s="56">
        <f t="shared" si="6"/>
        <v>612.43000000000006</v>
      </c>
      <c r="AU12" s="56">
        <f t="shared" si="6"/>
        <v>612.43000000000006</v>
      </c>
      <c r="AV12" s="56">
        <f t="shared" si="6"/>
        <v>612.43000000000006</v>
      </c>
      <c r="AW12" s="56">
        <f t="shared" si="6"/>
        <v>612.43000000000006</v>
      </c>
      <c r="AX12" s="56">
        <f t="shared" si="6"/>
        <v>612.43000000000006</v>
      </c>
      <c r="AY12" s="56">
        <f t="shared" si="6"/>
        <v>612.43000000000006</v>
      </c>
      <c r="AZ12" s="56">
        <f t="shared" si="6"/>
        <v>612.43000000000006</v>
      </c>
      <c r="BA12" s="56">
        <f t="shared" si="6"/>
        <v>612.43000000000006</v>
      </c>
      <c r="BB12" s="56">
        <f t="shared" si="6"/>
        <v>612.43000000000006</v>
      </c>
      <c r="BC12" s="56">
        <f t="shared" si="6"/>
        <v>612.43000000000006</v>
      </c>
      <c r="BD12" s="56">
        <f t="shared" si="6"/>
        <v>612.43000000000006</v>
      </c>
      <c r="BE12" s="56">
        <f t="shared" si="6"/>
        <v>612.43000000000006</v>
      </c>
      <c r="BF12" s="56">
        <f t="shared" si="6"/>
        <v>612.43000000000006</v>
      </c>
      <c r="BG12" s="56">
        <f t="shared" si="6"/>
        <v>612.43000000000006</v>
      </c>
      <c r="BH12" s="56">
        <f t="shared" si="6"/>
        <v>612.43000000000006</v>
      </c>
      <c r="BI12" s="56">
        <f t="shared" si="6"/>
        <v>612.43000000000006</v>
      </c>
      <c r="BJ12" s="56">
        <f t="shared" si="6"/>
        <v>612.43000000000006</v>
      </c>
      <c r="BK12" s="56">
        <f t="shared" si="6"/>
        <v>612.43000000000006</v>
      </c>
      <c r="BL12" s="56">
        <f t="shared" si="6"/>
        <v>612.43000000000006</v>
      </c>
      <c r="BM12" s="56">
        <f t="shared" si="6"/>
        <v>612.43000000000006</v>
      </c>
      <c r="BN12" s="56">
        <f t="shared" si="6"/>
        <v>612.43000000000006</v>
      </c>
      <c r="BO12" s="56">
        <f t="shared" si="6"/>
        <v>612.43000000000006</v>
      </c>
      <c r="BP12" s="56">
        <f t="shared" si="6"/>
        <v>612.43000000000006</v>
      </c>
      <c r="BQ12" s="56">
        <f t="shared" si="6"/>
        <v>612.43000000000006</v>
      </c>
      <c r="BR12" s="56">
        <f t="shared" si="6"/>
        <v>612.43000000000006</v>
      </c>
      <c r="BS12" s="56">
        <f t="shared" si="6"/>
        <v>612.43000000000006</v>
      </c>
      <c r="BT12" s="56">
        <f t="shared" ref="BT12:EE12" si="7">$F$3*70</f>
        <v>612.43000000000006</v>
      </c>
      <c r="BU12" s="56">
        <f t="shared" si="7"/>
        <v>612.43000000000006</v>
      </c>
      <c r="BV12" s="56">
        <f t="shared" si="7"/>
        <v>612.43000000000006</v>
      </c>
      <c r="BW12" s="56">
        <f t="shared" si="7"/>
        <v>612.43000000000006</v>
      </c>
      <c r="BX12" s="56">
        <f t="shared" si="7"/>
        <v>612.43000000000006</v>
      </c>
      <c r="BY12" s="56">
        <f t="shared" si="7"/>
        <v>612.43000000000006</v>
      </c>
      <c r="BZ12" s="56">
        <f t="shared" si="7"/>
        <v>612.43000000000006</v>
      </c>
      <c r="CA12" s="56">
        <f t="shared" si="7"/>
        <v>612.43000000000006</v>
      </c>
      <c r="CB12" s="56">
        <f t="shared" si="7"/>
        <v>612.43000000000006</v>
      </c>
      <c r="CC12" s="56">
        <f t="shared" si="7"/>
        <v>612.43000000000006</v>
      </c>
      <c r="CD12" s="56">
        <f t="shared" si="7"/>
        <v>612.43000000000006</v>
      </c>
      <c r="CE12" s="56">
        <f t="shared" si="7"/>
        <v>612.43000000000006</v>
      </c>
      <c r="CF12" s="56">
        <f t="shared" si="7"/>
        <v>612.43000000000006</v>
      </c>
      <c r="CG12" s="56">
        <f t="shared" si="7"/>
        <v>612.43000000000006</v>
      </c>
      <c r="CH12" s="56">
        <f t="shared" si="7"/>
        <v>612.43000000000006</v>
      </c>
      <c r="CI12" s="56">
        <f t="shared" si="7"/>
        <v>612.43000000000006</v>
      </c>
      <c r="CJ12" s="56">
        <f t="shared" si="7"/>
        <v>612.43000000000006</v>
      </c>
      <c r="CK12" s="56">
        <f t="shared" si="7"/>
        <v>612.43000000000006</v>
      </c>
      <c r="CL12" s="56">
        <f t="shared" si="7"/>
        <v>612.43000000000006</v>
      </c>
      <c r="CM12" s="56">
        <f t="shared" si="7"/>
        <v>612.43000000000006</v>
      </c>
      <c r="CN12" s="56">
        <f t="shared" si="7"/>
        <v>612.43000000000006</v>
      </c>
      <c r="CO12" s="56">
        <f t="shared" si="7"/>
        <v>612.43000000000006</v>
      </c>
      <c r="CP12" s="56">
        <f t="shared" si="7"/>
        <v>612.43000000000006</v>
      </c>
      <c r="CQ12" s="56">
        <f t="shared" si="7"/>
        <v>612.43000000000006</v>
      </c>
      <c r="CR12" s="56">
        <f t="shared" si="7"/>
        <v>612.43000000000006</v>
      </c>
      <c r="CS12" s="56">
        <f t="shared" si="7"/>
        <v>612.43000000000006</v>
      </c>
      <c r="CT12" s="56">
        <f t="shared" si="7"/>
        <v>612.43000000000006</v>
      </c>
      <c r="CU12" s="56">
        <f t="shared" si="7"/>
        <v>612.43000000000006</v>
      </c>
      <c r="CV12" s="56">
        <f t="shared" si="7"/>
        <v>612.43000000000006</v>
      </c>
      <c r="CW12" s="56">
        <f t="shared" si="7"/>
        <v>612.43000000000006</v>
      </c>
      <c r="CX12" s="56">
        <f t="shared" si="7"/>
        <v>612.43000000000006</v>
      </c>
      <c r="CY12" s="56">
        <f t="shared" si="7"/>
        <v>612.43000000000006</v>
      </c>
      <c r="CZ12" s="56">
        <f t="shared" si="7"/>
        <v>612.43000000000006</v>
      </c>
      <c r="DA12" s="56">
        <f t="shared" si="7"/>
        <v>612.43000000000006</v>
      </c>
      <c r="DB12" s="56">
        <f t="shared" si="7"/>
        <v>612.43000000000006</v>
      </c>
      <c r="DC12" s="56">
        <f t="shared" si="7"/>
        <v>612.43000000000006</v>
      </c>
      <c r="DD12" s="56">
        <f t="shared" si="7"/>
        <v>612.43000000000006</v>
      </c>
      <c r="DE12" s="56">
        <f t="shared" si="7"/>
        <v>612.43000000000006</v>
      </c>
      <c r="DF12" s="56">
        <f t="shared" si="7"/>
        <v>612.43000000000006</v>
      </c>
      <c r="DG12" s="56">
        <f t="shared" si="7"/>
        <v>612.43000000000006</v>
      </c>
      <c r="DH12" s="56">
        <f t="shared" si="7"/>
        <v>612.43000000000006</v>
      </c>
      <c r="DI12" s="56">
        <f t="shared" si="7"/>
        <v>612.43000000000006</v>
      </c>
      <c r="DJ12" s="56">
        <f t="shared" si="7"/>
        <v>612.43000000000006</v>
      </c>
      <c r="DK12" s="56">
        <f t="shared" si="7"/>
        <v>612.43000000000006</v>
      </c>
      <c r="DL12" s="56">
        <f t="shared" si="7"/>
        <v>612.43000000000006</v>
      </c>
      <c r="DM12" s="56">
        <f t="shared" si="7"/>
        <v>612.43000000000006</v>
      </c>
      <c r="DN12" s="56">
        <f t="shared" si="7"/>
        <v>612.43000000000006</v>
      </c>
      <c r="DO12" s="56">
        <f t="shared" si="7"/>
        <v>612.43000000000006</v>
      </c>
      <c r="DP12" s="56">
        <f t="shared" si="7"/>
        <v>612.43000000000006</v>
      </c>
      <c r="DQ12" s="56">
        <f t="shared" si="7"/>
        <v>612.43000000000006</v>
      </c>
      <c r="DR12" s="56">
        <f t="shared" si="7"/>
        <v>612.43000000000006</v>
      </c>
      <c r="DS12" s="56">
        <f t="shared" si="7"/>
        <v>612.43000000000006</v>
      </c>
      <c r="DT12" s="56">
        <f t="shared" si="7"/>
        <v>612.43000000000006</v>
      </c>
      <c r="DU12" s="56">
        <f t="shared" si="7"/>
        <v>612.43000000000006</v>
      </c>
      <c r="DV12" s="56">
        <f t="shared" si="7"/>
        <v>612.43000000000006</v>
      </c>
      <c r="DW12" s="56">
        <f t="shared" si="7"/>
        <v>612.43000000000006</v>
      </c>
      <c r="DX12" s="56">
        <f t="shared" si="7"/>
        <v>612.43000000000006</v>
      </c>
      <c r="DY12" s="56">
        <f t="shared" si="7"/>
        <v>612.43000000000006</v>
      </c>
      <c r="DZ12" s="56">
        <f t="shared" si="7"/>
        <v>612.43000000000006</v>
      </c>
      <c r="EA12" s="56">
        <f t="shared" si="7"/>
        <v>612.43000000000006</v>
      </c>
      <c r="EB12" s="56">
        <f t="shared" si="7"/>
        <v>612.43000000000006</v>
      </c>
      <c r="EC12" s="56">
        <f t="shared" si="7"/>
        <v>612.43000000000006</v>
      </c>
      <c r="ED12" s="56">
        <f t="shared" si="7"/>
        <v>612.43000000000006</v>
      </c>
      <c r="EE12" s="56">
        <f t="shared" si="7"/>
        <v>612.43000000000006</v>
      </c>
      <c r="EF12" s="56">
        <f t="shared" ref="EF12:FU12" si="8">$F$3*70</f>
        <v>612.43000000000006</v>
      </c>
      <c r="EG12" s="56">
        <f t="shared" si="8"/>
        <v>612.43000000000006</v>
      </c>
      <c r="EH12" s="56">
        <f t="shared" si="8"/>
        <v>612.43000000000006</v>
      </c>
      <c r="EI12" s="56">
        <f t="shared" si="8"/>
        <v>612.43000000000006</v>
      </c>
      <c r="EJ12" s="56">
        <f t="shared" si="8"/>
        <v>612.43000000000006</v>
      </c>
      <c r="EK12" s="56">
        <f t="shared" si="8"/>
        <v>612.43000000000006</v>
      </c>
      <c r="EL12" s="56">
        <f t="shared" si="8"/>
        <v>612.43000000000006</v>
      </c>
      <c r="EM12" s="56">
        <f t="shared" si="8"/>
        <v>612.43000000000006</v>
      </c>
      <c r="EN12" s="56">
        <f t="shared" si="8"/>
        <v>612.43000000000006</v>
      </c>
      <c r="EO12" s="56">
        <f t="shared" si="8"/>
        <v>612.43000000000006</v>
      </c>
      <c r="EP12" s="56">
        <f t="shared" si="8"/>
        <v>612.43000000000006</v>
      </c>
      <c r="EQ12" s="56">
        <f t="shared" si="8"/>
        <v>612.43000000000006</v>
      </c>
      <c r="ER12" s="56">
        <f t="shared" si="8"/>
        <v>612.43000000000006</v>
      </c>
      <c r="ES12" s="56">
        <f t="shared" si="8"/>
        <v>612.43000000000006</v>
      </c>
      <c r="ET12" s="56">
        <f t="shared" si="8"/>
        <v>612.43000000000006</v>
      </c>
      <c r="EU12" s="56">
        <f t="shared" si="8"/>
        <v>612.43000000000006</v>
      </c>
      <c r="EV12" s="56">
        <f t="shared" si="8"/>
        <v>612.43000000000006</v>
      </c>
      <c r="EW12" s="56">
        <f t="shared" si="8"/>
        <v>612.43000000000006</v>
      </c>
      <c r="EX12" s="56">
        <f t="shared" si="8"/>
        <v>612.43000000000006</v>
      </c>
      <c r="EY12" s="56">
        <f t="shared" si="8"/>
        <v>612.43000000000006</v>
      </c>
      <c r="EZ12" s="56">
        <f t="shared" si="8"/>
        <v>612.43000000000006</v>
      </c>
      <c r="FA12" s="56">
        <f t="shared" si="8"/>
        <v>612.43000000000006</v>
      </c>
      <c r="FB12" s="56">
        <f t="shared" si="8"/>
        <v>612.43000000000006</v>
      </c>
      <c r="FC12" s="56">
        <f t="shared" si="8"/>
        <v>612.43000000000006</v>
      </c>
      <c r="FD12" s="56">
        <f t="shared" si="8"/>
        <v>612.43000000000006</v>
      </c>
      <c r="FE12" s="56">
        <f t="shared" si="8"/>
        <v>612.43000000000006</v>
      </c>
      <c r="FF12" s="56">
        <f t="shared" si="8"/>
        <v>612.43000000000006</v>
      </c>
      <c r="FG12" s="56">
        <f t="shared" si="8"/>
        <v>612.43000000000006</v>
      </c>
      <c r="FH12" s="56">
        <f t="shared" si="8"/>
        <v>612.43000000000006</v>
      </c>
      <c r="FI12" s="56">
        <f t="shared" si="8"/>
        <v>612.43000000000006</v>
      </c>
      <c r="FJ12" s="56">
        <f t="shared" si="8"/>
        <v>612.43000000000006</v>
      </c>
      <c r="FK12" s="56">
        <f t="shared" si="8"/>
        <v>612.43000000000006</v>
      </c>
      <c r="FL12" s="56">
        <f t="shared" si="8"/>
        <v>612.43000000000006</v>
      </c>
      <c r="FM12" s="56">
        <f t="shared" si="8"/>
        <v>612.43000000000006</v>
      </c>
      <c r="FN12" s="56">
        <f t="shared" si="8"/>
        <v>612.43000000000006</v>
      </c>
      <c r="FO12" s="56">
        <f t="shared" si="8"/>
        <v>612.43000000000006</v>
      </c>
      <c r="FP12" s="56">
        <f t="shared" si="8"/>
        <v>612.43000000000006</v>
      </c>
      <c r="FQ12" s="56">
        <f t="shared" si="8"/>
        <v>612.43000000000006</v>
      </c>
      <c r="FR12" s="56">
        <f t="shared" si="8"/>
        <v>612.43000000000006</v>
      </c>
      <c r="FS12" s="56">
        <f t="shared" si="8"/>
        <v>612.43000000000006</v>
      </c>
      <c r="FT12" s="56">
        <f t="shared" si="8"/>
        <v>612.43000000000006</v>
      </c>
      <c r="FU12" s="56">
        <f t="shared" si="8"/>
        <v>612.43000000000006</v>
      </c>
    </row>
    <row r="13" spans="1:177" ht="16.5" x14ac:dyDescent="0.25">
      <c r="D13" s="42" t="s">
        <v>71</v>
      </c>
      <c r="E13" t="s">
        <v>72</v>
      </c>
      <c r="F13" s="58" t="s">
        <v>73</v>
      </c>
      <c r="G13" s="56">
        <f t="shared" ref="G13:BR13" si="9">IF(G2&gt;30,10*$F$3,$F$3*(10/2+10/30*G2/2))</f>
        <v>45.203166666666675</v>
      </c>
      <c r="H13" s="56">
        <f t="shared" si="9"/>
        <v>46.661333333333332</v>
      </c>
      <c r="I13" s="56">
        <f t="shared" si="9"/>
        <v>48.119500000000002</v>
      </c>
      <c r="J13" s="56">
        <f t="shared" si="9"/>
        <v>49.577666666666673</v>
      </c>
      <c r="K13" s="56">
        <f t="shared" si="9"/>
        <v>51.035833333333336</v>
      </c>
      <c r="L13" s="56">
        <f t="shared" si="9"/>
        <v>52.494</v>
      </c>
      <c r="M13" s="56">
        <f t="shared" si="9"/>
        <v>53.952166666666663</v>
      </c>
      <c r="N13" s="56">
        <f t="shared" si="9"/>
        <v>55.410333333333334</v>
      </c>
      <c r="O13" s="56">
        <f t="shared" si="9"/>
        <v>56.868500000000004</v>
      </c>
      <c r="P13" s="56">
        <f t="shared" si="9"/>
        <v>58.326666666666668</v>
      </c>
      <c r="Q13" s="56">
        <f t="shared" si="9"/>
        <v>59.784833333333331</v>
      </c>
      <c r="R13" s="56">
        <f t="shared" si="9"/>
        <v>61.243000000000002</v>
      </c>
      <c r="S13" s="56">
        <f t="shared" si="9"/>
        <v>62.701166666666666</v>
      </c>
      <c r="T13" s="56">
        <f t="shared" si="9"/>
        <v>64.159333333333336</v>
      </c>
      <c r="U13" s="56">
        <f t="shared" si="9"/>
        <v>65.617500000000007</v>
      </c>
      <c r="V13" s="56">
        <f t="shared" si="9"/>
        <v>67.075666666666663</v>
      </c>
      <c r="W13" s="56">
        <f t="shared" si="9"/>
        <v>68.533833333333334</v>
      </c>
      <c r="X13" s="56">
        <f t="shared" si="9"/>
        <v>69.992000000000004</v>
      </c>
      <c r="Y13" s="56">
        <f t="shared" si="9"/>
        <v>71.450166666666661</v>
      </c>
      <c r="Z13" s="56">
        <f t="shared" si="9"/>
        <v>72.908333333333331</v>
      </c>
      <c r="AA13" s="56">
        <f t="shared" si="9"/>
        <v>74.366500000000002</v>
      </c>
      <c r="AB13" s="56">
        <f t="shared" si="9"/>
        <v>75.824666666666673</v>
      </c>
      <c r="AC13" s="56">
        <f t="shared" si="9"/>
        <v>77.282833333333329</v>
      </c>
      <c r="AD13" s="56">
        <f t="shared" si="9"/>
        <v>78.741</v>
      </c>
      <c r="AE13" s="56">
        <f t="shared" si="9"/>
        <v>80.19916666666667</v>
      </c>
      <c r="AF13" s="56">
        <f t="shared" si="9"/>
        <v>81.657333333333327</v>
      </c>
      <c r="AG13" s="56">
        <f t="shared" si="9"/>
        <v>83.115500000000011</v>
      </c>
      <c r="AH13" s="56">
        <f t="shared" si="9"/>
        <v>84.573666666666668</v>
      </c>
      <c r="AI13" s="56">
        <f t="shared" si="9"/>
        <v>86.031833333333324</v>
      </c>
      <c r="AJ13" s="46">
        <f t="shared" si="9"/>
        <v>87.490000000000009</v>
      </c>
      <c r="AK13" s="56">
        <f t="shared" si="9"/>
        <v>87.490000000000009</v>
      </c>
      <c r="AL13" s="56">
        <f t="shared" si="9"/>
        <v>87.490000000000009</v>
      </c>
      <c r="AM13" s="56">
        <f t="shared" si="9"/>
        <v>87.490000000000009</v>
      </c>
      <c r="AN13" s="56">
        <f t="shared" si="9"/>
        <v>87.490000000000009</v>
      </c>
      <c r="AO13" s="56">
        <f t="shared" si="9"/>
        <v>87.490000000000009</v>
      </c>
      <c r="AP13" s="56">
        <f t="shared" si="9"/>
        <v>87.490000000000009</v>
      </c>
      <c r="AQ13" s="56">
        <f t="shared" si="9"/>
        <v>87.490000000000009</v>
      </c>
      <c r="AR13" s="56">
        <f t="shared" si="9"/>
        <v>87.490000000000009</v>
      </c>
      <c r="AS13" s="56">
        <f t="shared" si="9"/>
        <v>87.490000000000009</v>
      </c>
      <c r="AT13" s="56">
        <f t="shared" si="9"/>
        <v>87.490000000000009</v>
      </c>
      <c r="AU13" s="56">
        <f t="shared" si="9"/>
        <v>87.490000000000009</v>
      </c>
      <c r="AV13" s="56">
        <f t="shared" si="9"/>
        <v>87.490000000000009</v>
      </c>
      <c r="AW13" s="56">
        <f t="shared" si="9"/>
        <v>87.490000000000009</v>
      </c>
      <c r="AX13" s="56">
        <f t="shared" si="9"/>
        <v>87.490000000000009</v>
      </c>
      <c r="AY13" s="56">
        <f t="shared" si="9"/>
        <v>87.490000000000009</v>
      </c>
      <c r="AZ13" s="56">
        <f t="shared" si="9"/>
        <v>87.490000000000009</v>
      </c>
      <c r="BA13" s="56">
        <f t="shared" si="9"/>
        <v>87.490000000000009</v>
      </c>
      <c r="BB13" s="56">
        <f t="shared" si="9"/>
        <v>87.490000000000009</v>
      </c>
      <c r="BC13" s="56">
        <f t="shared" si="9"/>
        <v>87.490000000000009</v>
      </c>
      <c r="BD13" s="56">
        <f t="shared" si="9"/>
        <v>87.490000000000009</v>
      </c>
      <c r="BE13" s="56">
        <f t="shared" si="9"/>
        <v>87.490000000000009</v>
      </c>
      <c r="BF13" s="56">
        <f t="shared" si="9"/>
        <v>87.490000000000009</v>
      </c>
      <c r="BG13" s="56">
        <f t="shared" si="9"/>
        <v>87.490000000000009</v>
      </c>
      <c r="BH13" s="56">
        <f t="shared" si="9"/>
        <v>87.490000000000009</v>
      </c>
      <c r="BI13" s="56">
        <f t="shared" si="9"/>
        <v>87.490000000000009</v>
      </c>
      <c r="BJ13" s="56">
        <f t="shared" si="9"/>
        <v>87.490000000000009</v>
      </c>
      <c r="BK13" s="56">
        <f t="shared" si="9"/>
        <v>87.490000000000009</v>
      </c>
      <c r="BL13" s="56">
        <f t="shared" si="9"/>
        <v>87.490000000000009</v>
      </c>
      <c r="BM13" s="56">
        <f t="shared" si="9"/>
        <v>87.490000000000009</v>
      </c>
      <c r="BN13" s="56">
        <f t="shared" si="9"/>
        <v>87.490000000000009</v>
      </c>
      <c r="BO13" s="56">
        <f t="shared" si="9"/>
        <v>87.490000000000009</v>
      </c>
      <c r="BP13" s="56">
        <f t="shared" si="9"/>
        <v>87.490000000000009</v>
      </c>
      <c r="BQ13" s="56">
        <f t="shared" si="9"/>
        <v>87.490000000000009</v>
      </c>
      <c r="BR13" s="56">
        <f t="shared" si="9"/>
        <v>87.490000000000009</v>
      </c>
      <c r="BS13" s="56">
        <f t="shared" ref="BS13:ED13" si="10">IF(BS2&gt;30,10*$F$3,$F$3*(10/2+10/30*BS2/2))</f>
        <v>87.490000000000009</v>
      </c>
      <c r="BT13" s="56">
        <f t="shared" si="10"/>
        <v>87.490000000000009</v>
      </c>
      <c r="BU13" s="56">
        <f t="shared" si="10"/>
        <v>87.490000000000009</v>
      </c>
      <c r="BV13" s="56">
        <f t="shared" si="10"/>
        <v>87.490000000000009</v>
      </c>
      <c r="BW13" s="56">
        <f t="shared" si="10"/>
        <v>87.490000000000009</v>
      </c>
      <c r="BX13" s="56">
        <f t="shared" si="10"/>
        <v>87.490000000000009</v>
      </c>
      <c r="BY13" s="56">
        <f t="shared" si="10"/>
        <v>87.490000000000009</v>
      </c>
      <c r="BZ13" s="56">
        <f t="shared" si="10"/>
        <v>87.490000000000009</v>
      </c>
      <c r="CA13" s="56">
        <f t="shared" si="10"/>
        <v>87.490000000000009</v>
      </c>
      <c r="CB13" s="56">
        <f t="shared" si="10"/>
        <v>87.490000000000009</v>
      </c>
      <c r="CC13" s="56">
        <f t="shared" si="10"/>
        <v>87.490000000000009</v>
      </c>
      <c r="CD13" s="56">
        <f t="shared" si="10"/>
        <v>87.490000000000009</v>
      </c>
      <c r="CE13" s="56">
        <f t="shared" si="10"/>
        <v>87.490000000000009</v>
      </c>
      <c r="CF13" s="56">
        <f t="shared" si="10"/>
        <v>87.490000000000009</v>
      </c>
      <c r="CG13" s="56">
        <f t="shared" si="10"/>
        <v>87.490000000000009</v>
      </c>
      <c r="CH13" s="56">
        <f t="shared" si="10"/>
        <v>87.490000000000009</v>
      </c>
      <c r="CI13" s="56">
        <f t="shared" si="10"/>
        <v>87.490000000000009</v>
      </c>
      <c r="CJ13" s="56">
        <f t="shared" si="10"/>
        <v>87.490000000000009</v>
      </c>
      <c r="CK13" s="56">
        <f t="shared" si="10"/>
        <v>87.490000000000009</v>
      </c>
      <c r="CL13" s="56">
        <f t="shared" si="10"/>
        <v>87.490000000000009</v>
      </c>
      <c r="CM13" s="56">
        <f t="shared" si="10"/>
        <v>87.490000000000009</v>
      </c>
      <c r="CN13" s="56">
        <f t="shared" si="10"/>
        <v>87.490000000000009</v>
      </c>
      <c r="CO13" s="56">
        <f t="shared" si="10"/>
        <v>87.490000000000009</v>
      </c>
      <c r="CP13" s="56">
        <f t="shared" si="10"/>
        <v>87.490000000000009</v>
      </c>
      <c r="CQ13" s="56">
        <f t="shared" si="10"/>
        <v>87.490000000000009</v>
      </c>
      <c r="CR13" s="56">
        <f t="shared" si="10"/>
        <v>87.490000000000009</v>
      </c>
      <c r="CS13" s="56">
        <f t="shared" si="10"/>
        <v>87.490000000000009</v>
      </c>
      <c r="CT13" s="56">
        <f t="shared" si="10"/>
        <v>87.490000000000009</v>
      </c>
      <c r="CU13" s="56">
        <f t="shared" si="10"/>
        <v>87.490000000000009</v>
      </c>
      <c r="CV13" s="56">
        <f t="shared" si="10"/>
        <v>87.490000000000009</v>
      </c>
      <c r="CW13" s="56">
        <f t="shared" si="10"/>
        <v>87.490000000000009</v>
      </c>
      <c r="CX13" s="56">
        <f t="shared" si="10"/>
        <v>87.490000000000009</v>
      </c>
      <c r="CY13" s="56">
        <f t="shared" si="10"/>
        <v>87.490000000000009</v>
      </c>
      <c r="CZ13" s="56">
        <f t="shared" si="10"/>
        <v>87.490000000000009</v>
      </c>
      <c r="DA13" s="56">
        <f t="shared" si="10"/>
        <v>87.490000000000009</v>
      </c>
      <c r="DB13" s="56">
        <f t="shared" si="10"/>
        <v>87.490000000000009</v>
      </c>
      <c r="DC13" s="56">
        <f t="shared" si="10"/>
        <v>87.490000000000009</v>
      </c>
      <c r="DD13" s="56">
        <f t="shared" si="10"/>
        <v>87.490000000000009</v>
      </c>
      <c r="DE13" s="56">
        <f t="shared" si="10"/>
        <v>87.490000000000009</v>
      </c>
      <c r="DF13" s="56">
        <f t="shared" si="10"/>
        <v>87.490000000000009</v>
      </c>
      <c r="DG13" s="56">
        <f t="shared" si="10"/>
        <v>87.490000000000009</v>
      </c>
      <c r="DH13" s="56">
        <f t="shared" si="10"/>
        <v>87.490000000000009</v>
      </c>
      <c r="DI13" s="56">
        <f t="shared" si="10"/>
        <v>87.490000000000009</v>
      </c>
      <c r="DJ13" s="56">
        <f t="shared" si="10"/>
        <v>87.490000000000009</v>
      </c>
      <c r="DK13" s="56">
        <f t="shared" si="10"/>
        <v>87.490000000000009</v>
      </c>
      <c r="DL13" s="56">
        <f t="shared" si="10"/>
        <v>87.490000000000009</v>
      </c>
      <c r="DM13" s="56">
        <f t="shared" si="10"/>
        <v>87.490000000000009</v>
      </c>
      <c r="DN13" s="56">
        <f t="shared" si="10"/>
        <v>87.490000000000009</v>
      </c>
      <c r="DO13" s="56">
        <f t="shared" si="10"/>
        <v>87.490000000000009</v>
      </c>
      <c r="DP13" s="56">
        <f t="shared" si="10"/>
        <v>87.490000000000009</v>
      </c>
      <c r="DQ13" s="56">
        <f t="shared" si="10"/>
        <v>87.490000000000009</v>
      </c>
      <c r="DR13" s="56">
        <f t="shared" si="10"/>
        <v>87.490000000000009</v>
      </c>
      <c r="DS13" s="56">
        <f t="shared" si="10"/>
        <v>87.490000000000009</v>
      </c>
      <c r="DT13" s="56">
        <f t="shared" si="10"/>
        <v>87.490000000000009</v>
      </c>
      <c r="DU13" s="56">
        <f t="shared" si="10"/>
        <v>87.490000000000009</v>
      </c>
      <c r="DV13" s="56">
        <f t="shared" si="10"/>
        <v>87.490000000000009</v>
      </c>
      <c r="DW13" s="56">
        <f t="shared" si="10"/>
        <v>87.490000000000009</v>
      </c>
      <c r="DX13" s="56">
        <f t="shared" si="10"/>
        <v>87.490000000000009</v>
      </c>
      <c r="DY13" s="56">
        <f t="shared" si="10"/>
        <v>87.490000000000009</v>
      </c>
      <c r="DZ13" s="56">
        <f t="shared" si="10"/>
        <v>87.490000000000009</v>
      </c>
      <c r="EA13" s="56">
        <f t="shared" si="10"/>
        <v>87.490000000000009</v>
      </c>
      <c r="EB13" s="56">
        <f t="shared" si="10"/>
        <v>87.490000000000009</v>
      </c>
      <c r="EC13" s="56">
        <f t="shared" si="10"/>
        <v>87.490000000000009</v>
      </c>
      <c r="ED13" s="56">
        <f t="shared" si="10"/>
        <v>87.490000000000009</v>
      </c>
      <c r="EE13" s="56">
        <f t="shared" ref="EE13:FU13" si="11">IF(EE2&gt;30,10*$F$3,$F$3*(10/2+10/30*EE2/2))</f>
        <v>87.490000000000009</v>
      </c>
      <c r="EF13" s="56">
        <f t="shared" si="11"/>
        <v>87.490000000000009</v>
      </c>
      <c r="EG13" s="56">
        <f t="shared" si="11"/>
        <v>87.490000000000009</v>
      </c>
      <c r="EH13" s="56">
        <f t="shared" si="11"/>
        <v>87.490000000000009</v>
      </c>
      <c r="EI13" s="56">
        <f t="shared" si="11"/>
        <v>87.490000000000009</v>
      </c>
      <c r="EJ13" s="56">
        <f t="shared" si="11"/>
        <v>87.490000000000009</v>
      </c>
      <c r="EK13" s="56">
        <f t="shared" si="11"/>
        <v>87.490000000000009</v>
      </c>
      <c r="EL13" s="56">
        <f t="shared" si="11"/>
        <v>87.490000000000009</v>
      </c>
      <c r="EM13" s="56">
        <f t="shared" si="11"/>
        <v>87.490000000000009</v>
      </c>
      <c r="EN13" s="56">
        <f t="shared" si="11"/>
        <v>87.490000000000009</v>
      </c>
      <c r="EO13" s="56">
        <f t="shared" si="11"/>
        <v>87.490000000000009</v>
      </c>
      <c r="EP13" s="56">
        <f t="shared" si="11"/>
        <v>87.490000000000009</v>
      </c>
      <c r="EQ13" s="56">
        <f t="shared" si="11"/>
        <v>87.490000000000009</v>
      </c>
      <c r="ER13" s="56">
        <f t="shared" si="11"/>
        <v>87.490000000000009</v>
      </c>
      <c r="ES13" s="56">
        <f t="shared" si="11"/>
        <v>87.490000000000009</v>
      </c>
      <c r="ET13" s="56">
        <f t="shared" si="11"/>
        <v>87.490000000000009</v>
      </c>
      <c r="EU13" s="56">
        <f t="shared" si="11"/>
        <v>87.490000000000009</v>
      </c>
      <c r="EV13" s="56">
        <f t="shared" si="11"/>
        <v>87.490000000000009</v>
      </c>
      <c r="EW13" s="56">
        <f t="shared" si="11"/>
        <v>87.490000000000009</v>
      </c>
      <c r="EX13" s="56">
        <f t="shared" si="11"/>
        <v>87.490000000000009</v>
      </c>
      <c r="EY13" s="56">
        <f t="shared" si="11"/>
        <v>87.490000000000009</v>
      </c>
      <c r="EZ13" s="56">
        <f t="shared" si="11"/>
        <v>87.490000000000009</v>
      </c>
      <c r="FA13" s="56">
        <f t="shared" si="11"/>
        <v>87.490000000000009</v>
      </c>
      <c r="FB13" s="56">
        <f t="shared" si="11"/>
        <v>87.490000000000009</v>
      </c>
      <c r="FC13" s="56">
        <f t="shared" si="11"/>
        <v>87.490000000000009</v>
      </c>
      <c r="FD13" s="56">
        <f t="shared" si="11"/>
        <v>87.490000000000009</v>
      </c>
      <c r="FE13" s="56">
        <f t="shared" si="11"/>
        <v>87.490000000000009</v>
      </c>
      <c r="FF13" s="56">
        <f t="shared" si="11"/>
        <v>87.490000000000009</v>
      </c>
      <c r="FG13" s="56">
        <f t="shared" si="11"/>
        <v>87.490000000000009</v>
      </c>
      <c r="FH13" s="56">
        <f t="shared" si="11"/>
        <v>87.490000000000009</v>
      </c>
      <c r="FI13" s="56">
        <f t="shared" si="11"/>
        <v>87.490000000000009</v>
      </c>
      <c r="FJ13" s="56">
        <f t="shared" si="11"/>
        <v>87.490000000000009</v>
      </c>
      <c r="FK13" s="56">
        <f t="shared" si="11"/>
        <v>87.490000000000009</v>
      </c>
      <c r="FL13" s="56">
        <f t="shared" si="11"/>
        <v>87.490000000000009</v>
      </c>
      <c r="FM13" s="56">
        <f t="shared" si="11"/>
        <v>87.490000000000009</v>
      </c>
      <c r="FN13" s="56">
        <f t="shared" si="11"/>
        <v>87.490000000000009</v>
      </c>
      <c r="FO13" s="56">
        <f t="shared" si="11"/>
        <v>87.490000000000009</v>
      </c>
      <c r="FP13" s="56">
        <f t="shared" si="11"/>
        <v>87.490000000000009</v>
      </c>
      <c r="FQ13" s="56">
        <f t="shared" si="11"/>
        <v>87.490000000000009</v>
      </c>
      <c r="FR13" s="56">
        <f t="shared" si="11"/>
        <v>87.490000000000009</v>
      </c>
      <c r="FS13" s="56">
        <f t="shared" si="11"/>
        <v>87.490000000000009</v>
      </c>
      <c r="FT13" s="56">
        <f t="shared" si="11"/>
        <v>87.490000000000009</v>
      </c>
      <c r="FU13" s="56">
        <f t="shared" si="11"/>
        <v>87.490000000000009</v>
      </c>
    </row>
    <row r="14" spans="1:177" x14ac:dyDescent="0.25">
      <c r="D14" t="s">
        <v>74</v>
      </c>
      <c r="E14" t="s">
        <v>75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6">
        <v>0</v>
      </c>
      <c r="AI14" s="56">
        <v>0</v>
      </c>
      <c r="AJ14" s="46">
        <v>0</v>
      </c>
      <c r="AK14" s="56">
        <v>0</v>
      </c>
      <c r="AL14" s="56">
        <v>0</v>
      </c>
      <c r="AM14" s="56">
        <v>0</v>
      </c>
      <c r="AN14" s="56">
        <v>0</v>
      </c>
      <c r="AO14" s="56">
        <v>0</v>
      </c>
      <c r="AP14" s="56">
        <v>0</v>
      </c>
      <c r="AQ14" s="56">
        <v>0</v>
      </c>
      <c r="AR14" s="56">
        <v>0</v>
      </c>
      <c r="AS14" s="56">
        <v>0</v>
      </c>
      <c r="AT14" s="56">
        <v>0</v>
      </c>
      <c r="AU14" s="56">
        <v>0</v>
      </c>
      <c r="AV14" s="56">
        <v>0</v>
      </c>
      <c r="AW14" s="56">
        <v>0</v>
      </c>
      <c r="AX14" s="56">
        <v>0</v>
      </c>
      <c r="AY14" s="56">
        <v>0</v>
      </c>
      <c r="AZ14" s="56">
        <v>0</v>
      </c>
      <c r="BA14" s="56">
        <v>0</v>
      </c>
      <c r="BB14" s="56">
        <v>0</v>
      </c>
      <c r="BC14" s="56">
        <v>0</v>
      </c>
      <c r="BD14" s="56">
        <v>0</v>
      </c>
      <c r="BE14" s="56">
        <v>0</v>
      </c>
      <c r="BF14" s="56">
        <v>0</v>
      </c>
      <c r="BG14" s="56">
        <v>0</v>
      </c>
      <c r="BH14" s="56">
        <v>0</v>
      </c>
      <c r="BI14" s="56">
        <v>0</v>
      </c>
      <c r="BJ14" s="56">
        <v>0</v>
      </c>
      <c r="BK14" s="56">
        <v>0</v>
      </c>
      <c r="BL14" s="56">
        <v>0</v>
      </c>
      <c r="BM14" s="56">
        <v>0</v>
      </c>
      <c r="BN14" s="56">
        <v>0</v>
      </c>
      <c r="BO14" s="56">
        <v>0</v>
      </c>
      <c r="BP14" s="56">
        <v>0</v>
      </c>
      <c r="BQ14" s="56">
        <v>0</v>
      </c>
      <c r="BR14" s="56">
        <v>0</v>
      </c>
      <c r="BS14" s="56">
        <v>0</v>
      </c>
      <c r="BT14" s="56">
        <v>0</v>
      </c>
      <c r="BU14" s="56">
        <v>0</v>
      </c>
      <c r="BV14" s="56">
        <v>0</v>
      </c>
      <c r="BW14" s="56">
        <v>0</v>
      </c>
      <c r="BX14" s="56">
        <v>0</v>
      </c>
      <c r="BY14" s="56">
        <v>0</v>
      </c>
      <c r="BZ14" s="56">
        <v>0</v>
      </c>
      <c r="CA14" s="56">
        <v>0</v>
      </c>
      <c r="CB14" s="56">
        <v>0</v>
      </c>
      <c r="CC14" s="56">
        <v>0</v>
      </c>
      <c r="CD14" s="56">
        <v>0</v>
      </c>
      <c r="CE14" s="56">
        <v>0</v>
      </c>
      <c r="CF14" s="56">
        <v>0</v>
      </c>
      <c r="CG14" s="56">
        <v>0</v>
      </c>
      <c r="CH14" s="56">
        <v>0</v>
      </c>
      <c r="CI14" s="56">
        <v>0</v>
      </c>
      <c r="CJ14" s="56">
        <v>0</v>
      </c>
      <c r="CK14" s="56">
        <v>0</v>
      </c>
      <c r="CL14" s="56">
        <v>0</v>
      </c>
      <c r="CM14" s="56">
        <v>0</v>
      </c>
      <c r="CN14" s="56">
        <v>0</v>
      </c>
      <c r="CO14" s="56">
        <v>0</v>
      </c>
      <c r="CP14" s="56">
        <v>0</v>
      </c>
      <c r="CQ14" s="56">
        <v>0</v>
      </c>
      <c r="CR14" s="56">
        <v>0</v>
      </c>
      <c r="CS14" s="56">
        <v>0</v>
      </c>
      <c r="CT14" s="56">
        <v>0</v>
      </c>
      <c r="CU14" s="56">
        <v>0</v>
      </c>
      <c r="CV14" s="56">
        <v>0</v>
      </c>
      <c r="CW14" s="56">
        <v>0</v>
      </c>
      <c r="CX14" s="56">
        <v>0</v>
      </c>
      <c r="CY14" s="56">
        <v>0</v>
      </c>
      <c r="CZ14" s="56">
        <v>0</v>
      </c>
      <c r="DA14" s="56">
        <v>0</v>
      </c>
      <c r="DB14" s="56">
        <v>0</v>
      </c>
      <c r="DC14" s="56">
        <v>0</v>
      </c>
      <c r="DD14" s="56">
        <v>0</v>
      </c>
      <c r="DE14" s="56">
        <v>0</v>
      </c>
      <c r="DF14" s="56">
        <v>0</v>
      </c>
      <c r="DG14" s="56">
        <v>0</v>
      </c>
      <c r="DH14" s="56">
        <v>0</v>
      </c>
      <c r="DI14" s="56">
        <v>0</v>
      </c>
      <c r="DJ14" s="56">
        <v>0</v>
      </c>
      <c r="DK14" s="56">
        <v>0</v>
      </c>
      <c r="DL14" s="56">
        <v>0</v>
      </c>
      <c r="DM14" s="56">
        <v>0</v>
      </c>
      <c r="DN14" s="56">
        <v>0</v>
      </c>
      <c r="DO14" s="56">
        <v>0</v>
      </c>
      <c r="DP14" s="56">
        <v>0</v>
      </c>
      <c r="DQ14" s="56">
        <v>0</v>
      </c>
      <c r="DR14" s="56">
        <v>0</v>
      </c>
      <c r="DS14" s="56">
        <v>0</v>
      </c>
      <c r="DT14" s="56">
        <v>0</v>
      </c>
      <c r="DU14" s="56">
        <v>0</v>
      </c>
      <c r="DV14" s="56">
        <v>0</v>
      </c>
      <c r="DW14" s="56">
        <v>0</v>
      </c>
      <c r="DX14" s="56">
        <v>0</v>
      </c>
      <c r="DY14" s="56">
        <v>0</v>
      </c>
      <c r="DZ14" s="56">
        <v>0</v>
      </c>
      <c r="EA14" s="56">
        <v>0</v>
      </c>
      <c r="EB14" s="56">
        <v>0</v>
      </c>
      <c r="EC14" s="56">
        <v>0</v>
      </c>
      <c r="ED14" s="56">
        <v>0</v>
      </c>
      <c r="EE14" s="56">
        <v>0</v>
      </c>
      <c r="EF14" s="56">
        <v>0</v>
      </c>
      <c r="EG14" s="56">
        <v>0</v>
      </c>
      <c r="EH14" s="56">
        <v>0</v>
      </c>
      <c r="EI14" s="56">
        <v>0</v>
      </c>
      <c r="EJ14" s="56">
        <v>0</v>
      </c>
      <c r="EK14" s="56">
        <v>0</v>
      </c>
      <c r="EL14" s="56">
        <v>0</v>
      </c>
      <c r="EM14" s="56">
        <v>0</v>
      </c>
      <c r="EN14" s="56">
        <v>0</v>
      </c>
      <c r="EO14" s="56">
        <v>0</v>
      </c>
      <c r="EP14" s="56">
        <v>0</v>
      </c>
      <c r="EQ14" s="56">
        <v>0</v>
      </c>
      <c r="ER14" s="56">
        <v>0</v>
      </c>
      <c r="ES14" s="56">
        <v>0</v>
      </c>
      <c r="ET14" s="56">
        <v>0</v>
      </c>
      <c r="EU14" s="56">
        <v>0</v>
      </c>
      <c r="EV14" s="56">
        <v>0</v>
      </c>
      <c r="EW14" s="56">
        <v>0</v>
      </c>
      <c r="EX14" s="56">
        <v>0</v>
      </c>
      <c r="EY14" s="56">
        <v>0</v>
      </c>
      <c r="EZ14" s="56">
        <v>0</v>
      </c>
      <c r="FA14" s="56">
        <v>0</v>
      </c>
      <c r="FB14" s="56">
        <v>0</v>
      </c>
      <c r="FC14" s="56">
        <v>0</v>
      </c>
      <c r="FD14" s="56">
        <v>0</v>
      </c>
      <c r="FE14" s="56">
        <v>0</v>
      </c>
      <c r="FF14" s="56">
        <v>0</v>
      </c>
      <c r="FG14" s="56">
        <v>0</v>
      </c>
      <c r="FH14" s="56">
        <v>0</v>
      </c>
      <c r="FI14" s="56">
        <v>0</v>
      </c>
      <c r="FJ14" s="56">
        <v>0</v>
      </c>
      <c r="FK14" s="56">
        <v>0</v>
      </c>
      <c r="FL14" s="56">
        <v>0</v>
      </c>
      <c r="FM14" s="56">
        <v>0</v>
      </c>
      <c r="FN14" s="56">
        <v>0</v>
      </c>
      <c r="FO14" s="56">
        <v>0</v>
      </c>
      <c r="FP14" s="56">
        <v>0</v>
      </c>
      <c r="FQ14" s="56">
        <v>0</v>
      </c>
      <c r="FR14" s="56">
        <v>0</v>
      </c>
      <c r="FS14" s="56">
        <v>0</v>
      </c>
      <c r="FT14" s="56">
        <v>0</v>
      </c>
      <c r="FU14" s="56">
        <v>0</v>
      </c>
    </row>
    <row r="15" spans="1:177" x14ac:dyDescent="0.25">
      <c r="D15" t="s">
        <v>76</v>
      </c>
      <c r="E15" t="s">
        <v>77</v>
      </c>
      <c r="F15" s="56"/>
      <c r="G15" s="56">
        <f t="shared" ref="G15:BR15" si="12">((G10+G11)*0.475+G12+G13+G14)*44/12</f>
        <v>2465.8665582430217</v>
      </c>
      <c r="H15" s="56">
        <f t="shared" si="12"/>
        <v>2523.7143463287066</v>
      </c>
      <c r="I15" s="56">
        <f t="shared" si="12"/>
        <v>2580.9020992444161</v>
      </c>
      <c r="J15" s="56">
        <f t="shared" si="12"/>
        <v>2637.6829911240279</v>
      </c>
      <c r="K15" s="56">
        <f t="shared" si="12"/>
        <v>2694.1717687846131</v>
      </c>
      <c r="L15" s="56">
        <f t="shared" si="12"/>
        <v>2750.4338886014416</v>
      </c>
      <c r="M15" s="56">
        <f t="shared" si="12"/>
        <v>2806.5115477687436</v>
      </c>
      <c r="N15" s="56">
        <f t="shared" si="12"/>
        <v>2862.4341382982434</v>
      </c>
      <c r="O15" s="56">
        <f t="shared" si="12"/>
        <v>2918.223263692455</v>
      </c>
      <c r="P15" s="56">
        <f t="shared" si="12"/>
        <v>2973.8954450372698</v>
      </c>
      <c r="Q15" s="56">
        <f t="shared" si="12"/>
        <v>3029.4637079951831</v>
      </c>
      <c r="R15" s="56">
        <f t="shared" si="12"/>
        <v>3084.9385740883913</v>
      </c>
      <c r="S15" s="56">
        <f t="shared" si="12"/>
        <v>3140.3287112551247</v>
      </c>
      <c r="T15" s="56">
        <f t="shared" si="12"/>
        <v>3195.6413781516344</v>
      </c>
      <c r="U15" s="56">
        <f t="shared" si="12"/>
        <v>3250.8827377247435</v>
      </c>
      <c r="V15" s="56">
        <f t="shared" si="12"/>
        <v>3306.0580847061915</v>
      </c>
      <c r="W15" s="56">
        <f t="shared" si="12"/>
        <v>3361.1720145788445</v>
      </c>
      <c r="X15" s="56">
        <f t="shared" si="12"/>
        <v>3416.228551639098</v>
      </c>
      <c r="Y15" s="56">
        <f t="shared" si="12"/>
        <v>3471.2312477850751</v>
      </c>
      <c r="Z15" s="56">
        <f t="shared" si="12"/>
        <v>3526.1832599140175</v>
      </c>
      <c r="AA15" s="56">
        <f t="shared" si="12"/>
        <v>3581.0874114002877</v>
      </c>
      <c r="AB15" s="56">
        <f t="shared" si="12"/>
        <v>3635.9462415314988</v>
      </c>
      <c r="AC15" s="56">
        <f t="shared" si="12"/>
        <v>3690.7620457021608</v>
      </c>
      <c r="AD15" s="56">
        <f t="shared" si="12"/>
        <v>3745.5369084199028</v>
      </c>
      <c r="AE15" s="56">
        <f t="shared" si="12"/>
        <v>3800.2727306556371</v>
      </c>
      <c r="AF15" s="56">
        <f t="shared" si="12"/>
        <v>3854.9712526945191</v>
      </c>
      <c r="AG15" s="56">
        <f t="shared" si="12"/>
        <v>3909.634073372501</v>
      </c>
      <c r="AH15" s="56">
        <f t="shared" si="12"/>
        <v>3964.2626663828955</v>
      </c>
      <c r="AI15" s="56">
        <f t="shared" si="12"/>
        <v>4018.858394187982</v>
      </c>
      <c r="AJ15" s="46">
        <f t="shared" si="12"/>
        <v>4073.4225199578614</v>
      </c>
      <c r="AK15" s="56">
        <f t="shared" si="12"/>
        <v>4122.6096067616218</v>
      </c>
      <c r="AL15" s="56">
        <f t="shared" si="12"/>
        <v>4171.767359836299</v>
      </c>
      <c r="AM15" s="56">
        <f t="shared" si="12"/>
        <v>4220.8968010408234</v>
      </c>
      <c r="AN15" s="56">
        <f t="shared" si="12"/>
        <v>4269.9988867839875</v>
      </c>
      <c r="AO15" s="56">
        <f t="shared" si="12"/>
        <v>4319.0745140167828</v>
      </c>
      <c r="AP15" s="56">
        <f t="shared" si="12"/>
        <v>4368.1245255206431</v>
      </c>
      <c r="AQ15" s="56">
        <f t="shared" si="12"/>
        <v>4417.1497145915901</v>
      </c>
      <c r="AR15" s="56">
        <f t="shared" si="12"/>
        <v>4466.1508292037506</v>
      </c>
      <c r="AS15" s="56">
        <f t="shared" si="12"/>
        <v>4515.1285757222622</v>
      </c>
      <c r="AT15" s="56">
        <f t="shared" si="12"/>
        <v>4564.0836222246799</v>
      </c>
      <c r="AU15" s="56">
        <f t="shared" si="12"/>
        <v>4613.016601480861</v>
      </c>
      <c r="AV15" s="56">
        <f t="shared" si="12"/>
        <v>4171.767359836299</v>
      </c>
      <c r="AW15" s="56">
        <f t="shared" si="12"/>
        <v>4284.3153060515988</v>
      </c>
      <c r="AX15" s="56">
        <f t="shared" si="12"/>
        <v>4396.7255201350163</v>
      </c>
      <c r="AY15" s="56">
        <f t="shared" si="12"/>
        <v>4509.0076121644188</v>
      </c>
      <c r="AZ15" s="56">
        <f t="shared" si="12"/>
        <v>4621.169995190703</v>
      </c>
      <c r="BA15" s="56">
        <f t="shared" si="12"/>
        <v>4733.2200926864298</v>
      </c>
      <c r="BB15" s="56">
        <f t="shared" si="12"/>
        <v>4845.164500988828</v>
      </c>
      <c r="BC15" s="56">
        <f t="shared" si="12"/>
        <v>4957.009118269958</v>
      </c>
      <c r="BD15" s="56">
        <f t="shared" si="12"/>
        <v>4498.8052146778327</v>
      </c>
      <c r="BE15" s="56">
        <f t="shared" si="12"/>
        <v>4627.2846508119055</v>
      </c>
      <c r="BF15" s="56">
        <f t="shared" si="12"/>
        <v>4755.6172314097612</v>
      </c>
      <c r="BG15" s="56">
        <f t="shared" si="12"/>
        <v>4883.8127340849287</v>
      </c>
      <c r="BH15" s="56">
        <f t="shared" si="12"/>
        <v>5011.8797712205214</v>
      </c>
      <c r="BI15" s="56">
        <f t="shared" si="12"/>
        <v>5139.8259836331254</v>
      </c>
      <c r="BJ15" s="56">
        <f t="shared" si="12"/>
        <v>5267.6581938573299</v>
      </c>
      <c r="BK15" s="56">
        <f t="shared" si="12"/>
        <v>5395.3825290145223</v>
      </c>
      <c r="BL15" s="56">
        <f t="shared" si="12"/>
        <v>4808.539408701643</v>
      </c>
      <c r="BM15" s="56">
        <f t="shared" si="12"/>
        <v>4920.4160739452573</v>
      </c>
      <c r="BN15" s="56">
        <f t="shared" si="12"/>
        <v>5032.1965760219955</v>
      </c>
      <c r="BO15" s="56">
        <f t="shared" si="12"/>
        <v>5143.8858670707295</v>
      </c>
      <c r="BP15" s="56">
        <f t="shared" si="12"/>
        <v>5255.4884369530591</v>
      </c>
      <c r="BQ15" s="56">
        <f t="shared" si="12"/>
        <v>5367.00837412902</v>
      </c>
      <c r="BR15" s="56">
        <f t="shared" si="12"/>
        <v>5478.4494163706249</v>
      </c>
      <c r="BS15" s="56">
        <f t="shared" ref="BS15:CQ15" si="13">((BS10+BS11)*0.475+BS12+BS13+BS14)*44/12</f>
        <v>5589.8149933400118</v>
      </c>
      <c r="BT15" s="56">
        <f t="shared" si="13"/>
        <v>5085.0062326944753</v>
      </c>
      <c r="BU15" s="56">
        <f t="shared" si="13"/>
        <v>5186.056801427646</v>
      </c>
      <c r="BV15" s="56">
        <f t="shared" si="13"/>
        <v>5287.0376415116634</v>
      </c>
      <c r="BW15" s="56">
        <f t="shared" si="13"/>
        <v>5387.9516933868044</v>
      </c>
      <c r="BX15" s="56">
        <f t="shared" si="13"/>
        <v>5488.8016709353606</v>
      </c>
      <c r="BY15" s="56">
        <f t="shared" si="13"/>
        <v>5589.590086287616</v>
      </c>
      <c r="BZ15" s="56">
        <f t="shared" si="13"/>
        <v>5690.3192711613956</v>
      </c>
      <c r="CA15" s="56">
        <f t="shared" si="13"/>
        <v>5790.9913953176292</v>
      </c>
      <c r="CB15" s="56">
        <f t="shared" si="13"/>
        <v>5891.6084826010374</v>
      </c>
      <c r="CC15" s="56">
        <f t="shared" si="13"/>
        <v>5393.3559718900442</v>
      </c>
      <c r="CD15" s="56">
        <f t="shared" si="13"/>
        <v>5488.8016709353606</v>
      </c>
      <c r="CE15" s="56">
        <f t="shared" si="13"/>
        <v>5584.1922284586617</v>
      </c>
      <c r="CF15" s="56">
        <f t="shared" si="13"/>
        <v>5679.5296248329423</v>
      </c>
      <c r="CG15" s="56">
        <f t="shared" si="13"/>
        <v>5774.8157097815538</v>
      </c>
      <c r="CH15" s="56">
        <f t="shared" si="13"/>
        <v>5870.0522146881476</v>
      </c>
      <c r="CI15" s="56">
        <f t="shared" si="13"/>
        <v>5965.2407634193378</v>
      </c>
      <c r="CJ15" s="56">
        <f t="shared" si="13"/>
        <v>6060.3828818771117</v>
      </c>
      <c r="CK15" s="56">
        <f t="shared" si="13"/>
        <v>6155.4800064611482</v>
      </c>
      <c r="CL15" s="56">
        <f t="shared" si="13"/>
        <v>5668.7393210244481</v>
      </c>
      <c r="CM15" s="56">
        <f t="shared" si="13"/>
        <v>5762.2336332016612</v>
      </c>
      <c r="CN15" s="56">
        <f t="shared" si="13"/>
        <v>5855.6800049761623</v>
      </c>
      <c r="CO15" s="56">
        <f t="shared" si="13"/>
        <v>5949.0799837740042</v>
      </c>
      <c r="CP15" s="56">
        <f t="shared" si="13"/>
        <v>6042.4350249823465</v>
      </c>
      <c r="CQ15" s="56">
        <f t="shared" si="13"/>
        <v>6135.7464997910201</v>
      </c>
      <c r="CR15" s="56">
        <f>((CR10+CR11)*0.475+CR12+CR13+CR14)*44/12</f>
        <v>6229.0157021750019</v>
      </c>
      <c r="CS15" s="56">
        <f t="shared" ref="CS15:FD15" si="14">((CS10+CS11)*0.475+CS12+CS13+CS14)*44/12</f>
        <v>6322.2438551317791</v>
      </c>
      <c r="CT15" s="56">
        <f t="shared" si="14"/>
        <v>6415.4321162699271</v>
      </c>
      <c r="CU15" s="56">
        <f t="shared" si="14"/>
        <v>5959.8539859677039</v>
      </c>
      <c r="CV15" s="56">
        <f t="shared" si="14"/>
        <v>6050.332279926567</v>
      </c>
      <c r="CW15" s="56">
        <f t="shared" si="14"/>
        <v>6140.7697531906479</v>
      </c>
      <c r="CX15" s="56">
        <f t="shared" si="14"/>
        <v>6231.1675792361712</v>
      </c>
      <c r="CY15" s="56">
        <f t="shared" si="14"/>
        <v>6321.5268691877509</v>
      </c>
      <c r="CZ15" s="56">
        <f t="shared" si="14"/>
        <v>6411.8486765777625</v>
      </c>
      <c r="DA15" s="56">
        <f t="shared" si="14"/>
        <v>6502.1340016372642</v>
      </c>
      <c r="DB15" s="56">
        <f t="shared" si="14"/>
        <v>6592.383795174479</v>
      </c>
      <c r="DC15" s="56">
        <f t="shared" si="14"/>
        <v>6682.5989620889586</v>
      </c>
      <c r="DD15" s="56">
        <f t="shared" si="14"/>
        <v>6772.7803645630411</v>
      </c>
      <c r="DE15" s="56">
        <f t="shared" si="14"/>
        <v>6250.5334915915237</v>
      </c>
      <c r="DF15" s="56">
        <f t="shared" si="14"/>
        <v>6347.3368799156597</v>
      </c>
      <c r="DG15" s="56">
        <f t="shared" si="14"/>
        <v>6444.0975731560502</v>
      </c>
      <c r="DH15" s="56">
        <f t="shared" si="14"/>
        <v>6540.816781601935</v>
      </c>
      <c r="DI15" s="56">
        <f t="shared" si="14"/>
        <v>6637.4956521073391</v>
      </c>
      <c r="DJ15" s="56">
        <f t="shared" si="14"/>
        <v>6734.1352728690354</v>
      </c>
      <c r="DK15" s="56">
        <f t="shared" si="14"/>
        <v>6830.7366777403186</v>
      </c>
      <c r="DL15" s="56">
        <f t="shared" si="14"/>
        <v>6927.3008501353752</v>
      </c>
      <c r="DM15" s="56">
        <f t="shared" si="14"/>
        <v>7023.8287265714498</v>
      </c>
      <c r="DN15" s="56">
        <f t="shared" si="14"/>
        <v>7120.3211998896295</v>
      </c>
      <c r="DO15" s="56">
        <f t="shared" si="14"/>
        <v>6540.816781601935</v>
      </c>
      <c r="DP15" s="56">
        <f t="shared" si="14"/>
        <v>6643.939502876884</v>
      </c>
      <c r="DQ15" s="56">
        <f t="shared" si="14"/>
        <v>6747.0176462516238</v>
      </c>
      <c r="DR15" s="56">
        <f t="shared" si="14"/>
        <v>6850.0524601948646</v>
      </c>
      <c r="DS15" s="56">
        <f t="shared" si="14"/>
        <v>6953.0451285066474</v>
      </c>
      <c r="DT15" s="56">
        <f t="shared" si="14"/>
        <v>7055.9967751334016</v>
      </c>
      <c r="DU15" s="56">
        <f t="shared" si="14"/>
        <v>7158.9084685204862</v>
      </c>
      <c r="DV15" s="56">
        <f t="shared" si="14"/>
        <v>7261.781225556133</v>
      </c>
      <c r="DW15" s="56">
        <f t="shared" si="14"/>
        <v>7364.6160151534323</v>
      </c>
      <c r="DX15" s="56">
        <f t="shared" si="14"/>
        <v>7467.4137615107466</v>
      </c>
      <c r="DY15" s="56">
        <f t="shared" si="14"/>
        <v>6846.8332662072717</v>
      </c>
      <c r="DZ15" s="56">
        <f t="shared" si="14"/>
        <v>6938.0279454364054</v>
      </c>
      <c r="EA15" s="56">
        <f t="shared" si="14"/>
        <v>7029.1903402759608</v>
      </c>
      <c r="EB15" s="56">
        <f t="shared" si="14"/>
        <v>7120.3211998896304</v>
      </c>
      <c r="EC15" s="56">
        <f t="shared" si="14"/>
        <v>7211.4212411537446</v>
      </c>
      <c r="ED15" s="56">
        <f t="shared" si="14"/>
        <v>7302.4911506655235</v>
      </c>
      <c r="EE15" s="56">
        <f t="shared" si="14"/>
        <v>7393.5315865895354</v>
      </c>
      <c r="EF15" s="56">
        <f t="shared" si="14"/>
        <v>7484.5431803582842</v>
      </c>
      <c r="EG15" s="56">
        <f t="shared" si="14"/>
        <v>7575.5265382409671</v>
      </c>
      <c r="EH15" s="56">
        <f t="shared" si="14"/>
        <v>7666.4822427928457</v>
      </c>
      <c r="EI15" s="56">
        <f t="shared" si="14"/>
        <v>7757.4108541963942</v>
      </c>
      <c r="EJ15" s="56">
        <f t="shared" si="14"/>
        <v>7848.3129115039728</v>
      </c>
      <c r="EK15" s="56">
        <f t="shared" si="14"/>
        <v>7168.5544281772682</v>
      </c>
      <c r="EL15" s="56">
        <f t="shared" si="14"/>
        <v>7262.3169209561411</v>
      </c>
      <c r="EM15" s="56">
        <f t="shared" si="14"/>
        <v>7356.0478766628903</v>
      </c>
      <c r="EN15" s="56">
        <f t="shared" si="14"/>
        <v>7449.7479963315081</v>
      </c>
      <c r="EO15" s="56">
        <f t="shared" si="14"/>
        <v>7543.4179520293301</v>
      </c>
      <c r="EP15" s="56">
        <f t="shared" si="14"/>
        <v>7637.058388585825</v>
      </c>
      <c r="EQ15" s="56">
        <f t="shared" si="14"/>
        <v>7730.6699251876425</v>
      </c>
      <c r="ER15" s="56">
        <f t="shared" si="14"/>
        <v>7824.2531568525637</v>
      </c>
      <c r="ES15" s="56">
        <f t="shared" si="14"/>
        <v>7917.8086557935421</v>
      </c>
      <c r="ET15" s="56">
        <f t="shared" si="14"/>
        <v>8011.3369726828932</v>
      </c>
      <c r="EU15" s="56">
        <f t="shared" si="14"/>
        <v>8104.8386378255009</v>
      </c>
      <c r="EV15" s="56">
        <f t="shared" si="14"/>
        <v>8198.3141622490857</v>
      </c>
      <c r="EW15" s="56">
        <f t="shared" si="14"/>
        <v>7522.0103018057234</v>
      </c>
      <c r="EX15" s="56">
        <f t="shared" si="14"/>
        <v>7616.9950343777973</v>
      </c>
      <c r="EY15" s="56">
        <f t="shared" si="14"/>
        <v>7711.9499009660794</v>
      </c>
      <c r="EZ15" s="56">
        <f t="shared" si="14"/>
        <v>7806.8755275638796</v>
      </c>
      <c r="FA15" s="56">
        <f t="shared" si="14"/>
        <v>7901.772515747889</v>
      </c>
      <c r="FB15" s="56">
        <f t="shared" si="14"/>
        <v>7996.6414440552317</v>
      </c>
      <c r="FC15" s="56">
        <f t="shared" si="14"/>
        <v>8091.4828692597366</v>
      </c>
      <c r="FD15" s="56">
        <f t="shared" si="14"/>
        <v>8186.2973275564582</v>
      </c>
      <c r="FE15" s="56">
        <f t="shared" ref="FE15:FU15" si="15">((FE10+FE11)*0.475+FE12+FE13+FE14)*44/12</f>
        <v>8281.0853356625048</v>
      </c>
      <c r="FF15" s="56">
        <f t="shared" si="15"/>
        <v>8375.847391841382</v>
      </c>
      <c r="FG15" s="56">
        <f t="shared" si="15"/>
        <v>8470.5839768573624</v>
      </c>
      <c r="FH15" s="56">
        <f t="shared" si="15"/>
        <v>8565.2955548657173</v>
      </c>
      <c r="FI15" s="56">
        <f t="shared" si="15"/>
        <v>7891.0813106081505</v>
      </c>
      <c r="FJ15" s="56">
        <f t="shared" si="15"/>
        <v>7988.6254230641598</v>
      </c>
      <c r="FK15" s="56">
        <f t="shared" si="15"/>
        <v>8086.1404121381966</v>
      </c>
      <c r="FL15" s="56">
        <f t="shared" si="15"/>
        <v>8183.6268621695244</v>
      </c>
      <c r="FM15" s="56">
        <f t="shared" si="15"/>
        <v>8281.0853356625012</v>
      </c>
      <c r="FN15" s="56">
        <f t="shared" si="15"/>
        <v>8378.516374467179</v>
      </c>
      <c r="FO15" s="56">
        <f t="shared" si="15"/>
        <v>8475.920500877075</v>
      </c>
      <c r="FP15" s="56">
        <f t="shared" si="15"/>
        <v>8573.2982186511072</v>
      </c>
      <c r="FQ15" s="56">
        <f t="shared" si="15"/>
        <v>8670.6500139662112</v>
      </c>
      <c r="FR15" s="56">
        <f t="shared" si="15"/>
        <v>8767.9763563062734</v>
      </c>
      <c r="FS15" s="56">
        <f t="shared" si="15"/>
        <v>8865.2776992926883</v>
      </c>
      <c r="FT15" s="56">
        <f t="shared" si="15"/>
        <v>8962.554481461164</v>
      </c>
      <c r="FU15" s="56">
        <f t="shared" si="15"/>
        <v>9059.8071269890643</v>
      </c>
    </row>
    <row r="16" spans="1:177" x14ac:dyDescent="0.25">
      <c r="E16" s="3" t="s">
        <v>78</v>
      </c>
      <c r="F16" s="59"/>
      <c r="G16" s="59">
        <f>AJ15-AJ74</f>
        <v>1179.4462743147192</v>
      </c>
      <c r="H16" s="60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2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</row>
    <row r="17" spans="4:16384" ht="15.75" thickBot="1" x14ac:dyDescent="0.3">
      <c r="E17" s="3" t="s">
        <v>79</v>
      </c>
      <c r="F17" s="59"/>
      <c r="G17" s="59">
        <f>1/$F$2*SUM(G15:GZ15)-1/$F$62*SUM(G74:GZ74)</f>
        <v>2916.6098390853554</v>
      </c>
      <c r="H17" s="60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2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</row>
    <row r="18" spans="4:16384" s="63" customFormat="1" ht="15.75" thickBot="1" x14ac:dyDescent="0.3">
      <c r="E18" s="64" t="s">
        <v>51</v>
      </c>
      <c r="F18" s="65"/>
      <c r="G18" s="65">
        <f>MIN(G16:G17)</f>
        <v>1179.4462743147192</v>
      </c>
      <c r="H18" s="66" t="s">
        <v>80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8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2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4:16384" s="63" customFormat="1" x14ac:dyDescent="0.25">
      <c r="E19" s="63" t="s">
        <v>81</v>
      </c>
      <c r="F19" s="69"/>
      <c r="G19" s="69">
        <f t="shared" ref="G19:BR19" si="16">G15-G74</f>
        <v>42.539495866637481</v>
      </c>
      <c r="H19" s="69">
        <f t="shared" si="16"/>
        <v>83.549891588877017</v>
      </c>
      <c r="I19" s="69">
        <f t="shared" si="16"/>
        <v>124.06646472050261</v>
      </c>
      <c r="J19" s="69">
        <f t="shared" si="16"/>
        <v>164.27863411728777</v>
      </c>
      <c r="K19" s="69">
        <f t="shared" si="16"/>
        <v>204.27225061423314</v>
      </c>
      <c r="L19" s="69">
        <f t="shared" si="16"/>
        <v>244.09628711199184</v>
      </c>
      <c r="M19" s="69">
        <f t="shared" si="16"/>
        <v>283.78231454605339</v>
      </c>
      <c r="N19" s="69">
        <f t="shared" si="16"/>
        <v>323.3523233194046</v>
      </c>
      <c r="O19" s="69">
        <f t="shared" si="16"/>
        <v>362.82247665797968</v>
      </c>
      <c r="P19" s="69">
        <f t="shared" si="16"/>
        <v>402.20513524467378</v>
      </c>
      <c r="Q19" s="69">
        <f t="shared" si="16"/>
        <v>441.51004456986402</v>
      </c>
      <c r="R19" s="69">
        <f t="shared" si="16"/>
        <v>480.74507658581115</v>
      </c>
      <c r="S19" s="69">
        <f t="shared" si="16"/>
        <v>519.91671643740847</v>
      </c>
      <c r="T19" s="69">
        <f t="shared" si="16"/>
        <v>559.0303948783444</v>
      </c>
      <c r="U19" s="69">
        <f t="shared" si="16"/>
        <v>598.09072287861682</v>
      </c>
      <c r="V19" s="69">
        <f t="shared" si="16"/>
        <v>637.10166183038109</v>
      </c>
      <c r="W19" s="69">
        <f t="shared" si="16"/>
        <v>676.06664996444215</v>
      </c>
      <c r="X19" s="69">
        <f t="shared" si="16"/>
        <v>714.98869816349497</v>
      </c>
      <c r="Y19" s="69">
        <f t="shared" si="16"/>
        <v>753.87046387310147</v>
      </c>
      <c r="Z19" s="69">
        <f t="shared" si="16"/>
        <v>792.71430900857285</v>
      </c>
      <c r="AA19" s="69">
        <f t="shared" si="16"/>
        <v>831.52234595134723</v>
      </c>
      <c r="AB19" s="69">
        <f t="shared" si="16"/>
        <v>870.29647453592588</v>
      </c>
      <c r="AC19" s="69">
        <f t="shared" si="16"/>
        <v>909.03841212179987</v>
      </c>
      <c r="AD19" s="69">
        <f t="shared" si="16"/>
        <v>947.74971828791831</v>
      </c>
      <c r="AE19" s="69">
        <f t="shared" si="16"/>
        <v>986.43181529543335</v>
      </c>
      <c r="AF19" s="69">
        <f t="shared" si="16"/>
        <v>1025.0860051842396</v>
      </c>
      <c r="AG19" s="69">
        <f t="shared" si="16"/>
        <v>1063.7134841653101</v>
      </c>
      <c r="AH19" s="69">
        <f t="shared" si="16"/>
        <v>1102.3153548208738</v>
      </c>
      <c r="AI19" s="69">
        <f t="shared" si="16"/>
        <v>1140.8926365127509</v>
      </c>
      <c r="AJ19" s="70">
        <f t="shared" si="16"/>
        <v>1179.4462743147192</v>
      </c>
      <c r="AK19" s="69">
        <f t="shared" si="16"/>
        <v>1217.9771467204318</v>
      </c>
      <c r="AL19" s="69">
        <f t="shared" si="16"/>
        <v>1256.4860723288425</v>
      </c>
      <c r="AM19" s="69">
        <f t="shared" si="16"/>
        <v>1294.9738156704584</v>
      </c>
      <c r="AN19" s="69">
        <f t="shared" si="16"/>
        <v>1333.4410923075543</v>
      </c>
      <c r="AO19" s="69">
        <f t="shared" si="16"/>
        <v>1371.8885733174961</v>
      </c>
      <c r="AP19" s="69">
        <f t="shared" si="16"/>
        <v>1410.316889249274</v>
      </c>
      <c r="AQ19" s="69">
        <f t="shared" si="16"/>
        <v>1448.7266336280732</v>
      </c>
      <c r="AR19" s="69">
        <f t="shared" si="16"/>
        <v>1487.1183660703191</v>
      </c>
      <c r="AS19" s="69">
        <f t="shared" si="16"/>
        <v>1525.492615061577</v>
      </c>
      <c r="AT19" s="69">
        <f t="shared" si="16"/>
        <v>1563.8498804415617</v>
      </c>
      <c r="AU19" s="69">
        <f t="shared" si="16"/>
        <v>1602.1906356336044</v>
      </c>
      <c r="AV19" s="69">
        <f t="shared" si="16"/>
        <v>1150.3545758528521</v>
      </c>
      <c r="AW19" s="69">
        <f t="shared" si="16"/>
        <v>1252.320966336717</v>
      </c>
      <c r="AX19" s="69">
        <f t="shared" si="16"/>
        <v>1354.1547506266311</v>
      </c>
      <c r="AY19" s="69">
        <f t="shared" si="16"/>
        <v>1455.8654088907183</v>
      </c>
      <c r="AZ19" s="69">
        <f t="shared" si="16"/>
        <v>1557.4612303735448</v>
      </c>
      <c r="BA19" s="69">
        <f t="shared" si="16"/>
        <v>1658.9495204316554</v>
      </c>
      <c r="BB19" s="69">
        <f t="shared" si="16"/>
        <v>1760.3367625996248</v>
      </c>
      <c r="BC19" s="69">
        <f t="shared" si="16"/>
        <v>1861.6287472155695</v>
      </c>
      <c r="BD19" s="69">
        <f t="shared" si="16"/>
        <v>1392.876641246547</v>
      </c>
      <c r="BE19" s="69">
        <f t="shared" si="16"/>
        <v>1510.8122064742897</v>
      </c>
      <c r="BF19" s="69">
        <f t="shared" si="16"/>
        <v>1628.6051529155161</v>
      </c>
      <c r="BG19" s="69">
        <f t="shared" si="16"/>
        <v>1746.2651673144273</v>
      </c>
      <c r="BH19" s="69">
        <f t="shared" si="16"/>
        <v>1863.8007748100713</v>
      </c>
      <c r="BI19" s="69">
        <f t="shared" si="16"/>
        <v>1981.2195323911933</v>
      </c>
      <c r="BJ19" s="69">
        <f t="shared" si="16"/>
        <v>2098.5281819873589</v>
      </c>
      <c r="BK19" s="69">
        <f t="shared" si="16"/>
        <v>2215.7327731585433</v>
      </c>
      <c r="BL19" s="69">
        <f t="shared" si="16"/>
        <v>1618.3736508176221</v>
      </c>
      <c r="BM19" s="69">
        <f t="shared" si="16"/>
        <v>1719.7379840299604</v>
      </c>
      <c r="BN19" s="69">
        <f t="shared" si="16"/>
        <v>1821.0097546901475</v>
      </c>
      <c r="BO19" s="69">
        <f t="shared" si="16"/>
        <v>1922.1938480003178</v>
      </c>
      <c r="BP19" s="69">
        <f t="shared" si="16"/>
        <v>2023.2946892058021</v>
      </c>
      <c r="BQ19" s="69">
        <f t="shared" si="16"/>
        <v>2124.3163043542936</v>
      </c>
      <c r="BR19" s="69">
        <f t="shared" si="16"/>
        <v>2225.2623709004465</v>
      </c>
      <c r="BS19" s="69">
        <f t="shared" ref="BS19:ED19" si="17">BS15-BS74</f>
        <v>2326.1362601820915</v>
      </c>
      <c r="BT19" s="69">
        <f t="shared" si="17"/>
        <v>1810.8390434297767</v>
      </c>
      <c r="BU19" s="69">
        <f t="shared" si="17"/>
        <v>1901.4043330184181</v>
      </c>
      <c r="BV19" s="69">
        <f t="shared" si="17"/>
        <v>1991.9030180254299</v>
      </c>
      <c r="BW19" s="69">
        <f t="shared" si="17"/>
        <v>2082.3379876414083</v>
      </c>
      <c r="BX19" s="69">
        <f t="shared" si="17"/>
        <v>2172.7119060697519</v>
      </c>
      <c r="BY19" s="69">
        <f t="shared" si="17"/>
        <v>2263.0272372627628</v>
      </c>
      <c r="BZ19" s="69">
        <f t="shared" si="17"/>
        <v>2353.2862661953618</v>
      </c>
      <c r="CA19" s="69">
        <f t="shared" si="17"/>
        <v>2443.4911172585767</v>
      </c>
      <c r="CB19" s="69">
        <f t="shared" si="17"/>
        <v>2533.6437702416556</v>
      </c>
      <c r="CC19" s="69">
        <f t="shared" si="17"/>
        <v>2024.9296212266577</v>
      </c>
      <c r="CD19" s="69">
        <f t="shared" si="17"/>
        <v>2109.9164363747591</v>
      </c>
      <c r="CE19" s="69">
        <f t="shared" si="17"/>
        <v>2194.8508239754688</v>
      </c>
      <c r="CF19" s="69">
        <f t="shared" si="17"/>
        <v>2279.734725080179</v>
      </c>
      <c r="CG19" s="69">
        <f t="shared" si="17"/>
        <v>2364.5699511568523</v>
      </c>
      <c r="CH19" s="69">
        <f t="shared" si="17"/>
        <v>2449.3581963579391</v>
      </c>
      <c r="CI19" s="69">
        <f t="shared" si="17"/>
        <v>5965.2407634193378</v>
      </c>
      <c r="CJ19" s="69">
        <f t="shared" si="17"/>
        <v>6060.3828818771117</v>
      </c>
      <c r="CK19" s="69">
        <f t="shared" si="17"/>
        <v>6155.4800064611482</v>
      </c>
      <c r="CL19" s="69">
        <f t="shared" si="17"/>
        <v>5668.7393210244481</v>
      </c>
      <c r="CM19" s="69">
        <f t="shared" si="17"/>
        <v>5762.2336332016612</v>
      </c>
      <c r="CN19" s="69">
        <f t="shared" si="17"/>
        <v>5855.6800049761623</v>
      </c>
      <c r="CO19" s="69">
        <f t="shared" si="17"/>
        <v>5949.0799837740042</v>
      </c>
      <c r="CP19" s="69">
        <f t="shared" si="17"/>
        <v>6042.4350249823465</v>
      </c>
      <c r="CQ19" s="69">
        <f t="shared" si="17"/>
        <v>6135.7464997910201</v>
      </c>
      <c r="CR19" s="69">
        <f t="shared" si="17"/>
        <v>6229.0157021750019</v>
      </c>
      <c r="CS19" s="69">
        <f t="shared" si="17"/>
        <v>6322.2438551317791</v>
      </c>
      <c r="CT19" s="69">
        <f t="shared" si="17"/>
        <v>6415.4321162699271</v>
      </c>
      <c r="CU19" s="69">
        <f t="shared" si="17"/>
        <v>5959.8539859677039</v>
      </c>
      <c r="CV19" s="69">
        <f t="shared" si="17"/>
        <v>6050.332279926567</v>
      </c>
      <c r="CW19" s="69">
        <f t="shared" si="17"/>
        <v>6140.7697531906479</v>
      </c>
      <c r="CX19" s="69">
        <f t="shared" si="17"/>
        <v>6231.1675792361712</v>
      </c>
      <c r="CY19" s="69">
        <f t="shared" si="17"/>
        <v>6321.5268691877509</v>
      </c>
      <c r="CZ19" s="69">
        <f t="shared" si="17"/>
        <v>6411.8486765777625</v>
      </c>
      <c r="DA19" s="69">
        <f t="shared" si="17"/>
        <v>6502.1340016372642</v>
      </c>
      <c r="DB19" s="69">
        <f t="shared" si="17"/>
        <v>6592.383795174479</v>
      </c>
      <c r="DC19" s="69">
        <f t="shared" si="17"/>
        <v>6682.5989620889586</v>
      </c>
      <c r="DD19" s="69">
        <f t="shared" si="17"/>
        <v>6772.7803645630411</v>
      </c>
      <c r="DE19" s="69">
        <f t="shared" si="17"/>
        <v>6250.5334915915237</v>
      </c>
      <c r="DF19" s="69">
        <f t="shared" si="17"/>
        <v>6347.3368799156597</v>
      </c>
      <c r="DG19" s="69">
        <f t="shared" si="17"/>
        <v>6444.0975731560502</v>
      </c>
      <c r="DH19" s="69">
        <f t="shared" si="17"/>
        <v>6540.816781601935</v>
      </c>
      <c r="DI19" s="69">
        <f t="shared" si="17"/>
        <v>6637.4956521073391</v>
      </c>
      <c r="DJ19" s="69">
        <f t="shared" si="17"/>
        <v>6734.1352728690354</v>
      </c>
      <c r="DK19" s="69">
        <f t="shared" si="17"/>
        <v>6830.7366777403186</v>
      </c>
      <c r="DL19" s="69">
        <f t="shared" si="17"/>
        <v>6927.3008501353752</v>
      </c>
      <c r="DM19" s="69">
        <f t="shared" si="17"/>
        <v>7023.8287265714498</v>
      </c>
      <c r="DN19" s="69">
        <f t="shared" si="17"/>
        <v>7120.3211998896295</v>
      </c>
      <c r="DO19" s="69">
        <f t="shared" si="17"/>
        <v>6540.816781601935</v>
      </c>
      <c r="DP19" s="69">
        <f t="shared" si="17"/>
        <v>6643.939502876884</v>
      </c>
      <c r="DQ19" s="69">
        <f t="shared" si="17"/>
        <v>6747.0176462516238</v>
      </c>
      <c r="DR19" s="69">
        <f t="shared" si="17"/>
        <v>6850.0524601948646</v>
      </c>
      <c r="DS19" s="69">
        <f t="shared" si="17"/>
        <v>6953.0451285066474</v>
      </c>
      <c r="DT19" s="69">
        <f t="shared" si="17"/>
        <v>7055.9967751334016</v>
      </c>
      <c r="DU19" s="69">
        <f t="shared" si="17"/>
        <v>7158.9084685204862</v>
      </c>
      <c r="DV19" s="69">
        <f t="shared" si="17"/>
        <v>7261.781225556133</v>
      </c>
      <c r="DW19" s="69">
        <f t="shared" si="17"/>
        <v>7364.6160151534323</v>
      </c>
      <c r="DX19" s="69">
        <f t="shared" si="17"/>
        <v>7467.4137615107466</v>
      </c>
      <c r="DY19" s="69">
        <f t="shared" si="17"/>
        <v>6846.8332662072717</v>
      </c>
      <c r="DZ19" s="69">
        <f t="shared" si="17"/>
        <v>6938.0279454364054</v>
      </c>
      <c r="EA19" s="69">
        <f t="shared" si="17"/>
        <v>7029.1903402759608</v>
      </c>
      <c r="EB19" s="69">
        <f t="shared" si="17"/>
        <v>7120.3211998896304</v>
      </c>
      <c r="EC19" s="69">
        <f t="shared" si="17"/>
        <v>7211.4212411537446</v>
      </c>
      <c r="ED19" s="69">
        <f t="shared" si="17"/>
        <v>7302.4911506655235</v>
      </c>
      <c r="EE19" s="69">
        <f t="shared" ref="EE19:FU19" si="18">EE15-EE74</f>
        <v>7393.5315865895354</v>
      </c>
      <c r="EF19" s="69">
        <f t="shared" si="18"/>
        <v>7484.5431803582842</v>
      </c>
      <c r="EG19" s="69">
        <f t="shared" si="18"/>
        <v>7575.5265382409671</v>
      </c>
      <c r="EH19" s="69">
        <f t="shared" si="18"/>
        <v>7666.4822427928457</v>
      </c>
      <c r="EI19" s="69">
        <f t="shared" si="18"/>
        <v>7757.4108541963942</v>
      </c>
      <c r="EJ19" s="69">
        <f t="shared" si="18"/>
        <v>7848.3129115039728</v>
      </c>
      <c r="EK19" s="69">
        <f t="shared" si="18"/>
        <v>7168.5544281772682</v>
      </c>
      <c r="EL19" s="69">
        <f t="shared" si="18"/>
        <v>7262.3169209561411</v>
      </c>
      <c r="EM19" s="69">
        <f t="shared" si="18"/>
        <v>7356.0478766628903</v>
      </c>
      <c r="EN19" s="69">
        <f t="shared" si="18"/>
        <v>7449.7479963315081</v>
      </c>
      <c r="EO19" s="69">
        <f t="shared" si="18"/>
        <v>7543.4179520293301</v>
      </c>
      <c r="EP19" s="69">
        <f t="shared" si="18"/>
        <v>7637.058388585825</v>
      </c>
      <c r="EQ19" s="69">
        <f t="shared" si="18"/>
        <v>7730.6699251876425</v>
      </c>
      <c r="ER19" s="69">
        <f t="shared" si="18"/>
        <v>7824.2531568525637</v>
      </c>
      <c r="ES19" s="69">
        <f t="shared" si="18"/>
        <v>7917.8086557935421</v>
      </c>
      <c r="ET19" s="69">
        <f t="shared" si="18"/>
        <v>8011.3369726828932</v>
      </c>
      <c r="EU19" s="69">
        <f t="shared" si="18"/>
        <v>8104.8386378255009</v>
      </c>
      <c r="EV19" s="69">
        <f t="shared" si="18"/>
        <v>8198.3141622490857</v>
      </c>
      <c r="EW19" s="69">
        <f t="shared" si="18"/>
        <v>7522.0103018057234</v>
      </c>
      <c r="EX19" s="69">
        <f t="shared" si="18"/>
        <v>7616.9950343777973</v>
      </c>
      <c r="EY19" s="69">
        <f t="shared" si="18"/>
        <v>7711.9499009660794</v>
      </c>
      <c r="EZ19" s="69">
        <f t="shared" si="18"/>
        <v>7806.8755275638796</v>
      </c>
      <c r="FA19" s="69">
        <f t="shared" si="18"/>
        <v>7901.772515747889</v>
      </c>
      <c r="FB19" s="69">
        <f t="shared" si="18"/>
        <v>7996.6414440552317</v>
      </c>
      <c r="FC19" s="69">
        <f t="shared" si="18"/>
        <v>8091.4828692597366</v>
      </c>
      <c r="FD19" s="69">
        <f t="shared" si="18"/>
        <v>8186.2973275564582</v>
      </c>
      <c r="FE19" s="69">
        <f t="shared" si="18"/>
        <v>8281.0853356625048</v>
      </c>
      <c r="FF19" s="69">
        <f t="shared" si="18"/>
        <v>8375.847391841382</v>
      </c>
      <c r="FG19" s="69">
        <f t="shared" si="18"/>
        <v>8470.5839768573624</v>
      </c>
      <c r="FH19" s="69">
        <f t="shared" si="18"/>
        <v>8565.2955548657173</v>
      </c>
      <c r="FI19" s="69">
        <f t="shared" si="18"/>
        <v>7891.0813106081505</v>
      </c>
      <c r="FJ19" s="69">
        <f t="shared" si="18"/>
        <v>7988.6254230641598</v>
      </c>
      <c r="FK19" s="69">
        <f t="shared" si="18"/>
        <v>8086.1404121381966</v>
      </c>
      <c r="FL19" s="69">
        <f t="shared" si="18"/>
        <v>8183.6268621695244</v>
      </c>
      <c r="FM19" s="69">
        <f t="shared" si="18"/>
        <v>8281.0853356625012</v>
      </c>
      <c r="FN19" s="69">
        <f t="shared" si="18"/>
        <v>8378.516374467179</v>
      </c>
      <c r="FO19" s="69">
        <f t="shared" si="18"/>
        <v>8475.920500877075</v>
      </c>
      <c r="FP19" s="69">
        <f t="shared" si="18"/>
        <v>8573.2982186511072</v>
      </c>
      <c r="FQ19" s="69">
        <f t="shared" si="18"/>
        <v>8670.6500139662112</v>
      </c>
      <c r="FR19" s="69">
        <f t="shared" si="18"/>
        <v>8767.9763563062734</v>
      </c>
      <c r="FS19" s="69">
        <f t="shared" si="18"/>
        <v>8865.2776992926883</v>
      </c>
      <c r="FT19" s="69">
        <f t="shared" si="18"/>
        <v>8962.554481461164</v>
      </c>
      <c r="FU19" s="69">
        <f t="shared" si="18"/>
        <v>9059.8071269890643</v>
      </c>
    </row>
    <row r="20" spans="4:16384" x14ac:dyDescent="0.25">
      <c r="D20" s="63"/>
      <c r="E20" s="63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70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  <c r="IM20" s="63"/>
      <c r="IN20" s="63"/>
      <c r="IO20" s="63"/>
      <c r="IP20" s="63"/>
      <c r="IQ20" s="63"/>
      <c r="IR20" s="63"/>
      <c r="IS20" s="63"/>
      <c r="IT20" s="63"/>
      <c r="IU20" s="63"/>
      <c r="IV20" s="63"/>
      <c r="IW20" s="63"/>
      <c r="IX20" s="63"/>
      <c r="IY20" s="63"/>
      <c r="IZ20" s="63"/>
      <c r="JA20" s="63"/>
      <c r="JB20" s="63"/>
      <c r="JC20" s="63"/>
      <c r="JD20" s="63"/>
      <c r="JE20" s="63"/>
      <c r="JF20" s="63"/>
      <c r="JG20" s="63"/>
      <c r="JH20" s="63"/>
      <c r="JI20" s="63"/>
      <c r="JJ20" s="63"/>
      <c r="JK20" s="63"/>
      <c r="JL20" s="63"/>
      <c r="JM20" s="63"/>
      <c r="JN20" s="63"/>
      <c r="JO20" s="63"/>
      <c r="JP20" s="63"/>
      <c r="JQ20" s="63"/>
      <c r="JR20" s="63"/>
      <c r="JS20" s="63"/>
      <c r="JT20" s="63"/>
      <c r="JU20" s="63"/>
      <c r="JV20" s="63"/>
      <c r="JW20" s="63"/>
      <c r="JX20" s="63"/>
      <c r="JY20" s="63"/>
      <c r="JZ20" s="63"/>
      <c r="KA20" s="63"/>
      <c r="KB20" s="63"/>
      <c r="KC20" s="63"/>
      <c r="KD20" s="63"/>
      <c r="KE20" s="63"/>
      <c r="KF20" s="63"/>
      <c r="KG20" s="63"/>
      <c r="KH20" s="63"/>
      <c r="KI20" s="63"/>
      <c r="KJ20" s="63"/>
      <c r="KK20" s="63"/>
      <c r="KL20" s="63"/>
      <c r="KM20" s="63"/>
      <c r="KN20" s="63"/>
      <c r="KO20" s="63"/>
      <c r="KP20" s="63"/>
      <c r="KQ20" s="63"/>
      <c r="KR20" s="63"/>
      <c r="KS20" s="63"/>
      <c r="KT20" s="63"/>
      <c r="KU20" s="63"/>
      <c r="KV20" s="63"/>
      <c r="KW20" s="63"/>
      <c r="KX20" s="63"/>
      <c r="KY20" s="63"/>
      <c r="KZ20" s="63"/>
      <c r="LA20" s="63"/>
      <c r="LB20" s="63"/>
      <c r="LC20" s="63"/>
      <c r="LD20" s="63"/>
      <c r="LE20" s="63"/>
      <c r="LF20" s="63"/>
      <c r="LG20" s="63"/>
      <c r="LH20" s="63"/>
      <c r="LI20" s="63"/>
      <c r="LJ20" s="63"/>
      <c r="LK20" s="63"/>
      <c r="LL20" s="63"/>
      <c r="LM20" s="63"/>
      <c r="LN20" s="63"/>
      <c r="LO20" s="63"/>
      <c r="LP20" s="63"/>
      <c r="LQ20" s="63"/>
      <c r="LR20" s="63"/>
      <c r="LS20" s="63"/>
      <c r="LT20" s="63"/>
      <c r="LU20" s="63"/>
      <c r="LV20" s="63"/>
      <c r="LW20" s="63"/>
      <c r="LX20" s="63"/>
      <c r="LY20" s="63"/>
      <c r="LZ20" s="63"/>
      <c r="MA20" s="63"/>
      <c r="MB20" s="63"/>
      <c r="MC20" s="63"/>
      <c r="MD20" s="63"/>
      <c r="ME20" s="63"/>
      <c r="MF20" s="63"/>
      <c r="MG20" s="63"/>
      <c r="MH20" s="63"/>
      <c r="MI20" s="63"/>
      <c r="MJ20" s="63"/>
      <c r="MK20" s="63"/>
      <c r="ML20" s="63"/>
      <c r="MM20" s="63"/>
      <c r="MN20" s="63"/>
      <c r="MO20" s="63"/>
      <c r="MP20" s="63"/>
      <c r="MQ20" s="63"/>
      <c r="MR20" s="63"/>
      <c r="MS20" s="63"/>
      <c r="MT20" s="63"/>
      <c r="MU20" s="63"/>
      <c r="MV20" s="63"/>
      <c r="MW20" s="63"/>
      <c r="MX20" s="63"/>
      <c r="MY20" s="63"/>
      <c r="MZ20" s="63"/>
      <c r="NA20" s="63"/>
      <c r="NB20" s="63"/>
      <c r="NC20" s="63"/>
      <c r="ND20" s="63"/>
      <c r="NE20" s="63"/>
      <c r="NF20" s="63"/>
      <c r="NG20" s="63"/>
      <c r="NH20" s="63"/>
      <c r="NI20" s="63"/>
      <c r="NJ20" s="63"/>
      <c r="NK20" s="63"/>
      <c r="NL20" s="63"/>
      <c r="NM20" s="63"/>
      <c r="NN20" s="63"/>
      <c r="NO20" s="63"/>
      <c r="NP20" s="63"/>
      <c r="NQ20" s="63"/>
      <c r="NR20" s="63"/>
      <c r="NS20" s="63"/>
      <c r="NT20" s="63"/>
      <c r="NU20" s="63"/>
      <c r="NV20" s="63"/>
      <c r="NW20" s="63"/>
      <c r="NX20" s="63"/>
      <c r="NY20" s="63"/>
      <c r="NZ20" s="63"/>
      <c r="OA20" s="63"/>
      <c r="OB20" s="63"/>
      <c r="OC20" s="63"/>
      <c r="OD20" s="63"/>
      <c r="OE20" s="63"/>
      <c r="OF20" s="63"/>
      <c r="OG20" s="63"/>
      <c r="OH20" s="63"/>
      <c r="OI20" s="63"/>
      <c r="OJ20" s="63"/>
      <c r="OK20" s="63"/>
      <c r="OL20" s="63"/>
      <c r="OM20" s="63"/>
      <c r="ON20" s="63"/>
      <c r="OO20" s="63"/>
      <c r="OP20" s="63"/>
      <c r="OQ20" s="63"/>
      <c r="OR20" s="63"/>
      <c r="OS20" s="63"/>
      <c r="OT20" s="63"/>
      <c r="OU20" s="63"/>
      <c r="OV20" s="63"/>
      <c r="OW20" s="63"/>
      <c r="OX20" s="63"/>
      <c r="OY20" s="63"/>
      <c r="OZ20" s="63"/>
      <c r="PA20" s="63"/>
      <c r="PB20" s="63"/>
      <c r="PC20" s="63"/>
      <c r="PD20" s="63"/>
      <c r="PE20" s="63"/>
      <c r="PF20" s="63"/>
      <c r="PG20" s="63"/>
      <c r="PH20" s="63"/>
      <c r="PI20" s="63"/>
      <c r="PJ20" s="63"/>
      <c r="PK20" s="63"/>
      <c r="PL20" s="63"/>
      <c r="PM20" s="63"/>
      <c r="PN20" s="63"/>
      <c r="PO20" s="63"/>
      <c r="PP20" s="63"/>
      <c r="PQ20" s="63"/>
      <c r="PR20" s="63"/>
      <c r="PS20" s="63"/>
      <c r="PT20" s="63"/>
      <c r="PU20" s="63"/>
      <c r="PV20" s="63"/>
      <c r="PW20" s="63"/>
      <c r="PX20" s="63"/>
      <c r="PY20" s="63"/>
      <c r="PZ20" s="63"/>
      <c r="QA20" s="63"/>
      <c r="QB20" s="63"/>
      <c r="QC20" s="63"/>
      <c r="QD20" s="63"/>
      <c r="QE20" s="63"/>
      <c r="QF20" s="63"/>
      <c r="QG20" s="63"/>
      <c r="QH20" s="63"/>
      <c r="QI20" s="63"/>
      <c r="QJ20" s="63"/>
      <c r="QK20" s="63"/>
      <c r="QL20" s="63"/>
      <c r="QM20" s="63"/>
      <c r="QN20" s="63"/>
      <c r="QO20" s="63"/>
      <c r="QP20" s="63"/>
      <c r="QQ20" s="63"/>
      <c r="QR20" s="63"/>
      <c r="QS20" s="63"/>
      <c r="QT20" s="63"/>
      <c r="QU20" s="63"/>
      <c r="QV20" s="63"/>
      <c r="QW20" s="63"/>
      <c r="QX20" s="63"/>
      <c r="QY20" s="63"/>
      <c r="QZ20" s="63"/>
      <c r="RA20" s="63"/>
      <c r="RB20" s="63"/>
      <c r="RC20" s="63"/>
      <c r="RD20" s="63"/>
      <c r="RE20" s="63"/>
      <c r="RF20" s="63"/>
      <c r="RG20" s="63"/>
      <c r="RH20" s="63"/>
      <c r="RI20" s="63"/>
      <c r="RJ20" s="63"/>
      <c r="RK20" s="63"/>
      <c r="RL20" s="63"/>
      <c r="RM20" s="63"/>
      <c r="RN20" s="63"/>
      <c r="RO20" s="63"/>
      <c r="RP20" s="63"/>
      <c r="RQ20" s="63"/>
      <c r="RR20" s="63"/>
      <c r="RS20" s="63"/>
      <c r="RT20" s="63"/>
      <c r="RU20" s="63"/>
      <c r="RV20" s="63"/>
      <c r="RW20" s="63"/>
      <c r="RX20" s="63"/>
      <c r="RY20" s="63"/>
      <c r="RZ20" s="63"/>
      <c r="SA20" s="63"/>
      <c r="SB20" s="63"/>
      <c r="SC20" s="63"/>
      <c r="SD20" s="63"/>
      <c r="SE20" s="63"/>
      <c r="SF20" s="63"/>
      <c r="SG20" s="63"/>
      <c r="SH20" s="63"/>
      <c r="SI20" s="63"/>
      <c r="SJ20" s="63"/>
      <c r="SK20" s="63"/>
      <c r="SL20" s="63"/>
      <c r="SM20" s="63"/>
      <c r="SN20" s="63"/>
      <c r="SO20" s="63"/>
      <c r="SP20" s="63"/>
      <c r="SQ20" s="63"/>
      <c r="SR20" s="63"/>
      <c r="SS20" s="63"/>
      <c r="ST20" s="63"/>
      <c r="SU20" s="63"/>
      <c r="SV20" s="63"/>
      <c r="SW20" s="63"/>
      <c r="SX20" s="63"/>
      <c r="SY20" s="63"/>
      <c r="SZ20" s="63"/>
      <c r="TA20" s="63"/>
      <c r="TB20" s="63"/>
      <c r="TC20" s="63"/>
      <c r="TD20" s="63"/>
      <c r="TE20" s="63"/>
      <c r="TF20" s="63"/>
      <c r="TG20" s="63"/>
      <c r="TH20" s="63"/>
      <c r="TI20" s="63"/>
      <c r="TJ20" s="63"/>
      <c r="TK20" s="63"/>
      <c r="TL20" s="63"/>
      <c r="TM20" s="63"/>
      <c r="TN20" s="63"/>
      <c r="TO20" s="63"/>
      <c r="TP20" s="63"/>
      <c r="TQ20" s="63"/>
      <c r="TR20" s="63"/>
      <c r="TS20" s="63"/>
      <c r="TT20" s="63"/>
      <c r="TU20" s="63"/>
      <c r="TV20" s="63"/>
      <c r="TW20" s="63"/>
      <c r="TX20" s="63"/>
      <c r="TY20" s="63"/>
      <c r="TZ20" s="63"/>
      <c r="UA20" s="63"/>
      <c r="UB20" s="63"/>
      <c r="UC20" s="63"/>
      <c r="UD20" s="63"/>
      <c r="UE20" s="63"/>
      <c r="UF20" s="63"/>
      <c r="UG20" s="63"/>
      <c r="UH20" s="63"/>
      <c r="UI20" s="63"/>
      <c r="UJ20" s="63"/>
      <c r="UK20" s="63"/>
      <c r="UL20" s="63"/>
      <c r="UM20" s="63"/>
      <c r="UN20" s="63"/>
      <c r="UO20" s="63"/>
      <c r="UP20" s="63"/>
      <c r="UQ20" s="63"/>
      <c r="UR20" s="63"/>
      <c r="US20" s="63"/>
      <c r="UT20" s="63"/>
      <c r="UU20" s="63"/>
      <c r="UV20" s="63"/>
      <c r="UW20" s="63"/>
      <c r="UX20" s="63"/>
      <c r="UY20" s="63"/>
      <c r="UZ20" s="63"/>
      <c r="VA20" s="63"/>
      <c r="VB20" s="63"/>
      <c r="VC20" s="63"/>
      <c r="VD20" s="63"/>
      <c r="VE20" s="63"/>
      <c r="VF20" s="63"/>
      <c r="VG20" s="63"/>
      <c r="VH20" s="63"/>
      <c r="VI20" s="63"/>
      <c r="VJ20" s="63"/>
      <c r="VK20" s="63"/>
      <c r="VL20" s="63"/>
      <c r="VM20" s="63"/>
      <c r="VN20" s="63"/>
      <c r="VO20" s="63"/>
      <c r="VP20" s="63"/>
      <c r="VQ20" s="63"/>
      <c r="VR20" s="63"/>
      <c r="VS20" s="63"/>
      <c r="VT20" s="63"/>
      <c r="VU20" s="63"/>
      <c r="VV20" s="63"/>
      <c r="VW20" s="63"/>
      <c r="VX20" s="63"/>
      <c r="VY20" s="63"/>
      <c r="VZ20" s="63"/>
      <c r="WA20" s="63"/>
      <c r="WB20" s="63"/>
      <c r="WC20" s="63"/>
      <c r="WD20" s="63"/>
      <c r="WE20" s="63"/>
      <c r="WF20" s="63"/>
      <c r="WG20" s="63"/>
      <c r="WH20" s="63"/>
      <c r="WI20" s="63"/>
      <c r="WJ20" s="63"/>
      <c r="WK20" s="63"/>
      <c r="WL20" s="63"/>
      <c r="WM20" s="63"/>
      <c r="WN20" s="63"/>
      <c r="WO20" s="63"/>
      <c r="WP20" s="63"/>
      <c r="WQ20" s="63"/>
      <c r="WR20" s="63"/>
      <c r="WS20" s="63"/>
      <c r="WT20" s="63"/>
      <c r="WU20" s="63"/>
      <c r="WV20" s="63"/>
      <c r="WW20" s="63"/>
      <c r="WX20" s="63"/>
      <c r="WY20" s="63"/>
      <c r="WZ20" s="63"/>
      <c r="XA20" s="63"/>
      <c r="XB20" s="63"/>
      <c r="XC20" s="63"/>
      <c r="XD20" s="63"/>
      <c r="XE20" s="63"/>
      <c r="XF20" s="63"/>
      <c r="XG20" s="63"/>
      <c r="XH20" s="63"/>
      <c r="XI20" s="63"/>
      <c r="XJ20" s="63"/>
      <c r="XK20" s="63"/>
      <c r="XL20" s="63"/>
      <c r="XM20" s="63"/>
      <c r="XN20" s="63"/>
      <c r="XO20" s="63"/>
      <c r="XP20" s="63"/>
      <c r="XQ20" s="63"/>
      <c r="XR20" s="63"/>
      <c r="XS20" s="63"/>
      <c r="XT20" s="63"/>
      <c r="XU20" s="63"/>
      <c r="XV20" s="63"/>
      <c r="XW20" s="63"/>
      <c r="XX20" s="63"/>
      <c r="XY20" s="63"/>
      <c r="XZ20" s="63"/>
      <c r="YA20" s="63"/>
      <c r="YB20" s="63"/>
      <c r="YC20" s="63"/>
      <c r="YD20" s="63"/>
      <c r="YE20" s="63"/>
      <c r="YF20" s="63"/>
      <c r="YG20" s="63"/>
      <c r="YH20" s="63"/>
      <c r="YI20" s="63"/>
      <c r="YJ20" s="63"/>
      <c r="YK20" s="63"/>
      <c r="YL20" s="63"/>
      <c r="YM20" s="63"/>
      <c r="YN20" s="63"/>
      <c r="YO20" s="63"/>
      <c r="YP20" s="63"/>
      <c r="YQ20" s="63"/>
      <c r="YR20" s="63"/>
      <c r="YS20" s="63"/>
      <c r="YT20" s="63"/>
      <c r="YU20" s="63"/>
      <c r="YV20" s="63"/>
      <c r="YW20" s="63"/>
      <c r="YX20" s="63"/>
      <c r="YY20" s="63"/>
      <c r="YZ20" s="63"/>
      <c r="ZA20" s="63"/>
      <c r="ZB20" s="63"/>
      <c r="ZC20" s="63"/>
      <c r="ZD20" s="63"/>
      <c r="ZE20" s="63"/>
      <c r="ZF20" s="63"/>
      <c r="ZG20" s="63"/>
      <c r="ZH20" s="63"/>
      <c r="ZI20" s="63"/>
      <c r="ZJ20" s="63"/>
      <c r="ZK20" s="63"/>
      <c r="ZL20" s="63"/>
      <c r="ZM20" s="63"/>
      <c r="ZN20" s="63"/>
      <c r="ZO20" s="63"/>
      <c r="ZP20" s="63"/>
      <c r="ZQ20" s="63"/>
      <c r="ZR20" s="63"/>
      <c r="ZS20" s="63"/>
      <c r="ZT20" s="63"/>
      <c r="ZU20" s="63"/>
      <c r="ZV20" s="63"/>
      <c r="ZW20" s="63"/>
      <c r="ZX20" s="63"/>
      <c r="ZY20" s="63"/>
      <c r="ZZ20" s="63"/>
      <c r="AAA20" s="63"/>
      <c r="AAB20" s="63"/>
      <c r="AAC20" s="63"/>
      <c r="AAD20" s="63"/>
      <c r="AAE20" s="63"/>
      <c r="AAF20" s="63"/>
      <c r="AAG20" s="63"/>
      <c r="AAH20" s="63"/>
      <c r="AAI20" s="63"/>
      <c r="AAJ20" s="63"/>
      <c r="AAK20" s="63"/>
      <c r="AAL20" s="63"/>
      <c r="AAM20" s="63"/>
      <c r="AAN20" s="63"/>
      <c r="AAO20" s="63"/>
      <c r="AAP20" s="63"/>
      <c r="AAQ20" s="63"/>
      <c r="AAR20" s="63"/>
      <c r="AAS20" s="63"/>
      <c r="AAT20" s="63"/>
      <c r="AAU20" s="63"/>
      <c r="AAV20" s="63"/>
      <c r="AAW20" s="63"/>
      <c r="AAX20" s="63"/>
      <c r="AAY20" s="63"/>
      <c r="AAZ20" s="63"/>
      <c r="ABA20" s="63"/>
      <c r="ABB20" s="63"/>
      <c r="ABC20" s="63"/>
      <c r="ABD20" s="63"/>
      <c r="ABE20" s="63"/>
      <c r="ABF20" s="63"/>
      <c r="ABG20" s="63"/>
      <c r="ABH20" s="63"/>
      <c r="ABI20" s="63"/>
      <c r="ABJ20" s="63"/>
      <c r="ABK20" s="63"/>
      <c r="ABL20" s="63"/>
      <c r="ABM20" s="63"/>
      <c r="ABN20" s="63"/>
      <c r="ABO20" s="63"/>
      <c r="ABP20" s="63"/>
      <c r="ABQ20" s="63"/>
      <c r="ABR20" s="63"/>
      <c r="ABS20" s="63"/>
      <c r="ABT20" s="63"/>
      <c r="ABU20" s="63"/>
      <c r="ABV20" s="63"/>
      <c r="ABW20" s="63"/>
      <c r="ABX20" s="63"/>
      <c r="ABY20" s="63"/>
      <c r="ABZ20" s="63"/>
      <c r="ACA20" s="63"/>
      <c r="ACB20" s="63"/>
      <c r="ACC20" s="63"/>
      <c r="ACD20" s="63"/>
      <c r="ACE20" s="63"/>
      <c r="ACF20" s="63"/>
      <c r="ACG20" s="63"/>
      <c r="ACH20" s="63"/>
      <c r="ACI20" s="63"/>
      <c r="ACJ20" s="63"/>
      <c r="ACK20" s="63"/>
      <c r="ACL20" s="63"/>
      <c r="ACM20" s="63"/>
      <c r="ACN20" s="63"/>
      <c r="ACO20" s="63"/>
      <c r="ACP20" s="63"/>
      <c r="ACQ20" s="63"/>
      <c r="ACR20" s="63"/>
      <c r="ACS20" s="63"/>
      <c r="ACT20" s="63"/>
      <c r="ACU20" s="63"/>
      <c r="ACV20" s="63"/>
      <c r="ACW20" s="63"/>
      <c r="ACX20" s="63"/>
      <c r="ACY20" s="63"/>
      <c r="ACZ20" s="63"/>
      <c r="ADA20" s="63"/>
      <c r="ADB20" s="63"/>
      <c r="ADC20" s="63"/>
      <c r="ADD20" s="63"/>
      <c r="ADE20" s="63"/>
      <c r="ADF20" s="63"/>
      <c r="ADG20" s="63"/>
      <c r="ADH20" s="63"/>
      <c r="ADI20" s="63"/>
      <c r="ADJ20" s="63"/>
      <c r="ADK20" s="63"/>
      <c r="ADL20" s="63"/>
      <c r="ADM20" s="63"/>
      <c r="ADN20" s="63"/>
      <c r="ADO20" s="63"/>
      <c r="ADP20" s="63"/>
      <c r="ADQ20" s="63"/>
      <c r="ADR20" s="63"/>
      <c r="ADS20" s="63"/>
      <c r="ADT20" s="63"/>
      <c r="ADU20" s="63"/>
      <c r="ADV20" s="63"/>
      <c r="ADW20" s="63"/>
      <c r="ADX20" s="63"/>
      <c r="ADY20" s="63"/>
      <c r="ADZ20" s="63"/>
      <c r="AEA20" s="63"/>
      <c r="AEB20" s="63"/>
      <c r="AEC20" s="63"/>
      <c r="AED20" s="63"/>
      <c r="AEE20" s="63"/>
      <c r="AEF20" s="63"/>
      <c r="AEG20" s="63"/>
      <c r="AEH20" s="63"/>
      <c r="AEI20" s="63"/>
      <c r="AEJ20" s="63"/>
      <c r="AEK20" s="63"/>
      <c r="AEL20" s="63"/>
      <c r="AEM20" s="63"/>
      <c r="AEN20" s="63"/>
      <c r="AEO20" s="63"/>
      <c r="AEP20" s="63"/>
      <c r="AEQ20" s="63"/>
      <c r="AER20" s="63"/>
      <c r="AES20" s="63"/>
      <c r="AET20" s="63"/>
      <c r="AEU20" s="63"/>
      <c r="AEV20" s="63"/>
      <c r="AEW20" s="63"/>
      <c r="AEX20" s="63"/>
      <c r="AEY20" s="63"/>
      <c r="AEZ20" s="63"/>
      <c r="AFA20" s="63"/>
      <c r="AFB20" s="63"/>
      <c r="AFC20" s="63"/>
      <c r="AFD20" s="63"/>
      <c r="AFE20" s="63"/>
      <c r="AFF20" s="63"/>
      <c r="AFG20" s="63"/>
      <c r="AFH20" s="63"/>
      <c r="AFI20" s="63"/>
      <c r="AFJ20" s="63"/>
      <c r="AFK20" s="63"/>
      <c r="AFL20" s="63"/>
      <c r="AFM20" s="63"/>
      <c r="AFN20" s="63"/>
      <c r="AFO20" s="63"/>
      <c r="AFP20" s="63"/>
      <c r="AFQ20" s="63"/>
      <c r="AFR20" s="63"/>
      <c r="AFS20" s="63"/>
      <c r="AFT20" s="63"/>
      <c r="AFU20" s="63"/>
      <c r="AFV20" s="63"/>
      <c r="AFW20" s="63"/>
      <c r="AFX20" s="63"/>
      <c r="AFY20" s="63"/>
      <c r="AFZ20" s="63"/>
      <c r="AGA20" s="63"/>
      <c r="AGB20" s="63"/>
      <c r="AGC20" s="63"/>
      <c r="AGD20" s="63"/>
      <c r="AGE20" s="63"/>
      <c r="AGF20" s="63"/>
      <c r="AGG20" s="63"/>
      <c r="AGH20" s="63"/>
      <c r="AGI20" s="63"/>
      <c r="AGJ20" s="63"/>
      <c r="AGK20" s="63"/>
      <c r="AGL20" s="63"/>
      <c r="AGM20" s="63"/>
      <c r="AGN20" s="63"/>
      <c r="AGO20" s="63"/>
      <c r="AGP20" s="63"/>
      <c r="AGQ20" s="63"/>
      <c r="AGR20" s="63"/>
      <c r="AGS20" s="63"/>
      <c r="AGT20" s="63"/>
      <c r="AGU20" s="63"/>
      <c r="AGV20" s="63"/>
      <c r="AGW20" s="63"/>
      <c r="AGX20" s="63"/>
      <c r="AGY20" s="63"/>
      <c r="AGZ20" s="63"/>
      <c r="AHA20" s="63"/>
      <c r="AHB20" s="63"/>
      <c r="AHC20" s="63"/>
      <c r="AHD20" s="63"/>
      <c r="AHE20" s="63"/>
      <c r="AHF20" s="63"/>
      <c r="AHG20" s="63"/>
      <c r="AHH20" s="63"/>
      <c r="AHI20" s="63"/>
      <c r="AHJ20" s="63"/>
      <c r="AHK20" s="63"/>
      <c r="AHL20" s="63"/>
      <c r="AHM20" s="63"/>
      <c r="AHN20" s="63"/>
      <c r="AHO20" s="63"/>
      <c r="AHP20" s="63"/>
      <c r="AHQ20" s="63"/>
      <c r="AHR20" s="63"/>
      <c r="AHS20" s="63"/>
      <c r="AHT20" s="63"/>
      <c r="AHU20" s="63"/>
      <c r="AHV20" s="63"/>
      <c r="AHW20" s="63"/>
      <c r="AHX20" s="63"/>
      <c r="AHY20" s="63"/>
      <c r="AHZ20" s="63"/>
      <c r="AIA20" s="63"/>
      <c r="AIB20" s="63"/>
      <c r="AIC20" s="63"/>
      <c r="AID20" s="63"/>
      <c r="AIE20" s="63"/>
      <c r="AIF20" s="63"/>
      <c r="AIG20" s="63"/>
      <c r="AIH20" s="63"/>
      <c r="AII20" s="63"/>
      <c r="AIJ20" s="63"/>
      <c r="AIK20" s="63"/>
      <c r="AIL20" s="63"/>
      <c r="AIM20" s="63"/>
      <c r="AIN20" s="63"/>
      <c r="AIO20" s="63"/>
      <c r="AIP20" s="63"/>
      <c r="AIQ20" s="63"/>
      <c r="AIR20" s="63"/>
      <c r="AIS20" s="63"/>
      <c r="AIT20" s="63"/>
      <c r="AIU20" s="63"/>
      <c r="AIV20" s="63"/>
      <c r="AIW20" s="63"/>
      <c r="AIX20" s="63"/>
      <c r="AIY20" s="63"/>
      <c r="AIZ20" s="63"/>
      <c r="AJA20" s="63"/>
      <c r="AJB20" s="63"/>
      <c r="AJC20" s="63"/>
      <c r="AJD20" s="63"/>
      <c r="AJE20" s="63"/>
      <c r="AJF20" s="63"/>
      <c r="AJG20" s="63"/>
      <c r="AJH20" s="63"/>
      <c r="AJI20" s="63"/>
      <c r="AJJ20" s="63"/>
      <c r="AJK20" s="63"/>
      <c r="AJL20" s="63"/>
      <c r="AJM20" s="63"/>
      <c r="AJN20" s="63"/>
      <c r="AJO20" s="63"/>
      <c r="AJP20" s="63"/>
      <c r="AJQ20" s="63"/>
      <c r="AJR20" s="63"/>
      <c r="AJS20" s="63"/>
      <c r="AJT20" s="63"/>
      <c r="AJU20" s="63"/>
      <c r="AJV20" s="63"/>
      <c r="AJW20" s="63"/>
      <c r="AJX20" s="63"/>
      <c r="AJY20" s="63"/>
      <c r="AJZ20" s="63"/>
      <c r="AKA20" s="63"/>
      <c r="AKB20" s="63"/>
      <c r="AKC20" s="63"/>
      <c r="AKD20" s="63"/>
      <c r="AKE20" s="63"/>
      <c r="AKF20" s="63"/>
      <c r="AKG20" s="63"/>
      <c r="AKH20" s="63"/>
      <c r="AKI20" s="63"/>
      <c r="AKJ20" s="63"/>
      <c r="AKK20" s="63"/>
      <c r="AKL20" s="63"/>
      <c r="AKM20" s="63"/>
      <c r="AKN20" s="63"/>
      <c r="AKO20" s="63"/>
      <c r="AKP20" s="63"/>
      <c r="AKQ20" s="63"/>
      <c r="AKR20" s="63"/>
      <c r="AKS20" s="63"/>
      <c r="AKT20" s="63"/>
      <c r="AKU20" s="63"/>
      <c r="AKV20" s="63"/>
      <c r="AKW20" s="63"/>
      <c r="AKX20" s="63"/>
      <c r="AKY20" s="63"/>
      <c r="AKZ20" s="63"/>
      <c r="ALA20" s="63"/>
      <c r="ALB20" s="63"/>
      <c r="ALC20" s="63"/>
      <c r="ALD20" s="63"/>
      <c r="ALE20" s="63"/>
      <c r="ALF20" s="63"/>
      <c r="ALG20" s="63"/>
      <c r="ALH20" s="63"/>
      <c r="ALI20" s="63"/>
      <c r="ALJ20" s="63"/>
      <c r="ALK20" s="63"/>
      <c r="ALL20" s="63"/>
      <c r="ALM20" s="63"/>
      <c r="ALN20" s="63"/>
      <c r="ALO20" s="63"/>
      <c r="ALP20" s="63"/>
      <c r="ALQ20" s="63"/>
      <c r="ALR20" s="63"/>
      <c r="ALS20" s="63"/>
      <c r="ALT20" s="63"/>
      <c r="ALU20" s="63"/>
      <c r="ALV20" s="63"/>
      <c r="ALW20" s="63"/>
      <c r="ALX20" s="63"/>
      <c r="ALY20" s="63"/>
      <c r="ALZ20" s="63"/>
      <c r="AMA20" s="63"/>
      <c r="AMB20" s="63"/>
      <c r="AMC20" s="63"/>
      <c r="AMD20" s="63"/>
      <c r="AME20" s="63"/>
      <c r="AMF20" s="63"/>
      <c r="AMG20" s="63"/>
      <c r="AMH20" s="63"/>
      <c r="AMI20" s="63"/>
      <c r="AMJ20" s="63"/>
      <c r="AMK20" s="63"/>
      <c r="AML20" s="63"/>
      <c r="AMM20" s="63"/>
      <c r="AMN20" s="63"/>
      <c r="AMO20" s="63"/>
      <c r="AMP20" s="63"/>
      <c r="AMQ20" s="63"/>
      <c r="AMR20" s="63"/>
      <c r="AMS20" s="63"/>
      <c r="AMT20" s="63"/>
      <c r="AMU20" s="63"/>
      <c r="AMV20" s="63"/>
      <c r="AMW20" s="63"/>
      <c r="AMX20" s="63"/>
      <c r="AMY20" s="63"/>
      <c r="AMZ20" s="63"/>
      <c r="ANA20" s="63"/>
      <c r="ANB20" s="63"/>
      <c r="ANC20" s="63"/>
      <c r="AND20" s="63"/>
      <c r="ANE20" s="63"/>
      <c r="ANF20" s="63"/>
      <c r="ANG20" s="63"/>
      <c r="ANH20" s="63"/>
      <c r="ANI20" s="63"/>
      <c r="ANJ20" s="63"/>
      <c r="ANK20" s="63"/>
      <c r="ANL20" s="63"/>
      <c r="ANM20" s="63"/>
      <c r="ANN20" s="63"/>
      <c r="ANO20" s="63"/>
      <c r="ANP20" s="63"/>
      <c r="ANQ20" s="63"/>
      <c r="ANR20" s="63"/>
      <c r="ANS20" s="63"/>
      <c r="ANT20" s="63"/>
      <c r="ANU20" s="63"/>
      <c r="ANV20" s="63"/>
      <c r="ANW20" s="63"/>
      <c r="ANX20" s="63"/>
      <c r="ANY20" s="63"/>
      <c r="ANZ20" s="63"/>
      <c r="AOA20" s="63"/>
      <c r="AOB20" s="63"/>
      <c r="AOC20" s="63"/>
      <c r="AOD20" s="63"/>
      <c r="AOE20" s="63"/>
      <c r="AOF20" s="63"/>
      <c r="AOG20" s="63"/>
      <c r="AOH20" s="63"/>
      <c r="AOI20" s="63"/>
      <c r="AOJ20" s="63"/>
      <c r="AOK20" s="63"/>
      <c r="AOL20" s="63"/>
      <c r="AOM20" s="63"/>
      <c r="AON20" s="63"/>
      <c r="AOO20" s="63"/>
      <c r="AOP20" s="63"/>
      <c r="AOQ20" s="63"/>
      <c r="AOR20" s="63"/>
      <c r="AOS20" s="63"/>
      <c r="AOT20" s="63"/>
      <c r="AOU20" s="63"/>
      <c r="AOV20" s="63"/>
      <c r="AOW20" s="63"/>
      <c r="AOX20" s="63"/>
      <c r="AOY20" s="63"/>
      <c r="AOZ20" s="63"/>
      <c r="APA20" s="63"/>
      <c r="APB20" s="63"/>
      <c r="APC20" s="63"/>
      <c r="APD20" s="63"/>
      <c r="APE20" s="63"/>
      <c r="APF20" s="63"/>
      <c r="APG20" s="63"/>
      <c r="APH20" s="63"/>
      <c r="API20" s="63"/>
      <c r="APJ20" s="63"/>
      <c r="APK20" s="63"/>
      <c r="APL20" s="63"/>
      <c r="APM20" s="63"/>
      <c r="APN20" s="63"/>
      <c r="APO20" s="63"/>
      <c r="APP20" s="63"/>
      <c r="APQ20" s="63"/>
      <c r="APR20" s="63"/>
      <c r="APS20" s="63"/>
      <c r="APT20" s="63"/>
      <c r="APU20" s="63"/>
      <c r="APV20" s="63"/>
      <c r="APW20" s="63"/>
      <c r="APX20" s="63"/>
      <c r="APY20" s="63"/>
      <c r="APZ20" s="63"/>
      <c r="AQA20" s="63"/>
      <c r="AQB20" s="63"/>
      <c r="AQC20" s="63"/>
      <c r="AQD20" s="63"/>
      <c r="AQE20" s="63"/>
      <c r="AQF20" s="63"/>
      <c r="AQG20" s="63"/>
      <c r="AQH20" s="63"/>
      <c r="AQI20" s="63"/>
      <c r="AQJ20" s="63"/>
      <c r="AQK20" s="63"/>
      <c r="AQL20" s="63"/>
      <c r="AQM20" s="63"/>
      <c r="AQN20" s="63"/>
      <c r="AQO20" s="63"/>
      <c r="AQP20" s="63"/>
      <c r="AQQ20" s="63"/>
      <c r="AQR20" s="63"/>
      <c r="AQS20" s="63"/>
      <c r="AQT20" s="63"/>
      <c r="AQU20" s="63"/>
      <c r="AQV20" s="63"/>
      <c r="AQW20" s="63"/>
      <c r="AQX20" s="63"/>
      <c r="AQY20" s="63"/>
      <c r="AQZ20" s="63"/>
      <c r="ARA20" s="63"/>
      <c r="ARB20" s="63"/>
      <c r="ARC20" s="63"/>
      <c r="ARD20" s="63"/>
      <c r="ARE20" s="63"/>
      <c r="ARF20" s="63"/>
      <c r="ARG20" s="63"/>
      <c r="ARH20" s="63"/>
      <c r="ARI20" s="63"/>
      <c r="ARJ20" s="63"/>
      <c r="ARK20" s="63"/>
      <c r="ARL20" s="63"/>
      <c r="ARM20" s="63"/>
      <c r="ARN20" s="63"/>
      <c r="ARO20" s="63"/>
      <c r="ARP20" s="63"/>
      <c r="ARQ20" s="63"/>
      <c r="ARR20" s="63"/>
      <c r="ARS20" s="63"/>
      <c r="ART20" s="63"/>
      <c r="ARU20" s="63"/>
      <c r="ARV20" s="63"/>
      <c r="ARW20" s="63"/>
      <c r="ARX20" s="63"/>
      <c r="ARY20" s="63"/>
      <c r="ARZ20" s="63"/>
      <c r="ASA20" s="63"/>
      <c r="ASB20" s="63"/>
      <c r="ASC20" s="63"/>
      <c r="ASD20" s="63"/>
      <c r="ASE20" s="63"/>
      <c r="ASF20" s="63"/>
      <c r="ASG20" s="63"/>
      <c r="ASH20" s="63"/>
      <c r="ASI20" s="63"/>
      <c r="ASJ20" s="63"/>
      <c r="ASK20" s="63"/>
      <c r="ASL20" s="63"/>
      <c r="ASM20" s="63"/>
      <c r="ASN20" s="63"/>
      <c r="ASO20" s="63"/>
      <c r="ASP20" s="63"/>
      <c r="ASQ20" s="63"/>
      <c r="ASR20" s="63"/>
      <c r="ASS20" s="63"/>
      <c r="AST20" s="63"/>
      <c r="ASU20" s="63"/>
      <c r="ASV20" s="63"/>
      <c r="ASW20" s="63"/>
      <c r="ASX20" s="63"/>
      <c r="ASY20" s="63"/>
      <c r="ASZ20" s="63"/>
      <c r="ATA20" s="63"/>
      <c r="ATB20" s="63"/>
      <c r="ATC20" s="63"/>
      <c r="ATD20" s="63"/>
      <c r="ATE20" s="63"/>
      <c r="ATF20" s="63"/>
      <c r="ATG20" s="63"/>
      <c r="ATH20" s="63"/>
      <c r="ATI20" s="63"/>
      <c r="ATJ20" s="63"/>
      <c r="ATK20" s="63"/>
      <c r="ATL20" s="63"/>
      <c r="ATM20" s="63"/>
      <c r="ATN20" s="63"/>
      <c r="ATO20" s="63"/>
      <c r="ATP20" s="63"/>
      <c r="ATQ20" s="63"/>
      <c r="ATR20" s="63"/>
      <c r="ATS20" s="63"/>
      <c r="ATT20" s="63"/>
      <c r="ATU20" s="63"/>
      <c r="ATV20" s="63"/>
      <c r="ATW20" s="63"/>
      <c r="ATX20" s="63"/>
      <c r="ATY20" s="63"/>
      <c r="ATZ20" s="63"/>
      <c r="AUA20" s="63"/>
      <c r="AUB20" s="63"/>
      <c r="AUC20" s="63"/>
      <c r="AUD20" s="63"/>
      <c r="AUE20" s="63"/>
      <c r="AUF20" s="63"/>
      <c r="AUG20" s="63"/>
      <c r="AUH20" s="63"/>
      <c r="AUI20" s="63"/>
      <c r="AUJ20" s="63"/>
      <c r="AUK20" s="63"/>
      <c r="AUL20" s="63"/>
      <c r="AUM20" s="63"/>
      <c r="AUN20" s="63"/>
      <c r="AUO20" s="63"/>
      <c r="AUP20" s="63"/>
      <c r="AUQ20" s="63"/>
      <c r="AUR20" s="63"/>
      <c r="AUS20" s="63"/>
      <c r="AUT20" s="63"/>
      <c r="AUU20" s="63"/>
      <c r="AUV20" s="63"/>
      <c r="AUW20" s="63"/>
      <c r="AUX20" s="63"/>
      <c r="AUY20" s="63"/>
      <c r="AUZ20" s="63"/>
      <c r="AVA20" s="63"/>
      <c r="AVB20" s="63"/>
      <c r="AVC20" s="63"/>
      <c r="AVD20" s="63"/>
      <c r="AVE20" s="63"/>
      <c r="AVF20" s="63"/>
      <c r="AVG20" s="63"/>
      <c r="AVH20" s="63"/>
      <c r="AVI20" s="63"/>
      <c r="AVJ20" s="63"/>
      <c r="AVK20" s="63"/>
      <c r="AVL20" s="63"/>
      <c r="AVM20" s="63"/>
      <c r="AVN20" s="63"/>
      <c r="AVO20" s="63"/>
      <c r="AVP20" s="63"/>
      <c r="AVQ20" s="63"/>
      <c r="AVR20" s="63"/>
      <c r="AVS20" s="63"/>
      <c r="AVT20" s="63"/>
      <c r="AVU20" s="63"/>
      <c r="AVV20" s="63"/>
      <c r="AVW20" s="63"/>
      <c r="AVX20" s="63"/>
      <c r="AVY20" s="63"/>
      <c r="AVZ20" s="63"/>
      <c r="AWA20" s="63"/>
      <c r="AWB20" s="63"/>
      <c r="AWC20" s="63"/>
      <c r="AWD20" s="63"/>
      <c r="AWE20" s="63"/>
      <c r="AWF20" s="63"/>
      <c r="AWG20" s="63"/>
      <c r="AWH20" s="63"/>
      <c r="AWI20" s="63"/>
      <c r="AWJ20" s="63"/>
      <c r="AWK20" s="63"/>
      <c r="AWL20" s="63"/>
      <c r="AWM20" s="63"/>
      <c r="AWN20" s="63"/>
      <c r="AWO20" s="63"/>
      <c r="AWP20" s="63"/>
      <c r="AWQ20" s="63"/>
      <c r="AWR20" s="63"/>
      <c r="AWS20" s="63"/>
      <c r="AWT20" s="63"/>
      <c r="AWU20" s="63"/>
      <c r="AWV20" s="63"/>
      <c r="AWW20" s="63"/>
      <c r="AWX20" s="63"/>
      <c r="AWY20" s="63"/>
      <c r="AWZ20" s="63"/>
      <c r="AXA20" s="63"/>
      <c r="AXB20" s="63"/>
      <c r="AXC20" s="63"/>
      <c r="AXD20" s="63"/>
      <c r="AXE20" s="63"/>
      <c r="AXF20" s="63"/>
      <c r="AXG20" s="63"/>
      <c r="AXH20" s="63"/>
      <c r="AXI20" s="63"/>
      <c r="AXJ20" s="63"/>
      <c r="AXK20" s="63"/>
      <c r="AXL20" s="63"/>
      <c r="AXM20" s="63"/>
      <c r="AXN20" s="63"/>
      <c r="AXO20" s="63"/>
      <c r="AXP20" s="63"/>
      <c r="AXQ20" s="63"/>
      <c r="AXR20" s="63"/>
      <c r="AXS20" s="63"/>
      <c r="AXT20" s="63"/>
      <c r="AXU20" s="63"/>
      <c r="AXV20" s="63"/>
      <c r="AXW20" s="63"/>
      <c r="AXX20" s="63"/>
      <c r="AXY20" s="63"/>
      <c r="AXZ20" s="63"/>
      <c r="AYA20" s="63"/>
      <c r="AYB20" s="63"/>
      <c r="AYC20" s="63"/>
      <c r="AYD20" s="63"/>
      <c r="AYE20" s="63"/>
      <c r="AYF20" s="63"/>
      <c r="AYG20" s="63"/>
      <c r="AYH20" s="63"/>
      <c r="AYI20" s="63"/>
      <c r="AYJ20" s="63"/>
      <c r="AYK20" s="63"/>
      <c r="AYL20" s="63"/>
      <c r="AYM20" s="63"/>
      <c r="AYN20" s="63"/>
      <c r="AYO20" s="63"/>
      <c r="AYP20" s="63"/>
      <c r="AYQ20" s="63"/>
      <c r="AYR20" s="63"/>
      <c r="AYS20" s="63"/>
      <c r="AYT20" s="63"/>
      <c r="AYU20" s="63"/>
      <c r="AYV20" s="63"/>
      <c r="AYW20" s="63"/>
      <c r="AYX20" s="63"/>
      <c r="AYY20" s="63"/>
      <c r="AYZ20" s="63"/>
      <c r="AZA20" s="63"/>
      <c r="AZB20" s="63"/>
      <c r="AZC20" s="63"/>
      <c r="AZD20" s="63"/>
      <c r="AZE20" s="63"/>
      <c r="AZF20" s="63"/>
      <c r="AZG20" s="63"/>
      <c r="AZH20" s="63"/>
      <c r="AZI20" s="63"/>
      <c r="AZJ20" s="63"/>
      <c r="AZK20" s="63"/>
      <c r="AZL20" s="63"/>
      <c r="AZM20" s="63"/>
      <c r="AZN20" s="63"/>
      <c r="AZO20" s="63"/>
      <c r="AZP20" s="63"/>
      <c r="AZQ20" s="63"/>
      <c r="AZR20" s="63"/>
      <c r="AZS20" s="63"/>
      <c r="AZT20" s="63"/>
      <c r="AZU20" s="63"/>
      <c r="AZV20" s="63"/>
      <c r="AZW20" s="63"/>
      <c r="AZX20" s="63"/>
      <c r="AZY20" s="63"/>
      <c r="AZZ20" s="63"/>
      <c r="BAA20" s="63"/>
      <c r="BAB20" s="63"/>
      <c r="BAC20" s="63"/>
      <c r="BAD20" s="63"/>
      <c r="BAE20" s="63"/>
      <c r="BAF20" s="63"/>
      <c r="BAG20" s="63"/>
      <c r="BAH20" s="63"/>
      <c r="BAI20" s="63"/>
      <c r="BAJ20" s="63"/>
      <c r="BAK20" s="63"/>
      <c r="BAL20" s="63"/>
      <c r="BAM20" s="63"/>
      <c r="BAN20" s="63"/>
      <c r="BAO20" s="63"/>
      <c r="BAP20" s="63"/>
      <c r="BAQ20" s="63"/>
      <c r="BAR20" s="63"/>
      <c r="BAS20" s="63"/>
      <c r="BAT20" s="63"/>
      <c r="BAU20" s="63"/>
      <c r="BAV20" s="63"/>
      <c r="BAW20" s="63"/>
      <c r="BAX20" s="63"/>
      <c r="BAY20" s="63"/>
      <c r="BAZ20" s="63"/>
      <c r="BBA20" s="63"/>
      <c r="BBB20" s="63"/>
      <c r="BBC20" s="63"/>
      <c r="BBD20" s="63"/>
      <c r="BBE20" s="63"/>
      <c r="BBF20" s="63"/>
      <c r="BBG20" s="63"/>
      <c r="BBH20" s="63"/>
      <c r="BBI20" s="63"/>
      <c r="BBJ20" s="63"/>
      <c r="BBK20" s="63"/>
      <c r="BBL20" s="63"/>
      <c r="BBM20" s="63"/>
      <c r="BBN20" s="63"/>
      <c r="BBO20" s="63"/>
      <c r="BBP20" s="63"/>
      <c r="BBQ20" s="63"/>
      <c r="BBR20" s="63"/>
      <c r="BBS20" s="63"/>
      <c r="BBT20" s="63"/>
      <c r="BBU20" s="63"/>
      <c r="BBV20" s="63"/>
      <c r="BBW20" s="63"/>
      <c r="BBX20" s="63"/>
      <c r="BBY20" s="63"/>
      <c r="BBZ20" s="63"/>
      <c r="BCA20" s="63"/>
      <c r="BCB20" s="63"/>
      <c r="BCC20" s="63"/>
      <c r="BCD20" s="63"/>
      <c r="BCE20" s="63"/>
      <c r="BCF20" s="63"/>
      <c r="BCG20" s="63"/>
      <c r="BCH20" s="63"/>
      <c r="BCI20" s="63"/>
      <c r="BCJ20" s="63"/>
      <c r="BCK20" s="63"/>
      <c r="BCL20" s="63"/>
      <c r="BCM20" s="63"/>
      <c r="BCN20" s="63"/>
      <c r="BCO20" s="63"/>
      <c r="BCP20" s="63"/>
      <c r="BCQ20" s="63"/>
      <c r="BCR20" s="63"/>
      <c r="BCS20" s="63"/>
      <c r="BCT20" s="63"/>
      <c r="BCU20" s="63"/>
      <c r="BCV20" s="63"/>
      <c r="BCW20" s="63"/>
      <c r="BCX20" s="63"/>
      <c r="BCY20" s="63"/>
      <c r="BCZ20" s="63"/>
      <c r="BDA20" s="63"/>
      <c r="BDB20" s="63"/>
      <c r="BDC20" s="63"/>
      <c r="BDD20" s="63"/>
      <c r="BDE20" s="63"/>
      <c r="BDF20" s="63"/>
      <c r="BDG20" s="63"/>
      <c r="BDH20" s="63"/>
      <c r="BDI20" s="63"/>
      <c r="BDJ20" s="63"/>
      <c r="BDK20" s="63"/>
      <c r="BDL20" s="63"/>
      <c r="BDM20" s="63"/>
      <c r="BDN20" s="63"/>
      <c r="BDO20" s="63"/>
      <c r="BDP20" s="63"/>
      <c r="BDQ20" s="63"/>
      <c r="BDR20" s="63"/>
      <c r="BDS20" s="63"/>
      <c r="BDT20" s="63"/>
      <c r="BDU20" s="63"/>
      <c r="BDV20" s="63"/>
      <c r="BDW20" s="63"/>
      <c r="BDX20" s="63"/>
      <c r="BDY20" s="63"/>
      <c r="BDZ20" s="63"/>
      <c r="BEA20" s="63"/>
      <c r="BEB20" s="63"/>
      <c r="BEC20" s="63"/>
      <c r="BED20" s="63"/>
      <c r="BEE20" s="63"/>
      <c r="BEF20" s="63"/>
      <c r="BEG20" s="63"/>
      <c r="BEH20" s="63"/>
      <c r="BEI20" s="63"/>
      <c r="BEJ20" s="63"/>
      <c r="BEK20" s="63"/>
      <c r="BEL20" s="63"/>
      <c r="BEM20" s="63"/>
      <c r="BEN20" s="63"/>
      <c r="BEO20" s="63"/>
      <c r="BEP20" s="63"/>
      <c r="BEQ20" s="63"/>
      <c r="BER20" s="63"/>
      <c r="BES20" s="63"/>
      <c r="BET20" s="63"/>
      <c r="BEU20" s="63"/>
      <c r="BEV20" s="63"/>
      <c r="BEW20" s="63"/>
      <c r="BEX20" s="63"/>
      <c r="BEY20" s="63"/>
      <c r="BEZ20" s="63"/>
      <c r="BFA20" s="63"/>
      <c r="BFB20" s="63"/>
      <c r="BFC20" s="63"/>
      <c r="BFD20" s="63"/>
      <c r="BFE20" s="63"/>
      <c r="BFF20" s="63"/>
      <c r="BFG20" s="63"/>
      <c r="BFH20" s="63"/>
      <c r="BFI20" s="63"/>
      <c r="BFJ20" s="63"/>
      <c r="BFK20" s="63"/>
      <c r="BFL20" s="63"/>
      <c r="BFM20" s="63"/>
      <c r="BFN20" s="63"/>
      <c r="BFO20" s="63"/>
      <c r="BFP20" s="63"/>
      <c r="BFQ20" s="63"/>
      <c r="BFR20" s="63"/>
      <c r="BFS20" s="63"/>
      <c r="BFT20" s="63"/>
      <c r="BFU20" s="63"/>
      <c r="BFV20" s="63"/>
      <c r="BFW20" s="63"/>
      <c r="BFX20" s="63"/>
      <c r="BFY20" s="63"/>
      <c r="BFZ20" s="63"/>
      <c r="BGA20" s="63"/>
      <c r="BGB20" s="63"/>
      <c r="BGC20" s="63"/>
      <c r="BGD20" s="63"/>
      <c r="BGE20" s="63"/>
      <c r="BGF20" s="63"/>
      <c r="BGG20" s="63"/>
      <c r="BGH20" s="63"/>
      <c r="BGI20" s="63"/>
      <c r="BGJ20" s="63"/>
      <c r="BGK20" s="63"/>
      <c r="BGL20" s="63"/>
      <c r="BGM20" s="63"/>
      <c r="BGN20" s="63"/>
      <c r="BGO20" s="63"/>
      <c r="BGP20" s="63"/>
      <c r="BGQ20" s="63"/>
      <c r="BGR20" s="63"/>
      <c r="BGS20" s="63"/>
      <c r="BGT20" s="63"/>
      <c r="BGU20" s="63"/>
      <c r="BGV20" s="63"/>
      <c r="BGW20" s="63"/>
      <c r="BGX20" s="63"/>
      <c r="BGY20" s="63"/>
      <c r="BGZ20" s="63"/>
      <c r="BHA20" s="63"/>
      <c r="BHB20" s="63"/>
      <c r="BHC20" s="63"/>
      <c r="BHD20" s="63"/>
      <c r="BHE20" s="63"/>
      <c r="BHF20" s="63"/>
      <c r="BHG20" s="63"/>
      <c r="BHH20" s="63"/>
      <c r="BHI20" s="63"/>
      <c r="BHJ20" s="63"/>
      <c r="BHK20" s="63"/>
      <c r="BHL20" s="63"/>
      <c r="BHM20" s="63"/>
      <c r="BHN20" s="63"/>
      <c r="BHO20" s="63"/>
      <c r="BHP20" s="63"/>
      <c r="BHQ20" s="63"/>
      <c r="BHR20" s="63"/>
      <c r="BHS20" s="63"/>
      <c r="BHT20" s="63"/>
      <c r="BHU20" s="63"/>
      <c r="BHV20" s="63"/>
      <c r="BHW20" s="63"/>
      <c r="BHX20" s="63"/>
      <c r="BHY20" s="63"/>
      <c r="BHZ20" s="63"/>
      <c r="BIA20" s="63"/>
      <c r="BIB20" s="63"/>
      <c r="BIC20" s="63"/>
      <c r="BID20" s="63"/>
      <c r="BIE20" s="63"/>
      <c r="BIF20" s="63"/>
      <c r="BIG20" s="63"/>
      <c r="BIH20" s="63"/>
      <c r="BII20" s="63"/>
      <c r="BIJ20" s="63"/>
      <c r="BIK20" s="63"/>
      <c r="BIL20" s="63"/>
      <c r="BIM20" s="63"/>
      <c r="BIN20" s="63"/>
      <c r="BIO20" s="63"/>
      <c r="BIP20" s="63"/>
      <c r="BIQ20" s="63"/>
      <c r="BIR20" s="63"/>
      <c r="BIS20" s="63"/>
      <c r="BIT20" s="63"/>
      <c r="BIU20" s="63"/>
      <c r="BIV20" s="63"/>
      <c r="BIW20" s="63"/>
      <c r="BIX20" s="63"/>
      <c r="BIY20" s="63"/>
      <c r="BIZ20" s="63"/>
      <c r="BJA20" s="63"/>
      <c r="BJB20" s="63"/>
      <c r="BJC20" s="63"/>
      <c r="BJD20" s="63"/>
      <c r="BJE20" s="63"/>
      <c r="BJF20" s="63"/>
      <c r="BJG20" s="63"/>
      <c r="BJH20" s="63"/>
      <c r="BJI20" s="63"/>
      <c r="BJJ20" s="63"/>
      <c r="BJK20" s="63"/>
      <c r="BJL20" s="63"/>
      <c r="BJM20" s="63"/>
      <c r="BJN20" s="63"/>
      <c r="BJO20" s="63"/>
      <c r="BJP20" s="63"/>
      <c r="BJQ20" s="63"/>
      <c r="BJR20" s="63"/>
      <c r="BJS20" s="63"/>
      <c r="BJT20" s="63"/>
      <c r="BJU20" s="63"/>
      <c r="BJV20" s="63"/>
      <c r="BJW20" s="63"/>
      <c r="BJX20" s="63"/>
      <c r="BJY20" s="63"/>
      <c r="BJZ20" s="63"/>
      <c r="BKA20" s="63"/>
      <c r="BKB20" s="63"/>
      <c r="BKC20" s="63"/>
      <c r="BKD20" s="63"/>
      <c r="BKE20" s="63"/>
      <c r="BKF20" s="63"/>
      <c r="BKG20" s="63"/>
      <c r="BKH20" s="63"/>
      <c r="BKI20" s="63"/>
      <c r="BKJ20" s="63"/>
      <c r="BKK20" s="63"/>
      <c r="BKL20" s="63"/>
      <c r="BKM20" s="63"/>
      <c r="BKN20" s="63"/>
      <c r="BKO20" s="63"/>
      <c r="BKP20" s="63"/>
      <c r="BKQ20" s="63"/>
      <c r="BKR20" s="63"/>
      <c r="BKS20" s="63"/>
      <c r="BKT20" s="63"/>
      <c r="BKU20" s="63"/>
      <c r="BKV20" s="63"/>
      <c r="BKW20" s="63"/>
      <c r="BKX20" s="63"/>
      <c r="BKY20" s="63"/>
      <c r="BKZ20" s="63"/>
      <c r="BLA20" s="63"/>
      <c r="BLB20" s="63"/>
      <c r="BLC20" s="63"/>
      <c r="BLD20" s="63"/>
      <c r="BLE20" s="63"/>
      <c r="BLF20" s="63"/>
      <c r="BLG20" s="63"/>
      <c r="BLH20" s="63"/>
      <c r="BLI20" s="63"/>
      <c r="BLJ20" s="63"/>
      <c r="BLK20" s="63"/>
      <c r="BLL20" s="63"/>
      <c r="BLM20" s="63"/>
      <c r="BLN20" s="63"/>
      <c r="BLO20" s="63"/>
      <c r="BLP20" s="63"/>
      <c r="BLQ20" s="63"/>
      <c r="BLR20" s="63"/>
      <c r="BLS20" s="63"/>
      <c r="BLT20" s="63"/>
      <c r="BLU20" s="63"/>
      <c r="BLV20" s="63"/>
      <c r="BLW20" s="63"/>
      <c r="BLX20" s="63"/>
      <c r="BLY20" s="63"/>
      <c r="BLZ20" s="63"/>
      <c r="BMA20" s="63"/>
      <c r="BMB20" s="63"/>
      <c r="BMC20" s="63"/>
      <c r="BMD20" s="63"/>
      <c r="BME20" s="63"/>
      <c r="BMF20" s="63"/>
      <c r="BMG20" s="63"/>
      <c r="BMH20" s="63"/>
      <c r="BMI20" s="63"/>
      <c r="BMJ20" s="63"/>
      <c r="BMK20" s="63"/>
      <c r="BML20" s="63"/>
      <c r="BMM20" s="63"/>
      <c r="BMN20" s="63"/>
      <c r="BMO20" s="63"/>
      <c r="BMP20" s="63"/>
      <c r="BMQ20" s="63"/>
      <c r="BMR20" s="63"/>
      <c r="BMS20" s="63"/>
      <c r="BMT20" s="63"/>
      <c r="BMU20" s="63"/>
      <c r="BMV20" s="63"/>
      <c r="BMW20" s="63"/>
      <c r="BMX20" s="63"/>
      <c r="BMY20" s="63"/>
      <c r="BMZ20" s="63"/>
      <c r="BNA20" s="63"/>
      <c r="BNB20" s="63"/>
      <c r="BNC20" s="63"/>
      <c r="BND20" s="63"/>
      <c r="BNE20" s="63"/>
      <c r="BNF20" s="63"/>
      <c r="BNG20" s="63"/>
      <c r="BNH20" s="63"/>
      <c r="BNI20" s="63"/>
      <c r="BNJ20" s="63"/>
      <c r="BNK20" s="63"/>
      <c r="BNL20" s="63"/>
      <c r="BNM20" s="63"/>
      <c r="BNN20" s="63"/>
      <c r="BNO20" s="63"/>
      <c r="BNP20" s="63"/>
      <c r="BNQ20" s="63"/>
      <c r="BNR20" s="63"/>
      <c r="BNS20" s="63"/>
      <c r="BNT20" s="63"/>
      <c r="BNU20" s="63"/>
      <c r="BNV20" s="63"/>
      <c r="BNW20" s="63"/>
      <c r="BNX20" s="63"/>
      <c r="BNY20" s="63"/>
      <c r="BNZ20" s="63"/>
      <c r="BOA20" s="63"/>
      <c r="BOB20" s="63"/>
      <c r="BOC20" s="63"/>
      <c r="BOD20" s="63"/>
      <c r="BOE20" s="63"/>
      <c r="BOF20" s="63"/>
      <c r="BOG20" s="63"/>
      <c r="BOH20" s="63"/>
      <c r="BOI20" s="63"/>
      <c r="BOJ20" s="63"/>
      <c r="BOK20" s="63"/>
      <c r="BOL20" s="63"/>
      <c r="BOM20" s="63"/>
      <c r="BON20" s="63"/>
      <c r="BOO20" s="63"/>
      <c r="BOP20" s="63"/>
      <c r="BOQ20" s="63"/>
      <c r="BOR20" s="63"/>
      <c r="BOS20" s="63"/>
      <c r="BOT20" s="63"/>
      <c r="BOU20" s="63"/>
      <c r="BOV20" s="63"/>
      <c r="BOW20" s="63"/>
      <c r="BOX20" s="63"/>
      <c r="BOY20" s="63"/>
      <c r="BOZ20" s="63"/>
      <c r="BPA20" s="63"/>
      <c r="BPB20" s="63"/>
      <c r="BPC20" s="63"/>
      <c r="BPD20" s="63"/>
      <c r="BPE20" s="63"/>
      <c r="BPF20" s="63"/>
      <c r="BPG20" s="63"/>
      <c r="BPH20" s="63"/>
      <c r="BPI20" s="63"/>
      <c r="BPJ20" s="63"/>
      <c r="BPK20" s="63"/>
      <c r="BPL20" s="63"/>
      <c r="BPM20" s="63"/>
      <c r="BPN20" s="63"/>
      <c r="BPO20" s="63"/>
      <c r="BPP20" s="63"/>
      <c r="BPQ20" s="63"/>
      <c r="BPR20" s="63"/>
      <c r="BPS20" s="63"/>
      <c r="BPT20" s="63"/>
      <c r="BPU20" s="63"/>
      <c r="BPV20" s="63"/>
      <c r="BPW20" s="63"/>
      <c r="BPX20" s="63"/>
      <c r="BPY20" s="63"/>
      <c r="BPZ20" s="63"/>
      <c r="BQA20" s="63"/>
      <c r="BQB20" s="63"/>
      <c r="BQC20" s="63"/>
      <c r="BQD20" s="63"/>
      <c r="BQE20" s="63"/>
      <c r="BQF20" s="63"/>
      <c r="BQG20" s="63"/>
      <c r="BQH20" s="63"/>
      <c r="BQI20" s="63"/>
      <c r="BQJ20" s="63"/>
      <c r="BQK20" s="63"/>
      <c r="BQL20" s="63"/>
      <c r="BQM20" s="63"/>
      <c r="BQN20" s="63"/>
      <c r="BQO20" s="63"/>
      <c r="BQP20" s="63"/>
      <c r="BQQ20" s="63"/>
      <c r="BQR20" s="63"/>
      <c r="BQS20" s="63"/>
      <c r="BQT20" s="63"/>
      <c r="BQU20" s="63"/>
      <c r="BQV20" s="63"/>
      <c r="BQW20" s="63"/>
      <c r="BQX20" s="63"/>
      <c r="BQY20" s="63"/>
      <c r="BQZ20" s="63"/>
      <c r="BRA20" s="63"/>
      <c r="BRB20" s="63"/>
      <c r="BRC20" s="63"/>
      <c r="BRD20" s="63"/>
      <c r="BRE20" s="63"/>
      <c r="BRF20" s="63"/>
      <c r="BRG20" s="63"/>
      <c r="BRH20" s="63"/>
      <c r="BRI20" s="63"/>
      <c r="BRJ20" s="63"/>
      <c r="BRK20" s="63"/>
      <c r="BRL20" s="63"/>
      <c r="BRM20" s="63"/>
      <c r="BRN20" s="63"/>
      <c r="BRO20" s="63"/>
      <c r="BRP20" s="63"/>
      <c r="BRQ20" s="63"/>
      <c r="BRR20" s="63"/>
      <c r="BRS20" s="63"/>
      <c r="BRT20" s="63"/>
      <c r="BRU20" s="63"/>
      <c r="BRV20" s="63"/>
      <c r="BRW20" s="63"/>
      <c r="BRX20" s="63"/>
      <c r="BRY20" s="63"/>
      <c r="BRZ20" s="63"/>
      <c r="BSA20" s="63"/>
      <c r="BSB20" s="63"/>
      <c r="BSC20" s="63"/>
      <c r="BSD20" s="63"/>
      <c r="BSE20" s="63"/>
      <c r="BSF20" s="63"/>
      <c r="BSG20" s="63"/>
      <c r="BSH20" s="63"/>
      <c r="BSI20" s="63"/>
      <c r="BSJ20" s="63"/>
      <c r="BSK20" s="63"/>
      <c r="BSL20" s="63"/>
      <c r="BSM20" s="63"/>
      <c r="BSN20" s="63"/>
      <c r="BSO20" s="63"/>
      <c r="BSP20" s="63"/>
      <c r="BSQ20" s="63"/>
      <c r="BSR20" s="63"/>
      <c r="BSS20" s="63"/>
      <c r="BST20" s="63"/>
      <c r="BSU20" s="63"/>
      <c r="BSV20" s="63"/>
      <c r="BSW20" s="63"/>
      <c r="BSX20" s="63"/>
      <c r="BSY20" s="63"/>
      <c r="BSZ20" s="63"/>
      <c r="BTA20" s="63"/>
      <c r="BTB20" s="63"/>
      <c r="BTC20" s="63"/>
      <c r="BTD20" s="63"/>
      <c r="BTE20" s="63"/>
      <c r="BTF20" s="63"/>
      <c r="BTG20" s="63"/>
      <c r="BTH20" s="63"/>
      <c r="BTI20" s="63"/>
      <c r="BTJ20" s="63"/>
      <c r="BTK20" s="63"/>
      <c r="BTL20" s="63"/>
      <c r="BTM20" s="63"/>
      <c r="BTN20" s="63"/>
      <c r="BTO20" s="63"/>
      <c r="BTP20" s="63"/>
      <c r="BTQ20" s="63"/>
      <c r="BTR20" s="63"/>
      <c r="BTS20" s="63"/>
      <c r="BTT20" s="63"/>
      <c r="BTU20" s="63"/>
      <c r="BTV20" s="63"/>
      <c r="BTW20" s="63"/>
      <c r="BTX20" s="63"/>
      <c r="BTY20" s="63"/>
      <c r="BTZ20" s="63"/>
      <c r="BUA20" s="63"/>
      <c r="BUB20" s="63"/>
      <c r="BUC20" s="63"/>
      <c r="BUD20" s="63"/>
      <c r="BUE20" s="63"/>
      <c r="BUF20" s="63"/>
      <c r="BUG20" s="63"/>
      <c r="BUH20" s="63"/>
      <c r="BUI20" s="63"/>
      <c r="BUJ20" s="63"/>
      <c r="BUK20" s="63"/>
      <c r="BUL20" s="63"/>
      <c r="BUM20" s="63"/>
      <c r="BUN20" s="63"/>
      <c r="BUO20" s="63"/>
      <c r="BUP20" s="63"/>
      <c r="BUQ20" s="63"/>
      <c r="BUR20" s="63"/>
      <c r="BUS20" s="63"/>
      <c r="BUT20" s="63"/>
      <c r="BUU20" s="63"/>
      <c r="BUV20" s="63"/>
      <c r="BUW20" s="63"/>
      <c r="BUX20" s="63"/>
      <c r="BUY20" s="63"/>
      <c r="BUZ20" s="63"/>
      <c r="BVA20" s="63"/>
      <c r="BVB20" s="63"/>
      <c r="BVC20" s="63"/>
      <c r="BVD20" s="63"/>
      <c r="BVE20" s="63"/>
      <c r="BVF20" s="63"/>
      <c r="BVG20" s="63"/>
      <c r="BVH20" s="63"/>
      <c r="BVI20" s="63"/>
      <c r="BVJ20" s="63"/>
      <c r="BVK20" s="63"/>
      <c r="BVL20" s="63"/>
      <c r="BVM20" s="63"/>
      <c r="BVN20" s="63"/>
      <c r="BVO20" s="63"/>
      <c r="BVP20" s="63"/>
      <c r="BVQ20" s="63"/>
      <c r="BVR20" s="63"/>
      <c r="BVS20" s="63"/>
      <c r="BVT20" s="63"/>
      <c r="BVU20" s="63"/>
      <c r="BVV20" s="63"/>
      <c r="BVW20" s="63"/>
      <c r="BVX20" s="63"/>
      <c r="BVY20" s="63"/>
      <c r="BVZ20" s="63"/>
      <c r="BWA20" s="63"/>
      <c r="BWB20" s="63"/>
      <c r="BWC20" s="63"/>
      <c r="BWD20" s="63"/>
      <c r="BWE20" s="63"/>
      <c r="BWF20" s="63"/>
      <c r="BWG20" s="63"/>
      <c r="BWH20" s="63"/>
      <c r="BWI20" s="63"/>
      <c r="BWJ20" s="63"/>
      <c r="BWK20" s="63"/>
      <c r="BWL20" s="63"/>
      <c r="BWM20" s="63"/>
      <c r="BWN20" s="63"/>
      <c r="BWO20" s="63"/>
      <c r="BWP20" s="63"/>
      <c r="BWQ20" s="63"/>
      <c r="BWR20" s="63"/>
      <c r="BWS20" s="63"/>
      <c r="BWT20" s="63"/>
      <c r="BWU20" s="63"/>
      <c r="BWV20" s="63"/>
      <c r="BWW20" s="63"/>
      <c r="BWX20" s="63"/>
      <c r="BWY20" s="63"/>
      <c r="BWZ20" s="63"/>
      <c r="BXA20" s="63"/>
      <c r="BXB20" s="63"/>
      <c r="BXC20" s="63"/>
      <c r="BXD20" s="63"/>
      <c r="BXE20" s="63"/>
      <c r="BXF20" s="63"/>
      <c r="BXG20" s="63"/>
      <c r="BXH20" s="63"/>
      <c r="BXI20" s="63"/>
      <c r="BXJ20" s="63"/>
      <c r="BXK20" s="63"/>
      <c r="BXL20" s="63"/>
      <c r="BXM20" s="63"/>
      <c r="BXN20" s="63"/>
      <c r="BXO20" s="63"/>
      <c r="BXP20" s="63"/>
      <c r="BXQ20" s="63"/>
      <c r="BXR20" s="63"/>
      <c r="BXS20" s="63"/>
      <c r="BXT20" s="63"/>
      <c r="BXU20" s="63"/>
      <c r="BXV20" s="63"/>
      <c r="BXW20" s="63"/>
      <c r="BXX20" s="63"/>
      <c r="BXY20" s="63"/>
      <c r="BXZ20" s="63"/>
      <c r="BYA20" s="63"/>
      <c r="BYB20" s="63"/>
      <c r="BYC20" s="63"/>
      <c r="BYD20" s="63"/>
      <c r="BYE20" s="63"/>
      <c r="BYF20" s="63"/>
      <c r="BYG20" s="63"/>
      <c r="BYH20" s="63"/>
      <c r="BYI20" s="63"/>
      <c r="BYJ20" s="63"/>
      <c r="BYK20" s="63"/>
      <c r="BYL20" s="63"/>
      <c r="BYM20" s="63"/>
      <c r="BYN20" s="63"/>
      <c r="BYO20" s="63"/>
      <c r="BYP20" s="63"/>
      <c r="BYQ20" s="63"/>
      <c r="BYR20" s="63"/>
      <c r="BYS20" s="63"/>
      <c r="BYT20" s="63"/>
      <c r="BYU20" s="63"/>
      <c r="BYV20" s="63"/>
      <c r="BYW20" s="63"/>
      <c r="BYX20" s="63"/>
      <c r="BYY20" s="63"/>
      <c r="BYZ20" s="63"/>
      <c r="BZA20" s="63"/>
      <c r="BZB20" s="63"/>
      <c r="BZC20" s="63"/>
      <c r="BZD20" s="63"/>
      <c r="BZE20" s="63"/>
      <c r="BZF20" s="63"/>
      <c r="BZG20" s="63"/>
      <c r="BZH20" s="63"/>
      <c r="BZI20" s="63"/>
      <c r="BZJ20" s="63"/>
      <c r="BZK20" s="63"/>
      <c r="BZL20" s="63"/>
      <c r="BZM20" s="63"/>
      <c r="BZN20" s="63"/>
      <c r="BZO20" s="63"/>
      <c r="BZP20" s="63"/>
      <c r="BZQ20" s="63"/>
      <c r="BZR20" s="63"/>
      <c r="BZS20" s="63"/>
      <c r="BZT20" s="63"/>
      <c r="BZU20" s="63"/>
      <c r="BZV20" s="63"/>
      <c r="BZW20" s="63"/>
      <c r="BZX20" s="63"/>
      <c r="BZY20" s="63"/>
      <c r="BZZ20" s="63"/>
      <c r="CAA20" s="63"/>
      <c r="CAB20" s="63"/>
      <c r="CAC20" s="63"/>
      <c r="CAD20" s="63"/>
      <c r="CAE20" s="63"/>
      <c r="CAF20" s="63"/>
      <c r="CAG20" s="63"/>
      <c r="CAH20" s="63"/>
      <c r="CAI20" s="63"/>
      <c r="CAJ20" s="63"/>
      <c r="CAK20" s="63"/>
      <c r="CAL20" s="63"/>
      <c r="CAM20" s="63"/>
      <c r="CAN20" s="63"/>
      <c r="CAO20" s="63"/>
      <c r="CAP20" s="63"/>
      <c r="CAQ20" s="63"/>
      <c r="CAR20" s="63"/>
      <c r="CAS20" s="63"/>
      <c r="CAT20" s="63"/>
      <c r="CAU20" s="63"/>
      <c r="CAV20" s="63"/>
      <c r="CAW20" s="63"/>
      <c r="CAX20" s="63"/>
      <c r="CAY20" s="63"/>
      <c r="CAZ20" s="63"/>
      <c r="CBA20" s="63"/>
      <c r="CBB20" s="63"/>
      <c r="CBC20" s="63"/>
      <c r="CBD20" s="63"/>
      <c r="CBE20" s="63"/>
      <c r="CBF20" s="63"/>
      <c r="CBG20" s="63"/>
      <c r="CBH20" s="63"/>
      <c r="CBI20" s="63"/>
      <c r="CBJ20" s="63"/>
      <c r="CBK20" s="63"/>
      <c r="CBL20" s="63"/>
      <c r="CBM20" s="63"/>
      <c r="CBN20" s="63"/>
      <c r="CBO20" s="63"/>
      <c r="CBP20" s="63"/>
      <c r="CBQ20" s="63"/>
      <c r="CBR20" s="63"/>
      <c r="CBS20" s="63"/>
      <c r="CBT20" s="63"/>
      <c r="CBU20" s="63"/>
      <c r="CBV20" s="63"/>
      <c r="CBW20" s="63"/>
      <c r="CBX20" s="63"/>
      <c r="CBY20" s="63"/>
      <c r="CBZ20" s="63"/>
      <c r="CCA20" s="63"/>
      <c r="CCB20" s="63"/>
      <c r="CCC20" s="63"/>
      <c r="CCD20" s="63"/>
      <c r="CCE20" s="63"/>
      <c r="CCF20" s="63"/>
      <c r="CCG20" s="63"/>
      <c r="CCH20" s="63"/>
      <c r="CCI20" s="63"/>
      <c r="CCJ20" s="63"/>
      <c r="CCK20" s="63"/>
      <c r="CCL20" s="63"/>
      <c r="CCM20" s="63"/>
      <c r="CCN20" s="63"/>
      <c r="CCO20" s="63"/>
      <c r="CCP20" s="63"/>
      <c r="CCQ20" s="63"/>
      <c r="CCR20" s="63"/>
      <c r="CCS20" s="63"/>
      <c r="CCT20" s="63"/>
      <c r="CCU20" s="63"/>
      <c r="CCV20" s="63"/>
      <c r="CCW20" s="63"/>
      <c r="CCX20" s="63"/>
      <c r="CCY20" s="63"/>
      <c r="CCZ20" s="63"/>
      <c r="CDA20" s="63"/>
      <c r="CDB20" s="63"/>
      <c r="CDC20" s="63"/>
      <c r="CDD20" s="63"/>
      <c r="CDE20" s="63"/>
      <c r="CDF20" s="63"/>
      <c r="CDG20" s="63"/>
      <c r="CDH20" s="63"/>
      <c r="CDI20" s="63"/>
      <c r="CDJ20" s="63"/>
      <c r="CDK20" s="63"/>
      <c r="CDL20" s="63"/>
      <c r="CDM20" s="63"/>
      <c r="CDN20" s="63"/>
      <c r="CDO20" s="63"/>
      <c r="CDP20" s="63"/>
      <c r="CDQ20" s="63"/>
      <c r="CDR20" s="63"/>
      <c r="CDS20" s="63"/>
      <c r="CDT20" s="63"/>
      <c r="CDU20" s="63"/>
      <c r="CDV20" s="63"/>
      <c r="CDW20" s="63"/>
      <c r="CDX20" s="63"/>
      <c r="CDY20" s="63"/>
      <c r="CDZ20" s="63"/>
      <c r="CEA20" s="63"/>
      <c r="CEB20" s="63"/>
      <c r="CEC20" s="63"/>
      <c r="CED20" s="63"/>
      <c r="CEE20" s="63"/>
      <c r="CEF20" s="63"/>
      <c r="CEG20" s="63"/>
      <c r="CEH20" s="63"/>
      <c r="CEI20" s="63"/>
      <c r="CEJ20" s="63"/>
      <c r="CEK20" s="63"/>
      <c r="CEL20" s="63"/>
      <c r="CEM20" s="63"/>
      <c r="CEN20" s="63"/>
      <c r="CEO20" s="63"/>
      <c r="CEP20" s="63"/>
      <c r="CEQ20" s="63"/>
      <c r="CER20" s="63"/>
      <c r="CES20" s="63"/>
      <c r="CET20" s="63"/>
      <c r="CEU20" s="63"/>
      <c r="CEV20" s="63"/>
      <c r="CEW20" s="63"/>
      <c r="CEX20" s="63"/>
      <c r="CEY20" s="63"/>
      <c r="CEZ20" s="63"/>
      <c r="CFA20" s="63"/>
      <c r="CFB20" s="63"/>
      <c r="CFC20" s="63"/>
      <c r="CFD20" s="63"/>
      <c r="CFE20" s="63"/>
      <c r="CFF20" s="63"/>
      <c r="CFG20" s="63"/>
      <c r="CFH20" s="63"/>
      <c r="CFI20" s="63"/>
      <c r="CFJ20" s="63"/>
      <c r="CFK20" s="63"/>
      <c r="CFL20" s="63"/>
      <c r="CFM20" s="63"/>
      <c r="CFN20" s="63"/>
      <c r="CFO20" s="63"/>
      <c r="CFP20" s="63"/>
      <c r="CFQ20" s="63"/>
      <c r="CFR20" s="63"/>
      <c r="CFS20" s="63"/>
      <c r="CFT20" s="63"/>
      <c r="CFU20" s="63"/>
      <c r="CFV20" s="63"/>
      <c r="CFW20" s="63"/>
      <c r="CFX20" s="63"/>
      <c r="CFY20" s="63"/>
      <c r="CFZ20" s="63"/>
      <c r="CGA20" s="63"/>
      <c r="CGB20" s="63"/>
      <c r="CGC20" s="63"/>
      <c r="CGD20" s="63"/>
      <c r="CGE20" s="63"/>
      <c r="CGF20" s="63"/>
      <c r="CGG20" s="63"/>
      <c r="CGH20" s="63"/>
      <c r="CGI20" s="63"/>
      <c r="CGJ20" s="63"/>
      <c r="CGK20" s="63"/>
      <c r="CGL20" s="63"/>
      <c r="CGM20" s="63"/>
      <c r="CGN20" s="63"/>
      <c r="CGO20" s="63"/>
      <c r="CGP20" s="63"/>
      <c r="CGQ20" s="63"/>
      <c r="CGR20" s="63"/>
      <c r="CGS20" s="63"/>
      <c r="CGT20" s="63"/>
      <c r="CGU20" s="63"/>
      <c r="CGV20" s="63"/>
      <c r="CGW20" s="63"/>
      <c r="CGX20" s="63"/>
      <c r="CGY20" s="63"/>
      <c r="CGZ20" s="63"/>
      <c r="CHA20" s="63"/>
      <c r="CHB20" s="63"/>
      <c r="CHC20" s="63"/>
      <c r="CHD20" s="63"/>
      <c r="CHE20" s="63"/>
      <c r="CHF20" s="63"/>
      <c r="CHG20" s="63"/>
      <c r="CHH20" s="63"/>
      <c r="CHI20" s="63"/>
      <c r="CHJ20" s="63"/>
      <c r="CHK20" s="63"/>
      <c r="CHL20" s="63"/>
      <c r="CHM20" s="63"/>
      <c r="CHN20" s="63"/>
      <c r="CHO20" s="63"/>
      <c r="CHP20" s="63"/>
      <c r="CHQ20" s="63"/>
      <c r="CHR20" s="63"/>
      <c r="CHS20" s="63"/>
      <c r="CHT20" s="63"/>
      <c r="CHU20" s="63"/>
      <c r="CHV20" s="63"/>
      <c r="CHW20" s="63"/>
      <c r="CHX20" s="63"/>
      <c r="CHY20" s="63"/>
      <c r="CHZ20" s="63"/>
      <c r="CIA20" s="63"/>
      <c r="CIB20" s="63"/>
      <c r="CIC20" s="63"/>
      <c r="CID20" s="63"/>
      <c r="CIE20" s="63"/>
      <c r="CIF20" s="63"/>
      <c r="CIG20" s="63"/>
      <c r="CIH20" s="63"/>
      <c r="CII20" s="63"/>
      <c r="CIJ20" s="63"/>
      <c r="CIK20" s="63"/>
      <c r="CIL20" s="63"/>
      <c r="CIM20" s="63"/>
      <c r="CIN20" s="63"/>
      <c r="CIO20" s="63"/>
      <c r="CIP20" s="63"/>
      <c r="CIQ20" s="63"/>
      <c r="CIR20" s="63"/>
      <c r="CIS20" s="63"/>
      <c r="CIT20" s="63"/>
      <c r="CIU20" s="63"/>
      <c r="CIV20" s="63"/>
      <c r="CIW20" s="63"/>
      <c r="CIX20" s="63"/>
      <c r="CIY20" s="63"/>
      <c r="CIZ20" s="63"/>
      <c r="CJA20" s="63"/>
      <c r="CJB20" s="63"/>
      <c r="CJC20" s="63"/>
      <c r="CJD20" s="63"/>
      <c r="CJE20" s="63"/>
      <c r="CJF20" s="63"/>
      <c r="CJG20" s="63"/>
      <c r="CJH20" s="63"/>
      <c r="CJI20" s="63"/>
      <c r="CJJ20" s="63"/>
      <c r="CJK20" s="63"/>
      <c r="CJL20" s="63"/>
      <c r="CJM20" s="63"/>
      <c r="CJN20" s="63"/>
      <c r="CJO20" s="63"/>
      <c r="CJP20" s="63"/>
      <c r="CJQ20" s="63"/>
      <c r="CJR20" s="63"/>
      <c r="CJS20" s="63"/>
      <c r="CJT20" s="63"/>
      <c r="CJU20" s="63"/>
      <c r="CJV20" s="63"/>
      <c r="CJW20" s="63"/>
      <c r="CJX20" s="63"/>
      <c r="CJY20" s="63"/>
      <c r="CJZ20" s="63"/>
      <c r="CKA20" s="63"/>
      <c r="CKB20" s="63"/>
      <c r="CKC20" s="63"/>
      <c r="CKD20" s="63"/>
      <c r="CKE20" s="63"/>
      <c r="CKF20" s="63"/>
      <c r="CKG20" s="63"/>
      <c r="CKH20" s="63"/>
      <c r="CKI20" s="63"/>
      <c r="CKJ20" s="63"/>
      <c r="CKK20" s="63"/>
      <c r="CKL20" s="63"/>
      <c r="CKM20" s="63"/>
      <c r="CKN20" s="63"/>
      <c r="CKO20" s="63"/>
      <c r="CKP20" s="63"/>
      <c r="CKQ20" s="63"/>
      <c r="CKR20" s="63"/>
      <c r="CKS20" s="63"/>
      <c r="CKT20" s="63"/>
      <c r="CKU20" s="63"/>
      <c r="CKV20" s="63"/>
      <c r="CKW20" s="63"/>
      <c r="CKX20" s="63"/>
      <c r="CKY20" s="63"/>
      <c r="CKZ20" s="63"/>
      <c r="CLA20" s="63"/>
      <c r="CLB20" s="63"/>
      <c r="CLC20" s="63"/>
      <c r="CLD20" s="63"/>
      <c r="CLE20" s="63"/>
      <c r="CLF20" s="63"/>
      <c r="CLG20" s="63"/>
      <c r="CLH20" s="63"/>
      <c r="CLI20" s="63"/>
      <c r="CLJ20" s="63"/>
      <c r="CLK20" s="63"/>
      <c r="CLL20" s="63"/>
      <c r="CLM20" s="63"/>
      <c r="CLN20" s="63"/>
      <c r="CLO20" s="63"/>
      <c r="CLP20" s="63"/>
      <c r="CLQ20" s="63"/>
      <c r="CLR20" s="63"/>
      <c r="CLS20" s="63"/>
      <c r="CLT20" s="63"/>
      <c r="CLU20" s="63"/>
      <c r="CLV20" s="63"/>
      <c r="CLW20" s="63"/>
      <c r="CLX20" s="63"/>
      <c r="CLY20" s="63"/>
      <c r="CLZ20" s="63"/>
      <c r="CMA20" s="63"/>
      <c r="CMB20" s="63"/>
      <c r="CMC20" s="63"/>
      <c r="CMD20" s="63"/>
      <c r="CME20" s="63"/>
      <c r="CMF20" s="63"/>
      <c r="CMG20" s="63"/>
      <c r="CMH20" s="63"/>
      <c r="CMI20" s="63"/>
      <c r="CMJ20" s="63"/>
      <c r="CMK20" s="63"/>
      <c r="CML20" s="63"/>
      <c r="CMM20" s="63"/>
      <c r="CMN20" s="63"/>
      <c r="CMO20" s="63"/>
      <c r="CMP20" s="63"/>
      <c r="CMQ20" s="63"/>
      <c r="CMR20" s="63"/>
      <c r="CMS20" s="63"/>
      <c r="CMT20" s="63"/>
      <c r="CMU20" s="63"/>
      <c r="CMV20" s="63"/>
      <c r="CMW20" s="63"/>
      <c r="CMX20" s="63"/>
      <c r="CMY20" s="63"/>
      <c r="CMZ20" s="63"/>
      <c r="CNA20" s="63"/>
      <c r="CNB20" s="63"/>
      <c r="CNC20" s="63"/>
      <c r="CND20" s="63"/>
      <c r="CNE20" s="63"/>
      <c r="CNF20" s="63"/>
      <c r="CNG20" s="63"/>
      <c r="CNH20" s="63"/>
      <c r="CNI20" s="63"/>
      <c r="CNJ20" s="63"/>
      <c r="CNK20" s="63"/>
      <c r="CNL20" s="63"/>
      <c r="CNM20" s="63"/>
      <c r="CNN20" s="63"/>
      <c r="CNO20" s="63"/>
      <c r="CNP20" s="63"/>
      <c r="CNQ20" s="63"/>
      <c r="CNR20" s="63"/>
      <c r="CNS20" s="63"/>
      <c r="CNT20" s="63"/>
      <c r="CNU20" s="63"/>
      <c r="CNV20" s="63"/>
      <c r="CNW20" s="63"/>
      <c r="CNX20" s="63"/>
      <c r="CNY20" s="63"/>
      <c r="CNZ20" s="63"/>
      <c r="COA20" s="63"/>
      <c r="COB20" s="63"/>
      <c r="COC20" s="63"/>
      <c r="COD20" s="63"/>
      <c r="COE20" s="63"/>
      <c r="COF20" s="63"/>
      <c r="COG20" s="63"/>
      <c r="COH20" s="63"/>
      <c r="COI20" s="63"/>
      <c r="COJ20" s="63"/>
      <c r="COK20" s="63"/>
      <c r="COL20" s="63"/>
      <c r="COM20" s="63"/>
      <c r="CON20" s="63"/>
      <c r="COO20" s="63"/>
      <c r="COP20" s="63"/>
      <c r="COQ20" s="63"/>
      <c r="COR20" s="63"/>
      <c r="COS20" s="63"/>
      <c r="COT20" s="63"/>
      <c r="COU20" s="63"/>
      <c r="COV20" s="63"/>
      <c r="COW20" s="63"/>
      <c r="COX20" s="63"/>
      <c r="COY20" s="63"/>
      <c r="COZ20" s="63"/>
      <c r="CPA20" s="63"/>
      <c r="CPB20" s="63"/>
      <c r="CPC20" s="63"/>
      <c r="CPD20" s="63"/>
      <c r="CPE20" s="63"/>
      <c r="CPF20" s="63"/>
      <c r="CPG20" s="63"/>
      <c r="CPH20" s="63"/>
      <c r="CPI20" s="63"/>
      <c r="CPJ20" s="63"/>
      <c r="CPK20" s="63"/>
      <c r="CPL20" s="63"/>
      <c r="CPM20" s="63"/>
      <c r="CPN20" s="63"/>
      <c r="CPO20" s="63"/>
      <c r="CPP20" s="63"/>
      <c r="CPQ20" s="63"/>
      <c r="CPR20" s="63"/>
      <c r="CPS20" s="63"/>
      <c r="CPT20" s="63"/>
      <c r="CPU20" s="63"/>
      <c r="CPV20" s="63"/>
      <c r="CPW20" s="63"/>
      <c r="CPX20" s="63"/>
      <c r="CPY20" s="63"/>
      <c r="CPZ20" s="63"/>
      <c r="CQA20" s="63"/>
      <c r="CQB20" s="63"/>
      <c r="CQC20" s="63"/>
      <c r="CQD20" s="63"/>
      <c r="CQE20" s="63"/>
      <c r="CQF20" s="63"/>
      <c r="CQG20" s="63"/>
      <c r="CQH20" s="63"/>
      <c r="CQI20" s="63"/>
      <c r="CQJ20" s="63"/>
      <c r="CQK20" s="63"/>
      <c r="CQL20" s="63"/>
      <c r="CQM20" s="63"/>
      <c r="CQN20" s="63"/>
      <c r="CQO20" s="63"/>
      <c r="CQP20" s="63"/>
      <c r="CQQ20" s="63"/>
      <c r="CQR20" s="63"/>
      <c r="CQS20" s="63"/>
      <c r="CQT20" s="63"/>
      <c r="CQU20" s="63"/>
      <c r="CQV20" s="63"/>
      <c r="CQW20" s="63"/>
      <c r="CQX20" s="63"/>
      <c r="CQY20" s="63"/>
      <c r="CQZ20" s="63"/>
      <c r="CRA20" s="63"/>
      <c r="CRB20" s="63"/>
      <c r="CRC20" s="63"/>
      <c r="CRD20" s="63"/>
      <c r="CRE20" s="63"/>
      <c r="CRF20" s="63"/>
      <c r="CRG20" s="63"/>
      <c r="CRH20" s="63"/>
      <c r="CRI20" s="63"/>
      <c r="CRJ20" s="63"/>
      <c r="CRK20" s="63"/>
      <c r="CRL20" s="63"/>
      <c r="CRM20" s="63"/>
      <c r="CRN20" s="63"/>
      <c r="CRO20" s="63"/>
      <c r="CRP20" s="63"/>
      <c r="CRQ20" s="63"/>
      <c r="CRR20" s="63"/>
      <c r="CRS20" s="63"/>
      <c r="CRT20" s="63"/>
      <c r="CRU20" s="63"/>
      <c r="CRV20" s="63"/>
      <c r="CRW20" s="63"/>
      <c r="CRX20" s="63"/>
      <c r="CRY20" s="63"/>
      <c r="CRZ20" s="63"/>
      <c r="CSA20" s="63"/>
      <c r="CSB20" s="63"/>
      <c r="CSC20" s="63"/>
      <c r="CSD20" s="63"/>
      <c r="CSE20" s="63"/>
      <c r="CSF20" s="63"/>
      <c r="CSG20" s="63"/>
      <c r="CSH20" s="63"/>
      <c r="CSI20" s="63"/>
      <c r="CSJ20" s="63"/>
      <c r="CSK20" s="63"/>
      <c r="CSL20" s="63"/>
      <c r="CSM20" s="63"/>
      <c r="CSN20" s="63"/>
      <c r="CSO20" s="63"/>
      <c r="CSP20" s="63"/>
      <c r="CSQ20" s="63"/>
      <c r="CSR20" s="63"/>
      <c r="CSS20" s="63"/>
      <c r="CST20" s="63"/>
      <c r="CSU20" s="63"/>
      <c r="CSV20" s="63"/>
      <c r="CSW20" s="63"/>
      <c r="CSX20" s="63"/>
      <c r="CSY20" s="63"/>
      <c r="CSZ20" s="63"/>
      <c r="CTA20" s="63"/>
      <c r="CTB20" s="63"/>
      <c r="CTC20" s="63"/>
      <c r="CTD20" s="63"/>
      <c r="CTE20" s="63"/>
      <c r="CTF20" s="63"/>
      <c r="CTG20" s="63"/>
      <c r="CTH20" s="63"/>
      <c r="CTI20" s="63"/>
      <c r="CTJ20" s="63"/>
      <c r="CTK20" s="63"/>
      <c r="CTL20" s="63"/>
      <c r="CTM20" s="63"/>
      <c r="CTN20" s="63"/>
      <c r="CTO20" s="63"/>
      <c r="CTP20" s="63"/>
      <c r="CTQ20" s="63"/>
      <c r="CTR20" s="63"/>
      <c r="CTS20" s="63"/>
      <c r="CTT20" s="63"/>
      <c r="CTU20" s="63"/>
      <c r="CTV20" s="63"/>
      <c r="CTW20" s="63"/>
      <c r="CTX20" s="63"/>
      <c r="CTY20" s="63"/>
      <c r="CTZ20" s="63"/>
      <c r="CUA20" s="63"/>
      <c r="CUB20" s="63"/>
      <c r="CUC20" s="63"/>
      <c r="CUD20" s="63"/>
      <c r="CUE20" s="63"/>
      <c r="CUF20" s="63"/>
      <c r="CUG20" s="63"/>
      <c r="CUH20" s="63"/>
      <c r="CUI20" s="63"/>
      <c r="CUJ20" s="63"/>
      <c r="CUK20" s="63"/>
      <c r="CUL20" s="63"/>
      <c r="CUM20" s="63"/>
      <c r="CUN20" s="63"/>
      <c r="CUO20" s="63"/>
      <c r="CUP20" s="63"/>
      <c r="CUQ20" s="63"/>
      <c r="CUR20" s="63"/>
      <c r="CUS20" s="63"/>
      <c r="CUT20" s="63"/>
      <c r="CUU20" s="63"/>
      <c r="CUV20" s="63"/>
      <c r="CUW20" s="63"/>
      <c r="CUX20" s="63"/>
      <c r="CUY20" s="63"/>
      <c r="CUZ20" s="63"/>
      <c r="CVA20" s="63"/>
      <c r="CVB20" s="63"/>
      <c r="CVC20" s="63"/>
      <c r="CVD20" s="63"/>
      <c r="CVE20" s="63"/>
      <c r="CVF20" s="63"/>
      <c r="CVG20" s="63"/>
      <c r="CVH20" s="63"/>
      <c r="CVI20" s="63"/>
      <c r="CVJ20" s="63"/>
      <c r="CVK20" s="63"/>
      <c r="CVL20" s="63"/>
      <c r="CVM20" s="63"/>
      <c r="CVN20" s="63"/>
      <c r="CVO20" s="63"/>
      <c r="CVP20" s="63"/>
      <c r="CVQ20" s="63"/>
      <c r="CVR20" s="63"/>
      <c r="CVS20" s="63"/>
      <c r="CVT20" s="63"/>
      <c r="CVU20" s="63"/>
      <c r="CVV20" s="63"/>
      <c r="CVW20" s="63"/>
      <c r="CVX20" s="63"/>
      <c r="CVY20" s="63"/>
      <c r="CVZ20" s="63"/>
      <c r="CWA20" s="63"/>
      <c r="CWB20" s="63"/>
      <c r="CWC20" s="63"/>
      <c r="CWD20" s="63"/>
      <c r="CWE20" s="63"/>
      <c r="CWF20" s="63"/>
      <c r="CWG20" s="63"/>
      <c r="CWH20" s="63"/>
      <c r="CWI20" s="63"/>
      <c r="CWJ20" s="63"/>
      <c r="CWK20" s="63"/>
      <c r="CWL20" s="63"/>
      <c r="CWM20" s="63"/>
      <c r="CWN20" s="63"/>
      <c r="CWO20" s="63"/>
      <c r="CWP20" s="63"/>
      <c r="CWQ20" s="63"/>
      <c r="CWR20" s="63"/>
      <c r="CWS20" s="63"/>
      <c r="CWT20" s="63"/>
      <c r="CWU20" s="63"/>
      <c r="CWV20" s="63"/>
      <c r="CWW20" s="63"/>
      <c r="CWX20" s="63"/>
      <c r="CWY20" s="63"/>
      <c r="CWZ20" s="63"/>
      <c r="CXA20" s="63"/>
      <c r="CXB20" s="63"/>
      <c r="CXC20" s="63"/>
      <c r="CXD20" s="63"/>
      <c r="CXE20" s="63"/>
      <c r="CXF20" s="63"/>
      <c r="CXG20" s="63"/>
      <c r="CXH20" s="63"/>
      <c r="CXI20" s="63"/>
      <c r="CXJ20" s="63"/>
      <c r="CXK20" s="63"/>
      <c r="CXL20" s="63"/>
      <c r="CXM20" s="63"/>
      <c r="CXN20" s="63"/>
      <c r="CXO20" s="63"/>
      <c r="CXP20" s="63"/>
      <c r="CXQ20" s="63"/>
      <c r="CXR20" s="63"/>
      <c r="CXS20" s="63"/>
      <c r="CXT20" s="63"/>
      <c r="CXU20" s="63"/>
      <c r="CXV20" s="63"/>
      <c r="CXW20" s="63"/>
      <c r="CXX20" s="63"/>
      <c r="CXY20" s="63"/>
      <c r="CXZ20" s="63"/>
      <c r="CYA20" s="63"/>
      <c r="CYB20" s="63"/>
      <c r="CYC20" s="63"/>
      <c r="CYD20" s="63"/>
      <c r="CYE20" s="63"/>
      <c r="CYF20" s="63"/>
      <c r="CYG20" s="63"/>
      <c r="CYH20" s="63"/>
      <c r="CYI20" s="63"/>
      <c r="CYJ20" s="63"/>
      <c r="CYK20" s="63"/>
      <c r="CYL20" s="63"/>
      <c r="CYM20" s="63"/>
      <c r="CYN20" s="63"/>
      <c r="CYO20" s="63"/>
      <c r="CYP20" s="63"/>
      <c r="CYQ20" s="63"/>
      <c r="CYR20" s="63"/>
      <c r="CYS20" s="63"/>
      <c r="CYT20" s="63"/>
      <c r="CYU20" s="63"/>
      <c r="CYV20" s="63"/>
      <c r="CYW20" s="63"/>
      <c r="CYX20" s="63"/>
      <c r="CYY20" s="63"/>
      <c r="CYZ20" s="63"/>
      <c r="CZA20" s="63"/>
      <c r="CZB20" s="63"/>
      <c r="CZC20" s="63"/>
      <c r="CZD20" s="63"/>
      <c r="CZE20" s="63"/>
      <c r="CZF20" s="63"/>
      <c r="CZG20" s="63"/>
      <c r="CZH20" s="63"/>
      <c r="CZI20" s="63"/>
      <c r="CZJ20" s="63"/>
      <c r="CZK20" s="63"/>
      <c r="CZL20" s="63"/>
      <c r="CZM20" s="63"/>
      <c r="CZN20" s="63"/>
      <c r="CZO20" s="63"/>
      <c r="CZP20" s="63"/>
      <c r="CZQ20" s="63"/>
      <c r="CZR20" s="63"/>
      <c r="CZS20" s="63"/>
      <c r="CZT20" s="63"/>
      <c r="CZU20" s="63"/>
      <c r="CZV20" s="63"/>
      <c r="CZW20" s="63"/>
      <c r="CZX20" s="63"/>
      <c r="CZY20" s="63"/>
      <c r="CZZ20" s="63"/>
      <c r="DAA20" s="63"/>
      <c r="DAB20" s="63"/>
      <c r="DAC20" s="63"/>
      <c r="DAD20" s="63"/>
      <c r="DAE20" s="63"/>
      <c r="DAF20" s="63"/>
      <c r="DAG20" s="63"/>
      <c r="DAH20" s="63"/>
      <c r="DAI20" s="63"/>
      <c r="DAJ20" s="63"/>
      <c r="DAK20" s="63"/>
      <c r="DAL20" s="63"/>
      <c r="DAM20" s="63"/>
      <c r="DAN20" s="63"/>
      <c r="DAO20" s="63"/>
      <c r="DAP20" s="63"/>
      <c r="DAQ20" s="63"/>
      <c r="DAR20" s="63"/>
      <c r="DAS20" s="63"/>
      <c r="DAT20" s="63"/>
      <c r="DAU20" s="63"/>
      <c r="DAV20" s="63"/>
      <c r="DAW20" s="63"/>
      <c r="DAX20" s="63"/>
      <c r="DAY20" s="63"/>
      <c r="DAZ20" s="63"/>
      <c r="DBA20" s="63"/>
      <c r="DBB20" s="63"/>
      <c r="DBC20" s="63"/>
      <c r="DBD20" s="63"/>
      <c r="DBE20" s="63"/>
      <c r="DBF20" s="63"/>
      <c r="DBG20" s="63"/>
      <c r="DBH20" s="63"/>
      <c r="DBI20" s="63"/>
      <c r="DBJ20" s="63"/>
      <c r="DBK20" s="63"/>
      <c r="DBL20" s="63"/>
      <c r="DBM20" s="63"/>
      <c r="DBN20" s="63"/>
      <c r="DBO20" s="63"/>
      <c r="DBP20" s="63"/>
      <c r="DBQ20" s="63"/>
      <c r="DBR20" s="63"/>
      <c r="DBS20" s="63"/>
      <c r="DBT20" s="63"/>
      <c r="DBU20" s="63"/>
      <c r="DBV20" s="63"/>
      <c r="DBW20" s="63"/>
      <c r="DBX20" s="63"/>
      <c r="DBY20" s="63"/>
      <c r="DBZ20" s="63"/>
      <c r="DCA20" s="63"/>
      <c r="DCB20" s="63"/>
      <c r="DCC20" s="63"/>
      <c r="DCD20" s="63"/>
      <c r="DCE20" s="63"/>
      <c r="DCF20" s="63"/>
      <c r="DCG20" s="63"/>
      <c r="DCH20" s="63"/>
      <c r="DCI20" s="63"/>
      <c r="DCJ20" s="63"/>
      <c r="DCK20" s="63"/>
      <c r="DCL20" s="63"/>
      <c r="DCM20" s="63"/>
      <c r="DCN20" s="63"/>
      <c r="DCO20" s="63"/>
      <c r="DCP20" s="63"/>
      <c r="DCQ20" s="63"/>
      <c r="DCR20" s="63"/>
      <c r="DCS20" s="63"/>
      <c r="DCT20" s="63"/>
      <c r="DCU20" s="63"/>
      <c r="DCV20" s="63"/>
      <c r="DCW20" s="63"/>
      <c r="DCX20" s="63"/>
      <c r="DCY20" s="63"/>
      <c r="DCZ20" s="63"/>
      <c r="DDA20" s="63"/>
      <c r="DDB20" s="63"/>
      <c r="DDC20" s="63"/>
      <c r="DDD20" s="63"/>
      <c r="DDE20" s="63"/>
      <c r="DDF20" s="63"/>
      <c r="DDG20" s="63"/>
      <c r="DDH20" s="63"/>
      <c r="DDI20" s="63"/>
      <c r="DDJ20" s="63"/>
      <c r="DDK20" s="63"/>
      <c r="DDL20" s="63"/>
      <c r="DDM20" s="63"/>
      <c r="DDN20" s="63"/>
      <c r="DDO20" s="63"/>
      <c r="DDP20" s="63"/>
      <c r="DDQ20" s="63"/>
      <c r="DDR20" s="63"/>
      <c r="DDS20" s="63"/>
      <c r="DDT20" s="63"/>
      <c r="DDU20" s="63"/>
      <c r="DDV20" s="63"/>
      <c r="DDW20" s="63"/>
      <c r="DDX20" s="63"/>
      <c r="DDY20" s="63"/>
      <c r="DDZ20" s="63"/>
      <c r="DEA20" s="63"/>
      <c r="DEB20" s="63"/>
      <c r="DEC20" s="63"/>
      <c r="DED20" s="63"/>
      <c r="DEE20" s="63"/>
      <c r="DEF20" s="63"/>
      <c r="DEG20" s="63"/>
      <c r="DEH20" s="63"/>
      <c r="DEI20" s="63"/>
      <c r="DEJ20" s="63"/>
      <c r="DEK20" s="63"/>
      <c r="DEL20" s="63"/>
      <c r="DEM20" s="63"/>
      <c r="DEN20" s="63"/>
      <c r="DEO20" s="63"/>
      <c r="DEP20" s="63"/>
      <c r="DEQ20" s="63"/>
      <c r="DER20" s="63"/>
      <c r="DES20" s="63"/>
      <c r="DET20" s="63"/>
      <c r="DEU20" s="63"/>
      <c r="DEV20" s="63"/>
      <c r="DEW20" s="63"/>
      <c r="DEX20" s="63"/>
      <c r="DEY20" s="63"/>
      <c r="DEZ20" s="63"/>
      <c r="DFA20" s="63"/>
      <c r="DFB20" s="63"/>
      <c r="DFC20" s="63"/>
      <c r="DFD20" s="63"/>
      <c r="DFE20" s="63"/>
      <c r="DFF20" s="63"/>
      <c r="DFG20" s="63"/>
      <c r="DFH20" s="63"/>
      <c r="DFI20" s="63"/>
      <c r="DFJ20" s="63"/>
      <c r="DFK20" s="63"/>
      <c r="DFL20" s="63"/>
      <c r="DFM20" s="63"/>
      <c r="DFN20" s="63"/>
      <c r="DFO20" s="63"/>
      <c r="DFP20" s="63"/>
      <c r="DFQ20" s="63"/>
      <c r="DFR20" s="63"/>
      <c r="DFS20" s="63"/>
      <c r="DFT20" s="63"/>
      <c r="DFU20" s="63"/>
      <c r="DFV20" s="63"/>
      <c r="DFW20" s="63"/>
      <c r="DFX20" s="63"/>
      <c r="DFY20" s="63"/>
      <c r="DFZ20" s="63"/>
      <c r="DGA20" s="63"/>
      <c r="DGB20" s="63"/>
      <c r="DGC20" s="63"/>
      <c r="DGD20" s="63"/>
      <c r="DGE20" s="63"/>
      <c r="DGF20" s="63"/>
      <c r="DGG20" s="63"/>
      <c r="DGH20" s="63"/>
      <c r="DGI20" s="63"/>
      <c r="DGJ20" s="63"/>
      <c r="DGK20" s="63"/>
      <c r="DGL20" s="63"/>
      <c r="DGM20" s="63"/>
      <c r="DGN20" s="63"/>
      <c r="DGO20" s="63"/>
      <c r="DGP20" s="63"/>
      <c r="DGQ20" s="63"/>
      <c r="DGR20" s="63"/>
      <c r="DGS20" s="63"/>
      <c r="DGT20" s="63"/>
      <c r="DGU20" s="63"/>
      <c r="DGV20" s="63"/>
      <c r="DGW20" s="63"/>
      <c r="DGX20" s="63"/>
      <c r="DGY20" s="63"/>
      <c r="DGZ20" s="63"/>
      <c r="DHA20" s="63"/>
      <c r="DHB20" s="63"/>
      <c r="DHC20" s="63"/>
      <c r="DHD20" s="63"/>
      <c r="DHE20" s="63"/>
      <c r="DHF20" s="63"/>
      <c r="DHG20" s="63"/>
      <c r="DHH20" s="63"/>
      <c r="DHI20" s="63"/>
      <c r="DHJ20" s="63"/>
      <c r="DHK20" s="63"/>
      <c r="DHL20" s="63"/>
      <c r="DHM20" s="63"/>
      <c r="DHN20" s="63"/>
      <c r="DHO20" s="63"/>
      <c r="DHP20" s="63"/>
      <c r="DHQ20" s="63"/>
      <c r="DHR20" s="63"/>
      <c r="DHS20" s="63"/>
      <c r="DHT20" s="63"/>
      <c r="DHU20" s="63"/>
      <c r="DHV20" s="63"/>
      <c r="DHW20" s="63"/>
      <c r="DHX20" s="63"/>
      <c r="DHY20" s="63"/>
      <c r="DHZ20" s="63"/>
      <c r="DIA20" s="63"/>
      <c r="DIB20" s="63"/>
      <c r="DIC20" s="63"/>
      <c r="DID20" s="63"/>
      <c r="DIE20" s="63"/>
      <c r="DIF20" s="63"/>
      <c r="DIG20" s="63"/>
      <c r="DIH20" s="63"/>
      <c r="DII20" s="63"/>
      <c r="DIJ20" s="63"/>
      <c r="DIK20" s="63"/>
      <c r="DIL20" s="63"/>
      <c r="DIM20" s="63"/>
      <c r="DIN20" s="63"/>
      <c r="DIO20" s="63"/>
      <c r="DIP20" s="63"/>
      <c r="DIQ20" s="63"/>
      <c r="DIR20" s="63"/>
      <c r="DIS20" s="63"/>
      <c r="DIT20" s="63"/>
      <c r="DIU20" s="63"/>
      <c r="DIV20" s="63"/>
      <c r="DIW20" s="63"/>
      <c r="DIX20" s="63"/>
      <c r="DIY20" s="63"/>
      <c r="DIZ20" s="63"/>
      <c r="DJA20" s="63"/>
      <c r="DJB20" s="63"/>
      <c r="DJC20" s="63"/>
      <c r="DJD20" s="63"/>
      <c r="DJE20" s="63"/>
      <c r="DJF20" s="63"/>
      <c r="DJG20" s="63"/>
      <c r="DJH20" s="63"/>
      <c r="DJI20" s="63"/>
      <c r="DJJ20" s="63"/>
      <c r="DJK20" s="63"/>
      <c r="DJL20" s="63"/>
      <c r="DJM20" s="63"/>
      <c r="DJN20" s="63"/>
      <c r="DJO20" s="63"/>
      <c r="DJP20" s="63"/>
      <c r="DJQ20" s="63"/>
      <c r="DJR20" s="63"/>
      <c r="DJS20" s="63"/>
      <c r="DJT20" s="63"/>
      <c r="DJU20" s="63"/>
      <c r="DJV20" s="63"/>
      <c r="DJW20" s="63"/>
      <c r="DJX20" s="63"/>
      <c r="DJY20" s="63"/>
      <c r="DJZ20" s="63"/>
      <c r="DKA20" s="63"/>
      <c r="DKB20" s="63"/>
      <c r="DKC20" s="63"/>
      <c r="DKD20" s="63"/>
      <c r="DKE20" s="63"/>
      <c r="DKF20" s="63"/>
      <c r="DKG20" s="63"/>
      <c r="DKH20" s="63"/>
      <c r="DKI20" s="63"/>
      <c r="DKJ20" s="63"/>
      <c r="DKK20" s="63"/>
      <c r="DKL20" s="63"/>
      <c r="DKM20" s="63"/>
      <c r="DKN20" s="63"/>
      <c r="DKO20" s="63"/>
      <c r="DKP20" s="63"/>
      <c r="DKQ20" s="63"/>
      <c r="DKR20" s="63"/>
      <c r="DKS20" s="63"/>
      <c r="DKT20" s="63"/>
      <c r="DKU20" s="63"/>
      <c r="DKV20" s="63"/>
      <c r="DKW20" s="63"/>
      <c r="DKX20" s="63"/>
      <c r="DKY20" s="63"/>
      <c r="DKZ20" s="63"/>
      <c r="DLA20" s="63"/>
      <c r="DLB20" s="63"/>
      <c r="DLC20" s="63"/>
      <c r="DLD20" s="63"/>
      <c r="DLE20" s="63"/>
      <c r="DLF20" s="63"/>
      <c r="DLG20" s="63"/>
      <c r="DLH20" s="63"/>
      <c r="DLI20" s="63"/>
      <c r="DLJ20" s="63"/>
      <c r="DLK20" s="63"/>
      <c r="DLL20" s="63"/>
      <c r="DLM20" s="63"/>
      <c r="DLN20" s="63"/>
      <c r="DLO20" s="63"/>
      <c r="DLP20" s="63"/>
      <c r="DLQ20" s="63"/>
      <c r="DLR20" s="63"/>
      <c r="DLS20" s="63"/>
      <c r="DLT20" s="63"/>
      <c r="DLU20" s="63"/>
      <c r="DLV20" s="63"/>
      <c r="DLW20" s="63"/>
      <c r="DLX20" s="63"/>
      <c r="DLY20" s="63"/>
      <c r="DLZ20" s="63"/>
      <c r="DMA20" s="63"/>
      <c r="DMB20" s="63"/>
      <c r="DMC20" s="63"/>
      <c r="DMD20" s="63"/>
      <c r="DME20" s="63"/>
      <c r="DMF20" s="63"/>
      <c r="DMG20" s="63"/>
      <c r="DMH20" s="63"/>
      <c r="DMI20" s="63"/>
      <c r="DMJ20" s="63"/>
      <c r="DMK20" s="63"/>
      <c r="DML20" s="63"/>
      <c r="DMM20" s="63"/>
      <c r="DMN20" s="63"/>
      <c r="DMO20" s="63"/>
      <c r="DMP20" s="63"/>
      <c r="DMQ20" s="63"/>
      <c r="DMR20" s="63"/>
      <c r="DMS20" s="63"/>
      <c r="DMT20" s="63"/>
      <c r="DMU20" s="63"/>
      <c r="DMV20" s="63"/>
      <c r="DMW20" s="63"/>
      <c r="DMX20" s="63"/>
      <c r="DMY20" s="63"/>
      <c r="DMZ20" s="63"/>
      <c r="DNA20" s="63"/>
      <c r="DNB20" s="63"/>
      <c r="DNC20" s="63"/>
      <c r="DND20" s="63"/>
      <c r="DNE20" s="63"/>
      <c r="DNF20" s="63"/>
      <c r="DNG20" s="63"/>
      <c r="DNH20" s="63"/>
      <c r="DNI20" s="63"/>
      <c r="DNJ20" s="63"/>
      <c r="DNK20" s="63"/>
      <c r="DNL20" s="63"/>
      <c r="DNM20" s="63"/>
      <c r="DNN20" s="63"/>
      <c r="DNO20" s="63"/>
      <c r="DNP20" s="63"/>
      <c r="DNQ20" s="63"/>
      <c r="DNR20" s="63"/>
      <c r="DNS20" s="63"/>
      <c r="DNT20" s="63"/>
      <c r="DNU20" s="63"/>
      <c r="DNV20" s="63"/>
      <c r="DNW20" s="63"/>
      <c r="DNX20" s="63"/>
      <c r="DNY20" s="63"/>
      <c r="DNZ20" s="63"/>
      <c r="DOA20" s="63"/>
      <c r="DOB20" s="63"/>
      <c r="DOC20" s="63"/>
      <c r="DOD20" s="63"/>
      <c r="DOE20" s="63"/>
      <c r="DOF20" s="63"/>
      <c r="DOG20" s="63"/>
      <c r="DOH20" s="63"/>
      <c r="DOI20" s="63"/>
      <c r="DOJ20" s="63"/>
      <c r="DOK20" s="63"/>
      <c r="DOL20" s="63"/>
      <c r="DOM20" s="63"/>
      <c r="DON20" s="63"/>
      <c r="DOO20" s="63"/>
      <c r="DOP20" s="63"/>
      <c r="DOQ20" s="63"/>
      <c r="DOR20" s="63"/>
      <c r="DOS20" s="63"/>
      <c r="DOT20" s="63"/>
      <c r="DOU20" s="63"/>
      <c r="DOV20" s="63"/>
      <c r="DOW20" s="63"/>
      <c r="DOX20" s="63"/>
      <c r="DOY20" s="63"/>
      <c r="DOZ20" s="63"/>
      <c r="DPA20" s="63"/>
      <c r="DPB20" s="63"/>
      <c r="DPC20" s="63"/>
      <c r="DPD20" s="63"/>
      <c r="DPE20" s="63"/>
      <c r="DPF20" s="63"/>
      <c r="DPG20" s="63"/>
      <c r="DPH20" s="63"/>
      <c r="DPI20" s="63"/>
      <c r="DPJ20" s="63"/>
      <c r="DPK20" s="63"/>
      <c r="DPL20" s="63"/>
      <c r="DPM20" s="63"/>
      <c r="DPN20" s="63"/>
      <c r="DPO20" s="63"/>
      <c r="DPP20" s="63"/>
      <c r="DPQ20" s="63"/>
      <c r="DPR20" s="63"/>
      <c r="DPS20" s="63"/>
      <c r="DPT20" s="63"/>
      <c r="DPU20" s="63"/>
      <c r="DPV20" s="63"/>
      <c r="DPW20" s="63"/>
      <c r="DPX20" s="63"/>
      <c r="DPY20" s="63"/>
      <c r="DPZ20" s="63"/>
      <c r="DQA20" s="63"/>
      <c r="DQB20" s="63"/>
      <c r="DQC20" s="63"/>
      <c r="DQD20" s="63"/>
      <c r="DQE20" s="63"/>
      <c r="DQF20" s="63"/>
      <c r="DQG20" s="63"/>
      <c r="DQH20" s="63"/>
      <c r="DQI20" s="63"/>
      <c r="DQJ20" s="63"/>
      <c r="DQK20" s="63"/>
      <c r="DQL20" s="63"/>
      <c r="DQM20" s="63"/>
      <c r="DQN20" s="63"/>
      <c r="DQO20" s="63"/>
      <c r="DQP20" s="63"/>
      <c r="DQQ20" s="63"/>
      <c r="DQR20" s="63"/>
      <c r="DQS20" s="63"/>
      <c r="DQT20" s="63"/>
      <c r="DQU20" s="63"/>
      <c r="DQV20" s="63"/>
      <c r="DQW20" s="63"/>
      <c r="DQX20" s="63"/>
      <c r="DQY20" s="63"/>
      <c r="DQZ20" s="63"/>
      <c r="DRA20" s="63"/>
      <c r="DRB20" s="63"/>
      <c r="DRC20" s="63"/>
      <c r="DRD20" s="63"/>
      <c r="DRE20" s="63"/>
      <c r="DRF20" s="63"/>
      <c r="DRG20" s="63"/>
      <c r="DRH20" s="63"/>
      <c r="DRI20" s="63"/>
      <c r="DRJ20" s="63"/>
      <c r="DRK20" s="63"/>
      <c r="DRL20" s="63"/>
      <c r="DRM20" s="63"/>
      <c r="DRN20" s="63"/>
      <c r="DRO20" s="63"/>
      <c r="DRP20" s="63"/>
      <c r="DRQ20" s="63"/>
      <c r="DRR20" s="63"/>
      <c r="DRS20" s="63"/>
      <c r="DRT20" s="63"/>
      <c r="DRU20" s="63"/>
      <c r="DRV20" s="63"/>
      <c r="DRW20" s="63"/>
      <c r="DRX20" s="63"/>
      <c r="DRY20" s="63"/>
      <c r="DRZ20" s="63"/>
      <c r="DSA20" s="63"/>
      <c r="DSB20" s="63"/>
      <c r="DSC20" s="63"/>
      <c r="DSD20" s="63"/>
      <c r="DSE20" s="63"/>
      <c r="DSF20" s="63"/>
      <c r="DSG20" s="63"/>
      <c r="DSH20" s="63"/>
      <c r="DSI20" s="63"/>
      <c r="DSJ20" s="63"/>
      <c r="DSK20" s="63"/>
      <c r="DSL20" s="63"/>
      <c r="DSM20" s="63"/>
      <c r="DSN20" s="63"/>
      <c r="DSO20" s="63"/>
      <c r="DSP20" s="63"/>
      <c r="DSQ20" s="63"/>
      <c r="DSR20" s="63"/>
      <c r="DSS20" s="63"/>
      <c r="DST20" s="63"/>
      <c r="DSU20" s="63"/>
      <c r="DSV20" s="63"/>
      <c r="DSW20" s="63"/>
      <c r="DSX20" s="63"/>
      <c r="DSY20" s="63"/>
      <c r="DSZ20" s="63"/>
      <c r="DTA20" s="63"/>
      <c r="DTB20" s="63"/>
      <c r="DTC20" s="63"/>
      <c r="DTD20" s="63"/>
      <c r="DTE20" s="63"/>
      <c r="DTF20" s="63"/>
      <c r="DTG20" s="63"/>
      <c r="DTH20" s="63"/>
      <c r="DTI20" s="63"/>
      <c r="DTJ20" s="63"/>
      <c r="DTK20" s="63"/>
      <c r="DTL20" s="63"/>
      <c r="DTM20" s="63"/>
      <c r="DTN20" s="63"/>
      <c r="DTO20" s="63"/>
      <c r="DTP20" s="63"/>
      <c r="DTQ20" s="63"/>
      <c r="DTR20" s="63"/>
      <c r="DTS20" s="63"/>
      <c r="DTT20" s="63"/>
      <c r="DTU20" s="63"/>
      <c r="DTV20" s="63"/>
      <c r="DTW20" s="63"/>
      <c r="DTX20" s="63"/>
      <c r="DTY20" s="63"/>
      <c r="DTZ20" s="63"/>
      <c r="DUA20" s="63"/>
      <c r="DUB20" s="63"/>
      <c r="DUC20" s="63"/>
      <c r="DUD20" s="63"/>
      <c r="DUE20" s="63"/>
      <c r="DUF20" s="63"/>
      <c r="DUG20" s="63"/>
      <c r="DUH20" s="63"/>
      <c r="DUI20" s="63"/>
      <c r="DUJ20" s="63"/>
      <c r="DUK20" s="63"/>
      <c r="DUL20" s="63"/>
      <c r="DUM20" s="63"/>
      <c r="DUN20" s="63"/>
      <c r="DUO20" s="63"/>
      <c r="DUP20" s="63"/>
      <c r="DUQ20" s="63"/>
      <c r="DUR20" s="63"/>
      <c r="DUS20" s="63"/>
      <c r="DUT20" s="63"/>
      <c r="DUU20" s="63"/>
      <c r="DUV20" s="63"/>
      <c r="DUW20" s="63"/>
      <c r="DUX20" s="63"/>
      <c r="DUY20" s="63"/>
      <c r="DUZ20" s="63"/>
      <c r="DVA20" s="63"/>
      <c r="DVB20" s="63"/>
      <c r="DVC20" s="63"/>
      <c r="DVD20" s="63"/>
      <c r="DVE20" s="63"/>
      <c r="DVF20" s="63"/>
      <c r="DVG20" s="63"/>
      <c r="DVH20" s="63"/>
      <c r="DVI20" s="63"/>
      <c r="DVJ20" s="63"/>
      <c r="DVK20" s="63"/>
      <c r="DVL20" s="63"/>
      <c r="DVM20" s="63"/>
      <c r="DVN20" s="63"/>
      <c r="DVO20" s="63"/>
      <c r="DVP20" s="63"/>
      <c r="DVQ20" s="63"/>
      <c r="DVR20" s="63"/>
      <c r="DVS20" s="63"/>
      <c r="DVT20" s="63"/>
      <c r="DVU20" s="63"/>
      <c r="DVV20" s="63"/>
      <c r="DVW20" s="63"/>
      <c r="DVX20" s="63"/>
      <c r="DVY20" s="63"/>
      <c r="DVZ20" s="63"/>
      <c r="DWA20" s="63"/>
      <c r="DWB20" s="63"/>
      <c r="DWC20" s="63"/>
      <c r="DWD20" s="63"/>
      <c r="DWE20" s="63"/>
      <c r="DWF20" s="63"/>
      <c r="DWG20" s="63"/>
      <c r="DWH20" s="63"/>
      <c r="DWI20" s="63"/>
      <c r="DWJ20" s="63"/>
      <c r="DWK20" s="63"/>
      <c r="DWL20" s="63"/>
      <c r="DWM20" s="63"/>
      <c r="DWN20" s="63"/>
      <c r="DWO20" s="63"/>
      <c r="DWP20" s="63"/>
      <c r="DWQ20" s="63"/>
      <c r="DWR20" s="63"/>
      <c r="DWS20" s="63"/>
      <c r="DWT20" s="63"/>
      <c r="DWU20" s="63"/>
      <c r="DWV20" s="63"/>
      <c r="DWW20" s="63"/>
      <c r="DWX20" s="63"/>
      <c r="DWY20" s="63"/>
      <c r="DWZ20" s="63"/>
      <c r="DXA20" s="63"/>
      <c r="DXB20" s="63"/>
      <c r="DXC20" s="63"/>
      <c r="DXD20" s="63"/>
      <c r="DXE20" s="63"/>
      <c r="DXF20" s="63"/>
      <c r="DXG20" s="63"/>
      <c r="DXH20" s="63"/>
      <c r="DXI20" s="63"/>
      <c r="DXJ20" s="63"/>
      <c r="DXK20" s="63"/>
      <c r="DXL20" s="63"/>
      <c r="DXM20" s="63"/>
      <c r="DXN20" s="63"/>
      <c r="DXO20" s="63"/>
      <c r="DXP20" s="63"/>
      <c r="DXQ20" s="63"/>
      <c r="DXR20" s="63"/>
      <c r="DXS20" s="63"/>
      <c r="DXT20" s="63"/>
      <c r="DXU20" s="63"/>
      <c r="DXV20" s="63"/>
      <c r="DXW20" s="63"/>
      <c r="DXX20" s="63"/>
      <c r="DXY20" s="63"/>
      <c r="DXZ20" s="63"/>
      <c r="DYA20" s="63"/>
      <c r="DYB20" s="63"/>
      <c r="DYC20" s="63"/>
      <c r="DYD20" s="63"/>
      <c r="DYE20" s="63"/>
      <c r="DYF20" s="63"/>
      <c r="DYG20" s="63"/>
      <c r="DYH20" s="63"/>
      <c r="DYI20" s="63"/>
      <c r="DYJ20" s="63"/>
      <c r="DYK20" s="63"/>
      <c r="DYL20" s="63"/>
      <c r="DYM20" s="63"/>
      <c r="DYN20" s="63"/>
      <c r="DYO20" s="63"/>
      <c r="DYP20" s="63"/>
      <c r="DYQ20" s="63"/>
      <c r="DYR20" s="63"/>
      <c r="DYS20" s="63"/>
      <c r="DYT20" s="63"/>
      <c r="DYU20" s="63"/>
      <c r="DYV20" s="63"/>
      <c r="DYW20" s="63"/>
      <c r="DYX20" s="63"/>
      <c r="DYY20" s="63"/>
      <c r="DYZ20" s="63"/>
      <c r="DZA20" s="63"/>
      <c r="DZB20" s="63"/>
      <c r="DZC20" s="63"/>
      <c r="DZD20" s="63"/>
      <c r="DZE20" s="63"/>
      <c r="DZF20" s="63"/>
      <c r="DZG20" s="63"/>
      <c r="DZH20" s="63"/>
      <c r="DZI20" s="63"/>
      <c r="DZJ20" s="63"/>
      <c r="DZK20" s="63"/>
      <c r="DZL20" s="63"/>
      <c r="DZM20" s="63"/>
      <c r="DZN20" s="63"/>
      <c r="DZO20" s="63"/>
      <c r="DZP20" s="63"/>
      <c r="DZQ20" s="63"/>
      <c r="DZR20" s="63"/>
      <c r="DZS20" s="63"/>
      <c r="DZT20" s="63"/>
      <c r="DZU20" s="63"/>
      <c r="DZV20" s="63"/>
      <c r="DZW20" s="63"/>
      <c r="DZX20" s="63"/>
      <c r="DZY20" s="63"/>
      <c r="DZZ20" s="63"/>
      <c r="EAA20" s="63"/>
      <c r="EAB20" s="63"/>
      <c r="EAC20" s="63"/>
      <c r="EAD20" s="63"/>
      <c r="EAE20" s="63"/>
      <c r="EAF20" s="63"/>
      <c r="EAG20" s="63"/>
      <c r="EAH20" s="63"/>
      <c r="EAI20" s="63"/>
      <c r="EAJ20" s="63"/>
      <c r="EAK20" s="63"/>
      <c r="EAL20" s="63"/>
      <c r="EAM20" s="63"/>
      <c r="EAN20" s="63"/>
      <c r="EAO20" s="63"/>
      <c r="EAP20" s="63"/>
      <c r="EAQ20" s="63"/>
      <c r="EAR20" s="63"/>
      <c r="EAS20" s="63"/>
      <c r="EAT20" s="63"/>
      <c r="EAU20" s="63"/>
      <c r="EAV20" s="63"/>
      <c r="EAW20" s="63"/>
      <c r="EAX20" s="63"/>
      <c r="EAY20" s="63"/>
      <c r="EAZ20" s="63"/>
      <c r="EBA20" s="63"/>
      <c r="EBB20" s="63"/>
      <c r="EBC20" s="63"/>
      <c r="EBD20" s="63"/>
      <c r="EBE20" s="63"/>
      <c r="EBF20" s="63"/>
      <c r="EBG20" s="63"/>
      <c r="EBH20" s="63"/>
      <c r="EBI20" s="63"/>
      <c r="EBJ20" s="63"/>
      <c r="EBK20" s="63"/>
      <c r="EBL20" s="63"/>
      <c r="EBM20" s="63"/>
      <c r="EBN20" s="63"/>
      <c r="EBO20" s="63"/>
      <c r="EBP20" s="63"/>
      <c r="EBQ20" s="63"/>
      <c r="EBR20" s="63"/>
      <c r="EBS20" s="63"/>
      <c r="EBT20" s="63"/>
      <c r="EBU20" s="63"/>
      <c r="EBV20" s="63"/>
      <c r="EBW20" s="63"/>
      <c r="EBX20" s="63"/>
      <c r="EBY20" s="63"/>
      <c r="EBZ20" s="63"/>
      <c r="ECA20" s="63"/>
      <c r="ECB20" s="63"/>
      <c r="ECC20" s="63"/>
      <c r="ECD20" s="63"/>
      <c r="ECE20" s="63"/>
      <c r="ECF20" s="63"/>
      <c r="ECG20" s="63"/>
      <c r="ECH20" s="63"/>
      <c r="ECI20" s="63"/>
      <c r="ECJ20" s="63"/>
      <c r="ECK20" s="63"/>
      <c r="ECL20" s="63"/>
      <c r="ECM20" s="63"/>
      <c r="ECN20" s="63"/>
      <c r="ECO20" s="63"/>
      <c r="ECP20" s="63"/>
      <c r="ECQ20" s="63"/>
      <c r="ECR20" s="63"/>
      <c r="ECS20" s="63"/>
      <c r="ECT20" s="63"/>
      <c r="ECU20" s="63"/>
      <c r="ECV20" s="63"/>
      <c r="ECW20" s="63"/>
      <c r="ECX20" s="63"/>
      <c r="ECY20" s="63"/>
      <c r="ECZ20" s="63"/>
      <c r="EDA20" s="63"/>
      <c r="EDB20" s="63"/>
      <c r="EDC20" s="63"/>
      <c r="EDD20" s="63"/>
      <c r="EDE20" s="63"/>
      <c r="EDF20" s="63"/>
      <c r="EDG20" s="63"/>
      <c r="EDH20" s="63"/>
      <c r="EDI20" s="63"/>
      <c r="EDJ20" s="63"/>
      <c r="EDK20" s="63"/>
      <c r="EDL20" s="63"/>
      <c r="EDM20" s="63"/>
      <c r="EDN20" s="63"/>
      <c r="EDO20" s="63"/>
      <c r="EDP20" s="63"/>
      <c r="EDQ20" s="63"/>
      <c r="EDR20" s="63"/>
      <c r="EDS20" s="63"/>
      <c r="EDT20" s="63"/>
      <c r="EDU20" s="63"/>
      <c r="EDV20" s="63"/>
      <c r="EDW20" s="63"/>
      <c r="EDX20" s="63"/>
      <c r="EDY20" s="63"/>
      <c r="EDZ20" s="63"/>
      <c r="EEA20" s="63"/>
      <c r="EEB20" s="63"/>
      <c r="EEC20" s="63"/>
      <c r="EED20" s="63"/>
      <c r="EEE20" s="63"/>
      <c r="EEF20" s="63"/>
      <c r="EEG20" s="63"/>
      <c r="EEH20" s="63"/>
      <c r="EEI20" s="63"/>
      <c r="EEJ20" s="63"/>
      <c r="EEK20" s="63"/>
      <c r="EEL20" s="63"/>
      <c r="EEM20" s="63"/>
      <c r="EEN20" s="63"/>
      <c r="EEO20" s="63"/>
      <c r="EEP20" s="63"/>
      <c r="EEQ20" s="63"/>
      <c r="EER20" s="63"/>
      <c r="EES20" s="63"/>
      <c r="EET20" s="63"/>
      <c r="EEU20" s="63"/>
      <c r="EEV20" s="63"/>
      <c r="EEW20" s="63"/>
      <c r="EEX20" s="63"/>
      <c r="EEY20" s="63"/>
      <c r="EEZ20" s="63"/>
      <c r="EFA20" s="63"/>
      <c r="EFB20" s="63"/>
      <c r="EFC20" s="63"/>
      <c r="EFD20" s="63"/>
      <c r="EFE20" s="63"/>
      <c r="EFF20" s="63"/>
      <c r="EFG20" s="63"/>
      <c r="EFH20" s="63"/>
      <c r="EFI20" s="63"/>
      <c r="EFJ20" s="63"/>
      <c r="EFK20" s="63"/>
      <c r="EFL20" s="63"/>
      <c r="EFM20" s="63"/>
      <c r="EFN20" s="63"/>
      <c r="EFO20" s="63"/>
      <c r="EFP20" s="63"/>
      <c r="EFQ20" s="63"/>
      <c r="EFR20" s="63"/>
      <c r="EFS20" s="63"/>
      <c r="EFT20" s="63"/>
      <c r="EFU20" s="63"/>
      <c r="EFV20" s="63"/>
      <c r="EFW20" s="63"/>
      <c r="EFX20" s="63"/>
      <c r="EFY20" s="63"/>
      <c r="EFZ20" s="63"/>
      <c r="EGA20" s="63"/>
      <c r="EGB20" s="63"/>
      <c r="EGC20" s="63"/>
      <c r="EGD20" s="63"/>
      <c r="EGE20" s="63"/>
      <c r="EGF20" s="63"/>
      <c r="EGG20" s="63"/>
      <c r="EGH20" s="63"/>
      <c r="EGI20" s="63"/>
      <c r="EGJ20" s="63"/>
      <c r="EGK20" s="63"/>
      <c r="EGL20" s="63"/>
      <c r="EGM20" s="63"/>
      <c r="EGN20" s="63"/>
      <c r="EGO20" s="63"/>
      <c r="EGP20" s="63"/>
      <c r="EGQ20" s="63"/>
      <c r="EGR20" s="63"/>
      <c r="EGS20" s="63"/>
      <c r="EGT20" s="63"/>
      <c r="EGU20" s="63"/>
      <c r="EGV20" s="63"/>
      <c r="EGW20" s="63"/>
      <c r="EGX20" s="63"/>
      <c r="EGY20" s="63"/>
      <c r="EGZ20" s="63"/>
      <c r="EHA20" s="63"/>
      <c r="EHB20" s="63"/>
      <c r="EHC20" s="63"/>
      <c r="EHD20" s="63"/>
      <c r="EHE20" s="63"/>
      <c r="EHF20" s="63"/>
      <c r="EHG20" s="63"/>
      <c r="EHH20" s="63"/>
      <c r="EHI20" s="63"/>
      <c r="EHJ20" s="63"/>
      <c r="EHK20" s="63"/>
      <c r="EHL20" s="63"/>
      <c r="EHM20" s="63"/>
      <c r="EHN20" s="63"/>
      <c r="EHO20" s="63"/>
      <c r="EHP20" s="63"/>
      <c r="EHQ20" s="63"/>
      <c r="EHR20" s="63"/>
      <c r="EHS20" s="63"/>
      <c r="EHT20" s="63"/>
      <c r="EHU20" s="63"/>
      <c r="EHV20" s="63"/>
      <c r="EHW20" s="63"/>
      <c r="EHX20" s="63"/>
      <c r="EHY20" s="63"/>
      <c r="EHZ20" s="63"/>
      <c r="EIA20" s="63"/>
      <c r="EIB20" s="63"/>
      <c r="EIC20" s="63"/>
      <c r="EID20" s="63"/>
      <c r="EIE20" s="63"/>
      <c r="EIF20" s="63"/>
      <c r="EIG20" s="63"/>
      <c r="EIH20" s="63"/>
      <c r="EII20" s="63"/>
      <c r="EIJ20" s="63"/>
      <c r="EIK20" s="63"/>
      <c r="EIL20" s="63"/>
      <c r="EIM20" s="63"/>
      <c r="EIN20" s="63"/>
      <c r="EIO20" s="63"/>
      <c r="EIP20" s="63"/>
      <c r="EIQ20" s="63"/>
      <c r="EIR20" s="63"/>
      <c r="EIS20" s="63"/>
      <c r="EIT20" s="63"/>
      <c r="EIU20" s="63"/>
      <c r="EIV20" s="63"/>
      <c r="EIW20" s="63"/>
      <c r="EIX20" s="63"/>
      <c r="EIY20" s="63"/>
      <c r="EIZ20" s="63"/>
      <c r="EJA20" s="63"/>
      <c r="EJB20" s="63"/>
      <c r="EJC20" s="63"/>
      <c r="EJD20" s="63"/>
      <c r="EJE20" s="63"/>
      <c r="EJF20" s="63"/>
      <c r="EJG20" s="63"/>
      <c r="EJH20" s="63"/>
      <c r="EJI20" s="63"/>
      <c r="EJJ20" s="63"/>
      <c r="EJK20" s="63"/>
      <c r="EJL20" s="63"/>
      <c r="EJM20" s="63"/>
      <c r="EJN20" s="63"/>
      <c r="EJO20" s="63"/>
      <c r="EJP20" s="63"/>
      <c r="EJQ20" s="63"/>
      <c r="EJR20" s="63"/>
      <c r="EJS20" s="63"/>
      <c r="EJT20" s="63"/>
      <c r="EJU20" s="63"/>
      <c r="EJV20" s="63"/>
      <c r="EJW20" s="63"/>
      <c r="EJX20" s="63"/>
      <c r="EJY20" s="63"/>
      <c r="EJZ20" s="63"/>
      <c r="EKA20" s="63"/>
      <c r="EKB20" s="63"/>
      <c r="EKC20" s="63"/>
      <c r="EKD20" s="63"/>
      <c r="EKE20" s="63"/>
      <c r="EKF20" s="63"/>
      <c r="EKG20" s="63"/>
      <c r="EKH20" s="63"/>
      <c r="EKI20" s="63"/>
      <c r="EKJ20" s="63"/>
      <c r="EKK20" s="63"/>
      <c r="EKL20" s="63"/>
      <c r="EKM20" s="63"/>
      <c r="EKN20" s="63"/>
      <c r="EKO20" s="63"/>
      <c r="EKP20" s="63"/>
      <c r="EKQ20" s="63"/>
      <c r="EKR20" s="63"/>
      <c r="EKS20" s="63"/>
      <c r="EKT20" s="63"/>
      <c r="EKU20" s="63"/>
      <c r="EKV20" s="63"/>
      <c r="EKW20" s="63"/>
      <c r="EKX20" s="63"/>
      <c r="EKY20" s="63"/>
      <c r="EKZ20" s="63"/>
      <c r="ELA20" s="63"/>
      <c r="ELB20" s="63"/>
      <c r="ELC20" s="63"/>
      <c r="ELD20" s="63"/>
      <c r="ELE20" s="63"/>
      <c r="ELF20" s="63"/>
      <c r="ELG20" s="63"/>
      <c r="ELH20" s="63"/>
      <c r="ELI20" s="63"/>
      <c r="ELJ20" s="63"/>
      <c r="ELK20" s="63"/>
      <c r="ELL20" s="63"/>
      <c r="ELM20" s="63"/>
      <c r="ELN20" s="63"/>
      <c r="ELO20" s="63"/>
      <c r="ELP20" s="63"/>
      <c r="ELQ20" s="63"/>
      <c r="ELR20" s="63"/>
      <c r="ELS20" s="63"/>
      <c r="ELT20" s="63"/>
      <c r="ELU20" s="63"/>
      <c r="ELV20" s="63"/>
      <c r="ELW20" s="63"/>
      <c r="ELX20" s="63"/>
      <c r="ELY20" s="63"/>
      <c r="ELZ20" s="63"/>
      <c r="EMA20" s="63"/>
      <c r="EMB20" s="63"/>
      <c r="EMC20" s="63"/>
      <c r="EMD20" s="63"/>
      <c r="EME20" s="63"/>
      <c r="EMF20" s="63"/>
      <c r="EMG20" s="63"/>
      <c r="EMH20" s="63"/>
      <c r="EMI20" s="63"/>
      <c r="EMJ20" s="63"/>
      <c r="EMK20" s="63"/>
      <c r="EML20" s="63"/>
      <c r="EMM20" s="63"/>
      <c r="EMN20" s="63"/>
      <c r="EMO20" s="63"/>
      <c r="EMP20" s="63"/>
      <c r="EMQ20" s="63"/>
      <c r="EMR20" s="63"/>
      <c r="EMS20" s="63"/>
      <c r="EMT20" s="63"/>
      <c r="EMU20" s="63"/>
      <c r="EMV20" s="63"/>
      <c r="EMW20" s="63"/>
      <c r="EMX20" s="63"/>
      <c r="EMY20" s="63"/>
      <c r="EMZ20" s="63"/>
      <c r="ENA20" s="63"/>
      <c r="ENB20" s="63"/>
      <c r="ENC20" s="63"/>
      <c r="END20" s="63"/>
      <c r="ENE20" s="63"/>
      <c r="ENF20" s="63"/>
      <c r="ENG20" s="63"/>
      <c r="ENH20" s="63"/>
      <c r="ENI20" s="63"/>
      <c r="ENJ20" s="63"/>
      <c r="ENK20" s="63"/>
      <c r="ENL20" s="63"/>
      <c r="ENM20" s="63"/>
      <c r="ENN20" s="63"/>
      <c r="ENO20" s="63"/>
      <c r="ENP20" s="63"/>
      <c r="ENQ20" s="63"/>
      <c r="ENR20" s="63"/>
      <c r="ENS20" s="63"/>
      <c r="ENT20" s="63"/>
      <c r="ENU20" s="63"/>
      <c r="ENV20" s="63"/>
      <c r="ENW20" s="63"/>
      <c r="ENX20" s="63"/>
      <c r="ENY20" s="63"/>
      <c r="ENZ20" s="63"/>
      <c r="EOA20" s="63"/>
      <c r="EOB20" s="63"/>
      <c r="EOC20" s="63"/>
      <c r="EOD20" s="63"/>
      <c r="EOE20" s="63"/>
      <c r="EOF20" s="63"/>
      <c r="EOG20" s="63"/>
      <c r="EOH20" s="63"/>
      <c r="EOI20" s="63"/>
      <c r="EOJ20" s="63"/>
      <c r="EOK20" s="63"/>
      <c r="EOL20" s="63"/>
      <c r="EOM20" s="63"/>
      <c r="EON20" s="63"/>
      <c r="EOO20" s="63"/>
      <c r="EOP20" s="63"/>
      <c r="EOQ20" s="63"/>
      <c r="EOR20" s="63"/>
      <c r="EOS20" s="63"/>
      <c r="EOT20" s="63"/>
      <c r="EOU20" s="63"/>
      <c r="EOV20" s="63"/>
      <c r="EOW20" s="63"/>
      <c r="EOX20" s="63"/>
      <c r="EOY20" s="63"/>
      <c r="EOZ20" s="63"/>
      <c r="EPA20" s="63"/>
      <c r="EPB20" s="63"/>
      <c r="EPC20" s="63"/>
      <c r="EPD20" s="63"/>
      <c r="EPE20" s="63"/>
      <c r="EPF20" s="63"/>
      <c r="EPG20" s="63"/>
      <c r="EPH20" s="63"/>
      <c r="EPI20" s="63"/>
      <c r="EPJ20" s="63"/>
      <c r="EPK20" s="63"/>
      <c r="EPL20" s="63"/>
      <c r="EPM20" s="63"/>
      <c r="EPN20" s="63"/>
      <c r="EPO20" s="63"/>
      <c r="EPP20" s="63"/>
      <c r="EPQ20" s="63"/>
      <c r="EPR20" s="63"/>
      <c r="EPS20" s="63"/>
      <c r="EPT20" s="63"/>
      <c r="EPU20" s="63"/>
      <c r="EPV20" s="63"/>
      <c r="EPW20" s="63"/>
      <c r="EPX20" s="63"/>
      <c r="EPY20" s="63"/>
      <c r="EPZ20" s="63"/>
      <c r="EQA20" s="63"/>
      <c r="EQB20" s="63"/>
      <c r="EQC20" s="63"/>
      <c r="EQD20" s="63"/>
      <c r="EQE20" s="63"/>
      <c r="EQF20" s="63"/>
      <c r="EQG20" s="63"/>
      <c r="EQH20" s="63"/>
      <c r="EQI20" s="63"/>
      <c r="EQJ20" s="63"/>
      <c r="EQK20" s="63"/>
      <c r="EQL20" s="63"/>
      <c r="EQM20" s="63"/>
      <c r="EQN20" s="63"/>
      <c r="EQO20" s="63"/>
      <c r="EQP20" s="63"/>
      <c r="EQQ20" s="63"/>
      <c r="EQR20" s="63"/>
      <c r="EQS20" s="63"/>
      <c r="EQT20" s="63"/>
      <c r="EQU20" s="63"/>
      <c r="EQV20" s="63"/>
      <c r="EQW20" s="63"/>
      <c r="EQX20" s="63"/>
      <c r="EQY20" s="63"/>
      <c r="EQZ20" s="63"/>
      <c r="ERA20" s="63"/>
      <c r="ERB20" s="63"/>
      <c r="ERC20" s="63"/>
      <c r="ERD20" s="63"/>
      <c r="ERE20" s="63"/>
      <c r="ERF20" s="63"/>
      <c r="ERG20" s="63"/>
      <c r="ERH20" s="63"/>
      <c r="ERI20" s="63"/>
      <c r="ERJ20" s="63"/>
      <c r="ERK20" s="63"/>
      <c r="ERL20" s="63"/>
      <c r="ERM20" s="63"/>
      <c r="ERN20" s="63"/>
      <c r="ERO20" s="63"/>
      <c r="ERP20" s="63"/>
      <c r="ERQ20" s="63"/>
      <c r="ERR20" s="63"/>
      <c r="ERS20" s="63"/>
      <c r="ERT20" s="63"/>
      <c r="ERU20" s="63"/>
      <c r="ERV20" s="63"/>
      <c r="ERW20" s="63"/>
      <c r="ERX20" s="63"/>
      <c r="ERY20" s="63"/>
      <c r="ERZ20" s="63"/>
      <c r="ESA20" s="63"/>
      <c r="ESB20" s="63"/>
      <c r="ESC20" s="63"/>
      <c r="ESD20" s="63"/>
      <c r="ESE20" s="63"/>
      <c r="ESF20" s="63"/>
      <c r="ESG20" s="63"/>
      <c r="ESH20" s="63"/>
      <c r="ESI20" s="63"/>
      <c r="ESJ20" s="63"/>
      <c r="ESK20" s="63"/>
      <c r="ESL20" s="63"/>
      <c r="ESM20" s="63"/>
      <c r="ESN20" s="63"/>
      <c r="ESO20" s="63"/>
      <c r="ESP20" s="63"/>
      <c r="ESQ20" s="63"/>
      <c r="ESR20" s="63"/>
      <c r="ESS20" s="63"/>
      <c r="EST20" s="63"/>
      <c r="ESU20" s="63"/>
      <c r="ESV20" s="63"/>
      <c r="ESW20" s="63"/>
      <c r="ESX20" s="63"/>
      <c r="ESY20" s="63"/>
      <c r="ESZ20" s="63"/>
      <c r="ETA20" s="63"/>
      <c r="ETB20" s="63"/>
      <c r="ETC20" s="63"/>
      <c r="ETD20" s="63"/>
      <c r="ETE20" s="63"/>
      <c r="ETF20" s="63"/>
      <c r="ETG20" s="63"/>
      <c r="ETH20" s="63"/>
      <c r="ETI20" s="63"/>
      <c r="ETJ20" s="63"/>
      <c r="ETK20" s="63"/>
      <c r="ETL20" s="63"/>
      <c r="ETM20" s="63"/>
      <c r="ETN20" s="63"/>
      <c r="ETO20" s="63"/>
      <c r="ETP20" s="63"/>
      <c r="ETQ20" s="63"/>
      <c r="ETR20" s="63"/>
      <c r="ETS20" s="63"/>
      <c r="ETT20" s="63"/>
      <c r="ETU20" s="63"/>
      <c r="ETV20" s="63"/>
      <c r="ETW20" s="63"/>
      <c r="ETX20" s="63"/>
      <c r="ETY20" s="63"/>
      <c r="ETZ20" s="63"/>
      <c r="EUA20" s="63"/>
      <c r="EUB20" s="63"/>
      <c r="EUC20" s="63"/>
      <c r="EUD20" s="63"/>
      <c r="EUE20" s="63"/>
      <c r="EUF20" s="63"/>
      <c r="EUG20" s="63"/>
      <c r="EUH20" s="63"/>
      <c r="EUI20" s="63"/>
      <c r="EUJ20" s="63"/>
      <c r="EUK20" s="63"/>
      <c r="EUL20" s="63"/>
      <c r="EUM20" s="63"/>
      <c r="EUN20" s="63"/>
      <c r="EUO20" s="63"/>
      <c r="EUP20" s="63"/>
      <c r="EUQ20" s="63"/>
      <c r="EUR20" s="63"/>
      <c r="EUS20" s="63"/>
      <c r="EUT20" s="63"/>
      <c r="EUU20" s="63"/>
      <c r="EUV20" s="63"/>
      <c r="EUW20" s="63"/>
      <c r="EUX20" s="63"/>
      <c r="EUY20" s="63"/>
      <c r="EUZ20" s="63"/>
      <c r="EVA20" s="63"/>
      <c r="EVB20" s="63"/>
      <c r="EVC20" s="63"/>
      <c r="EVD20" s="63"/>
      <c r="EVE20" s="63"/>
      <c r="EVF20" s="63"/>
      <c r="EVG20" s="63"/>
      <c r="EVH20" s="63"/>
      <c r="EVI20" s="63"/>
      <c r="EVJ20" s="63"/>
      <c r="EVK20" s="63"/>
      <c r="EVL20" s="63"/>
      <c r="EVM20" s="63"/>
      <c r="EVN20" s="63"/>
      <c r="EVO20" s="63"/>
      <c r="EVP20" s="63"/>
      <c r="EVQ20" s="63"/>
      <c r="EVR20" s="63"/>
      <c r="EVS20" s="63"/>
      <c r="EVT20" s="63"/>
      <c r="EVU20" s="63"/>
      <c r="EVV20" s="63"/>
      <c r="EVW20" s="63"/>
      <c r="EVX20" s="63"/>
      <c r="EVY20" s="63"/>
      <c r="EVZ20" s="63"/>
      <c r="EWA20" s="63"/>
      <c r="EWB20" s="63"/>
      <c r="EWC20" s="63"/>
      <c r="EWD20" s="63"/>
      <c r="EWE20" s="63"/>
      <c r="EWF20" s="63"/>
      <c r="EWG20" s="63"/>
      <c r="EWH20" s="63"/>
      <c r="EWI20" s="63"/>
      <c r="EWJ20" s="63"/>
      <c r="EWK20" s="63"/>
      <c r="EWL20" s="63"/>
      <c r="EWM20" s="63"/>
      <c r="EWN20" s="63"/>
      <c r="EWO20" s="63"/>
      <c r="EWP20" s="63"/>
      <c r="EWQ20" s="63"/>
      <c r="EWR20" s="63"/>
      <c r="EWS20" s="63"/>
      <c r="EWT20" s="63"/>
      <c r="EWU20" s="63"/>
      <c r="EWV20" s="63"/>
      <c r="EWW20" s="63"/>
      <c r="EWX20" s="63"/>
      <c r="EWY20" s="63"/>
      <c r="EWZ20" s="63"/>
      <c r="EXA20" s="63"/>
      <c r="EXB20" s="63"/>
      <c r="EXC20" s="63"/>
      <c r="EXD20" s="63"/>
      <c r="EXE20" s="63"/>
      <c r="EXF20" s="63"/>
      <c r="EXG20" s="63"/>
      <c r="EXH20" s="63"/>
      <c r="EXI20" s="63"/>
      <c r="EXJ20" s="63"/>
      <c r="EXK20" s="63"/>
      <c r="EXL20" s="63"/>
      <c r="EXM20" s="63"/>
      <c r="EXN20" s="63"/>
      <c r="EXO20" s="63"/>
      <c r="EXP20" s="63"/>
      <c r="EXQ20" s="63"/>
      <c r="EXR20" s="63"/>
      <c r="EXS20" s="63"/>
      <c r="EXT20" s="63"/>
      <c r="EXU20" s="63"/>
      <c r="EXV20" s="63"/>
      <c r="EXW20" s="63"/>
      <c r="EXX20" s="63"/>
      <c r="EXY20" s="63"/>
      <c r="EXZ20" s="63"/>
      <c r="EYA20" s="63"/>
      <c r="EYB20" s="63"/>
      <c r="EYC20" s="63"/>
      <c r="EYD20" s="63"/>
      <c r="EYE20" s="63"/>
      <c r="EYF20" s="63"/>
      <c r="EYG20" s="63"/>
      <c r="EYH20" s="63"/>
      <c r="EYI20" s="63"/>
      <c r="EYJ20" s="63"/>
      <c r="EYK20" s="63"/>
      <c r="EYL20" s="63"/>
      <c r="EYM20" s="63"/>
      <c r="EYN20" s="63"/>
      <c r="EYO20" s="63"/>
      <c r="EYP20" s="63"/>
      <c r="EYQ20" s="63"/>
      <c r="EYR20" s="63"/>
      <c r="EYS20" s="63"/>
      <c r="EYT20" s="63"/>
      <c r="EYU20" s="63"/>
      <c r="EYV20" s="63"/>
      <c r="EYW20" s="63"/>
      <c r="EYX20" s="63"/>
      <c r="EYY20" s="63"/>
      <c r="EYZ20" s="63"/>
      <c r="EZA20" s="63"/>
      <c r="EZB20" s="63"/>
      <c r="EZC20" s="63"/>
      <c r="EZD20" s="63"/>
      <c r="EZE20" s="63"/>
      <c r="EZF20" s="63"/>
      <c r="EZG20" s="63"/>
      <c r="EZH20" s="63"/>
      <c r="EZI20" s="63"/>
      <c r="EZJ20" s="63"/>
      <c r="EZK20" s="63"/>
      <c r="EZL20" s="63"/>
      <c r="EZM20" s="63"/>
      <c r="EZN20" s="63"/>
      <c r="EZO20" s="63"/>
      <c r="EZP20" s="63"/>
      <c r="EZQ20" s="63"/>
      <c r="EZR20" s="63"/>
      <c r="EZS20" s="63"/>
      <c r="EZT20" s="63"/>
      <c r="EZU20" s="63"/>
      <c r="EZV20" s="63"/>
      <c r="EZW20" s="63"/>
      <c r="EZX20" s="63"/>
      <c r="EZY20" s="63"/>
      <c r="EZZ20" s="63"/>
      <c r="FAA20" s="63"/>
      <c r="FAB20" s="63"/>
      <c r="FAC20" s="63"/>
      <c r="FAD20" s="63"/>
      <c r="FAE20" s="63"/>
      <c r="FAF20" s="63"/>
      <c r="FAG20" s="63"/>
      <c r="FAH20" s="63"/>
      <c r="FAI20" s="63"/>
      <c r="FAJ20" s="63"/>
      <c r="FAK20" s="63"/>
      <c r="FAL20" s="63"/>
      <c r="FAM20" s="63"/>
      <c r="FAN20" s="63"/>
      <c r="FAO20" s="63"/>
      <c r="FAP20" s="63"/>
      <c r="FAQ20" s="63"/>
      <c r="FAR20" s="63"/>
      <c r="FAS20" s="63"/>
      <c r="FAT20" s="63"/>
      <c r="FAU20" s="63"/>
      <c r="FAV20" s="63"/>
      <c r="FAW20" s="63"/>
      <c r="FAX20" s="63"/>
      <c r="FAY20" s="63"/>
      <c r="FAZ20" s="63"/>
      <c r="FBA20" s="63"/>
      <c r="FBB20" s="63"/>
      <c r="FBC20" s="63"/>
      <c r="FBD20" s="63"/>
      <c r="FBE20" s="63"/>
      <c r="FBF20" s="63"/>
      <c r="FBG20" s="63"/>
      <c r="FBH20" s="63"/>
      <c r="FBI20" s="63"/>
      <c r="FBJ20" s="63"/>
      <c r="FBK20" s="63"/>
      <c r="FBL20" s="63"/>
      <c r="FBM20" s="63"/>
      <c r="FBN20" s="63"/>
      <c r="FBO20" s="63"/>
      <c r="FBP20" s="63"/>
      <c r="FBQ20" s="63"/>
      <c r="FBR20" s="63"/>
      <c r="FBS20" s="63"/>
      <c r="FBT20" s="63"/>
      <c r="FBU20" s="63"/>
      <c r="FBV20" s="63"/>
      <c r="FBW20" s="63"/>
      <c r="FBX20" s="63"/>
      <c r="FBY20" s="63"/>
      <c r="FBZ20" s="63"/>
      <c r="FCA20" s="63"/>
      <c r="FCB20" s="63"/>
      <c r="FCC20" s="63"/>
      <c r="FCD20" s="63"/>
      <c r="FCE20" s="63"/>
      <c r="FCF20" s="63"/>
      <c r="FCG20" s="63"/>
      <c r="FCH20" s="63"/>
      <c r="FCI20" s="63"/>
      <c r="FCJ20" s="63"/>
      <c r="FCK20" s="63"/>
      <c r="FCL20" s="63"/>
      <c r="FCM20" s="63"/>
      <c r="FCN20" s="63"/>
      <c r="FCO20" s="63"/>
      <c r="FCP20" s="63"/>
      <c r="FCQ20" s="63"/>
      <c r="FCR20" s="63"/>
      <c r="FCS20" s="63"/>
      <c r="FCT20" s="63"/>
      <c r="FCU20" s="63"/>
      <c r="FCV20" s="63"/>
      <c r="FCW20" s="63"/>
      <c r="FCX20" s="63"/>
      <c r="FCY20" s="63"/>
      <c r="FCZ20" s="63"/>
      <c r="FDA20" s="63"/>
      <c r="FDB20" s="63"/>
      <c r="FDC20" s="63"/>
      <c r="FDD20" s="63"/>
      <c r="FDE20" s="63"/>
      <c r="FDF20" s="63"/>
      <c r="FDG20" s="63"/>
      <c r="FDH20" s="63"/>
      <c r="FDI20" s="63"/>
      <c r="FDJ20" s="63"/>
      <c r="FDK20" s="63"/>
      <c r="FDL20" s="63"/>
      <c r="FDM20" s="63"/>
      <c r="FDN20" s="63"/>
      <c r="FDO20" s="63"/>
      <c r="FDP20" s="63"/>
      <c r="FDQ20" s="63"/>
      <c r="FDR20" s="63"/>
      <c r="FDS20" s="63"/>
      <c r="FDT20" s="63"/>
      <c r="FDU20" s="63"/>
      <c r="FDV20" s="63"/>
      <c r="FDW20" s="63"/>
      <c r="FDX20" s="63"/>
      <c r="FDY20" s="63"/>
      <c r="FDZ20" s="63"/>
      <c r="FEA20" s="63"/>
      <c r="FEB20" s="63"/>
      <c r="FEC20" s="63"/>
      <c r="FED20" s="63"/>
      <c r="FEE20" s="63"/>
      <c r="FEF20" s="63"/>
      <c r="FEG20" s="63"/>
      <c r="FEH20" s="63"/>
      <c r="FEI20" s="63"/>
      <c r="FEJ20" s="63"/>
      <c r="FEK20" s="63"/>
      <c r="FEL20" s="63"/>
      <c r="FEM20" s="63"/>
      <c r="FEN20" s="63"/>
      <c r="FEO20" s="63"/>
      <c r="FEP20" s="63"/>
      <c r="FEQ20" s="63"/>
      <c r="FER20" s="63"/>
      <c r="FES20" s="63"/>
      <c r="FET20" s="63"/>
      <c r="FEU20" s="63"/>
      <c r="FEV20" s="63"/>
      <c r="FEW20" s="63"/>
      <c r="FEX20" s="63"/>
      <c r="FEY20" s="63"/>
      <c r="FEZ20" s="63"/>
      <c r="FFA20" s="63"/>
      <c r="FFB20" s="63"/>
      <c r="FFC20" s="63"/>
      <c r="FFD20" s="63"/>
      <c r="FFE20" s="63"/>
      <c r="FFF20" s="63"/>
      <c r="FFG20" s="63"/>
      <c r="FFH20" s="63"/>
      <c r="FFI20" s="63"/>
      <c r="FFJ20" s="63"/>
      <c r="FFK20" s="63"/>
      <c r="FFL20" s="63"/>
      <c r="FFM20" s="63"/>
      <c r="FFN20" s="63"/>
      <c r="FFO20" s="63"/>
      <c r="FFP20" s="63"/>
      <c r="FFQ20" s="63"/>
      <c r="FFR20" s="63"/>
      <c r="FFS20" s="63"/>
      <c r="FFT20" s="63"/>
      <c r="FFU20" s="63"/>
      <c r="FFV20" s="63"/>
      <c r="FFW20" s="63"/>
      <c r="FFX20" s="63"/>
      <c r="FFY20" s="63"/>
      <c r="FFZ20" s="63"/>
      <c r="FGA20" s="63"/>
      <c r="FGB20" s="63"/>
      <c r="FGC20" s="63"/>
      <c r="FGD20" s="63"/>
      <c r="FGE20" s="63"/>
      <c r="FGF20" s="63"/>
      <c r="FGG20" s="63"/>
      <c r="FGH20" s="63"/>
      <c r="FGI20" s="63"/>
      <c r="FGJ20" s="63"/>
      <c r="FGK20" s="63"/>
      <c r="FGL20" s="63"/>
      <c r="FGM20" s="63"/>
      <c r="FGN20" s="63"/>
      <c r="FGO20" s="63"/>
      <c r="FGP20" s="63"/>
      <c r="FGQ20" s="63"/>
      <c r="FGR20" s="63"/>
      <c r="FGS20" s="63"/>
      <c r="FGT20" s="63"/>
      <c r="FGU20" s="63"/>
      <c r="FGV20" s="63"/>
      <c r="FGW20" s="63"/>
      <c r="FGX20" s="63"/>
      <c r="FGY20" s="63"/>
      <c r="FGZ20" s="63"/>
      <c r="FHA20" s="63"/>
      <c r="FHB20" s="63"/>
      <c r="FHC20" s="63"/>
      <c r="FHD20" s="63"/>
      <c r="FHE20" s="63"/>
      <c r="FHF20" s="63"/>
      <c r="FHG20" s="63"/>
      <c r="FHH20" s="63"/>
      <c r="FHI20" s="63"/>
      <c r="FHJ20" s="63"/>
      <c r="FHK20" s="63"/>
      <c r="FHL20" s="63"/>
      <c r="FHM20" s="63"/>
      <c r="FHN20" s="63"/>
      <c r="FHO20" s="63"/>
      <c r="FHP20" s="63"/>
      <c r="FHQ20" s="63"/>
      <c r="FHR20" s="63"/>
      <c r="FHS20" s="63"/>
      <c r="FHT20" s="63"/>
      <c r="FHU20" s="63"/>
      <c r="FHV20" s="63"/>
      <c r="FHW20" s="63"/>
      <c r="FHX20" s="63"/>
      <c r="FHY20" s="63"/>
      <c r="FHZ20" s="63"/>
      <c r="FIA20" s="63"/>
      <c r="FIB20" s="63"/>
      <c r="FIC20" s="63"/>
      <c r="FID20" s="63"/>
      <c r="FIE20" s="63"/>
      <c r="FIF20" s="63"/>
      <c r="FIG20" s="63"/>
      <c r="FIH20" s="63"/>
      <c r="FII20" s="63"/>
      <c r="FIJ20" s="63"/>
      <c r="FIK20" s="63"/>
      <c r="FIL20" s="63"/>
      <c r="FIM20" s="63"/>
      <c r="FIN20" s="63"/>
      <c r="FIO20" s="63"/>
      <c r="FIP20" s="63"/>
      <c r="FIQ20" s="63"/>
      <c r="FIR20" s="63"/>
      <c r="FIS20" s="63"/>
      <c r="FIT20" s="63"/>
      <c r="FIU20" s="63"/>
      <c r="FIV20" s="63"/>
      <c r="FIW20" s="63"/>
      <c r="FIX20" s="63"/>
      <c r="FIY20" s="63"/>
      <c r="FIZ20" s="63"/>
      <c r="FJA20" s="63"/>
      <c r="FJB20" s="63"/>
      <c r="FJC20" s="63"/>
      <c r="FJD20" s="63"/>
      <c r="FJE20" s="63"/>
      <c r="FJF20" s="63"/>
      <c r="FJG20" s="63"/>
      <c r="FJH20" s="63"/>
      <c r="FJI20" s="63"/>
      <c r="FJJ20" s="63"/>
      <c r="FJK20" s="63"/>
      <c r="FJL20" s="63"/>
      <c r="FJM20" s="63"/>
      <c r="FJN20" s="63"/>
      <c r="FJO20" s="63"/>
      <c r="FJP20" s="63"/>
      <c r="FJQ20" s="63"/>
      <c r="FJR20" s="63"/>
      <c r="FJS20" s="63"/>
      <c r="FJT20" s="63"/>
      <c r="FJU20" s="63"/>
      <c r="FJV20" s="63"/>
      <c r="FJW20" s="63"/>
      <c r="FJX20" s="63"/>
      <c r="FJY20" s="63"/>
      <c r="FJZ20" s="63"/>
      <c r="FKA20" s="63"/>
      <c r="FKB20" s="63"/>
      <c r="FKC20" s="63"/>
      <c r="FKD20" s="63"/>
      <c r="FKE20" s="63"/>
      <c r="FKF20" s="63"/>
      <c r="FKG20" s="63"/>
      <c r="FKH20" s="63"/>
      <c r="FKI20" s="63"/>
      <c r="FKJ20" s="63"/>
      <c r="FKK20" s="63"/>
      <c r="FKL20" s="63"/>
      <c r="FKM20" s="63"/>
      <c r="FKN20" s="63"/>
      <c r="FKO20" s="63"/>
      <c r="FKP20" s="63"/>
      <c r="FKQ20" s="63"/>
      <c r="FKR20" s="63"/>
      <c r="FKS20" s="63"/>
      <c r="FKT20" s="63"/>
      <c r="FKU20" s="63"/>
      <c r="FKV20" s="63"/>
      <c r="FKW20" s="63"/>
      <c r="FKX20" s="63"/>
      <c r="FKY20" s="63"/>
      <c r="FKZ20" s="63"/>
      <c r="FLA20" s="63"/>
      <c r="FLB20" s="63"/>
      <c r="FLC20" s="63"/>
      <c r="FLD20" s="63"/>
      <c r="FLE20" s="63"/>
      <c r="FLF20" s="63"/>
      <c r="FLG20" s="63"/>
      <c r="FLH20" s="63"/>
      <c r="FLI20" s="63"/>
      <c r="FLJ20" s="63"/>
      <c r="FLK20" s="63"/>
      <c r="FLL20" s="63"/>
      <c r="FLM20" s="63"/>
      <c r="FLN20" s="63"/>
      <c r="FLO20" s="63"/>
      <c r="FLP20" s="63"/>
      <c r="FLQ20" s="63"/>
      <c r="FLR20" s="63"/>
      <c r="FLS20" s="63"/>
      <c r="FLT20" s="63"/>
      <c r="FLU20" s="63"/>
      <c r="FLV20" s="63"/>
      <c r="FLW20" s="63"/>
      <c r="FLX20" s="63"/>
      <c r="FLY20" s="63"/>
      <c r="FLZ20" s="63"/>
      <c r="FMA20" s="63"/>
      <c r="FMB20" s="63"/>
      <c r="FMC20" s="63"/>
      <c r="FMD20" s="63"/>
      <c r="FME20" s="63"/>
      <c r="FMF20" s="63"/>
      <c r="FMG20" s="63"/>
      <c r="FMH20" s="63"/>
      <c r="FMI20" s="63"/>
      <c r="FMJ20" s="63"/>
      <c r="FMK20" s="63"/>
      <c r="FML20" s="63"/>
      <c r="FMM20" s="63"/>
      <c r="FMN20" s="63"/>
      <c r="FMO20" s="63"/>
      <c r="FMP20" s="63"/>
      <c r="FMQ20" s="63"/>
      <c r="FMR20" s="63"/>
      <c r="FMS20" s="63"/>
      <c r="FMT20" s="63"/>
      <c r="FMU20" s="63"/>
      <c r="FMV20" s="63"/>
      <c r="FMW20" s="63"/>
      <c r="FMX20" s="63"/>
      <c r="FMY20" s="63"/>
      <c r="FMZ20" s="63"/>
      <c r="FNA20" s="63"/>
      <c r="FNB20" s="63"/>
      <c r="FNC20" s="63"/>
      <c r="FND20" s="63"/>
      <c r="FNE20" s="63"/>
      <c r="FNF20" s="63"/>
      <c r="FNG20" s="63"/>
      <c r="FNH20" s="63"/>
      <c r="FNI20" s="63"/>
      <c r="FNJ20" s="63"/>
      <c r="FNK20" s="63"/>
      <c r="FNL20" s="63"/>
      <c r="FNM20" s="63"/>
      <c r="FNN20" s="63"/>
      <c r="FNO20" s="63"/>
      <c r="FNP20" s="63"/>
      <c r="FNQ20" s="63"/>
      <c r="FNR20" s="63"/>
      <c r="FNS20" s="63"/>
      <c r="FNT20" s="63"/>
      <c r="FNU20" s="63"/>
      <c r="FNV20" s="63"/>
      <c r="FNW20" s="63"/>
      <c r="FNX20" s="63"/>
      <c r="FNY20" s="63"/>
      <c r="FNZ20" s="63"/>
      <c r="FOA20" s="63"/>
      <c r="FOB20" s="63"/>
      <c r="FOC20" s="63"/>
      <c r="FOD20" s="63"/>
      <c r="FOE20" s="63"/>
      <c r="FOF20" s="63"/>
      <c r="FOG20" s="63"/>
      <c r="FOH20" s="63"/>
      <c r="FOI20" s="63"/>
      <c r="FOJ20" s="63"/>
      <c r="FOK20" s="63"/>
      <c r="FOL20" s="63"/>
      <c r="FOM20" s="63"/>
      <c r="FON20" s="63"/>
      <c r="FOO20" s="63"/>
      <c r="FOP20" s="63"/>
      <c r="FOQ20" s="63"/>
      <c r="FOR20" s="63"/>
      <c r="FOS20" s="63"/>
      <c r="FOT20" s="63"/>
      <c r="FOU20" s="63"/>
      <c r="FOV20" s="63"/>
      <c r="FOW20" s="63"/>
      <c r="FOX20" s="63"/>
      <c r="FOY20" s="63"/>
      <c r="FOZ20" s="63"/>
      <c r="FPA20" s="63"/>
      <c r="FPB20" s="63"/>
      <c r="FPC20" s="63"/>
      <c r="FPD20" s="63"/>
      <c r="FPE20" s="63"/>
      <c r="FPF20" s="63"/>
      <c r="FPG20" s="63"/>
      <c r="FPH20" s="63"/>
      <c r="FPI20" s="63"/>
      <c r="FPJ20" s="63"/>
      <c r="FPK20" s="63"/>
      <c r="FPL20" s="63"/>
      <c r="FPM20" s="63"/>
      <c r="FPN20" s="63"/>
      <c r="FPO20" s="63"/>
      <c r="FPP20" s="63"/>
      <c r="FPQ20" s="63"/>
      <c r="FPR20" s="63"/>
      <c r="FPS20" s="63"/>
      <c r="FPT20" s="63"/>
      <c r="FPU20" s="63"/>
      <c r="FPV20" s="63"/>
      <c r="FPW20" s="63"/>
      <c r="FPX20" s="63"/>
      <c r="FPY20" s="63"/>
      <c r="FPZ20" s="63"/>
      <c r="FQA20" s="63"/>
      <c r="FQB20" s="63"/>
      <c r="FQC20" s="63"/>
      <c r="FQD20" s="63"/>
      <c r="FQE20" s="63"/>
      <c r="FQF20" s="63"/>
      <c r="FQG20" s="63"/>
      <c r="FQH20" s="63"/>
      <c r="FQI20" s="63"/>
      <c r="FQJ20" s="63"/>
      <c r="FQK20" s="63"/>
      <c r="FQL20" s="63"/>
      <c r="FQM20" s="63"/>
      <c r="FQN20" s="63"/>
      <c r="FQO20" s="63"/>
      <c r="FQP20" s="63"/>
      <c r="FQQ20" s="63"/>
      <c r="FQR20" s="63"/>
      <c r="FQS20" s="63"/>
      <c r="FQT20" s="63"/>
      <c r="FQU20" s="63"/>
      <c r="FQV20" s="63"/>
      <c r="FQW20" s="63"/>
      <c r="FQX20" s="63"/>
      <c r="FQY20" s="63"/>
      <c r="FQZ20" s="63"/>
      <c r="FRA20" s="63"/>
      <c r="FRB20" s="63"/>
      <c r="FRC20" s="63"/>
      <c r="FRD20" s="63"/>
      <c r="FRE20" s="63"/>
      <c r="FRF20" s="63"/>
      <c r="FRG20" s="63"/>
      <c r="FRH20" s="63"/>
      <c r="FRI20" s="63"/>
      <c r="FRJ20" s="63"/>
      <c r="FRK20" s="63"/>
      <c r="FRL20" s="63"/>
      <c r="FRM20" s="63"/>
      <c r="FRN20" s="63"/>
      <c r="FRO20" s="63"/>
      <c r="FRP20" s="63"/>
      <c r="FRQ20" s="63"/>
      <c r="FRR20" s="63"/>
      <c r="FRS20" s="63"/>
      <c r="FRT20" s="63"/>
      <c r="FRU20" s="63"/>
      <c r="FRV20" s="63"/>
      <c r="FRW20" s="63"/>
      <c r="FRX20" s="63"/>
      <c r="FRY20" s="63"/>
      <c r="FRZ20" s="63"/>
      <c r="FSA20" s="63"/>
      <c r="FSB20" s="63"/>
      <c r="FSC20" s="63"/>
      <c r="FSD20" s="63"/>
      <c r="FSE20" s="63"/>
      <c r="FSF20" s="63"/>
      <c r="FSG20" s="63"/>
      <c r="FSH20" s="63"/>
      <c r="FSI20" s="63"/>
      <c r="FSJ20" s="63"/>
      <c r="FSK20" s="63"/>
      <c r="FSL20" s="63"/>
      <c r="FSM20" s="63"/>
      <c r="FSN20" s="63"/>
      <c r="FSO20" s="63"/>
      <c r="FSP20" s="63"/>
      <c r="FSQ20" s="63"/>
      <c r="FSR20" s="63"/>
      <c r="FSS20" s="63"/>
      <c r="FST20" s="63"/>
      <c r="FSU20" s="63"/>
      <c r="FSV20" s="63"/>
      <c r="FSW20" s="63"/>
      <c r="FSX20" s="63"/>
      <c r="FSY20" s="63"/>
      <c r="FSZ20" s="63"/>
      <c r="FTA20" s="63"/>
      <c r="FTB20" s="63"/>
      <c r="FTC20" s="63"/>
      <c r="FTD20" s="63"/>
      <c r="FTE20" s="63"/>
      <c r="FTF20" s="63"/>
      <c r="FTG20" s="63"/>
      <c r="FTH20" s="63"/>
      <c r="FTI20" s="63"/>
      <c r="FTJ20" s="63"/>
      <c r="FTK20" s="63"/>
      <c r="FTL20" s="63"/>
      <c r="FTM20" s="63"/>
      <c r="FTN20" s="63"/>
      <c r="FTO20" s="63"/>
      <c r="FTP20" s="63"/>
      <c r="FTQ20" s="63"/>
      <c r="FTR20" s="63"/>
      <c r="FTS20" s="63"/>
      <c r="FTT20" s="63"/>
      <c r="FTU20" s="63"/>
      <c r="FTV20" s="63"/>
      <c r="FTW20" s="63"/>
      <c r="FTX20" s="63"/>
      <c r="FTY20" s="63"/>
      <c r="FTZ20" s="63"/>
      <c r="FUA20" s="63"/>
      <c r="FUB20" s="63"/>
      <c r="FUC20" s="63"/>
      <c r="FUD20" s="63"/>
      <c r="FUE20" s="63"/>
      <c r="FUF20" s="63"/>
      <c r="FUG20" s="63"/>
      <c r="FUH20" s="63"/>
      <c r="FUI20" s="63"/>
      <c r="FUJ20" s="63"/>
      <c r="FUK20" s="63"/>
      <c r="FUL20" s="63"/>
      <c r="FUM20" s="63"/>
      <c r="FUN20" s="63"/>
      <c r="FUO20" s="63"/>
      <c r="FUP20" s="63"/>
      <c r="FUQ20" s="63"/>
      <c r="FUR20" s="63"/>
      <c r="FUS20" s="63"/>
      <c r="FUT20" s="63"/>
      <c r="FUU20" s="63"/>
      <c r="FUV20" s="63"/>
      <c r="FUW20" s="63"/>
      <c r="FUX20" s="63"/>
      <c r="FUY20" s="63"/>
      <c r="FUZ20" s="63"/>
      <c r="FVA20" s="63"/>
      <c r="FVB20" s="63"/>
      <c r="FVC20" s="63"/>
      <c r="FVD20" s="63"/>
      <c r="FVE20" s="63"/>
      <c r="FVF20" s="63"/>
      <c r="FVG20" s="63"/>
      <c r="FVH20" s="63"/>
      <c r="FVI20" s="63"/>
      <c r="FVJ20" s="63"/>
      <c r="FVK20" s="63"/>
      <c r="FVL20" s="63"/>
      <c r="FVM20" s="63"/>
      <c r="FVN20" s="63"/>
      <c r="FVO20" s="63"/>
      <c r="FVP20" s="63"/>
      <c r="FVQ20" s="63"/>
      <c r="FVR20" s="63"/>
      <c r="FVS20" s="63"/>
      <c r="FVT20" s="63"/>
      <c r="FVU20" s="63"/>
      <c r="FVV20" s="63"/>
      <c r="FVW20" s="63"/>
      <c r="FVX20" s="63"/>
      <c r="FVY20" s="63"/>
      <c r="FVZ20" s="63"/>
      <c r="FWA20" s="63"/>
      <c r="FWB20" s="63"/>
      <c r="FWC20" s="63"/>
      <c r="FWD20" s="63"/>
      <c r="FWE20" s="63"/>
      <c r="FWF20" s="63"/>
      <c r="FWG20" s="63"/>
      <c r="FWH20" s="63"/>
      <c r="FWI20" s="63"/>
      <c r="FWJ20" s="63"/>
      <c r="FWK20" s="63"/>
      <c r="FWL20" s="63"/>
      <c r="FWM20" s="63"/>
      <c r="FWN20" s="63"/>
      <c r="FWO20" s="63"/>
      <c r="FWP20" s="63"/>
      <c r="FWQ20" s="63"/>
      <c r="FWR20" s="63"/>
      <c r="FWS20" s="63"/>
      <c r="FWT20" s="63"/>
      <c r="FWU20" s="63"/>
      <c r="FWV20" s="63"/>
      <c r="FWW20" s="63"/>
      <c r="FWX20" s="63"/>
      <c r="FWY20" s="63"/>
      <c r="FWZ20" s="63"/>
      <c r="FXA20" s="63"/>
      <c r="FXB20" s="63"/>
      <c r="FXC20" s="63"/>
      <c r="FXD20" s="63"/>
      <c r="FXE20" s="63"/>
      <c r="FXF20" s="63"/>
      <c r="FXG20" s="63"/>
      <c r="FXH20" s="63"/>
      <c r="FXI20" s="63"/>
      <c r="FXJ20" s="63"/>
      <c r="FXK20" s="63"/>
      <c r="FXL20" s="63"/>
      <c r="FXM20" s="63"/>
      <c r="FXN20" s="63"/>
      <c r="FXO20" s="63"/>
      <c r="FXP20" s="63"/>
      <c r="FXQ20" s="63"/>
      <c r="FXR20" s="63"/>
      <c r="FXS20" s="63"/>
      <c r="FXT20" s="63"/>
      <c r="FXU20" s="63"/>
      <c r="FXV20" s="63"/>
      <c r="FXW20" s="63"/>
      <c r="FXX20" s="63"/>
      <c r="FXY20" s="63"/>
      <c r="FXZ20" s="63"/>
      <c r="FYA20" s="63"/>
      <c r="FYB20" s="63"/>
      <c r="FYC20" s="63"/>
      <c r="FYD20" s="63"/>
      <c r="FYE20" s="63"/>
      <c r="FYF20" s="63"/>
      <c r="FYG20" s="63"/>
      <c r="FYH20" s="63"/>
      <c r="FYI20" s="63"/>
      <c r="FYJ20" s="63"/>
      <c r="FYK20" s="63"/>
      <c r="FYL20" s="63"/>
      <c r="FYM20" s="63"/>
      <c r="FYN20" s="63"/>
      <c r="FYO20" s="63"/>
      <c r="FYP20" s="63"/>
      <c r="FYQ20" s="63"/>
      <c r="FYR20" s="63"/>
      <c r="FYS20" s="63"/>
      <c r="FYT20" s="63"/>
      <c r="FYU20" s="63"/>
      <c r="FYV20" s="63"/>
      <c r="FYW20" s="63"/>
      <c r="FYX20" s="63"/>
      <c r="FYY20" s="63"/>
      <c r="FYZ20" s="63"/>
      <c r="FZA20" s="63"/>
      <c r="FZB20" s="63"/>
      <c r="FZC20" s="63"/>
      <c r="FZD20" s="63"/>
      <c r="FZE20" s="63"/>
      <c r="FZF20" s="63"/>
      <c r="FZG20" s="63"/>
      <c r="FZH20" s="63"/>
      <c r="FZI20" s="63"/>
      <c r="FZJ20" s="63"/>
      <c r="FZK20" s="63"/>
      <c r="FZL20" s="63"/>
      <c r="FZM20" s="63"/>
      <c r="FZN20" s="63"/>
      <c r="FZO20" s="63"/>
      <c r="FZP20" s="63"/>
      <c r="FZQ20" s="63"/>
      <c r="FZR20" s="63"/>
      <c r="FZS20" s="63"/>
      <c r="FZT20" s="63"/>
      <c r="FZU20" s="63"/>
      <c r="FZV20" s="63"/>
      <c r="FZW20" s="63"/>
      <c r="FZX20" s="63"/>
      <c r="FZY20" s="63"/>
      <c r="FZZ20" s="63"/>
      <c r="GAA20" s="63"/>
      <c r="GAB20" s="63"/>
      <c r="GAC20" s="63"/>
      <c r="GAD20" s="63"/>
      <c r="GAE20" s="63"/>
      <c r="GAF20" s="63"/>
      <c r="GAG20" s="63"/>
      <c r="GAH20" s="63"/>
      <c r="GAI20" s="63"/>
      <c r="GAJ20" s="63"/>
      <c r="GAK20" s="63"/>
      <c r="GAL20" s="63"/>
      <c r="GAM20" s="63"/>
      <c r="GAN20" s="63"/>
      <c r="GAO20" s="63"/>
      <c r="GAP20" s="63"/>
      <c r="GAQ20" s="63"/>
      <c r="GAR20" s="63"/>
      <c r="GAS20" s="63"/>
      <c r="GAT20" s="63"/>
      <c r="GAU20" s="63"/>
      <c r="GAV20" s="63"/>
      <c r="GAW20" s="63"/>
      <c r="GAX20" s="63"/>
      <c r="GAY20" s="63"/>
      <c r="GAZ20" s="63"/>
      <c r="GBA20" s="63"/>
      <c r="GBB20" s="63"/>
      <c r="GBC20" s="63"/>
      <c r="GBD20" s="63"/>
      <c r="GBE20" s="63"/>
      <c r="GBF20" s="63"/>
      <c r="GBG20" s="63"/>
      <c r="GBH20" s="63"/>
      <c r="GBI20" s="63"/>
      <c r="GBJ20" s="63"/>
      <c r="GBK20" s="63"/>
      <c r="GBL20" s="63"/>
      <c r="GBM20" s="63"/>
      <c r="GBN20" s="63"/>
      <c r="GBO20" s="63"/>
      <c r="GBP20" s="63"/>
      <c r="GBQ20" s="63"/>
      <c r="GBR20" s="63"/>
      <c r="GBS20" s="63"/>
      <c r="GBT20" s="63"/>
      <c r="GBU20" s="63"/>
      <c r="GBV20" s="63"/>
      <c r="GBW20" s="63"/>
      <c r="GBX20" s="63"/>
      <c r="GBY20" s="63"/>
      <c r="GBZ20" s="63"/>
      <c r="GCA20" s="63"/>
      <c r="GCB20" s="63"/>
      <c r="GCC20" s="63"/>
      <c r="GCD20" s="63"/>
      <c r="GCE20" s="63"/>
      <c r="GCF20" s="63"/>
      <c r="GCG20" s="63"/>
      <c r="GCH20" s="63"/>
      <c r="GCI20" s="63"/>
      <c r="GCJ20" s="63"/>
      <c r="GCK20" s="63"/>
      <c r="GCL20" s="63"/>
      <c r="GCM20" s="63"/>
      <c r="GCN20" s="63"/>
      <c r="GCO20" s="63"/>
      <c r="GCP20" s="63"/>
      <c r="GCQ20" s="63"/>
      <c r="GCR20" s="63"/>
      <c r="GCS20" s="63"/>
      <c r="GCT20" s="63"/>
      <c r="GCU20" s="63"/>
      <c r="GCV20" s="63"/>
      <c r="GCW20" s="63"/>
      <c r="GCX20" s="63"/>
      <c r="GCY20" s="63"/>
      <c r="GCZ20" s="63"/>
      <c r="GDA20" s="63"/>
      <c r="GDB20" s="63"/>
      <c r="GDC20" s="63"/>
      <c r="GDD20" s="63"/>
      <c r="GDE20" s="63"/>
      <c r="GDF20" s="63"/>
      <c r="GDG20" s="63"/>
      <c r="GDH20" s="63"/>
      <c r="GDI20" s="63"/>
      <c r="GDJ20" s="63"/>
      <c r="GDK20" s="63"/>
      <c r="GDL20" s="63"/>
      <c r="GDM20" s="63"/>
      <c r="GDN20" s="63"/>
      <c r="GDO20" s="63"/>
      <c r="GDP20" s="63"/>
      <c r="GDQ20" s="63"/>
      <c r="GDR20" s="63"/>
      <c r="GDS20" s="63"/>
      <c r="GDT20" s="63"/>
      <c r="GDU20" s="63"/>
      <c r="GDV20" s="63"/>
      <c r="GDW20" s="63"/>
      <c r="GDX20" s="63"/>
      <c r="GDY20" s="63"/>
      <c r="GDZ20" s="63"/>
      <c r="GEA20" s="63"/>
      <c r="GEB20" s="63"/>
      <c r="GEC20" s="63"/>
      <c r="GED20" s="63"/>
      <c r="GEE20" s="63"/>
      <c r="GEF20" s="63"/>
      <c r="GEG20" s="63"/>
      <c r="GEH20" s="63"/>
      <c r="GEI20" s="63"/>
      <c r="GEJ20" s="63"/>
      <c r="GEK20" s="63"/>
      <c r="GEL20" s="63"/>
      <c r="GEM20" s="63"/>
      <c r="GEN20" s="63"/>
      <c r="GEO20" s="63"/>
      <c r="GEP20" s="63"/>
      <c r="GEQ20" s="63"/>
      <c r="GER20" s="63"/>
      <c r="GES20" s="63"/>
      <c r="GET20" s="63"/>
      <c r="GEU20" s="63"/>
      <c r="GEV20" s="63"/>
      <c r="GEW20" s="63"/>
      <c r="GEX20" s="63"/>
      <c r="GEY20" s="63"/>
      <c r="GEZ20" s="63"/>
      <c r="GFA20" s="63"/>
      <c r="GFB20" s="63"/>
      <c r="GFC20" s="63"/>
      <c r="GFD20" s="63"/>
      <c r="GFE20" s="63"/>
      <c r="GFF20" s="63"/>
      <c r="GFG20" s="63"/>
      <c r="GFH20" s="63"/>
      <c r="GFI20" s="63"/>
      <c r="GFJ20" s="63"/>
      <c r="GFK20" s="63"/>
      <c r="GFL20" s="63"/>
      <c r="GFM20" s="63"/>
      <c r="GFN20" s="63"/>
      <c r="GFO20" s="63"/>
      <c r="GFP20" s="63"/>
      <c r="GFQ20" s="63"/>
      <c r="GFR20" s="63"/>
      <c r="GFS20" s="63"/>
      <c r="GFT20" s="63"/>
      <c r="GFU20" s="63"/>
      <c r="GFV20" s="63"/>
      <c r="GFW20" s="63"/>
      <c r="GFX20" s="63"/>
      <c r="GFY20" s="63"/>
      <c r="GFZ20" s="63"/>
      <c r="GGA20" s="63"/>
      <c r="GGB20" s="63"/>
      <c r="GGC20" s="63"/>
      <c r="GGD20" s="63"/>
      <c r="GGE20" s="63"/>
      <c r="GGF20" s="63"/>
      <c r="GGG20" s="63"/>
      <c r="GGH20" s="63"/>
      <c r="GGI20" s="63"/>
      <c r="GGJ20" s="63"/>
      <c r="GGK20" s="63"/>
      <c r="GGL20" s="63"/>
      <c r="GGM20" s="63"/>
      <c r="GGN20" s="63"/>
      <c r="GGO20" s="63"/>
      <c r="GGP20" s="63"/>
      <c r="GGQ20" s="63"/>
      <c r="GGR20" s="63"/>
      <c r="GGS20" s="63"/>
      <c r="GGT20" s="63"/>
      <c r="GGU20" s="63"/>
      <c r="GGV20" s="63"/>
      <c r="GGW20" s="63"/>
      <c r="GGX20" s="63"/>
      <c r="GGY20" s="63"/>
      <c r="GGZ20" s="63"/>
      <c r="GHA20" s="63"/>
      <c r="GHB20" s="63"/>
      <c r="GHC20" s="63"/>
      <c r="GHD20" s="63"/>
      <c r="GHE20" s="63"/>
      <c r="GHF20" s="63"/>
      <c r="GHG20" s="63"/>
      <c r="GHH20" s="63"/>
      <c r="GHI20" s="63"/>
      <c r="GHJ20" s="63"/>
      <c r="GHK20" s="63"/>
      <c r="GHL20" s="63"/>
      <c r="GHM20" s="63"/>
      <c r="GHN20" s="63"/>
      <c r="GHO20" s="63"/>
      <c r="GHP20" s="63"/>
      <c r="GHQ20" s="63"/>
      <c r="GHR20" s="63"/>
      <c r="GHS20" s="63"/>
      <c r="GHT20" s="63"/>
      <c r="GHU20" s="63"/>
      <c r="GHV20" s="63"/>
      <c r="GHW20" s="63"/>
      <c r="GHX20" s="63"/>
      <c r="GHY20" s="63"/>
      <c r="GHZ20" s="63"/>
      <c r="GIA20" s="63"/>
      <c r="GIB20" s="63"/>
      <c r="GIC20" s="63"/>
      <c r="GID20" s="63"/>
      <c r="GIE20" s="63"/>
      <c r="GIF20" s="63"/>
      <c r="GIG20" s="63"/>
      <c r="GIH20" s="63"/>
      <c r="GII20" s="63"/>
      <c r="GIJ20" s="63"/>
      <c r="GIK20" s="63"/>
      <c r="GIL20" s="63"/>
      <c r="GIM20" s="63"/>
      <c r="GIN20" s="63"/>
      <c r="GIO20" s="63"/>
      <c r="GIP20" s="63"/>
      <c r="GIQ20" s="63"/>
      <c r="GIR20" s="63"/>
      <c r="GIS20" s="63"/>
      <c r="GIT20" s="63"/>
      <c r="GIU20" s="63"/>
      <c r="GIV20" s="63"/>
      <c r="GIW20" s="63"/>
      <c r="GIX20" s="63"/>
      <c r="GIY20" s="63"/>
      <c r="GIZ20" s="63"/>
      <c r="GJA20" s="63"/>
      <c r="GJB20" s="63"/>
      <c r="GJC20" s="63"/>
      <c r="GJD20" s="63"/>
      <c r="GJE20" s="63"/>
      <c r="GJF20" s="63"/>
      <c r="GJG20" s="63"/>
      <c r="GJH20" s="63"/>
      <c r="GJI20" s="63"/>
      <c r="GJJ20" s="63"/>
      <c r="GJK20" s="63"/>
      <c r="GJL20" s="63"/>
      <c r="GJM20" s="63"/>
      <c r="GJN20" s="63"/>
      <c r="GJO20" s="63"/>
      <c r="GJP20" s="63"/>
      <c r="GJQ20" s="63"/>
      <c r="GJR20" s="63"/>
      <c r="GJS20" s="63"/>
      <c r="GJT20" s="63"/>
      <c r="GJU20" s="63"/>
      <c r="GJV20" s="63"/>
      <c r="GJW20" s="63"/>
      <c r="GJX20" s="63"/>
      <c r="GJY20" s="63"/>
      <c r="GJZ20" s="63"/>
      <c r="GKA20" s="63"/>
      <c r="GKB20" s="63"/>
      <c r="GKC20" s="63"/>
      <c r="GKD20" s="63"/>
      <c r="GKE20" s="63"/>
      <c r="GKF20" s="63"/>
      <c r="GKG20" s="63"/>
      <c r="GKH20" s="63"/>
      <c r="GKI20" s="63"/>
      <c r="GKJ20" s="63"/>
      <c r="GKK20" s="63"/>
      <c r="GKL20" s="63"/>
      <c r="GKM20" s="63"/>
      <c r="GKN20" s="63"/>
      <c r="GKO20" s="63"/>
      <c r="GKP20" s="63"/>
      <c r="GKQ20" s="63"/>
      <c r="GKR20" s="63"/>
      <c r="GKS20" s="63"/>
      <c r="GKT20" s="63"/>
      <c r="GKU20" s="63"/>
      <c r="GKV20" s="63"/>
      <c r="GKW20" s="63"/>
      <c r="GKX20" s="63"/>
      <c r="GKY20" s="63"/>
      <c r="GKZ20" s="63"/>
      <c r="GLA20" s="63"/>
      <c r="GLB20" s="63"/>
      <c r="GLC20" s="63"/>
      <c r="GLD20" s="63"/>
      <c r="GLE20" s="63"/>
      <c r="GLF20" s="63"/>
      <c r="GLG20" s="63"/>
      <c r="GLH20" s="63"/>
      <c r="GLI20" s="63"/>
      <c r="GLJ20" s="63"/>
      <c r="GLK20" s="63"/>
      <c r="GLL20" s="63"/>
      <c r="GLM20" s="63"/>
      <c r="GLN20" s="63"/>
      <c r="GLO20" s="63"/>
      <c r="GLP20" s="63"/>
      <c r="GLQ20" s="63"/>
      <c r="GLR20" s="63"/>
      <c r="GLS20" s="63"/>
      <c r="GLT20" s="63"/>
      <c r="GLU20" s="63"/>
      <c r="GLV20" s="63"/>
      <c r="GLW20" s="63"/>
      <c r="GLX20" s="63"/>
      <c r="GLY20" s="63"/>
      <c r="GLZ20" s="63"/>
      <c r="GMA20" s="63"/>
      <c r="GMB20" s="63"/>
      <c r="GMC20" s="63"/>
      <c r="GMD20" s="63"/>
      <c r="GME20" s="63"/>
      <c r="GMF20" s="63"/>
      <c r="GMG20" s="63"/>
      <c r="GMH20" s="63"/>
      <c r="GMI20" s="63"/>
      <c r="GMJ20" s="63"/>
      <c r="GMK20" s="63"/>
      <c r="GML20" s="63"/>
      <c r="GMM20" s="63"/>
      <c r="GMN20" s="63"/>
      <c r="GMO20" s="63"/>
      <c r="GMP20" s="63"/>
      <c r="GMQ20" s="63"/>
      <c r="GMR20" s="63"/>
      <c r="GMS20" s="63"/>
      <c r="GMT20" s="63"/>
      <c r="GMU20" s="63"/>
      <c r="GMV20" s="63"/>
      <c r="GMW20" s="63"/>
      <c r="GMX20" s="63"/>
      <c r="GMY20" s="63"/>
      <c r="GMZ20" s="63"/>
      <c r="GNA20" s="63"/>
      <c r="GNB20" s="63"/>
      <c r="GNC20" s="63"/>
      <c r="GND20" s="63"/>
      <c r="GNE20" s="63"/>
      <c r="GNF20" s="63"/>
      <c r="GNG20" s="63"/>
      <c r="GNH20" s="63"/>
      <c r="GNI20" s="63"/>
      <c r="GNJ20" s="63"/>
      <c r="GNK20" s="63"/>
      <c r="GNL20" s="63"/>
      <c r="GNM20" s="63"/>
      <c r="GNN20" s="63"/>
      <c r="GNO20" s="63"/>
      <c r="GNP20" s="63"/>
      <c r="GNQ20" s="63"/>
      <c r="GNR20" s="63"/>
      <c r="GNS20" s="63"/>
      <c r="GNT20" s="63"/>
      <c r="GNU20" s="63"/>
      <c r="GNV20" s="63"/>
      <c r="GNW20" s="63"/>
      <c r="GNX20" s="63"/>
      <c r="GNY20" s="63"/>
      <c r="GNZ20" s="63"/>
      <c r="GOA20" s="63"/>
      <c r="GOB20" s="63"/>
      <c r="GOC20" s="63"/>
      <c r="GOD20" s="63"/>
      <c r="GOE20" s="63"/>
      <c r="GOF20" s="63"/>
      <c r="GOG20" s="63"/>
      <c r="GOH20" s="63"/>
      <c r="GOI20" s="63"/>
      <c r="GOJ20" s="63"/>
      <c r="GOK20" s="63"/>
      <c r="GOL20" s="63"/>
      <c r="GOM20" s="63"/>
      <c r="GON20" s="63"/>
      <c r="GOO20" s="63"/>
      <c r="GOP20" s="63"/>
      <c r="GOQ20" s="63"/>
      <c r="GOR20" s="63"/>
      <c r="GOS20" s="63"/>
      <c r="GOT20" s="63"/>
      <c r="GOU20" s="63"/>
      <c r="GOV20" s="63"/>
      <c r="GOW20" s="63"/>
      <c r="GOX20" s="63"/>
      <c r="GOY20" s="63"/>
      <c r="GOZ20" s="63"/>
      <c r="GPA20" s="63"/>
      <c r="GPB20" s="63"/>
      <c r="GPC20" s="63"/>
      <c r="GPD20" s="63"/>
      <c r="GPE20" s="63"/>
      <c r="GPF20" s="63"/>
      <c r="GPG20" s="63"/>
      <c r="GPH20" s="63"/>
      <c r="GPI20" s="63"/>
      <c r="GPJ20" s="63"/>
      <c r="GPK20" s="63"/>
      <c r="GPL20" s="63"/>
      <c r="GPM20" s="63"/>
      <c r="GPN20" s="63"/>
      <c r="GPO20" s="63"/>
      <c r="GPP20" s="63"/>
      <c r="GPQ20" s="63"/>
      <c r="GPR20" s="63"/>
      <c r="GPS20" s="63"/>
      <c r="GPT20" s="63"/>
      <c r="GPU20" s="63"/>
      <c r="GPV20" s="63"/>
      <c r="GPW20" s="63"/>
      <c r="GPX20" s="63"/>
      <c r="GPY20" s="63"/>
      <c r="GPZ20" s="63"/>
      <c r="GQA20" s="63"/>
      <c r="GQB20" s="63"/>
      <c r="GQC20" s="63"/>
      <c r="GQD20" s="63"/>
      <c r="GQE20" s="63"/>
      <c r="GQF20" s="63"/>
      <c r="GQG20" s="63"/>
      <c r="GQH20" s="63"/>
      <c r="GQI20" s="63"/>
      <c r="GQJ20" s="63"/>
      <c r="GQK20" s="63"/>
      <c r="GQL20" s="63"/>
      <c r="GQM20" s="63"/>
      <c r="GQN20" s="63"/>
      <c r="GQO20" s="63"/>
      <c r="GQP20" s="63"/>
      <c r="GQQ20" s="63"/>
      <c r="GQR20" s="63"/>
      <c r="GQS20" s="63"/>
      <c r="GQT20" s="63"/>
      <c r="GQU20" s="63"/>
      <c r="GQV20" s="63"/>
      <c r="GQW20" s="63"/>
      <c r="GQX20" s="63"/>
      <c r="GQY20" s="63"/>
      <c r="GQZ20" s="63"/>
      <c r="GRA20" s="63"/>
      <c r="GRB20" s="63"/>
      <c r="GRC20" s="63"/>
      <c r="GRD20" s="63"/>
      <c r="GRE20" s="63"/>
      <c r="GRF20" s="63"/>
      <c r="GRG20" s="63"/>
      <c r="GRH20" s="63"/>
      <c r="GRI20" s="63"/>
      <c r="GRJ20" s="63"/>
      <c r="GRK20" s="63"/>
      <c r="GRL20" s="63"/>
      <c r="GRM20" s="63"/>
      <c r="GRN20" s="63"/>
      <c r="GRO20" s="63"/>
      <c r="GRP20" s="63"/>
      <c r="GRQ20" s="63"/>
      <c r="GRR20" s="63"/>
      <c r="GRS20" s="63"/>
      <c r="GRT20" s="63"/>
      <c r="GRU20" s="63"/>
      <c r="GRV20" s="63"/>
      <c r="GRW20" s="63"/>
      <c r="GRX20" s="63"/>
      <c r="GRY20" s="63"/>
      <c r="GRZ20" s="63"/>
      <c r="GSA20" s="63"/>
      <c r="GSB20" s="63"/>
      <c r="GSC20" s="63"/>
      <c r="GSD20" s="63"/>
      <c r="GSE20" s="63"/>
      <c r="GSF20" s="63"/>
      <c r="GSG20" s="63"/>
      <c r="GSH20" s="63"/>
      <c r="GSI20" s="63"/>
      <c r="GSJ20" s="63"/>
      <c r="GSK20" s="63"/>
      <c r="GSL20" s="63"/>
      <c r="GSM20" s="63"/>
      <c r="GSN20" s="63"/>
      <c r="GSO20" s="63"/>
      <c r="GSP20" s="63"/>
      <c r="GSQ20" s="63"/>
      <c r="GSR20" s="63"/>
      <c r="GSS20" s="63"/>
      <c r="GST20" s="63"/>
      <c r="GSU20" s="63"/>
      <c r="GSV20" s="63"/>
      <c r="GSW20" s="63"/>
      <c r="GSX20" s="63"/>
      <c r="GSY20" s="63"/>
      <c r="GSZ20" s="63"/>
      <c r="GTA20" s="63"/>
      <c r="GTB20" s="63"/>
      <c r="GTC20" s="63"/>
      <c r="GTD20" s="63"/>
      <c r="GTE20" s="63"/>
      <c r="GTF20" s="63"/>
      <c r="GTG20" s="63"/>
      <c r="GTH20" s="63"/>
      <c r="GTI20" s="63"/>
      <c r="GTJ20" s="63"/>
      <c r="GTK20" s="63"/>
      <c r="GTL20" s="63"/>
      <c r="GTM20" s="63"/>
      <c r="GTN20" s="63"/>
      <c r="GTO20" s="63"/>
      <c r="GTP20" s="63"/>
      <c r="GTQ20" s="63"/>
      <c r="GTR20" s="63"/>
      <c r="GTS20" s="63"/>
      <c r="GTT20" s="63"/>
      <c r="GTU20" s="63"/>
      <c r="GTV20" s="63"/>
      <c r="GTW20" s="63"/>
      <c r="GTX20" s="63"/>
      <c r="GTY20" s="63"/>
      <c r="GTZ20" s="63"/>
      <c r="GUA20" s="63"/>
      <c r="GUB20" s="63"/>
      <c r="GUC20" s="63"/>
      <c r="GUD20" s="63"/>
      <c r="GUE20" s="63"/>
      <c r="GUF20" s="63"/>
      <c r="GUG20" s="63"/>
      <c r="GUH20" s="63"/>
      <c r="GUI20" s="63"/>
      <c r="GUJ20" s="63"/>
      <c r="GUK20" s="63"/>
      <c r="GUL20" s="63"/>
      <c r="GUM20" s="63"/>
      <c r="GUN20" s="63"/>
      <c r="GUO20" s="63"/>
      <c r="GUP20" s="63"/>
      <c r="GUQ20" s="63"/>
      <c r="GUR20" s="63"/>
      <c r="GUS20" s="63"/>
      <c r="GUT20" s="63"/>
      <c r="GUU20" s="63"/>
      <c r="GUV20" s="63"/>
      <c r="GUW20" s="63"/>
      <c r="GUX20" s="63"/>
      <c r="GUY20" s="63"/>
      <c r="GUZ20" s="63"/>
      <c r="GVA20" s="63"/>
      <c r="GVB20" s="63"/>
      <c r="GVC20" s="63"/>
      <c r="GVD20" s="63"/>
      <c r="GVE20" s="63"/>
      <c r="GVF20" s="63"/>
      <c r="GVG20" s="63"/>
      <c r="GVH20" s="63"/>
      <c r="GVI20" s="63"/>
      <c r="GVJ20" s="63"/>
      <c r="GVK20" s="63"/>
      <c r="GVL20" s="63"/>
      <c r="GVM20" s="63"/>
      <c r="GVN20" s="63"/>
      <c r="GVO20" s="63"/>
      <c r="GVP20" s="63"/>
      <c r="GVQ20" s="63"/>
      <c r="GVR20" s="63"/>
      <c r="GVS20" s="63"/>
      <c r="GVT20" s="63"/>
      <c r="GVU20" s="63"/>
      <c r="GVV20" s="63"/>
      <c r="GVW20" s="63"/>
      <c r="GVX20" s="63"/>
      <c r="GVY20" s="63"/>
      <c r="GVZ20" s="63"/>
      <c r="GWA20" s="63"/>
      <c r="GWB20" s="63"/>
      <c r="GWC20" s="63"/>
      <c r="GWD20" s="63"/>
      <c r="GWE20" s="63"/>
      <c r="GWF20" s="63"/>
      <c r="GWG20" s="63"/>
      <c r="GWH20" s="63"/>
      <c r="GWI20" s="63"/>
      <c r="GWJ20" s="63"/>
      <c r="GWK20" s="63"/>
      <c r="GWL20" s="63"/>
      <c r="GWM20" s="63"/>
      <c r="GWN20" s="63"/>
      <c r="GWO20" s="63"/>
      <c r="GWP20" s="63"/>
      <c r="GWQ20" s="63"/>
      <c r="GWR20" s="63"/>
      <c r="GWS20" s="63"/>
      <c r="GWT20" s="63"/>
      <c r="GWU20" s="63"/>
      <c r="GWV20" s="63"/>
      <c r="GWW20" s="63"/>
      <c r="GWX20" s="63"/>
      <c r="GWY20" s="63"/>
      <c r="GWZ20" s="63"/>
      <c r="GXA20" s="63"/>
      <c r="GXB20" s="63"/>
      <c r="GXC20" s="63"/>
      <c r="GXD20" s="63"/>
      <c r="GXE20" s="63"/>
      <c r="GXF20" s="63"/>
      <c r="GXG20" s="63"/>
      <c r="GXH20" s="63"/>
      <c r="GXI20" s="63"/>
      <c r="GXJ20" s="63"/>
      <c r="GXK20" s="63"/>
      <c r="GXL20" s="63"/>
      <c r="GXM20" s="63"/>
      <c r="GXN20" s="63"/>
      <c r="GXO20" s="63"/>
      <c r="GXP20" s="63"/>
      <c r="GXQ20" s="63"/>
      <c r="GXR20" s="63"/>
      <c r="GXS20" s="63"/>
      <c r="GXT20" s="63"/>
      <c r="GXU20" s="63"/>
      <c r="GXV20" s="63"/>
      <c r="GXW20" s="63"/>
      <c r="GXX20" s="63"/>
      <c r="GXY20" s="63"/>
      <c r="GXZ20" s="63"/>
      <c r="GYA20" s="63"/>
      <c r="GYB20" s="63"/>
      <c r="GYC20" s="63"/>
      <c r="GYD20" s="63"/>
      <c r="GYE20" s="63"/>
      <c r="GYF20" s="63"/>
      <c r="GYG20" s="63"/>
      <c r="GYH20" s="63"/>
      <c r="GYI20" s="63"/>
      <c r="GYJ20" s="63"/>
      <c r="GYK20" s="63"/>
      <c r="GYL20" s="63"/>
      <c r="GYM20" s="63"/>
      <c r="GYN20" s="63"/>
      <c r="GYO20" s="63"/>
      <c r="GYP20" s="63"/>
      <c r="GYQ20" s="63"/>
      <c r="GYR20" s="63"/>
      <c r="GYS20" s="63"/>
      <c r="GYT20" s="63"/>
      <c r="GYU20" s="63"/>
      <c r="GYV20" s="63"/>
      <c r="GYW20" s="63"/>
      <c r="GYX20" s="63"/>
      <c r="GYY20" s="63"/>
      <c r="GYZ20" s="63"/>
      <c r="GZA20" s="63"/>
      <c r="GZB20" s="63"/>
      <c r="GZC20" s="63"/>
      <c r="GZD20" s="63"/>
      <c r="GZE20" s="63"/>
      <c r="GZF20" s="63"/>
      <c r="GZG20" s="63"/>
      <c r="GZH20" s="63"/>
      <c r="GZI20" s="63"/>
      <c r="GZJ20" s="63"/>
      <c r="GZK20" s="63"/>
      <c r="GZL20" s="63"/>
      <c r="GZM20" s="63"/>
      <c r="GZN20" s="63"/>
      <c r="GZO20" s="63"/>
      <c r="GZP20" s="63"/>
      <c r="GZQ20" s="63"/>
      <c r="GZR20" s="63"/>
      <c r="GZS20" s="63"/>
      <c r="GZT20" s="63"/>
      <c r="GZU20" s="63"/>
      <c r="GZV20" s="63"/>
      <c r="GZW20" s="63"/>
      <c r="GZX20" s="63"/>
      <c r="GZY20" s="63"/>
      <c r="GZZ20" s="63"/>
      <c r="HAA20" s="63"/>
      <c r="HAB20" s="63"/>
      <c r="HAC20" s="63"/>
      <c r="HAD20" s="63"/>
      <c r="HAE20" s="63"/>
      <c r="HAF20" s="63"/>
      <c r="HAG20" s="63"/>
      <c r="HAH20" s="63"/>
      <c r="HAI20" s="63"/>
      <c r="HAJ20" s="63"/>
      <c r="HAK20" s="63"/>
      <c r="HAL20" s="63"/>
      <c r="HAM20" s="63"/>
      <c r="HAN20" s="63"/>
      <c r="HAO20" s="63"/>
      <c r="HAP20" s="63"/>
      <c r="HAQ20" s="63"/>
      <c r="HAR20" s="63"/>
      <c r="HAS20" s="63"/>
      <c r="HAT20" s="63"/>
      <c r="HAU20" s="63"/>
      <c r="HAV20" s="63"/>
      <c r="HAW20" s="63"/>
      <c r="HAX20" s="63"/>
      <c r="HAY20" s="63"/>
      <c r="HAZ20" s="63"/>
      <c r="HBA20" s="63"/>
      <c r="HBB20" s="63"/>
      <c r="HBC20" s="63"/>
      <c r="HBD20" s="63"/>
      <c r="HBE20" s="63"/>
      <c r="HBF20" s="63"/>
      <c r="HBG20" s="63"/>
      <c r="HBH20" s="63"/>
      <c r="HBI20" s="63"/>
      <c r="HBJ20" s="63"/>
      <c r="HBK20" s="63"/>
      <c r="HBL20" s="63"/>
      <c r="HBM20" s="63"/>
      <c r="HBN20" s="63"/>
      <c r="HBO20" s="63"/>
      <c r="HBP20" s="63"/>
      <c r="HBQ20" s="63"/>
      <c r="HBR20" s="63"/>
      <c r="HBS20" s="63"/>
      <c r="HBT20" s="63"/>
      <c r="HBU20" s="63"/>
      <c r="HBV20" s="63"/>
      <c r="HBW20" s="63"/>
      <c r="HBX20" s="63"/>
      <c r="HBY20" s="63"/>
      <c r="HBZ20" s="63"/>
      <c r="HCA20" s="63"/>
      <c r="HCB20" s="63"/>
      <c r="HCC20" s="63"/>
      <c r="HCD20" s="63"/>
      <c r="HCE20" s="63"/>
      <c r="HCF20" s="63"/>
      <c r="HCG20" s="63"/>
      <c r="HCH20" s="63"/>
      <c r="HCI20" s="63"/>
      <c r="HCJ20" s="63"/>
      <c r="HCK20" s="63"/>
      <c r="HCL20" s="63"/>
      <c r="HCM20" s="63"/>
      <c r="HCN20" s="63"/>
      <c r="HCO20" s="63"/>
      <c r="HCP20" s="63"/>
      <c r="HCQ20" s="63"/>
      <c r="HCR20" s="63"/>
      <c r="HCS20" s="63"/>
      <c r="HCT20" s="63"/>
      <c r="HCU20" s="63"/>
      <c r="HCV20" s="63"/>
      <c r="HCW20" s="63"/>
      <c r="HCX20" s="63"/>
      <c r="HCY20" s="63"/>
      <c r="HCZ20" s="63"/>
      <c r="HDA20" s="63"/>
      <c r="HDB20" s="63"/>
      <c r="HDC20" s="63"/>
      <c r="HDD20" s="63"/>
      <c r="HDE20" s="63"/>
      <c r="HDF20" s="63"/>
      <c r="HDG20" s="63"/>
      <c r="HDH20" s="63"/>
      <c r="HDI20" s="63"/>
      <c r="HDJ20" s="63"/>
      <c r="HDK20" s="63"/>
      <c r="HDL20" s="63"/>
      <c r="HDM20" s="63"/>
      <c r="HDN20" s="63"/>
      <c r="HDO20" s="63"/>
      <c r="HDP20" s="63"/>
      <c r="HDQ20" s="63"/>
      <c r="HDR20" s="63"/>
      <c r="HDS20" s="63"/>
      <c r="HDT20" s="63"/>
      <c r="HDU20" s="63"/>
      <c r="HDV20" s="63"/>
      <c r="HDW20" s="63"/>
      <c r="HDX20" s="63"/>
      <c r="HDY20" s="63"/>
      <c r="HDZ20" s="63"/>
      <c r="HEA20" s="63"/>
      <c r="HEB20" s="63"/>
      <c r="HEC20" s="63"/>
      <c r="HED20" s="63"/>
      <c r="HEE20" s="63"/>
      <c r="HEF20" s="63"/>
      <c r="HEG20" s="63"/>
      <c r="HEH20" s="63"/>
      <c r="HEI20" s="63"/>
      <c r="HEJ20" s="63"/>
      <c r="HEK20" s="63"/>
      <c r="HEL20" s="63"/>
      <c r="HEM20" s="63"/>
      <c r="HEN20" s="63"/>
      <c r="HEO20" s="63"/>
      <c r="HEP20" s="63"/>
      <c r="HEQ20" s="63"/>
      <c r="HER20" s="63"/>
      <c r="HES20" s="63"/>
      <c r="HET20" s="63"/>
      <c r="HEU20" s="63"/>
      <c r="HEV20" s="63"/>
      <c r="HEW20" s="63"/>
      <c r="HEX20" s="63"/>
      <c r="HEY20" s="63"/>
      <c r="HEZ20" s="63"/>
      <c r="HFA20" s="63"/>
      <c r="HFB20" s="63"/>
      <c r="HFC20" s="63"/>
      <c r="HFD20" s="63"/>
      <c r="HFE20" s="63"/>
      <c r="HFF20" s="63"/>
      <c r="HFG20" s="63"/>
      <c r="HFH20" s="63"/>
      <c r="HFI20" s="63"/>
      <c r="HFJ20" s="63"/>
      <c r="HFK20" s="63"/>
      <c r="HFL20" s="63"/>
      <c r="HFM20" s="63"/>
      <c r="HFN20" s="63"/>
      <c r="HFO20" s="63"/>
      <c r="HFP20" s="63"/>
      <c r="HFQ20" s="63"/>
      <c r="HFR20" s="63"/>
      <c r="HFS20" s="63"/>
      <c r="HFT20" s="63"/>
      <c r="HFU20" s="63"/>
      <c r="HFV20" s="63"/>
      <c r="HFW20" s="63"/>
      <c r="HFX20" s="63"/>
      <c r="HFY20" s="63"/>
      <c r="HFZ20" s="63"/>
      <c r="HGA20" s="63"/>
      <c r="HGB20" s="63"/>
      <c r="HGC20" s="63"/>
      <c r="HGD20" s="63"/>
      <c r="HGE20" s="63"/>
      <c r="HGF20" s="63"/>
      <c r="HGG20" s="63"/>
      <c r="HGH20" s="63"/>
      <c r="HGI20" s="63"/>
      <c r="HGJ20" s="63"/>
      <c r="HGK20" s="63"/>
      <c r="HGL20" s="63"/>
      <c r="HGM20" s="63"/>
      <c r="HGN20" s="63"/>
      <c r="HGO20" s="63"/>
      <c r="HGP20" s="63"/>
      <c r="HGQ20" s="63"/>
      <c r="HGR20" s="63"/>
      <c r="HGS20" s="63"/>
      <c r="HGT20" s="63"/>
      <c r="HGU20" s="63"/>
      <c r="HGV20" s="63"/>
      <c r="HGW20" s="63"/>
      <c r="HGX20" s="63"/>
      <c r="HGY20" s="63"/>
      <c r="HGZ20" s="63"/>
      <c r="HHA20" s="63"/>
      <c r="HHB20" s="63"/>
      <c r="HHC20" s="63"/>
      <c r="HHD20" s="63"/>
      <c r="HHE20" s="63"/>
      <c r="HHF20" s="63"/>
      <c r="HHG20" s="63"/>
      <c r="HHH20" s="63"/>
      <c r="HHI20" s="63"/>
      <c r="HHJ20" s="63"/>
      <c r="HHK20" s="63"/>
      <c r="HHL20" s="63"/>
      <c r="HHM20" s="63"/>
      <c r="HHN20" s="63"/>
      <c r="HHO20" s="63"/>
      <c r="HHP20" s="63"/>
      <c r="HHQ20" s="63"/>
      <c r="HHR20" s="63"/>
      <c r="HHS20" s="63"/>
      <c r="HHT20" s="63"/>
      <c r="HHU20" s="63"/>
      <c r="HHV20" s="63"/>
      <c r="HHW20" s="63"/>
      <c r="HHX20" s="63"/>
      <c r="HHY20" s="63"/>
      <c r="HHZ20" s="63"/>
      <c r="HIA20" s="63"/>
      <c r="HIB20" s="63"/>
      <c r="HIC20" s="63"/>
      <c r="HID20" s="63"/>
      <c r="HIE20" s="63"/>
      <c r="HIF20" s="63"/>
      <c r="HIG20" s="63"/>
      <c r="HIH20" s="63"/>
      <c r="HII20" s="63"/>
      <c r="HIJ20" s="63"/>
      <c r="HIK20" s="63"/>
      <c r="HIL20" s="63"/>
      <c r="HIM20" s="63"/>
      <c r="HIN20" s="63"/>
      <c r="HIO20" s="63"/>
      <c r="HIP20" s="63"/>
      <c r="HIQ20" s="63"/>
      <c r="HIR20" s="63"/>
      <c r="HIS20" s="63"/>
      <c r="HIT20" s="63"/>
      <c r="HIU20" s="63"/>
      <c r="HIV20" s="63"/>
      <c r="HIW20" s="63"/>
      <c r="HIX20" s="63"/>
      <c r="HIY20" s="63"/>
      <c r="HIZ20" s="63"/>
      <c r="HJA20" s="63"/>
      <c r="HJB20" s="63"/>
      <c r="HJC20" s="63"/>
      <c r="HJD20" s="63"/>
      <c r="HJE20" s="63"/>
      <c r="HJF20" s="63"/>
      <c r="HJG20" s="63"/>
      <c r="HJH20" s="63"/>
      <c r="HJI20" s="63"/>
      <c r="HJJ20" s="63"/>
      <c r="HJK20" s="63"/>
      <c r="HJL20" s="63"/>
      <c r="HJM20" s="63"/>
      <c r="HJN20" s="63"/>
      <c r="HJO20" s="63"/>
      <c r="HJP20" s="63"/>
      <c r="HJQ20" s="63"/>
      <c r="HJR20" s="63"/>
      <c r="HJS20" s="63"/>
      <c r="HJT20" s="63"/>
      <c r="HJU20" s="63"/>
      <c r="HJV20" s="63"/>
      <c r="HJW20" s="63"/>
      <c r="HJX20" s="63"/>
      <c r="HJY20" s="63"/>
      <c r="HJZ20" s="63"/>
      <c r="HKA20" s="63"/>
      <c r="HKB20" s="63"/>
      <c r="HKC20" s="63"/>
      <c r="HKD20" s="63"/>
      <c r="HKE20" s="63"/>
      <c r="HKF20" s="63"/>
      <c r="HKG20" s="63"/>
      <c r="HKH20" s="63"/>
      <c r="HKI20" s="63"/>
      <c r="HKJ20" s="63"/>
      <c r="HKK20" s="63"/>
      <c r="HKL20" s="63"/>
      <c r="HKM20" s="63"/>
      <c r="HKN20" s="63"/>
      <c r="HKO20" s="63"/>
      <c r="HKP20" s="63"/>
      <c r="HKQ20" s="63"/>
      <c r="HKR20" s="63"/>
      <c r="HKS20" s="63"/>
      <c r="HKT20" s="63"/>
      <c r="HKU20" s="63"/>
      <c r="HKV20" s="63"/>
      <c r="HKW20" s="63"/>
      <c r="HKX20" s="63"/>
      <c r="HKY20" s="63"/>
      <c r="HKZ20" s="63"/>
      <c r="HLA20" s="63"/>
      <c r="HLB20" s="63"/>
      <c r="HLC20" s="63"/>
      <c r="HLD20" s="63"/>
      <c r="HLE20" s="63"/>
      <c r="HLF20" s="63"/>
      <c r="HLG20" s="63"/>
      <c r="HLH20" s="63"/>
      <c r="HLI20" s="63"/>
      <c r="HLJ20" s="63"/>
      <c r="HLK20" s="63"/>
      <c r="HLL20" s="63"/>
      <c r="HLM20" s="63"/>
      <c r="HLN20" s="63"/>
      <c r="HLO20" s="63"/>
      <c r="HLP20" s="63"/>
      <c r="HLQ20" s="63"/>
      <c r="HLR20" s="63"/>
      <c r="HLS20" s="63"/>
      <c r="HLT20" s="63"/>
      <c r="HLU20" s="63"/>
      <c r="HLV20" s="63"/>
      <c r="HLW20" s="63"/>
      <c r="HLX20" s="63"/>
      <c r="HLY20" s="63"/>
      <c r="HLZ20" s="63"/>
      <c r="HMA20" s="63"/>
      <c r="HMB20" s="63"/>
      <c r="HMC20" s="63"/>
      <c r="HMD20" s="63"/>
      <c r="HME20" s="63"/>
      <c r="HMF20" s="63"/>
      <c r="HMG20" s="63"/>
      <c r="HMH20" s="63"/>
      <c r="HMI20" s="63"/>
      <c r="HMJ20" s="63"/>
      <c r="HMK20" s="63"/>
      <c r="HML20" s="63"/>
      <c r="HMM20" s="63"/>
      <c r="HMN20" s="63"/>
      <c r="HMO20" s="63"/>
      <c r="HMP20" s="63"/>
      <c r="HMQ20" s="63"/>
      <c r="HMR20" s="63"/>
      <c r="HMS20" s="63"/>
      <c r="HMT20" s="63"/>
      <c r="HMU20" s="63"/>
      <c r="HMV20" s="63"/>
      <c r="HMW20" s="63"/>
      <c r="HMX20" s="63"/>
      <c r="HMY20" s="63"/>
      <c r="HMZ20" s="63"/>
      <c r="HNA20" s="63"/>
      <c r="HNB20" s="63"/>
      <c r="HNC20" s="63"/>
      <c r="HND20" s="63"/>
      <c r="HNE20" s="63"/>
      <c r="HNF20" s="63"/>
      <c r="HNG20" s="63"/>
      <c r="HNH20" s="63"/>
      <c r="HNI20" s="63"/>
      <c r="HNJ20" s="63"/>
      <c r="HNK20" s="63"/>
      <c r="HNL20" s="63"/>
      <c r="HNM20" s="63"/>
      <c r="HNN20" s="63"/>
      <c r="HNO20" s="63"/>
      <c r="HNP20" s="63"/>
      <c r="HNQ20" s="63"/>
      <c r="HNR20" s="63"/>
      <c r="HNS20" s="63"/>
      <c r="HNT20" s="63"/>
      <c r="HNU20" s="63"/>
      <c r="HNV20" s="63"/>
      <c r="HNW20" s="63"/>
      <c r="HNX20" s="63"/>
      <c r="HNY20" s="63"/>
      <c r="HNZ20" s="63"/>
      <c r="HOA20" s="63"/>
      <c r="HOB20" s="63"/>
      <c r="HOC20" s="63"/>
      <c r="HOD20" s="63"/>
      <c r="HOE20" s="63"/>
      <c r="HOF20" s="63"/>
      <c r="HOG20" s="63"/>
      <c r="HOH20" s="63"/>
      <c r="HOI20" s="63"/>
      <c r="HOJ20" s="63"/>
      <c r="HOK20" s="63"/>
      <c r="HOL20" s="63"/>
      <c r="HOM20" s="63"/>
      <c r="HON20" s="63"/>
      <c r="HOO20" s="63"/>
      <c r="HOP20" s="63"/>
      <c r="HOQ20" s="63"/>
      <c r="HOR20" s="63"/>
      <c r="HOS20" s="63"/>
      <c r="HOT20" s="63"/>
      <c r="HOU20" s="63"/>
      <c r="HOV20" s="63"/>
      <c r="HOW20" s="63"/>
      <c r="HOX20" s="63"/>
      <c r="HOY20" s="63"/>
      <c r="HOZ20" s="63"/>
      <c r="HPA20" s="63"/>
      <c r="HPB20" s="63"/>
      <c r="HPC20" s="63"/>
      <c r="HPD20" s="63"/>
      <c r="HPE20" s="63"/>
      <c r="HPF20" s="63"/>
      <c r="HPG20" s="63"/>
      <c r="HPH20" s="63"/>
      <c r="HPI20" s="63"/>
      <c r="HPJ20" s="63"/>
      <c r="HPK20" s="63"/>
      <c r="HPL20" s="63"/>
      <c r="HPM20" s="63"/>
      <c r="HPN20" s="63"/>
      <c r="HPO20" s="63"/>
      <c r="HPP20" s="63"/>
      <c r="HPQ20" s="63"/>
      <c r="HPR20" s="63"/>
      <c r="HPS20" s="63"/>
      <c r="HPT20" s="63"/>
      <c r="HPU20" s="63"/>
      <c r="HPV20" s="63"/>
      <c r="HPW20" s="63"/>
      <c r="HPX20" s="63"/>
      <c r="HPY20" s="63"/>
      <c r="HPZ20" s="63"/>
      <c r="HQA20" s="63"/>
      <c r="HQB20" s="63"/>
      <c r="HQC20" s="63"/>
      <c r="HQD20" s="63"/>
      <c r="HQE20" s="63"/>
      <c r="HQF20" s="63"/>
      <c r="HQG20" s="63"/>
      <c r="HQH20" s="63"/>
      <c r="HQI20" s="63"/>
      <c r="HQJ20" s="63"/>
      <c r="HQK20" s="63"/>
      <c r="HQL20" s="63"/>
      <c r="HQM20" s="63"/>
      <c r="HQN20" s="63"/>
      <c r="HQO20" s="63"/>
      <c r="HQP20" s="63"/>
      <c r="HQQ20" s="63"/>
      <c r="HQR20" s="63"/>
      <c r="HQS20" s="63"/>
      <c r="HQT20" s="63"/>
      <c r="HQU20" s="63"/>
      <c r="HQV20" s="63"/>
      <c r="HQW20" s="63"/>
      <c r="HQX20" s="63"/>
      <c r="HQY20" s="63"/>
      <c r="HQZ20" s="63"/>
      <c r="HRA20" s="63"/>
      <c r="HRB20" s="63"/>
      <c r="HRC20" s="63"/>
      <c r="HRD20" s="63"/>
      <c r="HRE20" s="63"/>
      <c r="HRF20" s="63"/>
      <c r="HRG20" s="63"/>
      <c r="HRH20" s="63"/>
      <c r="HRI20" s="63"/>
      <c r="HRJ20" s="63"/>
      <c r="HRK20" s="63"/>
      <c r="HRL20" s="63"/>
      <c r="HRM20" s="63"/>
      <c r="HRN20" s="63"/>
      <c r="HRO20" s="63"/>
      <c r="HRP20" s="63"/>
      <c r="HRQ20" s="63"/>
      <c r="HRR20" s="63"/>
      <c r="HRS20" s="63"/>
      <c r="HRT20" s="63"/>
      <c r="HRU20" s="63"/>
      <c r="HRV20" s="63"/>
      <c r="HRW20" s="63"/>
      <c r="HRX20" s="63"/>
      <c r="HRY20" s="63"/>
      <c r="HRZ20" s="63"/>
      <c r="HSA20" s="63"/>
      <c r="HSB20" s="63"/>
      <c r="HSC20" s="63"/>
      <c r="HSD20" s="63"/>
      <c r="HSE20" s="63"/>
      <c r="HSF20" s="63"/>
      <c r="HSG20" s="63"/>
      <c r="HSH20" s="63"/>
      <c r="HSI20" s="63"/>
      <c r="HSJ20" s="63"/>
      <c r="HSK20" s="63"/>
      <c r="HSL20" s="63"/>
      <c r="HSM20" s="63"/>
      <c r="HSN20" s="63"/>
      <c r="HSO20" s="63"/>
      <c r="HSP20" s="63"/>
      <c r="HSQ20" s="63"/>
      <c r="HSR20" s="63"/>
      <c r="HSS20" s="63"/>
      <c r="HST20" s="63"/>
      <c r="HSU20" s="63"/>
      <c r="HSV20" s="63"/>
      <c r="HSW20" s="63"/>
      <c r="HSX20" s="63"/>
      <c r="HSY20" s="63"/>
      <c r="HSZ20" s="63"/>
      <c r="HTA20" s="63"/>
      <c r="HTB20" s="63"/>
      <c r="HTC20" s="63"/>
      <c r="HTD20" s="63"/>
      <c r="HTE20" s="63"/>
      <c r="HTF20" s="63"/>
      <c r="HTG20" s="63"/>
      <c r="HTH20" s="63"/>
      <c r="HTI20" s="63"/>
      <c r="HTJ20" s="63"/>
      <c r="HTK20" s="63"/>
      <c r="HTL20" s="63"/>
      <c r="HTM20" s="63"/>
      <c r="HTN20" s="63"/>
      <c r="HTO20" s="63"/>
      <c r="HTP20" s="63"/>
      <c r="HTQ20" s="63"/>
      <c r="HTR20" s="63"/>
      <c r="HTS20" s="63"/>
      <c r="HTT20" s="63"/>
      <c r="HTU20" s="63"/>
      <c r="HTV20" s="63"/>
      <c r="HTW20" s="63"/>
      <c r="HTX20" s="63"/>
      <c r="HTY20" s="63"/>
      <c r="HTZ20" s="63"/>
      <c r="HUA20" s="63"/>
      <c r="HUB20" s="63"/>
      <c r="HUC20" s="63"/>
      <c r="HUD20" s="63"/>
      <c r="HUE20" s="63"/>
      <c r="HUF20" s="63"/>
      <c r="HUG20" s="63"/>
      <c r="HUH20" s="63"/>
      <c r="HUI20" s="63"/>
      <c r="HUJ20" s="63"/>
      <c r="HUK20" s="63"/>
      <c r="HUL20" s="63"/>
      <c r="HUM20" s="63"/>
      <c r="HUN20" s="63"/>
      <c r="HUO20" s="63"/>
      <c r="HUP20" s="63"/>
      <c r="HUQ20" s="63"/>
      <c r="HUR20" s="63"/>
      <c r="HUS20" s="63"/>
      <c r="HUT20" s="63"/>
      <c r="HUU20" s="63"/>
      <c r="HUV20" s="63"/>
      <c r="HUW20" s="63"/>
      <c r="HUX20" s="63"/>
      <c r="HUY20" s="63"/>
      <c r="HUZ20" s="63"/>
      <c r="HVA20" s="63"/>
      <c r="HVB20" s="63"/>
      <c r="HVC20" s="63"/>
      <c r="HVD20" s="63"/>
      <c r="HVE20" s="63"/>
      <c r="HVF20" s="63"/>
      <c r="HVG20" s="63"/>
      <c r="HVH20" s="63"/>
      <c r="HVI20" s="63"/>
      <c r="HVJ20" s="63"/>
      <c r="HVK20" s="63"/>
      <c r="HVL20" s="63"/>
      <c r="HVM20" s="63"/>
      <c r="HVN20" s="63"/>
      <c r="HVO20" s="63"/>
      <c r="HVP20" s="63"/>
      <c r="HVQ20" s="63"/>
      <c r="HVR20" s="63"/>
      <c r="HVS20" s="63"/>
      <c r="HVT20" s="63"/>
      <c r="HVU20" s="63"/>
      <c r="HVV20" s="63"/>
      <c r="HVW20" s="63"/>
      <c r="HVX20" s="63"/>
      <c r="HVY20" s="63"/>
      <c r="HVZ20" s="63"/>
      <c r="HWA20" s="63"/>
      <c r="HWB20" s="63"/>
      <c r="HWC20" s="63"/>
      <c r="HWD20" s="63"/>
      <c r="HWE20" s="63"/>
      <c r="HWF20" s="63"/>
      <c r="HWG20" s="63"/>
      <c r="HWH20" s="63"/>
      <c r="HWI20" s="63"/>
      <c r="HWJ20" s="63"/>
      <c r="HWK20" s="63"/>
      <c r="HWL20" s="63"/>
      <c r="HWM20" s="63"/>
      <c r="HWN20" s="63"/>
      <c r="HWO20" s="63"/>
      <c r="HWP20" s="63"/>
      <c r="HWQ20" s="63"/>
      <c r="HWR20" s="63"/>
      <c r="HWS20" s="63"/>
      <c r="HWT20" s="63"/>
      <c r="HWU20" s="63"/>
      <c r="HWV20" s="63"/>
      <c r="HWW20" s="63"/>
      <c r="HWX20" s="63"/>
      <c r="HWY20" s="63"/>
      <c r="HWZ20" s="63"/>
      <c r="HXA20" s="63"/>
      <c r="HXB20" s="63"/>
      <c r="HXC20" s="63"/>
      <c r="HXD20" s="63"/>
      <c r="HXE20" s="63"/>
      <c r="HXF20" s="63"/>
      <c r="HXG20" s="63"/>
      <c r="HXH20" s="63"/>
      <c r="HXI20" s="63"/>
      <c r="HXJ20" s="63"/>
      <c r="HXK20" s="63"/>
      <c r="HXL20" s="63"/>
      <c r="HXM20" s="63"/>
      <c r="HXN20" s="63"/>
      <c r="HXO20" s="63"/>
      <c r="HXP20" s="63"/>
      <c r="HXQ20" s="63"/>
      <c r="HXR20" s="63"/>
      <c r="HXS20" s="63"/>
      <c r="HXT20" s="63"/>
      <c r="HXU20" s="63"/>
      <c r="HXV20" s="63"/>
      <c r="HXW20" s="63"/>
      <c r="HXX20" s="63"/>
      <c r="HXY20" s="63"/>
      <c r="HXZ20" s="63"/>
      <c r="HYA20" s="63"/>
      <c r="HYB20" s="63"/>
      <c r="HYC20" s="63"/>
      <c r="HYD20" s="63"/>
      <c r="HYE20" s="63"/>
      <c r="HYF20" s="63"/>
      <c r="HYG20" s="63"/>
      <c r="HYH20" s="63"/>
      <c r="HYI20" s="63"/>
      <c r="HYJ20" s="63"/>
      <c r="HYK20" s="63"/>
      <c r="HYL20" s="63"/>
      <c r="HYM20" s="63"/>
      <c r="HYN20" s="63"/>
      <c r="HYO20" s="63"/>
      <c r="HYP20" s="63"/>
      <c r="HYQ20" s="63"/>
      <c r="HYR20" s="63"/>
      <c r="HYS20" s="63"/>
      <c r="HYT20" s="63"/>
      <c r="HYU20" s="63"/>
      <c r="HYV20" s="63"/>
      <c r="HYW20" s="63"/>
      <c r="HYX20" s="63"/>
      <c r="HYY20" s="63"/>
      <c r="HYZ20" s="63"/>
      <c r="HZA20" s="63"/>
      <c r="HZB20" s="63"/>
      <c r="HZC20" s="63"/>
      <c r="HZD20" s="63"/>
      <c r="HZE20" s="63"/>
      <c r="HZF20" s="63"/>
      <c r="HZG20" s="63"/>
      <c r="HZH20" s="63"/>
      <c r="HZI20" s="63"/>
      <c r="HZJ20" s="63"/>
      <c r="HZK20" s="63"/>
      <c r="HZL20" s="63"/>
      <c r="HZM20" s="63"/>
      <c r="HZN20" s="63"/>
      <c r="HZO20" s="63"/>
      <c r="HZP20" s="63"/>
      <c r="HZQ20" s="63"/>
      <c r="HZR20" s="63"/>
      <c r="HZS20" s="63"/>
      <c r="HZT20" s="63"/>
      <c r="HZU20" s="63"/>
      <c r="HZV20" s="63"/>
      <c r="HZW20" s="63"/>
      <c r="HZX20" s="63"/>
      <c r="HZY20" s="63"/>
      <c r="HZZ20" s="63"/>
      <c r="IAA20" s="63"/>
      <c r="IAB20" s="63"/>
      <c r="IAC20" s="63"/>
      <c r="IAD20" s="63"/>
      <c r="IAE20" s="63"/>
      <c r="IAF20" s="63"/>
      <c r="IAG20" s="63"/>
      <c r="IAH20" s="63"/>
      <c r="IAI20" s="63"/>
      <c r="IAJ20" s="63"/>
      <c r="IAK20" s="63"/>
      <c r="IAL20" s="63"/>
      <c r="IAM20" s="63"/>
      <c r="IAN20" s="63"/>
      <c r="IAO20" s="63"/>
      <c r="IAP20" s="63"/>
      <c r="IAQ20" s="63"/>
      <c r="IAR20" s="63"/>
      <c r="IAS20" s="63"/>
      <c r="IAT20" s="63"/>
      <c r="IAU20" s="63"/>
      <c r="IAV20" s="63"/>
      <c r="IAW20" s="63"/>
      <c r="IAX20" s="63"/>
      <c r="IAY20" s="63"/>
      <c r="IAZ20" s="63"/>
      <c r="IBA20" s="63"/>
      <c r="IBB20" s="63"/>
      <c r="IBC20" s="63"/>
      <c r="IBD20" s="63"/>
      <c r="IBE20" s="63"/>
      <c r="IBF20" s="63"/>
      <c r="IBG20" s="63"/>
      <c r="IBH20" s="63"/>
      <c r="IBI20" s="63"/>
      <c r="IBJ20" s="63"/>
      <c r="IBK20" s="63"/>
      <c r="IBL20" s="63"/>
      <c r="IBM20" s="63"/>
      <c r="IBN20" s="63"/>
      <c r="IBO20" s="63"/>
      <c r="IBP20" s="63"/>
      <c r="IBQ20" s="63"/>
      <c r="IBR20" s="63"/>
      <c r="IBS20" s="63"/>
      <c r="IBT20" s="63"/>
      <c r="IBU20" s="63"/>
      <c r="IBV20" s="63"/>
      <c r="IBW20" s="63"/>
      <c r="IBX20" s="63"/>
      <c r="IBY20" s="63"/>
      <c r="IBZ20" s="63"/>
      <c r="ICA20" s="63"/>
      <c r="ICB20" s="63"/>
      <c r="ICC20" s="63"/>
      <c r="ICD20" s="63"/>
      <c r="ICE20" s="63"/>
      <c r="ICF20" s="63"/>
      <c r="ICG20" s="63"/>
      <c r="ICH20" s="63"/>
      <c r="ICI20" s="63"/>
      <c r="ICJ20" s="63"/>
      <c r="ICK20" s="63"/>
      <c r="ICL20" s="63"/>
      <c r="ICM20" s="63"/>
      <c r="ICN20" s="63"/>
      <c r="ICO20" s="63"/>
      <c r="ICP20" s="63"/>
      <c r="ICQ20" s="63"/>
      <c r="ICR20" s="63"/>
      <c r="ICS20" s="63"/>
      <c r="ICT20" s="63"/>
      <c r="ICU20" s="63"/>
      <c r="ICV20" s="63"/>
      <c r="ICW20" s="63"/>
      <c r="ICX20" s="63"/>
      <c r="ICY20" s="63"/>
      <c r="ICZ20" s="63"/>
      <c r="IDA20" s="63"/>
      <c r="IDB20" s="63"/>
      <c r="IDC20" s="63"/>
      <c r="IDD20" s="63"/>
      <c r="IDE20" s="63"/>
      <c r="IDF20" s="63"/>
      <c r="IDG20" s="63"/>
      <c r="IDH20" s="63"/>
      <c r="IDI20" s="63"/>
      <c r="IDJ20" s="63"/>
      <c r="IDK20" s="63"/>
      <c r="IDL20" s="63"/>
      <c r="IDM20" s="63"/>
      <c r="IDN20" s="63"/>
      <c r="IDO20" s="63"/>
      <c r="IDP20" s="63"/>
      <c r="IDQ20" s="63"/>
      <c r="IDR20" s="63"/>
      <c r="IDS20" s="63"/>
      <c r="IDT20" s="63"/>
      <c r="IDU20" s="63"/>
      <c r="IDV20" s="63"/>
      <c r="IDW20" s="63"/>
      <c r="IDX20" s="63"/>
      <c r="IDY20" s="63"/>
      <c r="IDZ20" s="63"/>
      <c r="IEA20" s="63"/>
      <c r="IEB20" s="63"/>
      <c r="IEC20" s="63"/>
      <c r="IED20" s="63"/>
      <c r="IEE20" s="63"/>
      <c r="IEF20" s="63"/>
      <c r="IEG20" s="63"/>
      <c r="IEH20" s="63"/>
      <c r="IEI20" s="63"/>
      <c r="IEJ20" s="63"/>
      <c r="IEK20" s="63"/>
      <c r="IEL20" s="63"/>
      <c r="IEM20" s="63"/>
      <c r="IEN20" s="63"/>
      <c r="IEO20" s="63"/>
      <c r="IEP20" s="63"/>
      <c r="IEQ20" s="63"/>
      <c r="IER20" s="63"/>
      <c r="IES20" s="63"/>
      <c r="IET20" s="63"/>
      <c r="IEU20" s="63"/>
      <c r="IEV20" s="63"/>
      <c r="IEW20" s="63"/>
      <c r="IEX20" s="63"/>
      <c r="IEY20" s="63"/>
      <c r="IEZ20" s="63"/>
      <c r="IFA20" s="63"/>
      <c r="IFB20" s="63"/>
      <c r="IFC20" s="63"/>
      <c r="IFD20" s="63"/>
      <c r="IFE20" s="63"/>
      <c r="IFF20" s="63"/>
      <c r="IFG20" s="63"/>
      <c r="IFH20" s="63"/>
      <c r="IFI20" s="63"/>
      <c r="IFJ20" s="63"/>
      <c r="IFK20" s="63"/>
      <c r="IFL20" s="63"/>
      <c r="IFM20" s="63"/>
      <c r="IFN20" s="63"/>
      <c r="IFO20" s="63"/>
      <c r="IFP20" s="63"/>
      <c r="IFQ20" s="63"/>
      <c r="IFR20" s="63"/>
      <c r="IFS20" s="63"/>
      <c r="IFT20" s="63"/>
      <c r="IFU20" s="63"/>
      <c r="IFV20" s="63"/>
      <c r="IFW20" s="63"/>
      <c r="IFX20" s="63"/>
      <c r="IFY20" s="63"/>
      <c r="IFZ20" s="63"/>
      <c r="IGA20" s="63"/>
      <c r="IGB20" s="63"/>
      <c r="IGC20" s="63"/>
      <c r="IGD20" s="63"/>
      <c r="IGE20" s="63"/>
      <c r="IGF20" s="63"/>
      <c r="IGG20" s="63"/>
      <c r="IGH20" s="63"/>
      <c r="IGI20" s="63"/>
      <c r="IGJ20" s="63"/>
      <c r="IGK20" s="63"/>
      <c r="IGL20" s="63"/>
      <c r="IGM20" s="63"/>
      <c r="IGN20" s="63"/>
      <c r="IGO20" s="63"/>
      <c r="IGP20" s="63"/>
      <c r="IGQ20" s="63"/>
      <c r="IGR20" s="63"/>
      <c r="IGS20" s="63"/>
      <c r="IGT20" s="63"/>
      <c r="IGU20" s="63"/>
      <c r="IGV20" s="63"/>
      <c r="IGW20" s="63"/>
      <c r="IGX20" s="63"/>
      <c r="IGY20" s="63"/>
      <c r="IGZ20" s="63"/>
      <c r="IHA20" s="63"/>
      <c r="IHB20" s="63"/>
      <c r="IHC20" s="63"/>
      <c r="IHD20" s="63"/>
      <c r="IHE20" s="63"/>
      <c r="IHF20" s="63"/>
      <c r="IHG20" s="63"/>
      <c r="IHH20" s="63"/>
      <c r="IHI20" s="63"/>
      <c r="IHJ20" s="63"/>
      <c r="IHK20" s="63"/>
      <c r="IHL20" s="63"/>
      <c r="IHM20" s="63"/>
      <c r="IHN20" s="63"/>
      <c r="IHO20" s="63"/>
      <c r="IHP20" s="63"/>
      <c r="IHQ20" s="63"/>
      <c r="IHR20" s="63"/>
      <c r="IHS20" s="63"/>
      <c r="IHT20" s="63"/>
      <c r="IHU20" s="63"/>
      <c r="IHV20" s="63"/>
      <c r="IHW20" s="63"/>
      <c r="IHX20" s="63"/>
      <c r="IHY20" s="63"/>
      <c r="IHZ20" s="63"/>
      <c r="IIA20" s="63"/>
      <c r="IIB20" s="63"/>
      <c r="IIC20" s="63"/>
      <c r="IID20" s="63"/>
      <c r="IIE20" s="63"/>
      <c r="IIF20" s="63"/>
      <c r="IIG20" s="63"/>
      <c r="IIH20" s="63"/>
      <c r="III20" s="63"/>
      <c r="IIJ20" s="63"/>
      <c r="IIK20" s="63"/>
      <c r="IIL20" s="63"/>
      <c r="IIM20" s="63"/>
      <c r="IIN20" s="63"/>
      <c r="IIO20" s="63"/>
      <c r="IIP20" s="63"/>
      <c r="IIQ20" s="63"/>
      <c r="IIR20" s="63"/>
      <c r="IIS20" s="63"/>
      <c r="IIT20" s="63"/>
      <c r="IIU20" s="63"/>
      <c r="IIV20" s="63"/>
      <c r="IIW20" s="63"/>
      <c r="IIX20" s="63"/>
      <c r="IIY20" s="63"/>
      <c r="IIZ20" s="63"/>
      <c r="IJA20" s="63"/>
      <c r="IJB20" s="63"/>
      <c r="IJC20" s="63"/>
      <c r="IJD20" s="63"/>
      <c r="IJE20" s="63"/>
      <c r="IJF20" s="63"/>
      <c r="IJG20" s="63"/>
      <c r="IJH20" s="63"/>
      <c r="IJI20" s="63"/>
      <c r="IJJ20" s="63"/>
      <c r="IJK20" s="63"/>
      <c r="IJL20" s="63"/>
      <c r="IJM20" s="63"/>
      <c r="IJN20" s="63"/>
      <c r="IJO20" s="63"/>
      <c r="IJP20" s="63"/>
      <c r="IJQ20" s="63"/>
      <c r="IJR20" s="63"/>
      <c r="IJS20" s="63"/>
      <c r="IJT20" s="63"/>
      <c r="IJU20" s="63"/>
      <c r="IJV20" s="63"/>
      <c r="IJW20" s="63"/>
      <c r="IJX20" s="63"/>
      <c r="IJY20" s="63"/>
      <c r="IJZ20" s="63"/>
      <c r="IKA20" s="63"/>
      <c r="IKB20" s="63"/>
      <c r="IKC20" s="63"/>
      <c r="IKD20" s="63"/>
      <c r="IKE20" s="63"/>
      <c r="IKF20" s="63"/>
      <c r="IKG20" s="63"/>
      <c r="IKH20" s="63"/>
      <c r="IKI20" s="63"/>
      <c r="IKJ20" s="63"/>
      <c r="IKK20" s="63"/>
      <c r="IKL20" s="63"/>
      <c r="IKM20" s="63"/>
      <c r="IKN20" s="63"/>
      <c r="IKO20" s="63"/>
      <c r="IKP20" s="63"/>
      <c r="IKQ20" s="63"/>
      <c r="IKR20" s="63"/>
      <c r="IKS20" s="63"/>
      <c r="IKT20" s="63"/>
      <c r="IKU20" s="63"/>
      <c r="IKV20" s="63"/>
      <c r="IKW20" s="63"/>
      <c r="IKX20" s="63"/>
      <c r="IKY20" s="63"/>
      <c r="IKZ20" s="63"/>
      <c r="ILA20" s="63"/>
      <c r="ILB20" s="63"/>
      <c r="ILC20" s="63"/>
      <c r="ILD20" s="63"/>
      <c r="ILE20" s="63"/>
      <c r="ILF20" s="63"/>
      <c r="ILG20" s="63"/>
      <c r="ILH20" s="63"/>
      <c r="ILI20" s="63"/>
      <c r="ILJ20" s="63"/>
      <c r="ILK20" s="63"/>
      <c r="ILL20" s="63"/>
      <c r="ILM20" s="63"/>
      <c r="ILN20" s="63"/>
      <c r="ILO20" s="63"/>
      <c r="ILP20" s="63"/>
      <c r="ILQ20" s="63"/>
      <c r="ILR20" s="63"/>
      <c r="ILS20" s="63"/>
      <c r="ILT20" s="63"/>
      <c r="ILU20" s="63"/>
      <c r="ILV20" s="63"/>
      <c r="ILW20" s="63"/>
      <c r="ILX20" s="63"/>
      <c r="ILY20" s="63"/>
      <c r="ILZ20" s="63"/>
      <c r="IMA20" s="63"/>
      <c r="IMB20" s="63"/>
      <c r="IMC20" s="63"/>
      <c r="IMD20" s="63"/>
      <c r="IME20" s="63"/>
      <c r="IMF20" s="63"/>
      <c r="IMG20" s="63"/>
      <c r="IMH20" s="63"/>
      <c r="IMI20" s="63"/>
      <c r="IMJ20" s="63"/>
      <c r="IMK20" s="63"/>
      <c r="IML20" s="63"/>
      <c r="IMM20" s="63"/>
      <c r="IMN20" s="63"/>
      <c r="IMO20" s="63"/>
      <c r="IMP20" s="63"/>
      <c r="IMQ20" s="63"/>
      <c r="IMR20" s="63"/>
      <c r="IMS20" s="63"/>
      <c r="IMT20" s="63"/>
      <c r="IMU20" s="63"/>
      <c r="IMV20" s="63"/>
      <c r="IMW20" s="63"/>
      <c r="IMX20" s="63"/>
      <c r="IMY20" s="63"/>
      <c r="IMZ20" s="63"/>
      <c r="INA20" s="63"/>
      <c r="INB20" s="63"/>
      <c r="INC20" s="63"/>
      <c r="IND20" s="63"/>
      <c r="INE20" s="63"/>
      <c r="INF20" s="63"/>
      <c r="ING20" s="63"/>
      <c r="INH20" s="63"/>
      <c r="INI20" s="63"/>
      <c r="INJ20" s="63"/>
      <c r="INK20" s="63"/>
      <c r="INL20" s="63"/>
      <c r="INM20" s="63"/>
      <c r="INN20" s="63"/>
      <c r="INO20" s="63"/>
      <c r="INP20" s="63"/>
      <c r="INQ20" s="63"/>
      <c r="INR20" s="63"/>
      <c r="INS20" s="63"/>
      <c r="INT20" s="63"/>
      <c r="INU20" s="63"/>
      <c r="INV20" s="63"/>
      <c r="INW20" s="63"/>
      <c r="INX20" s="63"/>
      <c r="INY20" s="63"/>
      <c r="INZ20" s="63"/>
      <c r="IOA20" s="63"/>
      <c r="IOB20" s="63"/>
      <c r="IOC20" s="63"/>
      <c r="IOD20" s="63"/>
      <c r="IOE20" s="63"/>
      <c r="IOF20" s="63"/>
      <c r="IOG20" s="63"/>
      <c r="IOH20" s="63"/>
      <c r="IOI20" s="63"/>
      <c r="IOJ20" s="63"/>
      <c r="IOK20" s="63"/>
      <c r="IOL20" s="63"/>
      <c r="IOM20" s="63"/>
      <c r="ION20" s="63"/>
      <c r="IOO20" s="63"/>
      <c r="IOP20" s="63"/>
      <c r="IOQ20" s="63"/>
      <c r="IOR20" s="63"/>
      <c r="IOS20" s="63"/>
      <c r="IOT20" s="63"/>
      <c r="IOU20" s="63"/>
      <c r="IOV20" s="63"/>
      <c r="IOW20" s="63"/>
      <c r="IOX20" s="63"/>
      <c r="IOY20" s="63"/>
      <c r="IOZ20" s="63"/>
      <c r="IPA20" s="63"/>
      <c r="IPB20" s="63"/>
      <c r="IPC20" s="63"/>
      <c r="IPD20" s="63"/>
      <c r="IPE20" s="63"/>
      <c r="IPF20" s="63"/>
      <c r="IPG20" s="63"/>
      <c r="IPH20" s="63"/>
      <c r="IPI20" s="63"/>
      <c r="IPJ20" s="63"/>
      <c r="IPK20" s="63"/>
      <c r="IPL20" s="63"/>
      <c r="IPM20" s="63"/>
      <c r="IPN20" s="63"/>
      <c r="IPO20" s="63"/>
      <c r="IPP20" s="63"/>
      <c r="IPQ20" s="63"/>
      <c r="IPR20" s="63"/>
      <c r="IPS20" s="63"/>
      <c r="IPT20" s="63"/>
      <c r="IPU20" s="63"/>
      <c r="IPV20" s="63"/>
      <c r="IPW20" s="63"/>
      <c r="IPX20" s="63"/>
      <c r="IPY20" s="63"/>
      <c r="IPZ20" s="63"/>
      <c r="IQA20" s="63"/>
      <c r="IQB20" s="63"/>
      <c r="IQC20" s="63"/>
      <c r="IQD20" s="63"/>
      <c r="IQE20" s="63"/>
      <c r="IQF20" s="63"/>
      <c r="IQG20" s="63"/>
      <c r="IQH20" s="63"/>
      <c r="IQI20" s="63"/>
      <c r="IQJ20" s="63"/>
      <c r="IQK20" s="63"/>
      <c r="IQL20" s="63"/>
      <c r="IQM20" s="63"/>
      <c r="IQN20" s="63"/>
      <c r="IQO20" s="63"/>
      <c r="IQP20" s="63"/>
      <c r="IQQ20" s="63"/>
      <c r="IQR20" s="63"/>
      <c r="IQS20" s="63"/>
      <c r="IQT20" s="63"/>
      <c r="IQU20" s="63"/>
      <c r="IQV20" s="63"/>
      <c r="IQW20" s="63"/>
      <c r="IQX20" s="63"/>
      <c r="IQY20" s="63"/>
      <c r="IQZ20" s="63"/>
      <c r="IRA20" s="63"/>
      <c r="IRB20" s="63"/>
      <c r="IRC20" s="63"/>
      <c r="IRD20" s="63"/>
      <c r="IRE20" s="63"/>
      <c r="IRF20" s="63"/>
      <c r="IRG20" s="63"/>
      <c r="IRH20" s="63"/>
      <c r="IRI20" s="63"/>
      <c r="IRJ20" s="63"/>
      <c r="IRK20" s="63"/>
      <c r="IRL20" s="63"/>
      <c r="IRM20" s="63"/>
      <c r="IRN20" s="63"/>
      <c r="IRO20" s="63"/>
      <c r="IRP20" s="63"/>
      <c r="IRQ20" s="63"/>
      <c r="IRR20" s="63"/>
      <c r="IRS20" s="63"/>
      <c r="IRT20" s="63"/>
      <c r="IRU20" s="63"/>
      <c r="IRV20" s="63"/>
      <c r="IRW20" s="63"/>
      <c r="IRX20" s="63"/>
      <c r="IRY20" s="63"/>
      <c r="IRZ20" s="63"/>
      <c r="ISA20" s="63"/>
      <c r="ISB20" s="63"/>
      <c r="ISC20" s="63"/>
      <c r="ISD20" s="63"/>
      <c r="ISE20" s="63"/>
      <c r="ISF20" s="63"/>
      <c r="ISG20" s="63"/>
      <c r="ISH20" s="63"/>
      <c r="ISI20" s="63"/>
      <c r="ISJ20" s="63"/>
      <c r="ISK20" s="63"/>
      <c r="ISL20" s="63"/>
      <c r="ISM20" s="63"/>
      <c r="ISN20" s="63"/>
      <c r="ISO20" s="63"/>
      <c r="ISP20" s="63"/>
      <c r="ISQ20" s="63"/>
      <c r="ISR20" s="63"/>
      <c r="ISS20" s="63"/>
      <c r="IST20" s="63"/>
      <c r="ISU20" s="63"/>
      <c r="ISV20" s="63"/>
      <c r="ISW20" s="63"/>
      <c r="ISX20" s="63"/>
      <c r="ISY20" s="63"/>
      <c r="ISZ20" s="63"/>
      <c r="ITA20" s="63"/>
      <c r="ITB20" s="63"/>
      <c r="ITC20" s="63"/>
      <c r="ITD20" s="63"/>
      <c r="ITE20" s="63"/>
      <c r="ITF20" s="63"/>
      <c r="ITG20" s="63"/>
      <c r="ITH20" s="63"/>
      <c r="ITI20" s="63"/>
      <c r="ITJ20" s="63"/>
      <c r="ITK20" s="63"/>
      <c r="ITL20" s="63"/>
      <c r="ITM20" s="63"/>
      <c r="ITN20" s="63"/>
      <c r="ITO20" s="63"/>
      <c r="ITP20" s="63"/>
      <c r="ITQ20" s="63"/>
      <c r="ITR20" s="63"/>
      <c r="ITS20" s="63"/>
      <c r="ITT20" s="63"/>
      <c r="ITU20" s="63"/>
      <c r="ITV20" s="63"/>
      <c r="ITW20" s="63"/>
      <c r="ITX20" s="63"/>
      <c r="ITY20" s="63"/>
      <c r="ITZ20" s="63"/>
      <c r="IUA20" s="63"/>
      <c r="IUB20" s="63"/>
      <c r="IUC20" s="63"/>
      <c r="IUD20" s="63"/>
      <c r="IUE20" s="63"/>
      <c r="IUF20" s="63"/>
      <c r="IUG20" s="63"/>
      <c r="IUH20" s="63"/>
      <c r="IUI20" s="63"/>
      <c r="IUJ20" s="63"/>
      <c r="IUK20" s="63"/>
      <c r="IUL20" s="63"/>
      <c r="IUM20" s="63"/>
      <c r="IUN20" s="63"/>
      <c r="IUO20" s="63"/>
      <c r="IUP20" s="63"/>
      <c r="IUQ20" s="63"/>
      <c r="IUR20" s="63"/>
      <c r="IUS20" s="63"/>
      <c r="IUT20" s="63"/>
      <c r="IUU20" s="63"/>
      <c r="IUV20" s="63"/>
      <c r="IUW20" s="63"/>
      <c r="IUX20" s="63"/>
      <c r="IUY20" s="63"/>
      <c r="IUZ20" s="63"/>
      <c r="IVA20" s="63"/>
      <c r="IVB20" s="63"/>
      <c r="IVC20" s="63"/>
      <c r="IVD20" s="63"/>
      <c r="IVE20" s="63"/>
      <c r="IVF20" s="63"/>
      <c r="IVG20" s="63"/>
      <c r="IVH20" s="63"/>
      <c r="IVI20" s="63"/>
      <c r="IVJ20" s="63"/>
      <c r="IVK20" s="63"/>
      <c r="IVL20" s="63"/>
      <c r="IVM20" s="63"/>
      <c r="IVN20" s="63"/>
      <c r="IVO20" s="63"/>
      <c r="IVP20" s="63"/>
      <c r="IVQ20" s="63"/>
      <c r="IVR20" s="63"/>
      <c r="IVS20" s="63"/>
      <c r="IVT20" s="63"/>
      <c r="IVU20" s="63"/>
      <c r="IVV20" s="63"/>
      <c r="IVW20" s="63"/>
      <c r="IVX20" s="63"/>
      <c r="IVY20" s="63"/>
      <c r="IVZ20" s="63"/>
      <c r="IWA20" s="63"/>
      <c r="IWB20" s="63"/>
      <c r="IWC20" s="63"/>
      <c r="IWD20" s="63"/>
      <c r="IWE20" s="63"/>
      <c r="IWF20" s="63"/>
      <c r="IWG20" s="63"/>
      <c r="IWH20" s="63"/>
      <c r="IWI20" s="63"/>
      <c r="IWJ20" s="63"/>
      <c r="IWK20" s="63"/>
      <c r="IWL20" s="63"/>
      <c r="IWM20" s="63"/>
      <c r="IWN20" s="63"/>
      <c r="IWO20" s="63"/>
      <c r="IWP20" s="63"/>
      <c r="IWQ20" s="63"/>
      <c r="IWR20" s="63"/>
      <c r="IWS20" s="63"/>
      <c r="IWT20" s="63"/>
      <c r="IWU20" s="63"/>
      <c r="IWV20" s="63"/>
      <c r="IWW20" s="63"/>
      <c r="IWX20" s="63"/>
      <c r="IWY20" s="63"/>
      <c r="IWZ20" s="63"/>
      <c r="IXA20" s="63"/>
      <c r="IXB20" s="63"/>
      <c r="IXC20" s="63"/>
      <c r="IXD20" s="63"/>
      <c r="IXE20" s="63"/>
      <c r="IXF20" s="63"/>
      <c r="IXG20" s="63"/>
      <c r="IXH20" s="63"/>
      <c r="IXI20" s="63"/>
      <c r="IXJ20" s="63"/>
      <c r="IXK20" s="63"/>
      <c r="IXL20" s="63"/>
      <c r="IXM20" s="63"/>
      <c r="IXN20" s="63"/>
      <c r="IXO20" s="63"/>
      <c r="IXP20" s="63"/>
      <c r="IXQ20" s="63"/>
      <c r="IXR20" s="63"/>
      <c r="IXS20" s="63"/>
      <c r="IXT20" s="63"/>
      <c r="IXU20" s="63"/>
      <c r="IXV20" s="63"/>
      <c r="IXW20" s="63"/>
      <c r="IXX20" s="63"/>
      <c r="IXY20" s="63"/>
      <c r="IXZ20" s="63"/>
      <c r="IYA20" s="63"/>
      <c r="IYB20" s="63"/>
      <c r="IYC20" s="63"/>
      <c r="IYD20" s="63"/>
      <c r="IYE20" s="63"/>
      <c r="IYF20" s="63"/>
      <c r="IYG20" s="63"/>
      <c r="IYH20" s="63"/>
      <c r="IYI20" s="63"/>
      <c r="IYJ20" s="63"/>
      <c r="IYK20" s="63"/>
      <c r="IYL20" s="63"/>
      <c r="IYM20" s="63"/>
      <c r="IYN20" s="63"/>
      <c r="IYO20" s="63"/>
      <c r="IYP20" s="63"/>
      <c r="IYQ20" s="63"/>
      <c r="IYR20" s="63"/>
      <c r="IYS20" s="63"/>
      <c r="IYT20" s="63"/>
      <c r="IYU20" s="63"/>
      <c r="IYV20" s="63"/>
      <c r="IYW20" s="63"/>
      <c r="IYX20" s="63"/>
      <c r="IYY20" s="63"/>
      <c r="IYZ20" s="63"/>
      <c r="IZA20" s="63"/>
      <c r="IZB20" s="63"/>
      <c r="IZC20" s="63"/>
      <c r="IZD20" s="63"/>
      <c r="IZE20" s="63"/>
      <c r="IZF20" s="63"/>
      <c r="IZG20" s="63"/>
      <c r="IZH20" s="63"/>
      <c r="IZI20" s="63"/>
      <c r="IZJ20" s="63"/>
      <c r="IZK20" s="63"/>
      <c r="IZL20" s="63"/>
      <c r="IZM20" s="63"/>
      <c r="IZN20" s="63"/>
      <c r="IZO20" s="63"/>
      <c r="IZP20" s="63"/>
      <c r="IZQ20" s="63"/>
      <c r="IZR20" s="63"/>
      <c r="IZS20" s="63"/>
      <c r="IZT20" s="63"/>
      <c r="IZU20" s="63"/>
      <c r="IZV20" s="63"/>
      <c r="IZW20" s="63"/>
      <c r="IZX20" s="63"/>
      <c r="IZY20" s="63"/>
      <c r="IZZ20" s="63"/>
      <c r="JAA20" s="63"/>
      <c r="JAB20" s="63"/>
      <c r="JAC20" s="63"/>
      <c r="JAD20" s="63"/>
      <c r="JAE20" s="63"/>
      <c r="JAF20" s="63"/>
      <c r="JAG20" s="63"/>
      <c r="JAH20" s="63"/>
      <c r="JAI20" s="63"/>
      <c r="JAJ20" s="63"/>
      <c r="JAK20" s="63"/>
      <c r="JAL20" s="63"/>
      <c r="JAM20" s="63"/>
      <c r="JAN20" s="63"/>
      <c r="JAO20" s="63"/>
      <c r="JAP20" s="63"/>
      <c r="JAQ20" s="63"/>
      <c r="JAR20" s="63"/>
      <c r="JAS20" s="63"/>
      <c r="JAT20" s="63"/>
      <c r="JAU20" s="63"/>
      <c r="JAV20" s="63"/>
      <c r="JAW20" s="63"/>
      <c r="JAX20" s="63"/>
      <c r="JAY20" s="63"/>
      <c r="JAZ20" s="63"/>
      <c r="JBA20" s="63"/>
      <c r="JBB20" s="63"/>
      <c r="JBC20" s="63"/>
      <c r="JBD20" s="63"/>
      <c r="JBE20" s="63"/>
      <c r="JBF20" s="63"/>
      <c r="JBG20" s="63"/>
      <c r="JBH20" s="63"/>
      <c r="JBI20" s="63"/>
      <c r="JBJ20" s="63"/>
      <c r="JBK20" s="63"/>
      <c r="JBL20" s="63"/>
      <c r="JBM20" s="63"/>
      <c r="JBN20" s="63"/>
      <c r="JBO20" s="63"/>
      <c r="JBP20" s="63"/>
      <c r="JBQ20" s="63"/>
      <c r="JBR20" s="63"/>
      <c r="JBS20" s="63"/>
      <c r="JBT20" s="63"/>
      <c r="JBU20" s="63"/>
      <c r="JBV20" s="63"/>
      <c r="JBW20" s="63"/>
      <c r="JBX20" s="63"/>
      <c r="JBY20" s="63"/>
      <c r="JBZ20" s="63"/>
      <c r="JCA20" s="63"/>
      <c r="JCB20" s="63"/>
      <c r="JCC20" s="63"/>
      <c r="JCD20" s="63"/>
      <c r="JCE20" s="63"/>
      <c r="JCF20" s="63"/>
      <c r="JCG20" s="63"/>
      <c r="JCH20" s="63"/>
      <c r="JCI20" s="63"/>
      <c r="JCJ20" s="63"/>
      <c r="JCK20" s="63"/>
      <c r="JCL20" s="63"/>
      <c r="JCM20" s="63"/>
      <c r="JCN20" s="63"/>
      <c r="JCO20" s="63"/>
      <c r="JCP20" s="63"/>
      <c r="JCQ20" s="63"/>
      <c r="JCR20" s="63"/>
      <c r="JCS20" s="63"/>
      <c r="JCT20" s="63"/>
      <c r="JCU20" s="63"/>
      <c r="JCV20" s="63"/>
      <c r="JCW20" s="63"/>
      <c r="JCX20" s="63"/>
      <c r="JCY20" s="63"/>
      <c r="JCZ20" s="63"/>
      <c r="JDA20" s="63"/>
      <c r="JDB20" s="63"/>
      <c r="JDC20" s="63"/>
      <c r="JDD20" s="63"/>
      <c r="JDE20" s="63"/>
      <c r="JDF20" s="63"/>
      <c r="JDG20" s="63"/>
      <c r="JDH20" s="63"/>
      <c r="JDI20" s="63"/>
      <c r="JDJ20" s="63"/>
      <c r="JDK20" s="63"/>
      <c r="JDL20" s="63"/>
      <c r="JDM20" s="63"/>
      <c r="JDN20" s="63"/>
      <c r="JDO20" s="63"/>
      <c r="JDP20" s="63"/>
      <c r="JDQ20" s="63"/>
      <c r="JDR20" s="63"/>
      <c r="JDS20" s="63"/>
      <c r="JDT20" s="63"/>
      <c r="JDU20" s="63"/>
      <c r="JDV20" s="63"/>
      <c r="JDW20" s="63"/>
      <c r="JDX20" s="63"/>
      <c r="JDY20" s="63"/>
      <c r="JDZ20" s="63"/>
      <c r="JEA20" s="63"/>
      <c r="JEB20" s="63"/>
      <c r="JEC20" s="63"/>
      <c r="JED20" s="63"/>
      <c r="JEE20" s="63"/>
      <c r="JEF20" s="63"/>
      <c r="JEG20" s="63"/>
      <c r="JEH20" s="63"/>
      <c r="JEI20" s="63"/>
      <c r="JEJ20" s="63"/>
      <c r="JEK20" s="63"/>
      <c r="JEL20" s="63"/>
      <c r="JEM20" s="63"/>
      <c r="JEN20" s="63"/>
      <c r="JEO20" s="63"/>
      <c r="JEP20" s="63"/>
      <c r="JEQ20" s="63"/>
      <c r="JER20" s="63"/>
      <c r="JES20" s="63"/>
      <c r="JET20" s="63"/>
      <c r="JEU20" s="63"/>
      <c r="JEV20" s="63"/>
      <c r="JEW20" s="63"/>
      <c r="JEX20" s="63"/>
      <c r="JEY20" s="63"/>
      <c r="JEZ20" s="63"/>
      <c r="JFA20" s="63"/>
      <c r="JFB20" s="63"/>
      <c r="JFC20" s="63"/>
      <c r="JFD20" s="63"/>
      <c r="JFE20" s="63"/>
      <c r="JFF20" s="63"/>
      <c r="JFG20" s="63"/>
      <c r="JFH20" s="63"/>
      <c r="JFI20" s="63"/>
      <c r="JFJ20" s="63"/>
      <c r="JFK20" s="63"/>
      <c r="JFL20" s="63"/>
      <c r="JFM20" s="63"/>
      <c r="JFN20" s="63"/>
      <c r="JFO20" s="63"/>
      <c r="JFP20" s="63"/>
      <c r="JFQ20" s="63"/>
      <c r="JFR20" s="63"/>
      <c r="JFS20" s="63"/>
      <c r="JFT20" s="63"/>
      <c r="JFU20" s="63"/>
      <c r="JFV20" s="63"/>
      <c r="JFW20" s="63"/>
      <c r="JFX20" s="63"/>
      <c r="JFY20" s="63"/>
      <c r="JFZ20" s="63"/>
      <c r="JGA20" s="63"/>
      <c r="JGB20" s="63"/>
      <c r="JGC20" s="63"/>
      <c r="JGD20" s="63"/>
      <c r="JGE20" s="63"/>
      <c r="JGF20" s="63"/>
      <c r="JGG20" s="63"/>
      <c r="JGH20" s="63"/>
      <c r="JGI20" s="63"/>
      <c r="JGJ20" s="63"/>
      <c r="JGK20" s="63"/>
      <c r="JGL20" s="63"/>
      <c r="JGM20" s="63"/>
      <c r="JGN20" s="63"/>
      <c r="JGO20" s="63"/>
      <c r="JGP20" s="63"/>
      <c r="JGQ20" s="63"/>
      <c r="JGR20" s="63"/>
      <c r="JGS20" s="63"/>
      <c r="JGT20" s="63"/>
      <c r="JGU20" s="63"/>
      <c r="JGV20" s="63"/>
      <c r="JGW20" s="63"/>
      <c r="JGX20" s="63"/>
      <c r="JGY20" s="63"/>
      <c r="JGZ20" s="63"/>
      <c r="JHA20" s="63"/>
      <c r="JHB20" s="63"/>
      <c r="JHC20" s="63"/>
      <c r="JHD20" s="63"/>
      <c r="JHE20" s="63"/>
      <c r="JHF20" s="63"/>
      <c r="JHG20" s="63"/>
      <c r="JHH20" s="63"/>
      <c r="JHI20" s="63"/>
      <c r="JHJ20" s="63"/>
      <c r="JHK20" s="63"/>
      <c r="JHL20" s="63"/>
      <c r="JHM20" s="63"/>
      <c r="JHN20" s="63"/>
      <c r="JHO20" s="63"/>
      <c r="JHP20" s="63"/>
      <c r="JHQ20" s="63"/>
      <c r="JHR20" s="63"/>
      <c r="JHS20" s="63"/>
      <c r="JHT20" s="63"/>
      <c r="JHU20" s="63"/>
      <c r="JHV20" s="63"/>
      <c r="JHW20" s="63"/>
      <c r="JHX20" s="63"/>
      <c r="JHY20" s="63"/>
      <c r="JHZ20" s="63"/>
      <c r="JIA20" s="63"/>
      <c r="JIB20" s="63"/>
      <c r="JIC20" s="63"/>
      <c r="JID20" s="63"/>
      <c r="JIE20" s="63"/>
      <c r="JIF20" s="63"/>
      <c r="JIG20" s="63"/>
      <c r="JIH20" s="63"/>
      <c r="JII20" s="63"/>
      <c r="JIJ20" s="63"/>
      <c r="JIK20" s="63"/>
      <c r="JIL20" s="63"/>
      <c r="JIM20" s="63"/>
      <c r="JIN20" s="63"/>
      <c r="JIO20" s="63"/>
      <c r="JIP20" s="63"/>
      <c r="JIQ20" s="63"/>
      <c r="JIR20" s="63"/>
      <c r="JIS20" s="63"/>
      <c r="JIT20" s="63"/>
      <c r="JIU20" s="63"/>
      <c r="JIV20" s="63"/>
      <c r="JIW20" s="63"/>
      <c r="JIX20" s="63"/>
      <c r="JIY20" s="63"/>
      <c r="JIZ20" s="63"/>
      <c r="JJA20" s="63"/>
      <c r="JJB20" s="63"/>
      <c r="JJC20" s="63"/>
      <c r="JJD20" s="63"/>
      <c r="JJE20" s="63"/>
      <c r="JJF20" s="63"/>
      <c r="JJG20" s="63"/>
      <c r="JJH20" s="63"/>
      <c r="JJI20" s="63"/>
      <c r="JJJ20" s="63"/>
      <c r="JJK20" s="63"/>
      <c r="JJL20" s="63"/>
      <c r="JJM20" s="63"/>
      <c r="JJN20" s="63"/>
      <c r="JJO20" s="63"/>
      <c r="JJP20" s="63"/>
      <c r="JJQ20" s="63"/>
      <c r="JJR20" s="63"/>
      <c r="JJS20" s="63"/>
      <c r="JJT20" s="63"/>
      <c r="JJU20" s="63"/>
      <c r="JJV20" s="63"/>
      <c r="JJW20" s="63"/>
      <c r="JJX20" s="63"/>
      <c r="JJY20" s="63"/>
      <c r="JJZ20" s="63"/>
      <c r="JKA20" s="63"/>
      <c r="JKB20" s="63"/>
      <c r="JKC20" s="63"/>
      <c r="JKD20" s="63"/>
      <c r="JKE20" s="63"/>
      <c r="JKF20" s="63"/>
      <c r="JKG20" s="63"/>
      <c r="JKH20" s="63"/>
      <c r="JKI20" s="63"/>
      <c r="JKJ20" s="63"/>
      <c r="JKK20" s="63"/>
      <c r="JKL20" s="63"/>
      <c r="JKM20" s="63"/>
      <c r="JKN20" s="63"/>
      <c r="JKO20" s="63"/>
      <c r="JKP20" s="63"/>
      <c r="JKQ20" s="63"/>
      <c r="JKR20" s="63"/>
      <c r="JKS20" s="63"/>
      <c r="JKT20" s="63"/>
      <c r="JKU20" s="63"/>
      <c r="JKV20" s="63"/>
      <c r="JKW20" s="63"/>
      <c r="JKX20" s="63"/>
      <c r="JKY20" s="63"/>
      <c r="JKZ20" s="63"/>
      <c r="JLA20" s="63"/>
      <c r="JLB20" s="63"/>
      <c r="JLC20" s="63"/>
      <c r="JLD20" s="63"/>
      <c r="JLE20" s="63"/>
      <c r="JLF20" s="63"/>
      <c r="JLG20" s="63"/>
      <c r="JLH20" s="63"/>
      <c r="JLI20" s="63"/>
      <c r="JLJ20" s="63"/>
      <c r="JLK20" s="63"/>
      <c r="JLL20" s="63"/>
      <c r="JLM20" s="63"/>
      <c r="JLN20" s="63"/>
      <c r="JLO20" s="63"/>
      <c r="JLP20" s="63"/>
      <c r="JLQ20" s="63"/>
      <c r="JLR20" s="63"/>
      <c r="JLS20" s="63"/>
      <c r="JLT20" s="63"/>
      <c r="JLU20" s="63"/>
      <c r="JLV20" s="63"/>
      <c r="JLW20" s="63"/>
      <c r="JLX20" s="63"/>
      <c r="JLY20" s="63"/>
      <c r="JLZ20" s="63"/>
      <c r="JMA20" s="63"/>
      <c r="JMB20" s="63"/>
      <c r="JMC20" s="63"/>
      <c r="JMD20" s="63"/>
      <c r="JME20" s="63"/>
      <c r="JMF20" s="63"/>
      <c r="JMG20" s="63"/>
      <c r="JMH20" s="63"/>
      <c r="JMI20" s="63"/>
      <c r="JMJ20" s="63"/>
      <c r="JMK20" s="63"/>
      <c r="JML20" s="63"/>
      <c r="JMM20" s="63"/>
      <c r="JMN20" s="63"/>
      <c r="JMO20" s="63"/>
      <c r="JMP20" s="63"/>
      <c r="JMQ20" s="63"/>
      <c r="JMR20" s="63"/>
      <c r="JMS20" s="63"/>
      <c r="JMT20" s="63"/>
      <c r="JMU20" s="63"/>
      <c r="JMV20" s="63"/>
      <c r="JMW20" s="63"/>
      <c r="JMX20" s="63"/>
      <c r="JMY20" s="63"/>
      <c r="JMZ20" s="63"/>
      <c r="JNA20" s="63"/>
      <c r="JNB20" s="63"/>
      <c r="JNC20" s="63"/>
      <c r="JND20" s="63"/>
      <c r="JNE20" s="63"/>
      <c r="JNF20" s="63"/>
      <c r="JNG20" s="63"/>
      <c r="JNH20" s="63"/>
      <c r="JNI20" s="63"/>
      <c r="JNJ20" s="63"/>
      <c r="JNK20" s="63"/>
      <c r="JNL20" s="63"/>
      <c r="JNM20" s="63"/>
      <c r="JNN20" s="63"/>
      <c r="JNO20" s="63"/>
      <c r="JNP20" s="63"/>
      <c r="JNQ20" s="63"/>
      <c r="JNR20" s="63"/>
      <c r="JNS20" s="63"/>
      <c r="JNT20" s="63"/>
      <c r="JNU20" s="63"/>
      <c r="JNV20" s="63"/>
      <c r="JNW20" s="63"/>
      <c r="JNX20" s="63"/>
      <c r="JNY20" s="63"/>
      <c r="JNZ20" s="63"/>
      <c r="JOA20" s="63"/>
      <c r="JOB20" s="63"/>
      <c r="JOC20" s="63"/>
      <c r="JOD20" s="63"/>
      <c r="JOE20" s="63"/>
      <c r="JOF20" s="63"/>
      <c r="JOG20" s="63"/>
      <c r="JOH20" s="63"/>
      <c r="JOI20" s="63"/>
      <c r="JOJ20" s="63"/>
      <c r="JOK20" s="63"/>
      <c r="JOL20" s="63"/>
      <c r="JOM20" s="63"/>
      <c r="JON20" s="63"/>
      <c r="JOO20" s="63"/>
      <c r="JOP20" s="63"/>
      <c r="JOQ20" s="63"/>
      <c r="JOR20" s="63"/>
      <c r="JOS20" s="63"/>
      <c r="JOT20" s="63"/>
      <c r="JOU20" s="63"/>
      <c r="JOV20" s="63"/>
      <c r="JOW20" s="63"/>
      <c r="JOX20" s="63"/>
      <c r="JOY20" s="63"/>
      <c r="JOZ20" s="63"/>
      <c r="JPA20" s="63"/>
      <c r="JPB20" s="63"/>
      <c r="JPC20" s="63"/>
      <c r="JPD20" s="63"/>
      <c r="JPE20" s="63"/>
      <c r="JPF20" s="63"/>
      <c r="JPG20" s="63"/>
      <c r="JPH20" s="63"/>
      <c r="JPI20" s="63"/>
      <c r="JPJ20" s="63"/>
      <c r="JPK20" s="63"/>
      <c r="JPL20" s="63"/>
      <c r="JPM20" s="63"/>
      <c r="JPN20" s="63"/>
      <c r="JPO20" s="63"/>
      <c r="JPP20" s="63"/>
      <c r="JPQ20" s="63"/>
      <c r="JPR20" s="63"/>
      <c r="JPS20" s="63"/>
      <c r="JPT20" s="63"/>
      <c r="JPU20" s="63"/>
      <c r="JPV20" s="63"/>
      <c r="JPW20" s="63"/>
      <c r="JPX20" s="63"/>
      <c r="JPY20" s="63"/>
      <c r="JPZ20" s="63"/>
      <c r="JQA20" s="63"/>
      <c r="JQB20" s="63"/>
      <c r="JQC20" s="63"/>
      <c r="JQD20" s="63"/>
      <c r="JQE20" s="63"/>
      <c r="JQF20" s="63"/>
      <c r="JQG20" s="63"/>
      <c r="JQH20" s="63"/>
      <c r="JQI20" s="63"/>
      <c r="JQJ20" s="63"/>
      <c r="JQK20" s="63"/>
      <c r="JQL20" s="63"/>
      <c r="JQM20" s="63"/>
      <c r="JQN20" s="63"/>
      <c r="JQO20" s="63"/>
      <c r="JQP20" s="63"/>
      <c r="JQQ20" s="63"/>
      <c r="JQR20" s="63"/>
      <c r="JQS20" s="63"/>
      <c r="JQT20" s="63"/>
      <c r="JQU20" s="63"/>
      <c r="JQV20" s="63"/>
      <c r="JQW20" s="63"/>
      <c r="JQX20" s="63"/>
      <c r="JQY20" s="63"/>
      <c r="JQZ20" s="63"/>
      <c r="JRA20" s="63"/>
      <c r="JRB20" s="63"/>
      <c r="JRC20" s="63"/>
      <c r="JRD20" s="63"/>
      <c r="JRE20" s="63"/>
      <c r="JRF20" s="63"/>
      <c r="JRG20" s="63"/>
      <c r="JRH20" s="63"/>
      <c r="JRI20" s="63"/>
      <c r="JRJ20" s="63"/>
      <c r="JRK20" s="63"/>
      <c r="JRL20" s="63"/>
      <c r="JRM20" s="63"/>
      <c r="JRN20" s="63"/>
      <c r="JRO20" s="63"/>
      <c r="JRP20" s="63"/>
      <c r="JRQ20" s="63"/>
      <c r="JRR20" s="63"/>
      <c r="JRS20" s="63"/>
      <c r="JRT20" s="63"/>
      <c r="JRU20" s="63"/>
      <c r="JRV20" s="63"/>
      <c r="JRW20" s="63"/>
      <c r="JRX20" s="63"/>
      <c r="JRY20" s="63"/>
      <c r="JRZ20" s="63"/>
      <c r="JSA20" s="63"/>
      <c r="JSB20" s="63"/>
      <c r="JSC20" s="63"/>
      <c r="JSD20" s="63"/>
      <c r="JSE20" s="63"/>
      <c r="JSF20" s="63"/>
      <c r="JSG20" s="63"/>
      <c r="JSH20" s="63"/>
      <c r="JSI20" s="63"/>
      <c r="JSJ20" s="63"/>
      <c r="JSK20" s="63"/>
      <c r="JSL20" s="63"/>
      <c r="JSM20" s="63"/>
      <c r="JSN20" s="63"/>
      <c r="JSO20" s="63"/>
      <c r="JSP20" s="63"/>
      <c r="JSQ20" s="63"/>
      <c r="JSR20" s="63"/>
      <c r="JSS20" s="63"/>
      <c r="JST20" s="63"/>
      <c r="JSU20" s="63"/>
      <c r="JSV20" s="63"/>
      <c r="JSW20" s="63"/>
      <c r="JSX20" s="63"/>
      <c r="JSY20" s="63"/>
      <c r="JSZ20" s="63"/>
      <c r="JTA20" s="63"/>
      <c r="JTB20" s="63"/>
      <c r="JTC20" s="63"/>
      <c r="JTD20" s="63"/>
      <c r="JTE20" s="63"/>
      <c r="JTF20" s="63"/>
      <c r="JTG20" s="63"/>
      <c r="JTH20" s="63"/>
      <c r="JTI20" s="63"/>
      <c r="JTJ20" s="63"/>
      <c r="JTK20" s="63"/>
      <c r="JTL20" s="63"/>
      <c r="JTM20" s="63"/>
      <c r="JTN20" s="63"/>
      <c r="JTO20" s="63"/>
      <c r="JTP20" s="63"/>
      <c r="JTQ20" s="63"/>
      <c r="JTR20" s="63"/>
      <c r="JTS20" s="63"/>
      <c r="JTT20" s="63"/>
      <c r="JTU20" s="63"/>
      <c r="JTV20" s="63"/>
      <c r="JTW20" s="63"/>
      <c r="JTX20" s="63"/>
      <c r="JTY20" s="63"/>
      <c r="JTZ20" s="63"/>
      <c r="JUA20" s="63"/>
      <c r="JUB20" s="63"/>
      <c r="JUC20" s="63"/>
      <c r="JUD20" s="63"/>
      <c r="JUE20" s="63"/>
      <c r="JUF20" s="63"/>
      <c r="JUG20" s="63"/>
      <c r="JUH20" s="63"/>
      <c r="JUI20" s="63"/>
      <c r="JUJ20" s="63"/>
      <c r="JUK20" s="63"/>
      <c r="JUL20" s="63"/>
      <c r="JUM20" s="63"/>
      <c r="JUN20" s="63"/>
      <c r="JUO20" s="63"/>
      <c r="JUP20" s="63"/>
      <c r="JUQ20" s="63"/>
      <c r="JUR20" s="63"/>
      <c r="JUS20" s="63"/>
      <c r="JUT20" s="63"/>
      <c r="JUU20" s="63"/>
      <c r="JUV20" s="63"/>
      <c r="JUW20" s="63"/>
      <c r="JUX20" s="63"/>
      <c r="JUY20" s="63"/>
      <c r="JUZ20" s="63"/>
      <c r="JVA20" s="63"/>
      <c r="JVB20" s="63"/>
      <c r="JVC20" s="63"/>
      <c r="JVD20" s="63"/>
      <c r="JVE20" s="63"/>
      <c r="JVF20" s="63"/>
      <c r="JVG20" s="63"/>
      <c r="JVH20" s="63"/>
      <c r="JVI20" s="63"/>
      <c r="JVJ20" s="63"/>
      <c r="JVK20" s="63"/>
      <c r="JVL20" s="63"/>
      <c r="JVM20" s="63"/>
      <c r="JVN20" s="63"/>
      <c r="JVO20" s="63"/>
      <c r="JVP20" s="63"/>
      <c r="JVQ20" s="63"/>
      <c r="JVR20" s="63"/>
      <c r="JVS20" s="63"/>
      <c r="JVT20" s="63"/>
      <c r="JVU20" s="63"/>
      <c r="JVV20" s="63"/>
      <c r="JVW20" s="63"/>
      <c r="JVX20" s="63"/>
      <c r="JVY20" s="63"/>
      <c r="JVZ20" s="63"/>
      <c r="JWA20" s="63"/>
      <c r="JWB20" s="63"/>
      <c r="JWC20" s="63"/>
      <c r="JWD20" s="63"/>
      <c r="JWE20" s="63"/>
      <c r="JWF20" s="63"/>
      <c r="JWG20" s="63"/>
      <c r="JWH20" s="63"/>
      <c r="JWI20" s="63"/>
      <c r="JWJ20" s="63"/>
      <c r="JWK20" s="63"/>
      <c r="JWL20" s="63"/>
      <c r="JWM20" s="63"/>
      <c r="JWN20" s="63"/>
      <c r="JWO20" s="63"/>
      <c r="JWP20" s="63"/>
      <c r="JWQ20" s="63"/>
      <c r="JWR20" s="63"/>
      <c r="JWS20" s="63"/>
      <c r="JWT20" s="63"/>
      <c r="JWU20" s="63"/>
      <c r="JWV20" s="63"/>
      <c r="JWW20" s="63"/>
      <c r="JWX20" s="63"/>
      <c r="JWY20" s="63"/>
      <c r="JWZ20" s="63"/>
      <c r="JXA20" s="63"/>
      <c r="JXB20" s="63"/>
      <c r="JXC20" s="63"/>
      <c r="JXD20" s="63"/>
      <c r="JXE20" s="63"/>
      <c r="JXF20" s="63"/>
      <c r="JXG20" s="63"/>
      <c r="JXH20" s="63"/>
      <c r="JXI20" s="63"/>
      <c r="JXJ20" s="63"/>
      <c r="JXK20" s="63"/>
      <c r="JXL20" s="63"/>
      <c r="JXM20" s="63"/>
      <c r="JXN20" s="63"/>
      <c r="JXO20" s="63"/>
      <c r="JXP20" s="63"/>
      <c r="JXQ20" s="63"/>
      <c r="JXR20" s="63"/>
      <c r="JXS20" s="63"/>
      <c r="JXT20" s="63"/>
      <c r="JXU20" s="63"/>
      <c r="JXV20" s="63"/>
      <c r="JXW20" s="63"/>
      <c r="JXX20" s="63"/>
      <c r="JXY20" s="63"/>
      <c r="JXZ20" s="63"/>
      <c r="JYA20" s="63"/>
      <c r="JYB20" s="63"/>
      <c r="JYC20" s="63"/>
      <c r="JYD20" s="63"/>
      <c r="JYE20" s="63"/>
      <c r="JYF20" s="63"/>
      <c r="JYG20" s="63"/>
      <c r="JYH20" s="63"/>
      <c r="JYI20" s="63"/>
      <c r="JYJ20" s="63"/>
      <c r="JYK20" s="63"/>
      <c r="JYL20" s="63"/>
      <c r="JYM20" s="63"/>
      <c r="JYN20" s="63"/>
      <c r="JYO20" s="63"/>
      <c r="JYP20" s="63"/>
      <c r="JYQ20" s="63"/>
      <c r="JYR20" s="63"/>
      <c r="JYS20" s="63"/>
      <c r="JYT20" s="63"/>
      <c r="JYU20" s="63"/>
      <c r="JYV20" s="63"/>
      <c r="JYW20" s="63"/>
      <c r="JYX20" s="63"/>
      <c r="JYY20" s="63"/>
      <c r="JYZ20" s="63"/>
      <c r="JZA20" s="63"/>
      <c r="JZB20" s="63"/>
      <c r="JZC20" s="63"/>
      <c r="JZD20" s="63"/>
      <c r="JZE20" s="63"/>
      <c r="JZF20" s="63"/>
      <c r="JZG20" s="63"/>
      <c r="JZH20" s="63"/>
      <c r="JZI20" s="63"/>
      <c r="JZJ20" s="63"/>
      <c r="JZK20" s="63"/>
      <c r="JZL20" s="63"/>
      <c r="JZM20" s="63"/>
      <c r="JZN20" s="63"/>
      <c r="JZO20" s="63"/>
      <c r="JZP20" s="63"/>
      <c r="JZQ20" s="63"/>
      <c r="JZR20" s="63"/>
      <c r="JZS20" s="63"/>
      <c r="JZT20" s="63"/>
      <c r="JZU20" s="63"/>
      <c r="JZV20" s="63"/>
      <c r="JZW20" s="63"/>
      <c r="JZX20" s="63"/>
      <c r="JZY20" s="63"/>
      <c r="JZZ20" s="63"/>
      <c r="KAA20" s="63"/>
      <c r="KAB20" s="63"/>
      <c r="KAC20" s="63"/>
      <c r="KAD20" s="63"/>
      <c r="KAE20" s="63"/>
      <c r="KAF20" s="63"/>
      <c r="KAG20" s="63"/>
      <c r="KAH20" s="63"/>
      <c r="KAI20" s="63"/>
      <c r="KAJ20" s="63"/>
      <c r="KAK20" s="63"/>
      <c r="KAL20" s="63"/>
      <c r="KAM20" s="63"/>
      <c r="KAN20" s="63"/>
      <c r="KAO20" s="63"/>
      <c r="KAP20" s="63"/>
      <c r="KAQ20" s="63"/>
      <c r="KAR20" s="63"/>
      <c r="KAS20" s="63"/>
      <c r="KAT20" s="63"/>
      <c r="KAU20" s="63"/>
      <c r="KAV20" s="63"/>
      <c r="KAW20" s="63"/>
      <c r="KAX20" s="63"/>
      <c r="KAY20" s="63"/>
      <c r="KAZ20" s="63"/>
      <c r="KBA20" s="63"/>
      <c r="KBB20" s="63"/>
      <c r="KBC20" s="63"/>
      <c r="KBD20" s="63"/>
      <c r="KBE20" s="63"/>
      <c r="KBF20" s="63"/>
      <c r="KBG20" s="63"/>
      <c r="KBH20" s="63"/>
      <c r="KBI20" s="63"/>
      <c r="KBJ20" s="63"/>
      <c r="KBK20" s="63"/>
      <c r="KBL20" s="63"/>
      <c r="KBM20" s="63"/>
      <c r="KBN20" s="63"/>
      <c r="KBO20" s="63"/>
      <c r="KBP20" s="63"/>
      <c r="KBQ20" s="63"/>
      <c r="KBR20" s="63"/>
      <c r="KBS20" s="63"/>
      <c r="KBT20" s="63"/>
      <c r="KBU20" s="63"/>
      <c r="KBV20" s="63"/>
      <c r="KBW20" s="63"/>
      <c r="KBX20" s="63"/>
      <c r="KBY20" s="63"/>
      <c r="KBZ20" s="63"/>
      <c r="KCA20" s="63"/>
      <c r="KCB20" s="63"/>
      <c r="KCC20" s="63"/>
      <c r="KCD20" s="63"/>
      <c r="KCE20" s="63"/>
      <c r="KCF20" s="63"/>
      <c r="KCG20" s="63"/>
      <c r="KCH20" s="63"/>
      <c r="KCI20" s="63"/>
      <c r="KCJ20" s="63"/>
      <c r="KCK20" s="63"/>
      <c r="KCL20" s="63"/>
      <c r="KCM20" s="63"/>
      <c r="KCN20" s="63"/>
      <c r="KCO20" s="63"/>
      <c r="KCP20" s="63"/>
      <c r="KCQ20" s="63"/>
      <c r="KCR20" s="63"/>
      <c r="KCS20" s="63"/>
      <c r="KCT20" s="63"/>
      <c r="KCU20" s="63"/>
      <c r="KCV20" s="63"/>
      <c r="KCW20" s="63"/>
      <c r="KCX20" s="63"/>
      <c r="KCY20" s="63"/>
      <c r="KCZ20" s="63"/>
      <c r="KDA20" s="63"/>
      <c r="KDB20" s="63"/>
      <c r="KDC20" s="63"/>
      <c r="KDD20" s="63"/>
      <c r="KDE20" s="63"/>
      <c r="KDF20" s="63"/>
      <c r="KDG20" s="63"/>
      <c r="KDH20" s="63"/>
      <c r="KDI20" s="63"/>
      <c r="KDJ20" s="63"/>
      <c r="KDK20" s="63"/>
      <c r="KDL20" s="63"/>
      <c r="KDM20" s="63"/>
      <c r="KDN20" s="63"/>
      <c r="KDO20" s="63"/>
      <c r="KDP20" s="63"/>
      <c r="KDQ20" s="63"/>
      <c r="KDR20" s="63"/>
      <c r="KDS20" s="63"/>
      <c r="KDT20" s="63"/>
      <c r="KDU20" s="63"/>
      <c r="KDV20" s="63"/>
      <c r="KDW20" s="63"/>
      <c r="KDX20" s="63"/>
      <c r="KDY20" s="63"/>
      <c r="KDZ20" s="63"/>
      <c r="KEA20" s="63"/>
      <c r="KEB20" s="63"/>
      <c r="KEC20" s="63"/>
      <c r="KED20" s="63"/>
      <c r="KEE20" s="63"/>
      <c r="KEF20" s="63"/>
      <c r="KEG20" s="63"/>
      <c r="KEH20" s="63"/>
      <c r="KEI20" s="63"/>
      <c r="KEJ20" s="63"/>
      <c r="KEK20" s="63"/>
      <c r="KEL20" s="63"/>
      <c r="KEM20" s="63"/>
      <c r="KEN20" s="63"/>
      <c r="KEO20" s="63"/>
      <c r="KEP20" s="63"/>
      <c r="KEQ20" s="63"/>
      <c r="KER20" s="63"/>
      <c r="KES20" s="63"/>
      <c r="KET20" s="63"/>
      <c r="KEU20" s="63"/>
      <c r="KEV20" s="63"/>
      <c r="KEW20" s="63"/>
      <c r="KEX20" s="63"/>
      <c r="KEY20" s="63"/>
      <c r="KEZ20" s="63"/>
      <c r="KFA20" s="63"/>
      <c r="KFB20" s="63"/>
      <c r="KFC20" s="63"/>
      <c r="KFD20" s="63"/>
      <c r="KFE20" s="63"/>
      <c r="KFF20" s="63"/>
      <c r="KFG20" s="63"/>
      <c r="KFH20" s="63"/>
      <c r="KFI20" s="63"/>
      <c r="KFJ20" s="63"/>
      <c r="KFK20" s="63"/>
      <c r="KFL20" s="63"/>
      <c r="KFM20" s="63"/>
      <c r="KFN20" s="63"/>
      <c r="KFO20" s="63"/>
      <c r="KFP20" s="63"/>
      <c r="KFQ20" s="63"/>
      <c r="KFR20" s="63"/>
      <c r="KFS20" s="63"/>
      <c r="KFT20" s="63"/>
      <c r="KFU20" s="63"/>
      <c r="KFV20" s="63"/>
      <c r="KFW20" s="63"/>
      <c r="KFX20" s="63"/>
      <c r="KFY20" s="63"/>
      <c r="KFZ20" s="63"/>
      <c r="KGA20" s="63"/>
      <c r="KGB20" s="63"/>
      <c r="KGC20" s="63"/>
      <c r="KGD20" s="63"/>
      <c r="KGE20" s="63"/>
      <c r="KGF20" s="63"/>
      <c r="KGG20" s="63"/>
      <c r="KGH20" s="63"/>
      <c r="KGI20" s="63"/>
      <c r="KGJ20" s="63"/>
      <c r="KGK20" s="63"/>
      <c r="KGL20" s="63"/>
      <c r="KGM20" s="63"/>
      <c r="KGN20" s="63"/>
      <c r="KGO20" s="63"/>
      <c r="KGP20" s="63"/>
      <c r="KGQ20" s="63"/>
      <c r="KGR20" s="63"/>
      <c r="KGS20" s="63"/>
      <c r="KGT20" s="63"/>
      <c r="KGU20" s="63"/>
      <c r="KGV20" s="63"/>
      <c r="KGW20" s="63"/>
      <c r="KGX20" s="63"/>
      <c r="KGY20" s="63"/>
      <c r="KGZ20" s="63"/>
      <c r="KHA20" s="63"/>
      <c r="KHB20" s="63"/>
      <c r="KHC20" s="63"/>
      <c r="KHD20" s="63"/>
      <c r="KHE20" s="63"/>
      <c r="KHF20" s="63"/>
      <c r="KHG20" s="63"/>
      <c r="KHH20" s="63"/>
      <c r="KHI20" s="63"/>
      <c r="KHJ20" s="63"/>
      <c r="KHK20" s="63"/>
      <c r="KHL20" s="63"/>
      <c r="KHM20" s="63"/>
      <c r="KHN20" s="63"/>
      <c r="KHO20" s="63"/>
      <c r="KHP20" s="63"/>
      <c r="KHQ20" s="63"/>
      <c r="KHR20" s="63"/>
      <c r="KHS20" s="63"/>
      <c r="KHT20" s="63"/>
      <c r="KHU20" s="63"/>
      <c r="KHV20" s="63"/>
      <c r="KHW20" s="63"/>
      <c r="KHX20" s="63"/>
      <c r="KHY20" s="63"/>
      <c r="KHZ20" s="63"/>
      <c r="KIA20" s="63"/>
      <c r="KIB20" s="63"/>
      <c r="KIC20" s="63"/>
      <c r="KID20" s="63"/>
      <c r="KIE20" s="63"/>
      <c r="KIF20" s="63"/>
      <c r="KIG20" s="63"/>
      <c r="KIH20" s="63"/>
      <c r="KII20" s="63"/>
      <c r="KIJ20" s="63"/>
      <c r="KIK20" s="63"/>
      <c r="KIL20" s="63"/>
      <c r="KIM20" s="63"/>
      <c r="KIN20" s="63"/>
      <c r="KIO20" s="63"/>
      <c r="KIP20" s="63"/>
      <c r="KIQ20" s="63"/>
      <c r="KIR20" s="63"/>
      <c r="KIS20" s="63"/>
      <c r="KIT20" s="63"/>
      <c r="KIU20" s="63"/>
      <c r="KIV20" s="63"/>
      <c r="KIW20" s="63"/>
      <c r="KIX20" s="63"/>
      <c r="KIY20" s="63"/>
      <c r="KIZ20" s="63"/>
      <c r="KJA20" s="63"/>
      <c r="KJB20" s="63"/>
      <c r="KJC20" s="63"/>
      <c r="KJD20" s="63"/>
      <c r="KJE20" s="63"/>
      <c r="KJF20" s="63"/>
      <c r="KJG20" s="63"/>
      <c r="KJH20" s="63"/>
      <c r="KJI20" s="63"/>
      <c r="KJJ20" s="63"/>
      <c r="KJK20" s="63"/>
      <c r="KJL20" s="63"/>
      <c r="KJM20" s="63"/>
      <c r="KJN20" s="63"/>
      <c r="KJO20" s="63"/>
      <c r="KJP20" s="63"/>
      <c r="KJQ20" s="63"/>
      <c r="KJR20" s="63"/>
      <c r="KJS20" s="63"/>
      <c r="KJT20" s="63"/>
      <c r="KJU20" s="63"/>
      <c r="KJV20" s="63"/>
      <c r="KJW20" s="63"/>
      <c r="KJX20" s="63"/>
      <c r="KJY20" s="63"/>
      <c r="KJZ20" s="63"/>
      <c r="KKA20" s="63"/>
      <c r="KKB20" s="63"/>
      <c r="KKC20" s="63"/>
      <c r="KKD20" s="63"/>
      <c r="KKE20" s="63"/>
      <c r="KKF20" s="63"/>
      <c r="KKG20" s="63"/>
      <c r="KKH20" s="63"/>
      <c r="KKI20" s="63"/>
      <c r="KKJ20" s="63"/>
      <c r="KKK20" s="63"/>
      <c r="KKL20" s="63"/>
      <c r="KKM20" s="63"/>
      <c r="KKN20" s="63"/>
      <c r="KKO20" s="63"/>
      <c r="KKP20" s="63"/>
      <c r="KKQ20" s="63"/>
      <c r="KKR20" s="63"/>
      <c r="KKS20" s="63"/>
      <c r="KKT20" s="63"/>
      <c r="KKU20" s="63"/>
      <c r="KKV20" s="63"/>
      <c r="KKW20" s="63"/>
      <c r="KKX20" s="63"/>
      <c r="KKY20" s="63"/>
      <c r="KKZ20" s="63"/>
      <c r="KLA20" s="63"/>
      <c r="KLB20" s="63"/>
      <c r="KLC20" s="63"/>
      <c r="KLD20" s="63"/>
      <c r="KLE20" s="63"/>
      <c r="KLF20" s="63"/>
      <c r="KLG20" s="63"/>
      <c r="KLH20" s="63"/>
      <c r="KLI20" s="63"/>
      <c r="KLJ20" s="63"/>
      <c r="KLK20" s="63"/>
      <c r="KLL20" s="63"/>
      <c r="KLM20" s="63"/>
      <c r="KLN20" s="63"/>
      <c r="KLO20" s="63"/>
      <c r="KLP20" s="63"/>
      <c r="KLQ20" s="63"/>
      <c r="KLR20" s="63"/>
      <c r="KLS20" s="63"/>
      <c r="KLT20" s="63"/>
      <c r="KLU20" s="63"/>
      <c r="KLV20" s="63"/>
      <c r="KLW20" s="63"/>
      <c r="KLX20" s="63"/>
      <c r="KLY20" s="63"/>
      <c r="KLZ20" s="63"/>
      <c r="KMA20" s="63"/>
      <c r="KMB20" s="63"/>
      <c r="KMC20" s="63"/>
      <c r="KMD20" s="63"/>
      <c r="KME20" s="63"/>
      <c r="KMF20" s="63"/>
      <c r="KMG20" s="63"/>
      <c r="KMH20" s="63"/>
      <c r="KMI20" s="63"/>
      <c r="KMJ20" s="63"/>
      <c r="KMK20" s="63"/>
      <c r="KML20" s="63"/>
      <c r="KMM20" s="63"/>
      <c r="KMN20" s="63"/>
      <c r="KMO20" s="63"/>
      <c r="KMP20" s="63"/>
      <c r="KMQ20" s="63"/>
      <c r="KMR20" s="63"/>
      <c r="KMS20" s="63"/>
      <c r="KMT20" s="63"/>
      <c r="KMU20" s="63"/>
      <c r="KMV20" s="63"/>
      <c r="KMW20" s="63"/>
      <c r="KMX20" s="63"/>
      <c r="KMY20" s="63"/>
      <c r="KMZ20" s="63"/>
      <c r="KNA20" s="63"/>
      <c r="KNB20" s="63"/>
      <c r="KNC20" s="63"/>
      <c r="KND20" s="63"/>
      <c r="KNE20" s="63"/>
      <c r="KNF20" s="63"/>
      <c r="KNG20" s="63"/>
      <c r="KNH20" s="63"/>
      <c r="KNI20" s="63"/>
      <c r="KNJ20" s="63"/>
      <c r="KNK20" s="63"/>
      <c r="KNL20" s="63"/>
      <c r="KNM20" s="63"/>
      <c r="KNN20" s="63"/>
      <c r="KNO20" s="63"/>
      <c r="KNP20" s="63"/>
      <c r="KNQ20" s="63"/>
      <c r="KNR20" s="63"/>
      <c r="KNS20" s="63"/>
      <c r="KNT20" s="63"/>
      <c r="KNU20" s="63"/>
      <c r="KNV20" s="63"/>
      <c r="KNW20" s="63"/>
      <c r="KNX20" s="63"/>
      <c r="KNY20" s="63"/>
      <c r="KNZ20" s="63"/>
      <c r="KOA20" s="63"/>
      <c r="KOB20" s="63"/>
      <c r="KOC20" s="63"/>
      <c r="KOD20" s="63"/>
      <c r="KOE20" s="63"/>
      <c r="KOF20" s="63"/>
      <c r="KOG20" s="63"/>
      <c r="KOH20" s="63"/>
      <c r="KOI20" s="63"/>
      <c r="KOJ20" s="63"/>
      <c r="KOK20" s="63"/>
      <c r="KOL20" s="63"/>
      <c r="KOM20" s="63"/>
      <c r="KON20" s="63"/>
      <c r="KOO20" s="63"/>
      <c r="KOP20" s="63"/>
      <c r="KOQ20" s="63"/>
      <c r="KOR20" s="63"/>
      <c r="KOS20" s="63"/>
      <c r="KOT20" s="63"/>
      <c r="KOU20" s="63"/>
      <c r="KOV20" s="63"/>
      <c r="KOW20" s="63"/>
      <c r="KOX20" s="63"/>
      <c r="KOY20" s="63"/>
      <c r="KOZ20" s="63"/>
      <c r="KPA20" s="63"/>
      <c r="KPB20" s="63"/>
      <c r="KPC20" s="63"/>
      <c r="KPD20" s="63"/>
      <c r="KPE20" s="63"/>
      <c r="KPF20" s="63"/>
      <c r="KPG20" s="63"/>
      <c r="KPH20" s="63"/>
      <c r="KPI20" s="63"/>
      <c r="KPJ20" s="63"/>
      <c r="KPK20" s="63"/>
      <c r="KPL20" s="63"/>
      <c r="KPM20" s="63"/>
      <c r="KPN20" s="63"/>
      <c r="KPO20" s="63"/>
      <c r="KPP20" s="63"/>
      <c r="KPQ20" s="63"/>
      <c r="KPR20" s="63"/>
      <c r="KPS20" s="63"/>
      <c r="KPT20" s="63"/>
      <c r="KPU20" s="63"/>
      <c r="KPV20" s="63"/>
      <c r="KPW20" s="63"/>
      <c r="KPX20" s="63"/>
      <c r="KPY20" s="63"/>
      <c r="KPZ20" s="63"/>
      <c r="KQA20" s="63"/>
      <c r="KQB20" s="63"/>
      <c r="KQC20" s="63"/>
      <c r="KQD20" s="63"/>
      <c r="KQE20" s="63"/>
      <c r="KQF20" s="63"/>
      <c r="KQG20" s="63"/>
      <c r="KQH20" s="63"/>
      <c r="KQI20" s="63"/>
      <c r="KQJ20" s="63"/>
      <c r="KQK20" s="63"/>
      <c r="KQL20" s="63"/>
      <c r="KQM20" s="63"/>
      <c r="KQN20" s="63"/>
      <c r="KQO20" s="63"/>
      <c r="KQP20" s="63"/>
      <c r="KQQ20" s="63"/>
      <c r="KQR20" s="63"/>
      <c r="KQS20" s="63"/>
      <c r="KQT20" s="63"/>
      <c r="KQU20" s="63"/>
      <c r="KQV20" s="63"/>
      <c r="KQW20" s="63"/>
      <c r="KQX20" s="63"/>
      <c r="KQY20" s="63"/>
      <c r="KQZ20" s="63"/>
      <c r="KRA20" s="63"/>
      <c r="KRB20" s="63"/>
      <c r="KRC20" s="63"/>
      <c r="KRD20" s="63"/>
      <c r="KRE20" s="63"/>
      <c r="KRF20" s="63"/>
      <c r="KRG20" s="63"/>
      <c r="KRH20" s="63"/>
      <c r="KRI20" s="63"/>
      <c r="KRJ20" s="63"/>
      <c r="KRK20" s="63"/>
      <c r="KRL20" s="63"/>
      <c r="KRM20" s="63"/>
      <c r="KRN20" s="63"/>
      <c r="KRO20" s="63"/>
      <c r="KRP20" s="63"/>
      <c r="KRQ20" s="63"/>
      <c r="KRR20" s="63"/>
      <c r="KRS20" s="63"/>
      <c r="KRT20" s="63"/>
      <c r="KRU20" s="63"/>
      <c r="KRV20" s="63"/>
      <c r="KRW20" s="63"/>
      <c r="KRX20" s="63"/>
      <c r="KRY20" s="63"/>
      <c r="KRZ20" s="63"/>
      <c r="KSA20" s="63"/>
      <c r="KSB20" s="63"/>
      <c r="KSC20" s="63"/>
      <c r="KSD20" s="63"/>
      <c r="KSE20" s="63"/>
      <c r="KSF20" s="63"/>
      <c r="KSG20" s="63"/>
      <c r="KSH20" s="63"/>
      <c r="KSI20" s="63"/>
      <c r="KSJ20" s="63"/>
      <c r="KSK20" s="63"/>
      <c r="KSL20" s="63"/>
      <c r="KSM20" s="63"/>
      <c r="KSN20" s="63"/>
      <c r="KSO20" s="63"/>
      <c r="KSP20" s="63"/>
      <c r="KSQ20" s="63"/>
      <c r="KSR20" s="63"/>
      <c r="KSS20" s="63"/>
      <c r="KST20" s="63"/>
      <c r="KSU20" s="63"/>
      <c r="KSV20" s="63"/>
      <c r="KSW20" s="63"/>
      <c r="KSX20" s="63"/>
      <c r="KSY20" s="63"/>
      <c r="KSZ20" s="63"/>
      <c r="KTA20" s="63"/>
      <c r="KTB20" s="63"/>
      <c r="KTC20" s="63"/>
      <c r="KTD20" s="63"/>
      <c r="KTE20" s="63"/>
      <c r="KTF20" s="63"/>
      <c r="KTG20" s="63"/>
      <c r="KTH20" s="63"/>
      <c r="KTI20" s="63"/>
      <c r="KTJ20" s="63"/>
      <c r="KTK20" s="63"/>
      <c r="KTL20" s="63"/>
      <c r="KTM20" s="63"/>
      <c r="KTN20" s="63"/>
      <c r="KTO20" s="63"/>
      <c r="KTP20" s="63"/>
      <c r="KTQ20" s="63"/>
      <c r="KTR20" s="63"/>
      <c r="KTS20" s="63"/>
      <c r="KTT20" s="63"/>
      <c r="KTU20" s="63"/>
      <c r="KTV20" s="63"/>
      <c r="KTW20" s="63"/>
      <c r="KTX20" s="63"/>
      <c r="KTY20" s="63"/>
      <c r="KTZ20" s="63"/>
      <c r="KUA20" s="63"/>
      <c r="KUB20" s="63"/>
      <c r="KUC20" s="63"/>
      <c r="KUD20" s="63"/>
      <c r="KUE20" s="63"/>
      <c r="KUF20" s="63"/>
      <c r="KUG20" s="63"/>
      <c r="KUH20" s="63"/>
      <c r="KUI20" s="63"/>
      <c r="KUJ20" s="63"/>
      <c r="KUK20" s="63"/>
      <c r="KUL20" s="63"/>
      <c r="KUM20" s="63"/>
      <c r="KUN20" s="63"/>
      <c r="KUO20" s="63"/>
      <c r="KUP20" s="63"/>
      <c r="KUQ20" s="63"/>
      <c r="KUR20" s="63"/>
      <c r="KUS20" s="63"/>
      <c r="KUT20" s="63"/>
      <c r="KUU20" s="63"/>
      <c r="KUV20" s="63"/>
      <c r="KUW20" s="63"/>
      <c r="KUX20" s="63"/>
      <c r="KUY20" s="63"/>
      <c r="KUZ20" s="63"/>
      <c r="KVA20" s="63"/>
      <c r="KVB20" s="63"/>
      <c r="KVC20" s="63"/>
      <c r="KVD20" s="63"/>
      <c r="KVE20" s="63"/>
      <c r="KVF20" s="63"/>
      <c r="KVG20" s="63"/>
      <c r="KVH20" s="63"/>
      <c r="KVI20" s="63"/>
      <c r="KVJ20" s="63"/>
      <c r="KVK20" s="63"/>
      <c r="KVL20" s="63"/>
      <c r="KVM20" s="63"/>
      <c r="KVN20" s="63"/>
      <c r="KVO20" s="63"/>
      <c r="KVP20" s="63"/>
      <c r="KVQ20" s="63"/>
      <c r="KVR20" s="63"/>
      <c r="KVS20" s="63"/>
      <c r="KVT20" s="63"/>
      <c r="KVU20" s="63"/>
      <c r="KVV20" s="63"/>
      <c r="KVW20" s="63"/>
      <c r="KVX20" s="63"/>
      <c r="KVY20" s="63"/>
      <c r="KVZ20" s="63"/>
      <c r="KWA20" s="63"/>
      <c r="KWB20" s="63"/>
      <c r="KWC20" s="63"/>
      <c r="KWD20" s="63"/>
      <c r="KWE20" s="63"/>
      <c r="KWF20" s="63"/>
      <c r="KWG20" s="63"/>
      <c r="KWH20" s="63"/>
      <c r="KWI20" s="63"/>
      <c r="KWJ20" s="63"/>
      <c r="KWK20" s="63"/>
      <c r="KWL20" s="63"/>
      <c r="KWM20" s="63"/>
      <c r="KWN20" s="63"/>
      <c r="KWO20" s="63"/>
      <c r="KWP20" s="63"/>
      <c r="KWQ20" s="63"/>
      <c r="KWR20" s="63"/>
      <c r="KWS20" s="63"/>
      <c r="KWT20" s="63"/>
      <c r="KWU20" s="63"/>
      <c r="KWV20" s="63"/>
      <c r="KWW20" s="63"/>
      <c r="KWX20" s="63"/>
      <c r="KWY20" s="63"/>
      <c r="KWZ20" s="63"/>
      <c r="KXA20" s="63"/>
      <c r="KXB20" s="63"/>
      <c r="KXC20" s="63"/>
      <c r="KXD20" s="63"/>
      <c r="KXE20" s="63"/>
      <c r="KXF20" s="63"/>
      <c r="KXG20" s="63"/>
      <c r="KXH20" s="63"/>
      <c r="KXI20" s="63"/>
      <c r="KXJ20" s="63"/>
      <c r="KXK20" s="63"/>
      <c r="KXL20" s="63"/>
      <c r="KXM20" s="63"/>
      <c r="KXN20" s="63"/>
      <c r="KXO20" s="63"/>
      <c r="KXP20" s="63"/>
      <c r="KXQ20" s="63"/>
      <c r="KXR20" s="63"/>
      <c r="KXS20" s="63"/>
      <c r="KXT20" s="63"/>
      <c r="KXU20" s="63"/>
      <c r="KXV20" s="63"/>
      <c r="KXW20" s="63"/>
      <c r="KXX20" s="63"/>
      <c r="KXY20" s="63"/>
      <c r="KXZ20" s="63"/>
      <c r="KYA20" s="63"/>
      <c r="KYB20" s="63"/>
      <c r="KYC20" s="63"/>
      <c r="KYD20" s="63"/>
      <c r="KYE20" s="63"/>
      <c r="KYF20" s="63"/>
      <c r="KYG20" s="63"/>
      <c r="KYH20" s="63"/>
      <c r="KYI20" s="63"/>
      <c r="KYJ20" s="63"/>
      <c r="KYK20" s="63"/>
      <c r="KYL20" s="63"/>
      <c r="KYM20" s="63"/>
      <c r="KYN20" s="63"/>
      <c r="KYO20" s="63"/>
      <c r="KYP20" s="63"/>
      <c r="KYQ20" s="63"/>
      <c r="KYR20" s="63"/>
      <c r="KYS20" s="63"/>
      <c r="KYT20" s="63"/>
      <c r="KYU20" s="63"/>
      <c r="KYV20" s="63"/>
      <c r="KYW20" s="63"/>
      <c r="KYX20" s="63"/>
      <c r="KYY20" s="63"/>
      <c r="KYZ20" s="63"/>
      <c r="KZA20" s="63"/>
      <c r="KZB20" s="63"/>
      <c r="KZC20" s="63"/>
      <c r="KZD20" s="63"/>
      <c r="KZE20" s="63"/>
      <c r="KZF20" s="63"/>
      <c r="KZG20" s="63"/>
      <c r="KZH20" s="63"/>
      <c r="KZI20" s="63"/>
      <c r="KZJ20" s="63"/>
      <c r="KZK20" s="63"/>
      <c r="KZL20" s="63"/>
      <c r="KZM20" s="63"/>
      <c r="KZN20" s="63"/>
      <c r="KZO20" s="63"/>
      <c r="KZP20" s="63"/>
      <c r="KZQ20" s="63"/>
      <c r="KZR20" s="63"/>
      <c r="KZS20" s="63"/>
      <c r="KZT20" s="63"/>
      <c r="KZU20" s="63"/>
      <c r="KZV20" s="63"/>
      <c r="KZW20" s="63"/>
      <c r="KZX20" s="63"/>
      <c r="KZY20" s="63"/>
      <c r="KZZ20" s="63"/>
      <c r="LAA20" s="63"/>
      <c r="LAB20" s="63"/>
      <c r="LAC20" s="63"/>
      <c r="LAD20" s="63"/>
      <c r="LAE20" s="63"/>
      <c r="LAF20" s="63"/>
      <c r="LAG20" s="63"/>
      <c r="LAH20" s="63"/>
      <c r="LAI20" s="63"/>
      <c r="LAJ20" s="63"/>
      <c r="LAK20" s="63"/>
      <c r="LAL20" s="63"/>
      <c r="LAM20" s="63"/>
      <c r="LAN20" s="63"/>
      <c r="LAO20" s="63"/>
      <c r="LAP20" s="63"/>
      <c r="LAQ20" s="63"/>
      <c r="LAR20" s="63"/>
      <c r="LAS20" s="63"/>
      <c r="LAT20" s="63"/>
      <c r="LAU20" s="63"/>
      <c r="LAV20" s="63"/>
      <c r="LAW20" s="63"/>
      <c r="LAX20" s="63"/>
      <c r="LAY20" s="63"/>
      <c r="LAZ20" s="63"/>
      <c r="LBA20" s="63"/>
      <c r="LBB20" s="63"/>
      <c r="LBC20" s="63"/>
      <c r="LBD20" s="63"/>
      <c r="LBE20" s="63"/>
      <c r="LBF20" s="63"/>
      <c r="LBG20" s="63"/>
      <c r="LBH20" s="63"/>
      <c r="LBI20" s="63"/>
      <c r="LBJ20" s="63"/>
      <c r="LBK20" s="63"/>
      <c r="LBL20" s="63"/>
      <c r="LBM20" s="63"/>
      <c r="LBN20" s="63"/>
      <c r="LBO20" s="63"/>
      <c r="LBP20" s="63"/>
      <c r="LBQ20" s="63"/>
      <c r="LBR20" s="63"/>
      <c r="LBS20" s="63"/>
      <c r="LBT20" s="63"/>
      <c r="LBU20" s="63"/>
      <c r="LBV20" s="63"/>
      <c r="LBW20" s="63"/>
      <c r="LBX20" s="63"/>
      <c r="LBY20" s="63"/>
      <c r="LBZ20" s="63"/>
      <c r="LCA20" s="63"/>
      <c r="LCB20" s="63"/>
      <c r="LCC20" s="63"/>
      <c r="LCD20" s="63"/>
      <c r="LCE20" s="63"/>
      <c r="LCF20" s="63"/>
      <c r="LCG20" s="63"/>
      <c r="LCH20" s="63"/>
      <c r="LCI20" s="63"/>
      <c r="LCJ20" s="63"/>
      <c r="LCK20" s="63"/>
      <c r="LCL20" s="63"/>
      <c r="LCM20" s="63"/>
      <c r="LCN20" s="63"/>
      <c r="LCO20" s="63"/>
      <c r="LCP20" s="63"/>
      <c r="LCQ20" s="63"/>
      <c r="LCR20" s="63"/>
      <c r="LCS20" s="63"/>
      <c r="LCT20" s="63"/>
      <c r="LCU20" s="63"/>
      <c r="LCV20" s="63"/>
      <c r="LCW20" s="63"/>
      <c r="LCX20" s="63"/>
      <c r="LCY20" s="63"/>
      <c r="LCZ20" s="63"/>
      <c r="LDA20" s="63"/>
      <c r="LDB20" s="63"/>
      <c r="LDC20" s="63"/>
      <c r="LDD20" s="63"/>
      <c r="LDE20" s="63"/>
      <c r="LDF20" s="63"/>
      <c r="LDG20" s="63"/>
      <c r="LDH20" s="63"/>
      <c r="LDI20" s="63"/>
      <c r="LDJ20" s="63"/>
      <c r="LDK20" s="63"/>
      <c r="LDL20" s="63"/>
      <c r="LDM20" s="63"/>
      <c r="LDN20" s="63"/>
      <c r="LDO20" s="63"/>
      <c r="LDP20" s="63"/>
      <c r="LDQ20" s="63"/>
      <c r="LDR20" s="63"/>
      <c r="LDS20" s="63"/>
      <c r="LDT20" s="63"/>
      <c r="LDU20" s="63"/>
      <c r="LDV20" s="63"/>
      <c r="LDW20" s="63"/>
      <c r="LDX20" s="63"/>
      <c r="LDY20" s="63"/>
      <c r="LDZ20" s="63"/>
      <c r="LEA20" s="63"/>
      <c r="LEB20" s="63"/>
      <c r="LEC20" s="63"/>
      <c r="LED20" s="63"/>
      <c r="LEE20" s="63"/>
      <c r="LEF20" s="63"/>
      <c r="LEG20" s="63"/>
      <c r="LEH20" s="63"/>
      <c r="LEI20" s="63"/>
      <c r="LEJ20" s="63"/>
      <c r="LEK20" s="63"/>
      <c r="LEL20" s="63"/>
      <c r="LEM20" s="63"/>
      <c r="LEN20" s="63"/>
      <c r="LEO20" s="63"/>
      <c r="LEP20" s="63"/>
      <c r="LEQ20" s="63"/>
      <c r="LER20" s="63"/>
      <c r="LES20" s="63"/>
      <c r="LET20" s="63"/>
      <c r="LEU20" s="63"/>
      <c r="LEV20" s="63"/>
      <c r="LEW20" s="63"/>
      <c r="LEX20" s="63"/>
      <c r="LEY20" s="63"/>
      <c r="LEZ20" s="63"/>
      <c r="LFA20" s="63"/>
      <c r="LFB20" s="63"/>
      <c r="LFC20" s="63"/>
      <c r="LFD20" s="63"/>
      <c r="LFE20" s="63"/>
      <c r="LFF20" s="63"/>
      <c r="LFG20" s="63"/>
      <c r="LFH20" s="63"/>
      <c r="LFI20" s="63"/>
      <c r="LFJ20" s="63"/>
      <c r="LFK20" s="63"/>
      <c r="LFL20" s="63"/>
      <c r="LFM20" s="63"/>
      <c r="LFN20" s="63"/>
      <c r="LFO20" s="63"/>
      <c r="LFP20" s="63"/>
      <c r="LFQ20" s="63"/>
      <c r="LFR20" s="63"/>
      <c r="LFS20" s="63"/>
      <c r="LFT20" s="63"/>
      <c r="LFU20" s="63"/>
      <c r="LFV20" s="63"/>
      <c r="LFW20" s="63"/>
      <c r="LFX20" s="63"/>
      <c r="LFY20" s="63"/>
      <c r="LFZ20" s="63"/>
      <c r="LGA20" s="63"/>
      <c r="LGB20" s="63"/>
      <c r="LGC20" s="63"/>
      <c r="LGD20" s="63"/>
      <c r="LGE20" s="63"/>
      <c r="LGF20" s="63"/>
      <c r="LGG20" s="63"/>
      <c r="LGH20" s="63"/>
      <c r="LGI20" s="63"/>
      <c r="LGJ20" s="63"/>
      <c r="LGK20" s="63"/>
      <c r="LGL20" s="63"/>
      <c r="LGM20" s="63"/>
      <c r="LGN20" s="63"/>
      <c r="LGO20" s="63"/>
      <c r="LGP20" s="63"/>
      <c r="LGQ20" s="63"/>
      <c r="LGR20" s="63"/>
      <c r="LGS20" s="63"/>
      <c r="LGT20" s="63"/>
      <c r="LGU20" s="63"/>
      <c r="LGV20" s="63"/>
      <c r="LGW20" s="63"/>
      <c r="LGX20" s="63"/>
      <c r="LGY20" s="63"/>
      <c r="LGZ20" s="63"/>
      <c r="LHA20" s="63"/>
      <c r="LHB20" s="63"/>
      <c r="LHC20" s="63"/>
      <c r="LHD20" s="63"/>
      <c r="LHE20" s="63"/>
      <c r="LHF20" s="63"/>
      <c r="LHG20" s="63"/>
      <c r="LHH20" s="63"/>
      <c r="LHI20" s="63"/>
      <c r="LHJ20" s="63"/>
      <c r="LHK20" s="63"/>
      <c r="LHL20" s="63"/>
      <c r="LHM20" s="63"/>
      <c r="LHN20" s="63"/>
      <c r="LHO20" s="63"/>
      <c r="LHP20" s="63"/>
      <c r="LHQ20" s="63"/>
      <c r="LHR20" s="63"/>
      <c r="LHS20" s="63"/>
      <c r="LHT20" s="63"/>
      <c r="LHU20" s="63"/>
      <c r="LHV20" s="63"/>
      <c r="LHW20" s="63"/>
      <c r="LHX20" s="63"/>
      <c r="LHY20" s="63"/>
      <c r="LHZ20" s="63"/>
      <c r="LIA20" s="63"/>
      <c r="LIB20" s="63"/>
      <c r="LIC20" s="63"/>
      <c r="LID20" s="63"/>
      <c r="LIE20" s="63"/>
      <c r="LIF20" s="63"/>
      <c r="LIG20" s="63"/>
      <c r="LIH20" s="63"/>
      <c r="LII20" s="63"/>
      <c r="LIJ20" s="63"/>
      <c r="LIK20" s="63"/>
      <c r="LIL20" s="63"/>
      <c r="LIM20" s="63"/>
      <c r="LIN20" s="63"/>
      <c r="LIO20" s="63"/>
      <c r="LIP20" s="63"/>
      <c r="LIQ20" s="63"/>
      <c r="LIR20" s="63"/>
      <c r="LIS20" s="63"/>
      <c r="LIT20" s="63"/>
      <c r="LIU20" s="63"/>
      <c r="LIV20" s="63"/>
      <c r="LIW20" s="63"/>
      <c r="LIX20" s="63"/>
      <c r="LIY20" s="63"/>
      <c r="LIZ20" s="63"/>
      <c r="LJA20" s="63"/>
      <c r="LJB20" s="63"/>
      <c r="LJC20" s="63"/>
      <c r="LJD20" s="63"/>
      <c r="LJE20" s="63"/>
      <c r="LJF20" s="63"/>
      <c r="LJG20" s="63"/>
      <c r="LJH20" s="63"/>
      <c r="LJI20" s="63"/>
      <c r="LJJ20" s="63"/>
      <c r="LJK20" s="63"/>
      <c r="LJL20" s="63"/>
      <c r="LJM20" s="63"/>
      <c r="LJN20" s="63"/>
      <c r="LJO20" s="63"/>
      <c r="LJP20" s="63"/>
      <c r="LJQ20" s="63"/>
      <c r="LJR20" s="63"/>
      <c r="LJS20" s="63"/>
      <c r="LJT20" s="63"/>
      <c r="LJU20" s="63"/>
      <c r="LJV20" s="63"/>
      <c r="LJW20" s="63"/>
      <c r="LJX20" s="63"/>
      <c r="LJY20" s="63"/>
      <c r="LJZ20" s="63"/>
      <c r="LKA20" s="63"/>
      <c r="LKB20" s="63"/>
      <c r="LKC20" s="63"/>
      <c r="LKD20" s="63"/>
      <c r="LKE20" s="63"/>
      <c r="LKF20" s="63"/>
      <c r="LKG20" s="63"/>
      <c r="LKH20" s="63"/>
      <c r="LKI20" s="63"/>
      <c r="LKJ20" s="63"/>
      <c r="LKK20" s="63"/>
      <c r="LKL20" s="63"/>
      <c r="LKM20" s="63"/>
      <c r="LKN20" s="63"/>
      <c r="LKO20" s="63"/>
      <c r="LKP20" s="63"/>
      <c r="LKQ20" s="63"/>
      <c r="LKR20" s="63"/>
      <c r="LKS20" s="63"/>
      <c r="LKT20" s="63"/>
      <c r="LKU20" s="63"/>
      <c r="LKV20" s="63"/>
      <c r="LKW20" s="63"/>
      <c r="LKX20" s="63"/>
      <c r="LKY20" s="63"/>
      <c r="LKZ20" s="63"/>
      <c r="LLA20" s="63"/>
      <c r="LLB20" s="63"/>
      <c r="LLC20" s="63"/>
      <c r="LLD20" s="63"/>
      <c r="LLE20" s="63"/>
      <c r="LLF20" s="63"/>
      <c r="LLG20" s="63"/>
      <c r="LLH20" s="63"/>
      <c r="LLI20" s="63"/>
      <c r="LLJ20" s="63"/>
      <c r="LLK20" s="63"/>
      <c r="LLL20" s="63"/>
      <c r="LLM20" s="63"/>
      <c r="LLN20" s="63"/>
      <c r="LLO20" s="63"/>
      <c r="LLP20" s="63"/>
      <c r="LLQ20" s="63"/>
      <c r="LLR20" s="63"/>
      <c r="LLS20" s="63"/>
      <c r="LLT20" s="63"/>
      <c r="LLU20" s="63"/>
      <c r="LLV20" s="63"/>
      <c r="LLW20" s="63"/>
      <c r="LLX20" s="63"/>
      <c r="LLY20" s="63"/>
      <c r="LLZ20" s="63"/>
      <c r="LMA20" s="63"/>
      <c r="LMB20" s="63"/>
      <c r="LMC20" s="63"/>
      <c r="LMD20" s="63"/>
      <c r="LME20" s="63"/>
      <c r="LMF20" s="63"/>
      <c r="LMG20" s="63"/>
      <c r="LMH20" s="63"/>
      <c r="LMI20" s="63"/>
      <c r="LMJ20" s="63"/>
      <c r="LMK20" s="63"/>
      <c r="LML20" s="63"/>
      <c r="LMM20" s="63"/>
      <c r="LMN20" s="63"/>
      <c r="LMO20" s="63"/>
      <c r="LMP20" s="63"/>
      <c r="LMQ20" s="63"/>
      <c r="LMR20" s="63"/>
      <c r="LMS20" s="63"/>
      <c r="LMT20" s="63"/>
      <c r="LMU20" s="63"/>
      <c r="LMV20" s="63"/>
      <c r="LMW20" s="63"/>
      <c r="LMX20" s="63"/>
      <c r="LMY20" s="63"/>
      <c r="LMZ20" s="63"/>
      <c r="LNA20" s="63"/>
      <c r="LNB20" s="63"/>
      <c r="LNC20" s="63"/>
      <c r="LND20" s="63"/>
      <c r="LNE20" s="63"/>
      <c r="LNF20" s="63"/>
      <c r="LNG20" s="63"/>
      <c r="LNH20" s="63"/>
      <c r="LNI20" s="63"/>
      <c r="LNJ20" s="63"/>
      <c r="LNK20" s="63"/>
      <c r="LNL20" s="63"/>
      <c r="LNM20" s="63"/>
      <c r="LNN20" s="63"/>
      <c r="LNO20" s="63"/>
      <c r="LNP20" s="63"/>
      <c r="LNQ20" s="63"/>
      <c r="LNR20" s="63"/>
      <c r="LNS20" s="63"/>
      <c r="LNT20" s="63"/>
      <c r="LNU20" s="63"/>
      <c r="LNV20" s="63"/>
      <c r="LNW20" s="63"/>
      <c r="LNX20" s="63"/>
      <c r="LNY20" s="63"/>
      <c r="LNZ20" s="63"/>
      <c r="LOA20" s="63"/>
      <c r="LOB20" s="63"/>
      <c r="LOC20" s="63"/>
      <c r="LOD20" s="63"/>
      <c r="LOE20" s="63"/>
      <c r="LOF20" s="63"/>
      <c r="LOG20" s="63"/>
      <c r="LOH20" s="63"/>
      <c r="LOI20" s="63"/>
      <c r="LOJ20" s="63"/>
      <c r="LOK20" s="63"/>
      <c r="LOL20" s="63"/>
      <c r="LOM20" s="63"/>
      <c r="LON20" s="63"/>
      <c r="LOO20" s="63"/>
      <c r="LOP20" s="63"/>
      <c r="LOQ20" s="63"/>
      <c r="LOR20" s="63"/>
      <c r="LOS20" s="63"/>
      <c r="LOT20" s="63"/>
      <c r="LOU20" s="63"/>
      <c r="LOV20" s="63"/>
      <c r="LOW20" s="63"/>
      <c r="LOX20" s="63"/>
      <c r="LOY20" s="63"/>
      <c r="LOZ20" s="63"/>
      <c r="LPA20" s="63"/>
      <c r="LPB20" s="63"/>
      <c r="LPC20" s="63"/>
      <c r="LPD20" s="63"/>
      <c r="LPE20" s="63"/>
      <c r="LPF20" s="63"/>
      <c r="LPG20" s="63"/>
      <c r="LPH20" s="63"/>
      <c r="LPI20" s="63"/>
      <c r="LPJ20" s="63"/>
      <c r="LPK20" s="63"/>
      <c r="LPL20" s="63"/>
      <c r="LPM20" s="63"/>
      <c r="LPN20" s="63"/>
      <c r="LPO20" s="63"/>
      <c r="LPP20" s="63"/>
      <c r="LPQ20" s="63"/>
      <c r="LPR20" s="63"/>
      <c r="LPS20" s="63"/>
      <c r="LPT20" s="63"/>
      <c r="LPU20" s="63"/>
      <c r="LPV20" s="63"/>
      <c r="LPW20" s="63"/>
      <c r="LPX20" s="63"/>
      <c r="LPY20" s="63"/>
      <c r="LPZ20" s="63"/>
      <c r="LQA20" s="63"/>
      <c r="LQB20" s="63"/>
      <c r="LQC20" s="63"/>
      <c r="LQD20" s="63"/>
      <c r="LQE20" s="63"/>
      <c r="LQF20" s="63"/>
      <c r="LQG20" s="63"/>
      <c r="LQH20" s="63"/>
      <c r="LQI20" s="63"/>
      <c r="LQJ20" s="63"/>
      <c r="LQK20" s="63"/>
      <c r="LQL20" s="63"/>
      <c r="LQM20" s="63"/>
      <c r="LQN20" s="63"/>
      <c r="LQO20" s="63"/>
      <c r="LQP20" s="63"/>
      <c r="LQQ20" s="63"/>
      <c r="LQR20" s="63"/>
      <c r="LQS20" s="63"/>
      <c r="LQT20" s="63"/>
      <c r="LQU20" s="63"/>
      <c r="LQV20" s="63"/>
      <c r="LQW20" s="63"/>
      <c r="LQX20" s="63"/>
      <c r="LQY20" s="63"/>
      <c r="LQZ20" s="63"/>
      <c r="LRA20" s="63"/>
      <c r="LRB20" s="63"/>
      <c r="LRC20" s="63"/>
      <c r="LRD20" s="63"/>
      <c r="LRE20" s="63"/>
      <c r="LRF20" s="63"/>
      <c r="LRG20" s="63"/>
      <c r="LRH20" s="63"/>
      <c r="LRI20" s="63"/>
      <c r="LRJ20" s="63"/>
      <c r="LRK20" s="63"/>
      <c r="LRL20" s="63"/>
      <c r="LRM20" s="63"/>
      <c r="LRN20" s="63"/>
      <c r="LRO20" s="63"/>
      <c r="LRP20" s="63"/>
      <c r="LRQ20" s="63"/>
      <c r="LRR20" s="63"/>
      <c r="LRS20" s="63"/>
      <c r="LRT20" s="63"/>
      <c r="LRU20" s="63"/>
      <c r="LRV20" s="63"/>
      <c r="LRW20" s="63"/>
      <c r="LRX20" s="63"/>
      <c r="LRY20" s="63"/>
      <c r="LRZ20" s="63"/>
      <c r="LSA20" s="63"/>
      <c r="LSB20" s="63"/>
      <c r="LSC20" s="63"/>
      <c r="LSD20" s="63"/>
      <c r="LSE20" s="63"/>
      <c r="LSF20" s="63"/>
      <c r="LSG20" s="63"/>
      <c r="LSH20" s="63"/>
      <c r="LSI20" s="63"/>
      <c r="LSJ20" s="63"/>
      <c r="LSK20" s="63"/>
      <c r="LSL20" s="63"/>
      <c r="LSM20" s="63"/>
      <c r="LSN20" s="63"/>
      <c r="LSO20" s="63"/>
      <c r="LSP20" s="63"/>
      <c r="LSQ20" s="63"/>
      <c r="LSR20" s="63"/>
      <c r="LSS20" s="63"/>
      <c r="LST20" s="63"/>
      <c r="LSU20" s="63"/>
      <c r="LSV20" s="63"/>
      <c r="LSW20" s="63"/>
      <c r="LSX20" s="63"/>
      <c r="LSY20" s="63"/>
      <c r="LSZ20" s="63"/>
      <c r="LTA20" s="63"/>
      <c r="LTB20" s="63"/>
      <c r="LTC20" s="63"/>
      <c r="LTD20" s="63"/>
      <c r="LTE20" s="63"/>
      <c r="LTF20" s="63"/>
      <c r="LTG20" s="63"/>
      <c r="LTH20" s="63"/>
      <c r="LTI20" s="63"/>
      <c r="LTJ20" s="63"/>
      <c r="LTK20" s="63"/>
      <c r="LTL20" s="63"/>
      <c r="LTM20" s="63"/>
      <c r="LTN20" s="63"/>
      <c r="LTO20" s="63"/>
      <c r="LTP20" s="63"/>
      <c r="LTQ20" s="63"/>
      <c r="LTR20" s="63"/>
      <c r="LTS20" s="63"/>
      <c r="LTT20" s="63"/>
      <c r="LTU20" s="63"/>
      <c r="LTV20" s="63"/>
      <c r="LTW20" s="63"/>
      <c r="LTX20" s="63"/>
      <c r="LTY20" s="63"/>
      <c r="LTZ20" s="63"/>
      <c r="LUA20" s="63"/>
      <c r="LUB20" s="63"/>
      <c r="LUC20" s="63"/>
      <c r="LUD20" s="63"/>
      <c r="LUE20" s="63"/>
      <c r="LUF20" s="63"/>
      <c r="LUG20" s="63"/>
      <c r="LUH20" s="63"/>
      <c r="LUI20" s="63"/>
      <c r="LUJ20" s="63"/>
      <c r="LUK20" s="63"/>
      <c r="LUL20" s="63"/>
      <c r="LUM20" s="63"/>
      <c r="LUN20" s="63"/>
      <c r="LUO20" s="63"/>
      <c r="LUP20" s="63"/>
      <c r="LUQ20" s="63"/>
      <c r="LUR20" s="63"/>
      <c r="LUS20" s="63"/>
      <c r="LUT20" s="63"/>
      <c r="LUU20" s="63"/>
      <c r="LUV20" s="63"/>
      <c r="LUW20" s="63"/>
      <c r="LUX20" s="63"/>
      <c r="LUY20" s="63"/>
      <c r="LUZ20" s="63"/>
      <c r="LVA20" s="63"/>
      <c r="LVB20" s="63"/>
      <c r="LVC20" s="63"/>
      <c r="LVD20" s="63"/>
      <c r="LVE20" s="63"/>
      <c r="LVF20" s="63"/>
      <c r="LVG20" s="63"/>
      <c r="LVH20" s="63"/>
      <c r="LVI20" s="63"/>
      <c r="LVJ20" s="63"/>
      <c r="LVK20" s="63"/>
      <c r="LVL20" s="63"/>
      <c r="LVM20" s="63"/>
      <c r="LVN20" s="63"/>
      <c r="LVO20" s="63"/>
      <c r="LVP20" s="63"/>
      <c r="LVQ20" s="63"/>
      <c r="LVR20" s="63"/>
      <c r="LVS20" s="63"/>
      <c r="LVT20" s="63"/>
      <c r="LVU20" s="63"/>
      <c r="LVV20" s="63"/>
      <c r="LVW20" s="63"/>
      <c r="LVX20" s="63"/>
      <c r="LVY20" s="63"/>
      <c r="LVZ20" s="63"/>
      <c r="LWA20" s="63"/>
      <c r="LWB20" s="63"/>
      <c r="LWC20" s="63"/>
      <c r="LWD20" s="63"/>
      <c r="LWE20" s="63"/>
      <c r="LWF20" s="63"/>
      <c r="LWG20" s="63"/>
      <c r="LWH20" s="63"/>
      <c r="LWI20" s="63"/>
      <c r="LWJ20" s="63"/>
      <c r="LWK20" s="63"/>
      <c r="LWL20" s="63"/>
      <c r="LWM20" s="63"/>
      <c r="LWN20" s="63"/>
      <c r="LWO20" s="63"/>
      <c r="LWP20" s="63"/>
      <c r="LWQ20" s="63"/>
      <c r="LWR20" s="63"/>
      <c r="LWS20" s="63"/>
      <c r="LWT20" s="63"/>
      <c r="LWU20" s="63"/>
      <c r="LWV20" s="63"/>
      <c r="LWW20" s="63"/>
      <c r="LWX20" s="63"/>
      <c r="LWY20" s="63"/>
      <c r="LWZ20" s="63"/>
      <c r="LXA20" s="63"/>
      <c r="LXB20" s="63"/>
      <c r="LXC20" s="63"/>
      <c r="LXD20" s="63"/>
      <c r="LXE20" s="63"/>
      <c r="LXF20" s="63"/>
      <c r="LXG20" s="63"/>
      <c r="LXH20" s="63"/>
      <c r="LXI20" s="63"/>
      <c r="LXJ20" s="63"/>
      <c r="LXK20" s="63"/>
      <c r="LXL20" s="63"/>
      <c r="LXM20" s="63"/>
      <c r="LXN20" s="63"/>
      <c r="LXO20" s="63"/>
      <c r="LXP20" s="63"/>
      <c r="LXQ20" s="63"/>
      <c r="LXR20" s="63"/>
      <c r="LXS20" s="63"/>
      <c r="LXT20" s="63"/>
      <c r="LXU20" s="63"/>
      <c r="LXV20" s="63"/>
      <c r="LXW20" s="63"/>
      <c r="LXX20" s="63"/>
      <c r="LXY20" s="63"/>
      <c r="LXZ20" s="63"/>
      <c r="LYA20" s="63"/>
      <c r="LYB20" s="63"/>
      <c r="LYC20" s="63"/>
      <c r="LYD20" s="63"/>
      <c r="LYE20" s="63"/>
      <c r="LYF20" s="63"/>
      <c r="LYG20" s="63"/>
      <c r="LYH20" s="63"/>
      <c r="LYI20" s="63"/>
      <c r="LYJ20" s="63"/>
      <c r="LYK20" s="63"/>
      <c r="LYL20" s="63"/>
      <c r="LYM20" s="63"/>
      <c r="LYN20" s="63"/>
      <c r="LYO20" s="63"/>
      <c r="LYP20" s="63"/>
      <c r="LYQ20" s="63"/>
      <c r="LYR20" s="63"/>
      <c r="LYS20" s="63"/>
      <c r="LYT20" s="63"/>
      <c r="LYU20" s="63"/>
      <c r="LYV20" s="63"/>
      <c r="LYW20" s="63"/>
      <c r="LYX20" s="63"/>
      <c r="LYY20" s="63"/>
      <c r="LYZ20" s="63"/>
      <c r="LZA20" s="63"/>
      <c r="LZB20" s="63"/>
      <c r="LZC20" s="63"/>
      <c r="LZD20" s="63"/>
      <c r="LZE20" s="63"/>
      <c r="LZF20" s="63"/>
      <c r="LZG20" s="63"/>
      <c r="LZH20" s="63"/>
      <c r="LZI20" s="63"/>
      <c r="LZJ20" s="63"/>
      <c r="LZK20" s="63"/>
      <c r="LZL20" s="63"/>
      <c r="LZM20" s="63"/>
      <c r="LZN20" s="63"/>
      <c r="LZO20" s="63"/>
      <c r="LZP20" s="63"/>
      <c r="LZQ20" s="63"/>
      <c r="LZR20" s="63"/>
      <c r="LZS20" s="63"/>
      <c r="LZT20" s="63"/>
      <c r="LZU20" s="63"/>
      <c r="LZV20" s="63"/>
      <c r="LZW20" s="63"/>
      <c r="LZX20" s="63"/>
      <c r="LZY20" s="63"/>
      <c r="LZZ20" s="63"/>
      <c r="MAA20" s="63"/>
      <c r="MAB20" s="63"/>
      <c r="MAC20" s="63"/>
      <c r="MAD20" s="63"/>
      <c r="MAE20" s="63"/>
      <c r="MAF20" s="63"/>
      <c r="MAG20" s="63"/>
      <c r="MAH20" s="63"/>
      <c r="MAI20" s="63"/>
      <c r="MAJ20" s="63"/>
      <c r="MAK20" s="63"/>
      <c r="MAL20" s="63"/>
      <c r="MAM20" s="63"/>
      <c r="MAN20" s="63"/>
      <c r="MAO20" s="63"/>
      <c r="MAP20" s="63"/>
      <c r="MAQ20" s="63"/>
      <c r="MAR20" s="63"/>
      <c r="MAS20" s="63"/>
      <c r="MAT20" s="63"/>
      <c r="MAU20" s="63"/>
      <c r="MAV20" s="63"/>
      <c r="MAW20" s="63"/>
      <c r="MAX20" s="63"/>
      <c r="MAY20" s="63"/>
      <c r="MAZ20" s="63"/>
      <c r="MBA20" s="63"/>
      <c r="MBB20" s="63"/>
      <c r="MBC20" s="63"/>
      <c r="MBD20" s="63"/>
      <c r="MBE20" s="63"/>
      <c r="MBF20" s="63"/>
      <c r="MBG20" s="63"/>
      <c r="MBH20" s="63"/>
      <c r="MBI20" s="63"/>
      <c r="MBJ20" s="63"/>
      <c r="MBK20" s="63"/>
      <c r="MBL20" s="63"/>
      <c r="MBM20" s="63"/>
      <c r="MBN20" s="63"/>
      <c r="MBO20" s="63"/>
      <c r="MBP20" s="63"/>
      <c r="MBQ20" s="63"/>
      <c r="MBR20" s="63"/>
      <c r="MBS20" s="63"/>
      <c r="MBT20" s="63"/>
      <c r="MBU20" s="63"/>
      <c r="MBV20" s="63"/>
      <c r="MBW20" s="63"/>
      <c r="MBX20" s="63"/>
      <c r="MBY20" s="63"/>
      <c r="MBZ20" s="63"/>
      <c r="MCA20" s="63"/>
      <c r="MCB20" s="63"/>
      <c r="MCC20" s="63"/>
      <c r="MCD20" s="63"/>
      <c r="MCE20" s="63"/>
      <c r="MCF20" s="63"/>
      <c r="MCG20" s="63"/>
      <c r="MCH20" s="63"/>
      <c r="MCI20" s="63"/>
      <c r="MCJ20" s="63"/>
      <c r="MCK20" s="63"/>
      <c r="MCL20" s="63"/>
      <c r="MCM20" s="63"/>
      <c r="MCN20" s="63"/>
      <c r="MCO20" s="63"/>
      <c r="MCP20" s="63"/>
      <c r="MCQ20" s="63"/>
      <c r="MCR20" s="63"/>
      <c r="MCS20" s="63"/>
      <c r="MCT20" s="63"/>
      <c r="MCU20" s="63"/>
      <c r="MCV20" s="63"/>
      <c r="MCW20" s="63"/>
      <c r="MCX20" s="63"/>
      <c r="MCY20" s="63"/>
      <c r="MCZ20" s="63"/>
      <c r="MDA20" s="63"/>
      <c r="MDB20" s="63"/>
      <c r="MDC20" s="63"/>
      <c r="MDD20" s="63"/>
      <c r="MDE20" s="63"/>
      <c r="MDF20" s="63"/>
      <c r="MDG20" s="63"/>
      <c r="MDH20" s="63"/>
      <c r="MDI20" s="63"/>
      <c r="MDJ20" s="63"/>
      <c r="MDK20" s="63"/>
      <c r="MDL20" s="63"/>
      <c r="MDM20" s="63"/>
      <c r="MDN20" s="63"/>
      <c r="MDO20" s="63"/>
      <c r="MDP20" s="63"/>
      <c r="MDQ20" s="63"/>
      <c r="MDR20" s="63"/>
      <c r="MDS20" s="63"/>
      <c r="MDT20" s="63"/>
      <c r="MDU20" s="63"/>
      <c r="MDV20" s="63"/>
      <c r="MDW20" s="63"/>
      <c r="MDX20" s="63"/>
      <c r="MDY20" s="63"/>
      <c r="MDZ20" s="63"/>
      <c r="MEA20" s="63"/>
      <c r="MEB20" s="63"/>
      <c r="MEC20" s="63"/>
      <c r="MED20" s="63"/>
      <c r="MEE20" s="63"/>
      <c r="MEF20" s="63"/>
      <c r="MEG20" s="63"/>
      <c r="MEH20" s="63"/>
      <c r="MEI20" s="63"/>
      <c r="MEJ20" s="63"/>
      <c r="MEK20" s="63"/>
      <c r="MEL20" s="63"/>
      <c r="MEM20" s="63"/>
      <c r="MEN20" s="63"/>
      <c r="MEO20" s="63"/>
      <c r="MEP20" s="63"/>
      <c r="MEQ20" s="63"/>
      <c r="MER20" s="63"/>
      <c r="MES20" s="63"/>
      <c r="MET20" s="63"/>
      <c r="MEU20" s="63"/>
      <c r="MEV20" s="63"/>
      <c r="MEW20" s="63"/>
      <c r="MEX20" s="63"/>
      <c r="MEY20" s="63"/>
      <c r="MEZ20" s="63"/>
      <c r="MFA20" s="63"/>
      <c r="MFB20" s="63"/>
      <c r="MFC20" s="63"/>
      <c r="MFD20" s="63"/>
      <c r="MFE20" s="63"/>
      <c r="MFF20" s="63"/>
      <c r="MFG20" s="63"/>
      <c r="MFH20" s="63"/>
      <c r="MFI20" s="63"/>
      <c r="MFJ20" s="63"/>
      <c r="MFK20" s="63"/>
      <c r="MFL20" s="63"/>
      <c r="MFM20" s="63"/>
      <c r="MFN20" s="63"/>
      <c r="MFO20" s="63"/>
      <c r="MFP20" s="63"/>
      <c r="MFQ20" s="63"/>
      <c r="MFR20" s="63"/>
      <c r="MFS20" s="63"/>
      <c r="MFT20" s="63"/>
      <c r="MFU20" s="63"/>
      <c r="MFV20" s="63"/>
      <c r="MFW20" s="63"/>
      <c r="MFX20" s="63"/>
      <c r="MFY20" s="63"/>
      <c r="MFZ20" s="63"/>
      <c r="MGA20" s="63"/>
      <c r="MGB20" s="63"/>
      <c r="MGC20" s="63"/>
      <c r="MGD20" s="63"/>
      <c r="MGE20" s="63"/>
      <c r="MGF20" s="63"/>
      <c r="MGG20" s="63"/>
      <c r="MGH20" s="63"/>
      <c r="MGI20" s="63"/>
      <c r="MGJ20" s="63"/>
      <c r="MGK20" s="63"/>
      <c r="MGL20" s="63"/>
      <c r="MGM20" s="63"/>
      <c r="MGN20" s="63"/>
      <c r="MGO20" s="63"/>
      <c r="MGP20" s="63"/>
      <c r="MGQ20" s="63"/>
      <c r="MGR20" s="63"/>
      <c r="MGS20" s="63"/>
      <c r="MGT20" s="63"/>
      <c r="MGU20" s="63"/>
      <c r="MGV20" s="63"/>
      <c r="MGW20" s="63"/>
      <c r="MGX20" s="63"/>
      <c r="MGY20" s="63"/>
      <c r="MGZ20" s="63"/>
      <c r="MHA20" s="63"/>
      <c r="MHB20" s="63"/>
      <c r="MHC20" s="63"/>
      <c r="MHD20" s="63"/>
      <c r="MHE20" s="63"/>
      <c r="MHF20" s="63"/>
      <c r="MHG20" s="63"/>
      <c r="MHH20" s="63"/>
      <c r="MHI20" s="63"/>
      <c r="MHJ20" s="63"/>
      <c r="MHK20" s="63"/>
      <c r="MHL20" s="63"/>
      <c r="MHM20" s="63"/>
      <c r="MHN20" s="63"/>
      <c r="MHO20" s="63"/>
      <c r="MHP20" s="63"/>
      <c r="MHQ20" s="63"/>
      <c r="MHR20" s="63"/>
      <c r="MHS20" s="63"/>
      <c r="MHT20" s="63"/>
      <c r="MHU20" s="63"/>
      <c r="MHV20" s="63"/>
      <c r="MHW20" s="63"/>
      <c r="MHX20" s="63"/>
      <c r="MHY20" s="63"/>
      <c r="MHZ20" s="63"/>
      <c r="MIA20" s="63"/>
      <c r="MIB20" s="63"/>
      <c r="MIC20" s="63"/>
      <c r="MID20" s="63"/>
      <c r="MIE20" s="63"/>
      <c r="MIF20" s="63"/>
      <c r="MIG20" s="63"/>
      <c r="MIH20" s="63"/>
      <c r="MII20" s="63"/>
      <c r="MIJ20" s="63"/>
      <c r="MIK20" s="63"/>
      <c r="MIL20" s="63"/>
      <c r="MIM20" s="63"/>
      <c r="MIN20" s="63"/>
      <c r="MIO20" s="63"/>
      <c r="MIP20" s="63"/>
      <c r="MIQ20" s="63"/>
      <c r="MIR20" s="63"/>
      <c r="MIS20" s="63"/>
      <c r="MIT20" s="63"/>
      <c r="MIU20" s="63"/>
      <c r="MIV20" s="63"/>
      <c r="MIW20" s="63"/>
      <c r="MIX20" s="63"/>
      <c r="MIY20" s="63"/>
      <c r="MIZ20" s="63"/>
      <c r="MJA20" s="63"/>
      <c r="MJB20" s="63"/>
      <c r="MJC20" s="63"/>
      <c r="MJD20" s="63"/>
      <c r="MJE20" s="63"/>
      <c r="MJF20" s="63"/>
      <c r="MJG20" s="63"/>
      <c r="MJH20" s="63"/>
      <c r="MJI20" s="63"/>
      <c r="MJJ20" s="63"/>
      <c r="MJK20" s="63"/>
      <c r="MJL20" s="63"/>
      <c r="MJM20" s="63"/>
      <c r="MJN20" s="63"/>
      <c r="MJO20" s="63"/>
      <c r="MJP20" s="63"/>
      <c r="MJQ20" s="63"/>
      <c r="MJR20" s="63"/>
      <c r="MJS20" s="63"/>
      <c r="MJT20" s="63"/>
      <c r="MJU20" s="63"/>
      <c r="MJV20" s="63"/>
      <c r="MJW20" s="63"/>
      <c r="MJX20" s="63"/>
      <c r="MJY20" s="63"/>
      <c r="MJZ20" s="63"/>
      <c r="MKA20" s="63"/>
      <c r="MKB20" s="63"/>
      <c r="MKC20" s="63"/>
      <c r="MKD20" s="63"/>
      <c r="MKE20" s="63"/>
      <c r="MKF20" s="63"/>
      <c r="MKG20" s="63"/>
      <c r="MKH20" s="63"/>
      <c r="MKI20" s="63"/>
      <c r="MKJ20" s="63"/>
      <c r="MKK20" s="63"/>
      <c r="MKL20" s="63"/>
      <c r="MKM20" s="63"/>
      <c r="MKN20" s="63"/>
      <c r="MKO20" s="63"/>
      <c r="MKP20" s="63"/>
      <c r="MKQ20" s="63"/>
      <c r="MKR20" s="63"/>
      <c r="MKS20" s="63"/>
      <c r="MKT20" s="63"/>
      <c r="MKU20" s="63"/>
      <c r="MKV20" s="63"/>
      <c r="MKW20" s="63"/>
      <c r="MKX20" s="63"/>
      <c r="MKY20" s="63"/>
      <c r="MKZ20" s="63"/>
      <c r="MLA20" s="63"/>
      <c r="MLB20" s="63"/>
      <c r="MLC20" s="63"/>
      <c r="MLD20" s="63"/>
      <c r="MLE20" s="63"/>
      <c r="MLF20" s="63"/>
      <c r="MLG20" s="63"/>
      <c r="MLH20" s="63"/>
      <c r="MLI20" s="63"/>
      <c r="MLJ20" s="63"/>
      <c r="MLK20" s="63"/>
      <c r="MLL20" s="63"/>
      <c r="MLM20" s="63"/>
      <c r="MLN20" s="63"/>
      <c r="MLO20" s="63"/>
      <c r="MLP20" s="63"/>
      <c r="MLQ20" s="63"/>
      <c r="MLR20" s="63"/>
      <c r="MLS20" s="63"/>
      <c r="MLT20" s="63"/>
      <c r="MLU20" s="63"/>
      <c r="MLV20" s="63"/>
      <c r="MLW20" s="63"/>
      <c r="MLX20" s="63"/>
      <c r="MLY20" s="63"/>
      <c r="MLZ20" s="63"/>
      <c r="MMA20" s="63"/>
      <c r="MMB20" s="63"/>
      <c r="MMC20" s="63"/>
      <c r="MMD20" s="63"/>
      <c r="MME20" s="63"/>
      <c r="MMF20" s="63"/>
      <c r="MMG20" s="63"/>
      <c r="MMH20" s="63"/>
      <c r="MMI20" s="63"/>
      <c r="MMJ20" s="63"/>
      <c r="MMK20" s="63"/>
      <c r="MML20" s="63"/>
      <c r="MMM20" s="63"/>
      <c r="MMN20" s="63"/>
      <c r="MMO20" s="63"/>
      <c r="MMP20" s="63"/>
      <c r="MMQ20" s="63"/>
      <c r="MMR20" s="63"/>
      <c r="MMS20" s="63"/>
      <c r="MMT20" s="63"/>
      <c r="MMU20" s="63"/>
      <c r="MMV20" s="63"/>
      <c r="MMW20" s="63"/>
      <c r="MMX20" s="63"/>
      <c r="MMY20" s="63"/>
      <c r="MMZ20" s="63"/>
      <c r="MNA20" s="63"/>
      <c r="MNB20" s="63"/>
      <c r="MNC20" s="63"/>
      <c r="MND20" s="63"/>
      <c r="MNE20" s="63"/>
      <c r="MNF20" s="63"/>
      <c r="MNG20" s="63"/>
      <c r="MNH20" s="63"/>
      <c r="MNI20" s="63"/>
      <c r="MNJ20" s="63"/>
      <c r="MNK20" s="63"/>
      <c r="MNL20" s="63"/>
      <c r="MNM20" s="63"/>
      <c r="MNN20" s="63"/>
      <c r="MNO20" s="63"/>
      <c r="MNP20" s="63"/>
      <c r="MNQ20" s="63"/>
      <c r="MNR20" s="63"/>
      <c r="MNS20" s="63"/>
      <c r="MNT20" s="63"/>
      <c r="MNU20" s="63"/>
      <c r="MNV20" s="63"/>
      <c r="MNW20" s="63"/>
      <c r="MNX20" s="63"/>
      <c r="MNY20" s="63"/>
      <c r="MNZ20" s="63"/>
      <c r="MOA20" s="63"/>
      <c r="MOB20" s="63"/>
      <c r="MOC20" s="63"/>
      <c r="MOD20" s="63"/>
      <c r="MOE20" s="63"/>
      <c r="MOF20" s="63"/>
      <c r="MOG20" s="63"/>
      <c r="MOH20" s="63"/>
      <c r="MOI20" s="63"/>
      <c r="MOJ20" s="63"/>
      <c r="MOK20" s="63"/>
      <c r="MOL20" s="63"/>
      <c r="MOM20" s="63"/>
      <c r="MON20" s="63"/>
      <c r="MOO20" s="63"/>
      <c r="MOP20" s="63"/>
      <c r="MOQ20" s="63"/>
      <c r="MOR20" s="63"/>
      <c r="MOS20" s="63"/>
      <c r="MOT20" s="63"/>
      <c r="MOU20" s="63"/>
      <c r="MOV20" s="63"/>
      <c r="MOW20" s="63"/>
      <c r="MOX20" s="63"/>
      <c r="MOY20" s="63"/>
      <c r="MOZ20" s="63"/>
      <c r="MPA20" s="63"/>
      <c r="MPB20" s="63"/>
      <c r="MPC20" s="63"/>
      <c r="MPD20" s="63"/>
      <c r="MPE20" s="63"/>
      <c r="MPF20" s="63"/>
      <c r="MPG20" s="63"/>
      <c r="MPH20" s="63"/>
      <c r="MPI20" s="63"/>
      <c r="MPJ20" s="63"/>
      <c r="MPK20" s="63"/>
      <c r="MPL20" s="63"/>
      <c r="MPM20" s="63"/>
      <c r="MPN20" s="63"/>
      <c r="MPO20" s="63"/>
      <c r="MPP20" s="63"/>
      <c r="MPQ20" s="63"/>
      <c r="MPR20" s="63"/>
      <c r="MPS20" s="63"/>
      <c r="MPT20" s="63"/>
      <c r="MPU20" s="63"/>
      <c r="MPV20" s="63"/>
      <c r="MPW20" s="63"/>
      <c r="MPX20" s="63"/>
      <c r="MPY20" s="63"/>
      <c r="MPZ20" s="63"/>
      <c r="MQA20" s="63"/>
      <c r="MQB20" s="63"/>
      <c r="MQC20" s="63"/>
      <c r="MQD20" s="63"/>
      <c r="MQE20" s="63"/>
      <c r="MQF20" s="63"/>
      <c r="MQG20" s="63"/>
      <c r="MQH20" s="63"/>
      <c r="MQI20" s="63"/>
      <c r="MQJ20" s="63"/>
      <c r="MQK20" s="63"/>
      <c r="MQL20" s="63"/>
      <c r="MQM20" s="63"/>
      <c r="MQN20" s="63"/>
      <c r="MQO20" s="63"/>
      <c r="MQP20" s="63"/>
      <c r="MQQ20" s="63"/>
      <c r="MQR20" s="63"/>
      <c r="MQS20" s="63"/>
      <c r="MQT20" s="63"/>
      <c r="MQU20" s="63"/>
      <c r="MQV20" s="63"/>
      <c r="MQW20" s="63"/>
      <c r="MQX20" s="63"/>
      <c r="MQY20" s="63"/>
      <c r="MQZ20" s="63"/>
      <c r="MRA20" s="63"/>
      <c r="MRB20" s="63"/>
      <c r="MRC20" s="63"/>
      <c r="MRD20" s="63"/>
      <c r="MRE20" s="63"/>
      <c r="MRF20" s="63"/>
      <c r="MRG20" s="63"/>
      <c r="MRH20" s="63"/>
      <c r="MRI20" s="63"/>
      <c r="MRJ20" s="63"/>
      <c r="MRK20" s="63"/>
      <c r="MRL20" s="63"/>
      <c r="MRM20" s="63"/>
      <c r="MRN20" s="63"/>
      <c r="MRO20" s="63"/>
      <c r="MRP20" s="63"/>
      <c r="MRQ20" s="63"/>
      <c r="MRR20" s="63"/>
      <c r="MRS20" s="63"/>
      <c r="MRT20" s="63"/>
      <c r="MRU20" s="63"/>
      <c r="MRV20" s="63"/>
      <c r="MRW20" s="63"/>
      <c r="MRX20" s="63"/>
      <c r="MRY20" s="63"/>
      <c r="MRZ20" s="63"/>
      <c r="MSA20" s="63"/>
      <c r="MSB20" s="63"/>
      <c r="MSC20" s="63"/>
      <c r="MSD20" s="63"/>
      <c r="MSE20" s="63"/>
      <c r="MSF20" s="63"/>
      <c r="MSG20" s="63"/>
      <c r="MSH20" s="63"/>
      <c r="MSI20" s="63"/>
      <c r="MSJ20" s="63"/>
      <c r="MSK20" s="63"/>
      <c r="MSL20" s="63"/>
      <c r="MSM20" s="63"/>
      <c r="MSN20" s="63"/>
      <c r="MSO20" s="63"/>
      <c r="MSP20" s="63"/>
      <c r="MSQ20" s="63"/>
      <c r="MSR20" s="63"/>
      <c r="MSS20" s="63"/>
      <c r="MST20" s="63"/>
      <c r="MSU20" s="63"/>
      <c r="MSV20" s="63"/>
      <c r="MSW20" s="63"/>
      <c r="MSX20" s="63"/>
      <c r="MSY20" s="63"/>
      <c r="MSZ20" s="63"/>
      <c r="MTA20" s="63"/>
      <c r="MTB20" s="63"/>
      <c r="MTC20" s="63"/>
      <c r="MTD20" s="63"/>
      <c r="MTE20" s="63"/>
      <c r="MTF20" s="63"/>
      <c r="MTG20" s="63"/>
      <c r="MTH20" s="63"/>
      <c r="MTI20" s="63"/>
      <c r="MTJ20" s="63"/>
      <c r="MTK20" s="63"/>
      <c r="MTL20" s="63"/>
      <c r="MTM20" s="63"/>
      <c r="MTN20" s="63"/>
      <c r="MTO20" s="63"/>
      <c r="MTP20" s="63"/>
      <c r="MTQ20" s="63"/>
      <c r="MTR20" s="63"/>
      <c r="MTS20" s="63"/>
      <c r="MTT20" s="63"/>
      <c r="MTU20" s="63"/>
      <c r="MTV20" s="63"/>
      <c r="MTW20" s="63"/>
      <c r="MTX20" s="63"/>
      <c r="MTY20" s="63"/>
      <c r="MTZ20" s="63"/>
      <c r="MUA20" s="63"/>
      <c r="MUB20" s="63"/>
      <c r="MUC20" s="63"/>
      <c r="MUD20" s="63"/>
      <c r="MUE20" s="63"/>
      <c r="MUF20" s="63"/>
      <c r="MUG20" s="63"/>
      <c r="MUH20" s="63"/>
      <c r="MUI20" s="63"/>
      <c r="MUJ20" s="63"/>
      <c r="MUK20" s="63"/>
      <c r="MUL20" s="63"/>
      <c r="MUM20" s="63"/>
      <c r="MUN20" s="63"/>
      <c r="MUO20" s="63"/>
      <c r="MUP20" s="63"/>
      <c r="MUQ20" s="63"/>
      <c r="MUR20" s="63"/>
      <c r="MUS20" s="63"/>
      <c r="MUT20" s="63"/>
      <c r="MUU20" s="63"/>
      <c r="MUV20" s="63"/>
      <c r="MUW20" s="63"/>
      <c r="MUX20" s="63"/>
      <c r="MUY20" s="63"/>
      <c r="MUZ20" s="63"/>
      <c r="MVA20" s="63"/>
      <c r="MVB20" s="63"/>
      <c r="MVC20" s="63"/>
      <c r="MVD20" s="63"/>
      <c r="MVE20" s="63"/>
      <c r="MVF20" s="63"/>
      <c r="MVG20" s="63"/>
      <c r="MVH20" s="63"/>
      <c r="MVI20" s="63"/>
      <c r="MVJ20" s="63"/>
      <c r="MVK20" s="63"/>
      <c r="MVL20" s="63"/>
      <c r="MVM20" s="63"/>
      <c r="MVN20" s="63"/>
      <c r="MVO20" s="63"/>
      <c r="MVP20" s="63"/>
      <c r="MVQ20" s="63"/>
      <c r="MVR20" s="63"/>
      <c r="MVS20" s="63"/>
      <c r="MVT20" s="63"/>
      <c r="MVU20" s="63"/>
      <c r="MVV20" s="63"/>
      <c r="MVW20" s="63"/>
      <c r="MVX20" s="63"/>
      <c r="MVY20" s="63"/>
      <c r="MVZ20" s="63"/>
      <c r="MWA20" s="63"/>
      <c r="MWB20" s="63"/>
      <c r="MWC20" s="63"/>
      <c r="MWD20" s="63"/>
      <c r="MWE20" s="63"/>
      <c r="MWF20" s="63"/>
      <c r="MWG20" s="63"/>
      <c r="MWH20" s="63"/>
      <c r="MWI20" s="63"/>
      <c r="MWJ20" s="63"/>
      <c r="MWK20" s="63"/>
      <c r="MWL20" s="63"/>
      <c r="MWM20" s="63"/>
      <c r="MWN20" s="63"/>
      <c r="MWO20" s="63"/>
      <c r="MWP20" s="63"/>
      <c r="MWQ20" s="63"/>
      <c r="MWR20" s="63"/>
      <c r="MWS20" s="63"/>
      <c r="MWT20" s="63"/>
      <c r="MWU20" s="63"/>
      <c r="MWV20" s="63"/>
      <c r="MWW20" s="63"/>
      <c r="MWX20" s="63"/>
      <c r="MWY20" s="63"/>
      <c r="MWZ20" s="63"/>
      <c r="MXA20" s="63"/>
      <c r="MXB20" s="63"/>
      <c r="MXC20" s="63"/>
      <c r="MXD20" s="63"/>
      <c r="MXE20" s="63"/>
      <c r="MXF20" s="63"/>
      <c r="MXG20" s="63"/>
      <c r="MXH20" s="63"/>
      <c r="MXI20" s="63"/>
      <c r="MXJ20" s="63"/>
      <c r="MXK20" s="63"/>
      <c r="MXL20" s="63"/>
      <c r="MXM20" s="63"/>
      <c r="MXN20" s="63"/>
      <c r="MXO20" s="63"/>
      <c r="MXP20" s="63"/>
      <c r="MXQ20" s="63"/>
      <c r="MXR20" s="63"/>
      <c r="MXS20" s="63"/>
      <c r="MXT20" s="63"/>
      <c r="MXU20" s="63"/>
      <c r="MXV20" s="63"/>
      <c r="MXW20" s="63"/>
      <c r="MXX20" s="63"/>
      <c r="MXY20" s="63"/>
      <c r="MXZ20" s="63"/>
      <c r="MYA20" s="63"/>
      <c r="MYB20" s="63"/>
      <c r="MYC20" s="63"/>
      <c r="MYD20" s="63"/>
      <c r="MYE20" s="63"/>
      <c r="MYF20" s="63"/>
      <c r="MYG20" s="63"/>
      <c r="MYH20" s="63"/>
      <c r="MYI20" s="63"/>
      <c r="MYJ20" s="63"/>
      <c r="MYK20" s="63"/>
      <c r="MYL20" s="63"/>
      <c r="MYM20" s="63"/>
      <c r="MYN20" s="63"/>
      <c r="MYO20" s="63"/>
      <c r="MYP20" s="63"/>
      <c r="MYQ20" s="63"/>
      <c r="MYR20" s="63"/>
      <c r="MYS20" s="63"/>
      <c r="MYT20" s="63"/>
      <c r="MYU20" s="63"/>
      <c r="MYV20" s="63"/>
      <c r="MYW20" s="63"/>
      <c r="MYX20" s="63"/>
      <c r="MYY20" s="63"/>
      <c r="MYZ20" s="63"/>
      <c r="MZA20" s="63"/>
      <c r="MZB20" s="63"/>
      <c r="MZC20" s="63"/>
      <c r="MZD20" s="63"/>
      <c r="MZE20" s="63"/>
      <c r="MZF20" s="63"/>
      <c r="MZG20" s="63"/>
      <c r="MZH20" s="63"/>
      <c r="MZI20" s="63"/>
      <c r="MZJ20" s="63"/>
      <c r="MZK20" s="63"/>
      <c r="MZL20" s="63"/>
      <c r="MZM20" s="63"/>
      <c r="MZN20" s="63"/>
      <c r="MZO20" s="63"/>
      <c r="MZP20" s="63"/>
      <c r="MZQ20" s="63"/>
      <c r="MZR20" s="63"/>
      <c r="MZS20" s="63"/>
      <c r="MZT20" s="63"/>
      <c r="MZU20" s="63"/>
      <c r="MZV20" s="63"/>
      <c r="MZW20" s="63"/>
      <c r="MZX20" s="63"/>
      <c r="MZY20" s="63"/>
      <c r="MZZ20" s="63"/>
      <c r="NAA20" s="63"/>
      <c r="NAB20" s="63"/>
      <c r="NAC20" s="63"/>
      <c r="NAD20" s="63"/>
      <c r="NAE20" s="63"/>
      <c r="NAF20" s="63"/>
      <c r="NAG20" s="63"/>
      <c r="NAH20" s="63"/>
      <c r="NAI20" s="63"/>
      <c r="NAJ20" s="63"/>
      <c r="NAK20" s="63"/>
      <c r="NAL20" s="63"/>
      <c r="NAM20" s="63"/>
      <c r="NAN20" s="63"/>
      <c r="NAO20" s="63"/>
      <c r="NAP20" s="63"/>
      <c r="NAQ20" s="63"/>
      <c r="NAR20" s="63"/>
      <c r="NAS20" s="63"/>
      <c r="NAT20" s="63"/>
      <c r="NAU20" s="63"/>
      <c r="NAV20" s="63"/>
      <c r="NAW20" s="63"/>
      <c r="NAX20" s="63"/>
      <c r="NAY20" s="63"/>
      <c r="NAZ20" s="63"/>
      <c r="NBA20" s="63"/>
      <c r="NBB20" s="63"/>
      <c r="NBC20" s="63"/>
      <c r="NBD20" s="63"/>
      <c r="NBE20" s="63"/>
      <c r="NBF20" s="63"/>
      <c r="NBG20" s="63"/>
      <c r="NBH20" s="63"/>
      <c r="NBI20" s="63"/>
      <c r="NBJ20" s="63"/>
      <c r="NBK20" s="63"/>
      <c r="NBL20" s="63"/>
      <c r="NBM20" s="63"/>
      <c r="NBN20" s="63"/>
      <c r="NBO20" s="63"/>
      <c r="NBP20" s="63"/>
      <c r="NBQ20" s="63"/>
      <c r="NBR20" s="63"/>
      <c r="NBS20" s="63"/>
      <c r="NBT20" s="63"/>
      <c r="NBU20" s="63"/>
      <c r="NBV20" s="63"/>
      <c r="NBW20" s="63"/>
      <c r="NBX20" s="63"/>
      <c r="NBY20" s="63"/>
      <c r="NBZ20" s="63"/>
      <c r="NCA20" s="63"/>
      <c r="NCB20" s="63"/>
      <c r="NCC20" s="63"/>
      <c r="NCD20" s="63"/>
      <c r="NCE20" s="63"/>
      <c r="NCF20" s="63"/>
      <c r="NCG20" s="63"/>
      <c r="NCH20" s="63"/>
      <c r="NCI20" s="63"/>
      <c r="NCJ20" s="63"/>
      <c r="NCK20" s="63"/>
      <c r="NCL20" s="63"/>
      <c r="NCM20" s="63"/>
      <c r="NCN20" s="63"/>
      <c r="NCO20" s="63"/>
      <c r="NCP20" s="63"/>
      <c r="NCQ20" s="63"/>
      <c r="NCR20" s="63"/>
      <c r="NCS20" s="63"/>
      <c r="NCT20" s="63"/>
      <c r="NCU20" s="63"/>
      <c r="NCV20" s="63"/>
      <c r="NCW20" s="63"/>
      <c r="NCX20" s="63"/>
      <c r="NCY20" s="63"/>
      <c r="NCZ20" s="63"/>
      <c r="NDA20" s="63"/>
      <c r="NDB20" s="63"/>
      <c r="NDC20" s="63"/>
      <c r="NDD20" s="63"/>
      <c r="NDE20" s="63"/>
      <c r="NDF20" s="63"/>
      <c r="NDG20" s="63"/>
      <c r="NDH20" s="63"/>
      <c r="NDI20" s="63"/>
      <c r="NDJ20" s="63"/>
      <c r="NDK20" s="63"/>
      <c r="NDL20" s="63"/>
      <c r="NDM20" s="63"/>
      <c r="NDN20" s="63"/>
      <c r="NDO20" s="63"/>
      <c r="NDP20" s="63"/>
      <c r="NDQ20" s="63"/>
      <c r="NDR20" s="63"/>
      <c r="NDS20" s="63"/>
      <c r="NDT20" s="63"/>
      <c r="NDU20" s="63"/>
      <c r="NDV20" s="63"/>
      <c r="NDW20" s="63"/>
      <c r="NDX20" s="63"/>
      <c r="NDY20" s="63"/>
      <c r="NDZ20" s="63"/>
      <c r="NEA20" s="63"/>
      <c r="NEB20" s="63"/>
      <c r="NEC20" s="63"/>
      <c r="NED20" s="63"/>
      <c r="NEE20" s="63"/>
      <c r="NEF20" s="63"/>
      <c r="NEG20" s="63"/>
      <c r="NEH20" s="63"/>
      <c r="NEI20" s="63"/>
      <c r="NEJ20" s="63"/>
      <c r="NEK20" s="63"/>
      <c r="NEL20" s="63"/>
      <c r="NEM20" s="63"/>
      <c r="NEN20" s="63"/>
      <c r="NEO20" s="63"/>
      <c r="NEP20" s="63"/>
      <c r="NEQ20" s="63"/>
      <c r="NER20" s="63"/>
      <c r="NES20" s="63"/>
      <c r="NET20" s="63"/>
      <c r="NEU20" s="63"/>
      <c r="NEV20" s="63"/>
      <c r="NEW20" s="63"/>
      <c r="NEX20" s="63"/>
      <c r="NEY20" s="63"/>
      <c r="NEZ20" s="63"/>
      <c r="NFA20" s="63"/>
      <c r="NFB20" s="63"/>
      <c r="NFC20" s="63"/>
      <c r="NFD20" s="63"/>
      <c r="NFE20" s="63"/>
      <c r="NFF20" s="63"/>
      <c r="NFG20" s="63"/>
      <c r="NFH20" s="63"/>
      <c r="NFI20" s="63"/>
      <c r="NFJ20" s="63"/>
      <c r="NFK20" s="63"/>
      <c r="NFL20" s="63"/>
      <c r="NFM20" s="63"/>
      <c r="NFN20" s="63"/>
      <c r="NFO20" s="63"/>
      <c r="NFP20" s="63"/>
      <c r="NFQ20" s="63"/>
      <c r="NFR20" s="63"/>
      <c r="NFS20" s="63"/>
      <c r="NFT20" s="63"/>
      <c r="NFU20" s="63"/>
      <c r="NFV20" s="63"/>
      <c r="NFW20" s="63"/>
      <c r="NFX20" s="63"/>
      <c r="NFY20" s="63"/>
      <c r="NFZ20" s="63"/>
      <c r="NGA20" s="63"/>
      <c r="NGB20" s="63"/>
      <c r="NGC20" s="63"/>
      <c r="NGD20" s="63"/>
      <c r="NGE20" s="63"/>
      <c r="NGF20" s="63"/>
      <c r="NGG20" s="63"/>
      <c r="NGH20" s="63"/>
      <c r="NGI20" s="63"/>
      <c r="NGJ20" s="63"/>
      <c r="NGK20" s="63"/>
      <c r="NGL20" s="63"/>
      <c r="NGM20" s="63"/>
      <c r="NGN20" s="63"/>
      <c r="NGO20" s="63"/>
      <c r="NGP20" s="63"/>
      <c r="NGQ20" s="63"/>
      <c r="NGR20" s="63"/>
      <c r="NGS20" s="63"/>
      <c r="NGT20" s="63"/>
      <c r="NGU20" s="63"/>
      <c r="NGV20" s="63"/>
      <c r="NGW20" s="63"/>
      <c r="NGX20" s="63"/>
      <c r="NGY20" s="63"/>
      <c r="NGZ20" s="63"/>
      <c r="NHA20" s="63"/>
      <c r="NHB20" s="63"/>
      <c r="NHC20" s="63"/>
      <c r="NHD20" s="63"/>
      <c r="NHE20" s="63"/>
      <c r="NHF20" s="63"/>
      <c r="NHG20" s="63"/>
      <c r="NHH20" s="63"/>
      <c r="NHI20" s="63"/>
      <c r="NHJ20" s="63"/>
      <c r="NHK20" s="63"/>
      <c r="NHL20" s="63"/>
      <c r="NHM20" s="63"/>
      <c r="NHN20" s="63"/>
      <c r="NHO20" s="63"/>
      <c r="NHP20" s="63"/>
      <c r="NHQ20" s="63"/>
      <c r="NHR20" s="63"/>
      <c r="NHS20" s="63"/>
      <c r="NHT20" s="63"/>
      <c r="NHU20" s="63"/>
      <c r="NHV20" s="63"/>
      <c r="NHW20" s="63"/>
      <c r="NHX20" s="63"/>
      <c r="NHY20" s="63"/>
      <c r="NHZ20" s="63"/>
      <c r="NIA20" s="63"/>
      <c r="NIB20" s="63"/>
      <c r="NIC20" s="63"/>
      <c r="NID20" s="63"/>
      <c r="NIE20" s="63"/>
      <c r="NIF20" s="63"/>
      <c r="NIG20" s="63"/>
      <c r="NIH20" s="63"/>
      <c r="NII20" s="63"/>
      <c r="NIJ20" s="63"/>
      <c r="NIK20" s="63"/>
      <c r="NIL20" s="63"/>
      <c r="NIM20" s="63"/>
      <c r="NIN20" s="63"/>
      <c r="NIO20" s="63"/>
      <c r="NIP20" s="63"/>
      <c r="NIQ20" s="63"/>
      <c r="NIR20" s="63"/>
      <c r="NIS20" s="63"/>
      <c r="NIT20" s="63"/>
      <c r="NIU20" s="63"/>
      <c r="NIV20" s="63"/>
      <c r="NIW20" s="63"/>
      <c r="NIX20" s="63"/>
      <c r="NIY20" s="63"/>
      <c r="NIZ20" s="63"/>
      <c r="NJA20" s="63"/>
      <c r="NJB20" s="63"/>
      <c r="NJC20" s="63"/>
      <c r="NJD20" s="63"/>
      <c r="NJE20" s="63"/>
      <c r="NJF20" s="63"/>
      <c r="NJG20" s="63"/>
      <c r="NJH20" s="63"/>
      <c r="NJI20" s="63"/>
      <c r="NJJ20" s="63"/>
      <c r="NJK20" s="63"/>
      <c r="NJL20" s="63"/>
      <c r="NJM20" s="63"/>
      <c r="NJN20" s="63"/>
      <c r="NJO20" s="63"/>
      <c r="NJP20" s="63"/>
      <c r="NJQ20" s="63"/>
      <c r="NJR20" s="63"/>
      <c r="NJS20" s="63"/>
      <c r="NJT20" s="63"/>
      <c r="NJU20" s="63"/>
      <c r="NJV20" s="63"/>
      <c r="NJW20" s="63"/>
      <c r="NJX20" s="63"/>
      <c r="NJY20" s="63"/>
      <c r="NJZ20" s="63"/>
      <c r="NKA20" s="63"/>
      <c r="NKB20" s="63"/>
      <c r="NKC20" s="63"/>
      <c r="NKD20" s="63"/>
      <c r="NKE20" s="63"/>
      <c r="NKF20" s="63"/>
      <c r="NKG20" s="63"/>
      <c r="NKH20" s="63"/>
      <c r="NKI20" s="63"/>
      <c r="NKJ20" s="63"/>
      <c r="NKK20" s="63"/>
      <c r="NKL20" s="63"/>
      <c r="NKM20" s="63"/>
      <c r="NKN20" s="63"/>
      <c r="NKO20" s="63"/>
      <c r="NKP20" s="63"/>
      <c r="NKQ20" s="63"/>
      <c r="NKR20" s="63"/>
      <c r="NKS20" s="63"/>
      <c r="NKT20" s="63"/>
      <c r="NKU20" s="63"/>
      <c r="NKV20" s="63"/>
      <c r="NKW20" s="63"/>
      <c r="NKX20" s="63"/>
      <c r="NKY20" s="63"/>
      <c r="NKZ20" s="63"/>
      <c r="NLA20" s="63"/>
      <c r="NLB20" s="63"/>
      <c r="NLC20" s="63"/>
      <c r="NLD20" s="63"/>
      <c r="NLE20" s="63"/>
      <c r="NLF20" s="63"/>
      <c r="NLG20" s="63"/>
      <c r="NLH20" s="63"/>
      <c r="NLI20" s="63"/>
      <c r="NLJ20" s="63"/>
      <c r="NLK20" s="63"/>
      <c r="NLL20" s="63"/>
      <c r="NLM20" s="63"/>
      <c r="NLN20" s="63"/>
      <c r="NLO20" s="63"/>
      <c r="NLP20" s="63"/>
      <c r="NLQ20" s="63"/>
      <c r="NLR20" s="63"/>
      <c r="NLS20" s="63"/>
      <c r="NLT20" s="63"/>
      <c r="NLU20" s="63"/>
      <c r="NLV20" s="63"/>
      <c r="NLW20" s="63"/>
      <c r="NLX20" s="63"/>
      <c r="NLY20" s="63"/>
      <c r="NLZ20" s="63"/>
      <c r="NMA20" s="63"/>
      <c r="NMB20" s="63"/>
      <c r="NMC20" s="63"/>
      <c r="NMD20" s="63"/>
      <c r="NME20" s="63"/>
      <c r="NMF20" s="63"/>
      <c r="NMG20" s="63"/>
      <c r="NMH20" s="63"/>
      <c r="NMI20" s="63"/>
      <c r="NMJ20" s="63"/>
      <c r="NMK20" s="63"/>
      <c r="NML20" s="63"/>
      <c r="NMM20" s="63"/>
      <c r="NMN20" s="63"/>
      <c r="NMO20" s="63"/>
      <c r="NMP20" s="63"/>
      <c r="NMQ20" s="63"/>
      <c r="NMR20" s="63"/>
      <c r="NMS20" s="63"/>
      <c r="NMT20" s="63"/>
      <c r="NMU20" s="63"/>
      <c r="NMV20" s="63"/>
      <c r="NMW20" s="63"/>
      <c r="NMX20" s="63"/>
      <c r="NMY20" s="63"/>
      <c r="NMZ20" s="63"/>
      <c r="NNA20" s="63"/>
      <c r="NNB20" s="63"/>
      <c r="NNC20" s="63"/>
      <c r="NND20" s="63"/>
      <c r="NNE20" s="63"/>
      <c r="NNF20" s="63"/>
      <c r="NNG20" s="63"/>
      <c r="NNH20" s="63"/>
      <c r="NNI20" s="63"/>
      <c r="NNJ20" s="63"/>
      <c r="NNK20" s="63"/>
      <c r="NNL20" s="63"/>
      <c r="NNM20" s="63"/>
      <c r="NNN20" s="63"/>
      <c r="NNO20" s="63"/>
      <c r="NNP20" s="63"/>
      <c r="NNQ20" s="63"/>
      <c r="NNR20" s="63"/>
      <c r="NNS20" s="63"/>
      <c r="NNT20" s="63"/>
      <c r="NNU20" s="63"/>
      <c r="NNV20" s="63"/>
      <c r="NNW20" s="63"/>
      <c r="NNX20" s="63"/>
      <c r="NNY20" s="63"/>
      <c r="NNZ20" s="63"/>
      <c r="NOA20" s="63"/>
      <c r="NOB20" s="63"/>
      <c r="NOC20" s="63"/>
      <c r="NOD20" s="63"/>
      <c r="NOE20" s="63"/>
      <c r="NOF20" s="63"/>
      <c r="NOG20" s="63"/>
      <c r="NOH20" s="63"/>
      <c r="NOI20" s="63"/>
      <c r="NOJ20" s="63"/>
      <c r="NOK20" s="63"/>
      <c r="NOL20" s="63"/>
      <c r="NOM20" s="63"/>
      <c r="NON20" s="63"/>
      <c r="NOO20" s="63"/>
      <c r="NOP20" s="63"/>
      <c r="NOQ20" s="63"/>
      <c r="NOR20" s="63"/>
      <c r="NOS20" s="63"/>
      <c r="NOT20" s="63"/>
      <c r="NOU20" s="63"/>
      <c r="NOV20" s="63"/>
      <c r="NOW20" s="63"/>
      <c r="NOX20" s="63"/>
      <c r="NOY20" s="63"/>
      <c r="NOZ20" s="63"/>
      <c r="NPA20" s="63"/>
      <c r="NPB20" s="63"/>
      <c r="NPC20" s="63"/>
      <c r="NPD20" s="63"/>
      <c r="NPE20" s="63"/>
      <c r="NPF20" s="63"/>
      <c r="NPG20" s="63"/>
      <c r="NPH20" s="63"/>
      <c r="NPI20" s="63"/>
      <c r="NPJ20" s="63"/>
      <c r="NPK20" s="63"/>
      <c r="NPL20" s="63"/>
      <c r="NPM20" s="63"/>
      <c r="NPN20" s="63"/>
      <c r="NPO20" s="63"/>
      <c r="NPP20" s="63"/>
      <c r="NPQ20" s="63"/>
      <c r="NPR20" s="63"/>
      <c r="NPS20" s="63"/>
      <c r="NPT20" s="63"/>
      <c r="NPU20" s="63"/>
      <c r="NPV20" s="63"/>
      <c r="NPW20" s="63"/>
      <c r="NPX20" s="63"/>
      <c r="NPY20" s="63"/>
      <c r="NPZ20" s="63"/>
      <c r="NQA20" s="63"/>
      <c r="NQB20" s="63"/>
      <c r="NQC20" s="63"/>
      <c r="NQD20" s="63"/>
      <c r="NQE20" s="63"/>
      <c r="NQF20" s="63"/>
      <c r="NQG20" s="63"/>
      <c r="NQH20" s="63"/>
      <c r="NQI20" s="63"/>
      <c r="NQJ20" s="63"/>
      <c r="NQK20" s="63"/>
      <c r="NQL20" s="63"/>
      <c r="NQM20" s="63"/>
      <c r="NQN20" s="63"/>
      <c r="NQO20" s="63"/>
      <c r="NQP20" s="63"/>
      <c r="NQQ20" s="63"/>
      <c r="NQR20" s="63"/>
      <c r="NQS20" s="63"/>
      <c r="NQT20" s="63"/>
      <c r="NQU20" s="63"/>
      <c r="NQV20" s="63"/>
      <c r="NQW20" s="63"/>
      <c r="NQX20" s="63"/>
      <c r="NQY20" s="63"/>
      <c r="NQZ20" s="63"/>
      <c r="NRA20" s="63"/>
      <c r="NRB20" s="63"/>
      <c r="NRC20" s="63"/>
      <c r="NRD20" s="63"/>
      <c r="NRE20" s="63"/>
      <c r="NRF20" s="63"/>
      <c r="NRG20" s="63"/>
      <c r="NRH20" s="63"/>
      <c r="NRI20" s="63"/>
      <c r="NRJ20" s="63"/>
      <c r="NRK20" s="63"/>
      <c r="NRL20" s="63"/>
      <c r="NRM20" s="63"/>
      <c r="NRN20" s="63"/>
      <c r="NRO20" s="63"/>
      <c r="NRP20" s="63"/>
      <c r="NRQ20" s="63"/>
      <c r="NRR20" s="63"/>
      <c r="NRS20" s="63"/>
      <c r="NRT20" s="63"/>
      <c r="NRU20" s="63"/>
      <c r="NRV20" s="63"/>
      <c r="NRW20" s="63"/>
      <c r="NRX20" s="63"/>
      <c r="NRY20" s="63"/>
      <c r="NRZ20" s="63"/>
      <c r="NSA20" s="63"/>
      <c r="NSB20" s="63"/>
      <c r="NSC20" s="63"/>
      <c r="NSD20" s="63"/>
      <c r="NSE20" s="63"/>
      <c r="NSF20" s="63"/>
      <c r="NSG20" s="63"/>
      <c r="NSH20" s="63"/>
      <c r="NSI20" s="63"/>
      <c r="NSJ20" s="63"/>
      <c r="NSK20" s="63"/>
      <c r="NSL20" s="63"/>
      <c r="NSM20" s="63"/>
      <c r="NSN20" s="63"/>
      <c r="NSO20" s="63"/>
      <c r="NSP20" s="63"/>
      <c r="NSQ20" s="63"/>
      <c r="NSR20" s="63"/>
      <c r="NSS20" s="63"/>
      <c r="NST20" s="63"/>
      <c r="NSU20" s="63"/>
      <c r="NSV20" s="63"/>
      <c r="NSW20" s="63"/>
      <c r="NSX20" s="63"/>
      <c r="NSY20" s="63"/>
      <c r="NSZ20" s="63"/>
      <c r="NTA20" s="63"/>
      <c r="NTB20" s="63"/>
      <c r="NTC20" s="63"/>
      <c r="NTD20" s="63"/>
      <c r="NTE20" s="63"/>
      <c r="NTF20" s="63"/>
      <c r="NTG20" s="63"/>
      <c r="NTH20" s="63"/>
      <c r="NTI20" s="63"/>
      <c r="NTJ20" s="63"/>
      <c r="NTK20" s="63"/>
      <c r="NTL20" s="63"/>
      <c r="NTM20" s="63"/>
      <c r="NTN20" s="63"/>
      <c r="NTO20" s="63"/>
      <c r="NTP20" s="63"/>
      <c r="NTQ20" s="63"/>
      <c r="NTR20" s="63"/>
      <c r="NTS20" s="63"/>
      <c r="NTT20" s="63"/>
      <c r="NTU20" s="63"/>
      <c r="NTV20" s="63"/>
      <c r="NTW20" s="63"/>
      <c r="NTX20" s="63"/>
      <c r="NTY20" s="63"/>
      <c r="NTZ20" s="63"/>
      <c r="NUA20" s="63"/>
      <c r="NUB20" s="63"/>
      <c r="NUC20" s="63"/>
      <c r="NUD20" s="63"/>
      <c r="NUE20" s="63"/>
      <c r="NUF20" s="63"/>
      <c r="NUG20" s="63"/>
      <c r="NUH20" s="63"/>
      <c r="NUI20" s="63"/>
      <c r="NUJ20" s="63"/>
      <c r="NUK20" s="63"/>
      <c r="NUL20" s="63"/>
      <c r="NUM20" s="63"/>
      <c r="NUN20" s="63"/>
      <c r="NUO20" s="63"/>
      <c r="NUP20" s="63"/>
      <c r="NUQ20" s="63"/>
      <c r="NUR20" s="63"/>
      <c r="NUS20" s="63"/>
      <c r="NUT20" s="63"/>
      <c r="NUU20" s="63"/>
      <c r="NUV20" s="63"/>
      <c r="NUW20" s="63"/>
      <c r="NUX20" s="63"/>
      <c r="NUY20" s="63"/>
      <c r="NUZ20" s="63"/>
      <c r="NVA20" s="63"/>
      <c r="NVB20" s="63"/>
      <c r="NVC20" s="63"/>
      <c r="NVD20" s="63"/>
      <c r="NVE20" s="63"/>
      <c r="NVF20" s="63"/>
      <c r="NVG20" s="63"/>
      <c r="NVH20" s="63"/>
      <c r="NVI20" s="63"/>
      <c r="NVJ20" s="63"/>
      <c r="NVK20" s="63"/>
      <c r="NVL20" s="63"/>
      <c r="NVM20" s="63"/>
      <c r="NVN20" s="63"/>
      <c r="NVO20" s="63"/>
      <c r="NVP20" s="63"/>
      <c r="NVQ20" s="63"/>
      <c r="NVR20" s="63"/>
      <c r="NVS20" s="63"/>
      <c r="NVT20" s="63"/>
      <c r="NVU20" s="63"/>
      <c r="NVV20" s="63"/>
      <c r="NVW20" s="63"/>
      <c r="NVX20" s="63"/>
      <c r="NVY20" s="63"/>
      <c r="NVZ20" s="63"/>
      <c r="NWA20" s="63"/>
      <c r="NWB20" s="63"/>
      <c r="NWC20" s="63"/>
      <c r="NWD20" s="63"/>
      <c r="NWE20" s="63"/>
      <c r="NWF20" s="63"/>
      <c r="NWG20" s="63"/>
      <c r="NWH20" s="63"/>
      <c r="NWI20" s="63"/>
      <c r="NWJ20" s="63"/>
      <c r="NWK20" s="63"/>
      <c r="NWL20" s="63"/>
      <c r="NWM20" s="63"/>
      <c r="NWN20" s="63"/>
      <c r="NWO20" s="63"/>
      <c r="NWP20" s="63"/>
      <c r="NWQ20" s="63"/>
      <c r="NWR20" s="63"/>
      <c r="NWS20" s="63"/>
      <c r="NWT20" s="63"/>
      <c r="NWU20" s="63"/>
      <c r="NWV20" s="63"/>
      <c r="NWW20" s="63"/>
      <c r="NWX20" s="63"/>
      <c r="NWY20" s="63"/>
      <c r="NWZ20" s="63"/>
      <c r="NXA20" s="63"/>
      <c r="NXB20" s="63"/>
      <c r="NXC20" s="63"/>
      <c r="NXD20" s="63"/>
      <c r="NXE20" s="63"/>
      <c r="NXF20" s="63"/>
      <c r="NXG20" s="63"/>
      <c r="NXH20" s="63"/>
      <c r="NXI20" s="63"/>
      <c r="NXJ20" s="63"/>
      <c r="NXK20" s="63"/>
      <c r="NXL20" s="63"/>
      <c r="NXM20" s="63"/>
      <c r="NXN20" s="63"/>
      <c r="NXO20" s="63"/>
      <c r="NXP20" s="63"/>
      <c r="NXQ20" s="63"/>
      <c r="NXR20" s="63"/>
      <c r="NXS20" s="63"/>
      <c r="NXT20" s="63"/>
      <c r="NXU20" s="63"/>
      <c r="NXV20" s="63"/>
      <c r="NXW20" s="63"/>
      <c r="NXX20" s="63"/>
      <c r="NXY20" s="63"/>
      <c r="NXZ20" s="63"/>
      <c r="NYA20" s="63"/>
      <c r="NYB20" s="63"/>
      <c r="NYC20" s="63"/>
      <c r="NYD20" s="63"/>
      <c r="NYE20" s="63"/>
      <c r="NYF20" s="63"/>
      <c r="NYG20" s="63"/>
      <c r="NYH20" s="63"/>
      <c r="NYI20" s="63"/>
      <c r="NYJ20" s="63"/>
      <c r="NYK20" s="63"/>
      <c r="NYL20" s="63"/>
      <c r="NYM20" s="63"/>
      <c r="NYN20" s="63"/>
      <c r="NYO20" s="63"/>
      <c r="NYP20" s="63"/>
      <c r="NYQ20" s="63"/>
      <c r="NYR20" s="63"/>
      <c r="NYS20" s="63"/>
      <c r="NYT20" s="63"/>
      <c r="NYU20" s="63"/>
      <c r="NYV20" s="63"/>
      <c r="NYW20" s="63"/>
      <c r="NYX20" s="63"/>
      <c r="NYY20" s="63"/>
      <c r="NYZ20" s="63"/>
      <c r="NZA20" s="63"/>
      <c r="NZB20" s="63"/>
      <c r="NZC20" s="63"/>
      <c r="NZD20" s="63"/>
      <c r="NZE20" s="63"/>
      <c r="NZF20" s="63"/>
      <c r="NZG20" s="63"/>
      <c r="NZH20" s="63"/>
      <c r="NZI20" s="63"/>
      <c r="NZJ20" s="63"/>
      <c r="NZK20" s="63"/>
      <c r="NZL20" s="63"/>
      <c r="NZM20" s="63"/>
      <c r="NZN20" s="63"/>
      <c r="NZO20" s="63"/>
      <c r="NZP20" s="63"/>
      <c r="NZQ20" s="63"/>
      <c r="NZR20" s="63"/>
      <c r="NZS20" s="63"/>
      <c r="NZT20" s="63"/>
      <c r="NZU20" s="63"/>
      <c r="NZV20" s="63"/>
      <c r="NZW20" s="63"/>
      <c r="NZX20" s="63"/>
      <c r="NZY20" s="63"/>
      <c r="NZZ20" s="63"/>
      <c r="OAA20" s="63"/>
      <c r="OAB20" s="63"/>
      <c r="OAC20" s="63"/>
      <c r="OAD20" s="63"/>
      <c r="OAE20" s="63"/>
      <c r="OAF20" s="63"/>
      <c r="OAG20" s="63"/>
      <c r="OAH20" s="63"/>
      <c r="OAI20" s="63"/>
      <c r="OAJ20" s="63"/>
      <c r="OAK20" s="63"/>
      <c r="OAL20" s="63"/>
      <c r="OAM20" s="63"/>
      <c r="OAN20" s="63"/>
      <c r="OAO20" s="63"/>
      <c r="OAP20" s="63"/>
      <c r="OAQ20" s="63"/>
      <c r="OAR20" s="63"/>
      <c r="OAS20" s="63"/>
      <c r="OAT20" s="63"/>
      <c r="OAU20" s="63"/>
      <c r="OAV20" s="63"/>
      <c r="OAW20" s="63"/>
      <c r="OAX20" s="63"/>
      <c r="OAY20" s="63"/>
      <c r="OAZ20" s="63"/>
      <c r="OBA20" s="63"/>
      <c r="OBB20" s="63"/>
      <c r="OBC20" s="63"/>
      <c r="OBD20" s="63"/>
      <c r="OBE20" s="63"/>
      <c r="OBF20" s="63"/>
      <c r="OBG20" s="63"/>
      <c r="OBH20" s="63"/>
      <c r="OBI20" s="63"/>
      <c r="OBJ20" s="63"/>
      <c r="OBK20" s="63"/>
      <c r="OBL20" s="63"/>
      <c r="OBM20" s="63"/>
      <c r="OBN20" s="63"/>
      <c r="OBO20" s="63"/>
      <c r="OBP20" s="63"/>
      <c r="OBQ20" s="63"/>
      <c r="OBR20" s="63"/>
      <c r="OBS20" s="63"/>
      <c r="OBT20" s="63"/>
      <c r="OBU20" s="63"/>
      <c r="OBV20" s="63"/>
      <c r="OBW20" s="63"/>
      <c r="OBX20" s="63"/>
      <c r="OBY20" s="63"/>
      <c r="OBZ20" s="63"/>
      <c r="OCA20" s="63"/>
      <c r="OCB20" s="63"/>
      <c r="OCC20" s="63"/>
      <c r="OCD20" s="63"/>
      <c r="OCE20" s="63"/>
      <c r="OCF20" s="63"/>
      <c r="OCG20" s="63"/>
      <c r="OCH20" s="63"/>
      <c r="OCI20" s="63"/>
      <c r="OCJ20" s="63"/>
      <c r="OCK20" s="63"/>
      <c r="OCL20" s="63"/>
      <c r="OCM20" s="63"/>
      <c r="OCN20" s="63"/>
      <c r="OCO20" s="63"/>
      <c r="OCP20" s="63"/>
      <c r="OCQ20" s="63"/>
      <c r="OCR20" s="63"/>
      <c r="OCS20" s="63"/>
      <c r="OCT20" s="63"/>
      <c r="OCU20" s="63"/>
      <c r="OCV20" s="63"/>
      <c r="OCW20" s="63"/>
      <c r="OCX20" s="63"/>
      <c r="OCY20" s="63"/>
      <c r="OCZ20" s="63"/>
      <c r="ODA20" s="63"/>
      <c r="ODB20" s="63"/>
      <c r="ODC20" s="63"/>
      <c r="ODD20" s="63"/>
      <c r="ODE20" s="63"/>
      <c r="ODF20" s="63"/>
      <c r="ODG20" s="63"/>
      <c r="ODH20" s="63"/>
      <c r="ODI20" s="63"/>
      <c r="ODJ20" s="63"/>
      <c r="ODK20" s="63"/>
      <c r="ODL20" s="63"/>
      <c r="ODM20" s="63"/>
      <c r="ODN20" s="63"/>
      <c r="ODO20" s="63"/>
      <c r="ODP20" s="63"/>
      <c r="ODQ20" s="63"/>
      <c r="ODR20" s="63"/>
      <c r="ODS20" s="63"/>
      <c r="ODT20" s="63"/>
      <c r="ODU20" s="63"/>
      <c r="ODV20" s="63"/>
      <c r="ODW20" s="63"/>
      <c r="ODX20" s="63"/>
      <c r="ODY20" s="63"/>
      <c r="ODZ20" s="63"/>
      <c r="OEA20" s="63"/>
      <c r="OEB20" s="63"/>
      <c r="OEC20" s="63"/>
      <c r="OED20" s="63"/>
      <c r="OEE20" s="63"/>
      <c r="OEF20" s="63"/>
      <c r="OEG20" s="63"/>
      <c r="OEH20" s="63"/>
      <c r="OEI20" s="63"/>
      <c r="OEJ20" s="63"/>
      <c r="OEK20" s="63"/>
      <c r="OEL20" s="63"/>
      <c r="OEM20" s="63"/>
      <c r="OEN20" s="63"/>
      <c r="OEO20" s="63"/>
      <c r="OEP20" s="63"/>
      <c r="OEQ20" s="63"/>
      <c r="OER20" s="63"/>
      <c r="OES20" s="63"/>
      <c r="OET20" s="63"/>
      <c r="OEU20" s="63"/>
      <c r="OEV20" s="63"/>
      <c r="OEW20" s="63"/>
      <c r="OEX20" s="63"/>
      <c r="OEY20" s="63"/>
      <c r="OEZ20" s="63"/>
      <c r="OFA20" s="63"/>
      <c r="OFB20" s="63"/>
      <c r="OFC20" s="63"/>
      <c r="OFD20" s="63"/>
      <c r="OFE20" s="63"/>
      <c r="OFF20" s="63"/>
      <c r="OFG20" s="63"/>
      <c r="OFH20" s="63"/>
      <c r="OFI20" s="63"/>
      <c r="OFJ20" s="63"/>
      <c r="OFK20" s="63"/>
      <c r="OFL20" s="63"/>
      <c r="OFM20" s="63"/>
      <c r="OFN20" s="63"/>
      <c r="OFO20" s="63"/>
      <c r="OFP20" s="63"/>
      <c r="OFQ20" s="63"/>
      <c r="OFR20" s="63"/>
      <c r="OFS20" s="63"/>
      <c r="OFT20" s="63"/>
      <c r="OFU20" s="63"/>
      <c r="OFV20" s="63"/>
      <c r="OFW20" s="63"/>
      <c r="OFX20" s="63"/>
      <c r="OFY20" s="63"/>
      <c r="OFZ20" s="63"/>
      <c r="OGA20" s="63"/>
      <c r="OGB20" s="63"/>
      <c r="OGC20" s="63"/>
      <c r="OGD20" s="63"/>
      <c r="OGE20" s="63"/>
      <c r="OGF20" s="63"/>
      <c r="OGG20" s="63"/>
      <c r="OGH20" s="63"/>
      <c r="OGI20" s="63"/>
      <c r="OGJ20" s="63"/>
      <c r="OGK20" s="63"/>
      <c r="OGL20" s="63"/>
      <c r="OGM20" s="63"/>
      <c r="OGN20" s="63"/>
      <c r="OGO20" s="63"/>
      <c r="OGP20" s="63"/>
      <c r="OGQ20" s="63"/>
      <c r="OGR20" s="63"/>
      <c r="OGS20" s="63"/>
      <c r="OGT20" s="63"/>
      <c r="OGU20" s="63"/>
      <c r="OGV20" s="63"/>
      <c r="OGW20" s="63"/>
      <c r="OGX20" s="63"/>
      <c r="OGY20" s="63"/>
      <c r="OGZ20" s="63"/>
      <c r="OHA20" s="63"/>
      <c r="OHB20" s="63"/>
      <c r="OHC20" s="63"/>
      <c r="OHD20" s="63"/>
      <c r="OHE20" s="63"/>
      <c r="OHF20" s="63"/>
      <c r="OHG20" s="63"/>
      <c r="OHH20" s="63"/>
      <c r="OHI20" s="63"/>
      <c r="OHJ20" s="63"/>
      <c r="OHK20" s="63"/>
      <c r="OHL20" s="63"/>
      <c r="OHM20" s="63"/>
      <c r="OHN20" s="63"/>
      <c r="OHO20" s="63"/>
      <c r="OHP20" s="63"/>
      <c r="OHQ20" s="63"/>
      <c r="OHR20" s="63"/>
      <c r="OHS20" s="63"/>
      <c r="OHT20" s="63"/>
      <c r="OHU20" s="63"/>
      <c r="OHV20" s="63"/>
      <c r="OHW20" s="63"/>
      <c r="OHX20" s="63"/>
      <c r="OHY20" s="63"/>
      <c r="OHZ20" s="63"/>
      <c r="OIA20" s="63"/>
      <c r="OIB20" s="63"/>
      <c r="OIC20" s="63"/>
      <c r="OID20" s="63"/>
      <c r="OIE20" s="63"/>
      <c r="OIF20" s="63"/>
      <c r="OIG20" s="63"/>
      <c r="OIH20" s="63"/>
      <c r="OII20" s="63"/>
      <c r="OIJ20" s="63"/>
      <c r="OIK20" s="63"/>
      <c r="OIL20" s="63"/>
      <c r="OIM20" s="63"/>
      <c r="OIN20" s="63"/>
      <c r="OIO20" s="63"/>
      <c r="OIP20" s="63"/>
      <c r="OIQ20" s="63"/>
      <c r="OIR20" s="63"/>
      <c r="OIS20" s="63"/>
      <c r="OIT20" s="63"/>
      <c r="OIU20" s="63"/>
      <c r="OIV20" s="63"/>
      <c r="OIW20" s="63"/>
      <c r="OIX20" s="63"/>
      <c r="OIY20" s="63"/>
      <c r="OIZ20" s="63"/>
      <c r="OJA20" s="63"/>
      <c r="OJB20" s="63"/>
      <c r="OJC20" s="63"/>
      <c r="OJD20" s="63"/>
      <c r="OJE20" s="63"/>
      <c r="OJF20" s="63"/>
      <c r="OJG20" s="63"/>
      <c r="OJH20" s="63"/>
      <c r="OJI20" s="63"/>
      <c r="OJJ20" s="63"/>
      <c r="OJK20" s="63"/>
      <c r="OJL20" s="63"/>
      <c r="OJM20" s="63"/>
      <c r="OJN20" s="63"/>
      <c r="OJO20" s="63"/>
      <c r="OJP20" s="63"/>
      <c r="OJQ20" s="63"/>
      <c r="OJR20" s="63"/>
      <c r="OJS20" s="63"/>
      <c r="OJT20" s="63"/>
      <c r="OJU20" s="63"/>
      <c r="OJV20" s="63"/>
      <c r="OJW20" s="63"/>
      <c r="OJX20" s="63"/>
      <c r="OJY20" s="63"/>
      <c r="OJZ20" s="63"/>
      <c r="OKA20" s="63"/>
      <c r="OKB20" s="63"/>
      <c r="OKC20" s="63"/>
      <c r="OKD20" s="63"/>
      <c r="OKE20" s="63"/>
      <c r="OKF20" s="63"/>
      <c r="OKG20" s="63"/>
      <c r="OKH20" s="63"/>
      <c r="OKI20" s="63"/>
      <c r="OKJ20" s="63"/>
      <c r="OKK20" s="63"/>
      <c r="OKL20" s="63"/>
      <c r="OKM20" s="63"/>
      <c r="OKN20" s="63"/>
      <c r="OKO20" s="63"/>
      <c r="OKP20" s="63"/>
      <c r="OKQ20" s="63"/>
      <c r="OKR20" s="63"/>
      <c r="OKS20" s="63"/>
      <c r="OKT20" s="63"/>
      <c r="OKU20" s="63"/>
      <c r="OKV20" s="63"/>
      <c r="OKW20" s="63"/>
      <c r="OKX20" s="63"/>
      <c r="OKY20" s="63"/>
      <c r="OKZ20" s="63"/>
      <c r="OLA20" s="63"/>
      <c r="OLB20" s="63"/>
      <c r="OLC20" s="63"/>
      <c r="OLD20" s="63"/>
      <c r="OLE20" s="63"/>
      <c r="OLF20" s="63"/>
      <c r="OLG20" s="63"/>
      <c r="OLH20" s="63"/>
      <c r="OLI20" s="63"/>
      <c r="OLJ20" s="63"/>
      <c r="OLK20" s="63"/>
      <c r="OLL20" s="63"/>
      <c r="OLM20" s="63"/>
      <c r="OLN20" s="63"/>
      <c r="OLO20" s="63"/>
      <c r="OLP20" s="63"/>
      <c r="OLQ20" s="63"/>
      <c r="OLR20" s="63"/>
      <c r="OLS20" s="63"/>
      <c r="OLT20" s="63"/>
      <c r="OLU20" s="63"/>
      <c r="OLV20" s="63"/>
      <c r="OLW20" s="63"/>
      <c r="OLX20" s="63"/>
      <c r="OLY20" s="63"/>
      <c r="OLZ20" s="63"/>
      <c r="OMA20" s="63"/>
      <c r="OMB20" s="63"/>
      <c r="OMC20" s="63"/>
      <c r="OMD20" s="63"/>
      <c r="OME20" s="63"/>
      <c r="OMF20" s="63"/>
      <c r="OMG20" s="63"/>
      <c r="OMH20" s="63"/>
      <c r="OMI20" s="63"/>
      <c r="OMJ20" s="63"/>
      <c r="OMK20" s="63"/>
      <c r="OML20" s="63"/>
      <c r="OMM20" s="63"/>
      <c r="OMN20" s="63"/>
      <c r="OMO20" s="63"/>
      <c r="OMP20" s="63"/>
      <c r="OMQ20" s="63"/>
      <c r="OMR20" s="63"/>
      <c r="OMS20" s="63"/>
      <c r="OMT20" s="63"/>
      <c r="OMU20" s="63"/>
      <c r="OMV20" s="63"/>
      <c r="OMW20" s="63"/>
      <c r="OMX20" s="63"/>
      <c r="OMY20" s="63"/>
      <c r="OMZ20" s="63"/>
      <c r="ONA20" s="63"/>
      <c r="ONB20" s="63"/>
      <c r="ONC20" s="63"/>
      <c r="OND20" s="63"/>
      <c r="ONE20" s="63"/>
      <c r="ONF20" s="63"/>
      <c r="ONG20" s="63"/>
      <c r="ONH20" s="63"/>
      <c r="ONI20" s="63"/>
      <c r="ONJ20" s="63"/>
      <c r="ONK20" s="63"/>
      <c r="ONL20" s="63"/>
      <c r="ONM20" s="63"/>
      <c r="ONN20" s="63"/>
      <c r="ONO20" s="63"/>
      <c r="ONP20" s="63"/>
      <c r="ONQ20" s="63"/>
      <c r="ONR20" s="63"/>
      <c r="ONS20" s="63"/>
      <c r="ONT20" s="63"/>
      <c r="ONU20" s="63"/>
      <c r="ONV20" s="63"/>
      <c r="ONW20" s="63"/>
      <c r="ONX20" s="63"/>
      <c r="ONY20" s="63"/>
      <c r="ONZ20" s="63"/>
      <c r="OOA20" s="63"/>
      <c r="OOB20" s="63"/>
      <c r="OOC20" s="63"/>
      <c r="OOD20" s="63"/>
      <c r="OOE20" s="63"/>
      <c r="OOF20" s="63"/>
      <c r="OOG20" s="63"/>
      <c r="OOH20" s="63"/>
      <c r="OOI20" s="63"/>
      <c r="OOJ20" s="63"/>
      <c r="OOK20" s="63"/>
      <c r="OOL20" s="63"/>
      <c r="OOM20" s="63"/>
      <c r="OON20" s="63"/>
      <c r="OOO20" s="63"/>
      <c r="OOP20" s="63"/>
      <c r="OOQ20" s="63"/>
      <c r="OOR20" s="63"/>
      <c r="OOS20" s="63"/>
      <c r="OOT20" s="63"/>
      <c r="OOU20" s="63"/>
      <c r="OOV20" s="63"/>
      <c r="OOW20" s="63"/>
      <c r="OOX20" s="63"/>
      <c r="OOY20" s="63"/>
      <c r="OOZ20" s="63"/>
      <c r="OPA20" s="63"/>
      <c r="OPB20" s="63"/>
      <c r="OPC20" s="63"/>
      <c r="OPD20" s="63"/>
      <c r="OPE20" s="63"/>
      <c r="OPF20" s="63"/>
      <c r="OPG20" s="63"/>
      <c r="OPH20" s="63"/>
      <c r="OPI20" s="63"/>
      <c r="OPJ20" s="63"/>
      <c r="OPK20" s="63"/>
      <c r="OPL20" s="63"/>
      <c r="OPM20" s="63"/>
      <c r="OPN20" s="63"/>
      <c r="OPO20" s="63"/>
      <c r="OPP20" s="63"/>
      <c r="OPQ20" s="63"/>
      <c r="OPR20" s="63"/>
      <c r="OPS20" s="63"/>
      <c r="OPT20" s="63"/>
      <c r="OPU20" s="63"/>
      <c r="OPV20" s="63"/>
      <c r="OPW20" s="63"/>
      <c r="OPX20" s="63"/>
      <c r="OPY20" s="63"/>
      <c r="OPZ20" s="63"/>
      <c r="OQA20" s="63"/>
      <c r="OQB20" s="63"/>
      <c r="OQC20" s="63"/>
      <c r="OQD20" s="63"/>
      <c r="OQE20" s="63"/>
      <c r="OQF20" s="63"/>
      <c r="OQG20" s="63"/>
      <c r="OQH20" s="63"/>
      <c r="OQI20" s="63"/>
      <c r="OQJ20" s="63"/>
      <c r="OQK20" s="63"/>
      <c r="OQL20" s="63"/>
      <c r="OQM20" s="63"/>
      <c r="OQN20" s="63"/>
      <c r="OQO20" s="63"/>
      <c r="OQP20" s="63"/>
      <c r="OQQ20" s="63"/>
      <c r="OQR20" s="63"/>
      <c r="OQS20" s="63"/>
      <c r="OQT20" s="63"/>
      <c r="OQU20" s="63"/>
      <c r="OQV20" s="63"/>
      <c r="OQW20" s="63"/>
      <c r="OQX20" s="63"/>
      <c r="OQY20" s="63"/>
      <c r="OQZ20" s="63"/>
      <c r="ORA20" s="63"/>
      <c r="ORB20" s="63"/>
      <c r="ORC20" s="63"/>
      <c r="ORD20" s="63"/>
      <c r="ORE20" s="63"/>
      <c r="ORF20" s="63"/>
      <c r="ORG20" s="63"/>
      <c r="ORH20" s="63"/>
      <c r="ORI20" s="63"/>
      <c r="ORJ20" s="63"/>
      <c r="ORK20" s="63"/>
      <c r="ORL20" s="63"/>
      <c r="ORM20" s="63"/>
      <c r="ORN20" s="63"/>
      <c r="ORO20" s="63"/>
      <c r="ORP20" s="63"/>
      <c r="ORQ20" s="63"/>
      <c r="ORR20" s="63"/>
      <c r="ORS20" s="63"/>
      <c r="ORT20" s="63"/>
      <c r="ORU20" s="63"/>
      <c r="ORV20" s="63"/>
      <c r="ORW20" s="63"/>
      <c r="ORX20" s="63"/>
      <c r="ORY20" s="63"/>
      <c r="ORZ20" s="63"/>
      <c r="OSA20" s="63"/>
      <c r="OSB20" s="63"/>
      <c r="OSC20" s="63"/>
      <c r="OSD20" s="63"/>
      <c r="OSE20" s="63"/>
      <c r="OSF20" s="63"/>
      <c r="OSG20" s="63"/>
      <c r="OSH20" s="63"/>
      <c r="OSI20" s="63"/>
      <c r="OSJ20" s="63"/>
      <c r="OSK20" s="63"/>
      <c r="OSL20" s="63"/>
      <c r="OSM20" s="63"/>
      <c r="OSN20" s="63"/>
      <c r="OSO20" s="63"/>
      <c r="OSP20" s="63"/>
      <c r="OSQ20" s="63"/>
      <c r="OSR20" s="63"/>
      <c r="OSS20" s="63"/>
      <c r="OST20" s="63"/>
      <c r="OSU20" s="63"/>
      <c r="OSV20" s="63"/>
      <c r="OSW20" s="63"/>
      <c r="OSX20" s="63"/>
      <c r="OSY20" s="63"/>
      <c r="OSZ20" s="63"/>
      <c r="OTA20" s="63"/>
      <c r="OTB20" s="63"/>
      <c r="OTC20" s="63"/>
      <c r="OTD20" s="63"/>
      <c r="OTE20" s="63"/>
      <c r="OTF20" s="63"/>
      <c r="OTG20" s="63"/>
      <c r="OTH20" s="63"/>
      <c r="OTI20" s="63"/>
      <c r="OTJ20" s="63"/>
      <c r="OTK20" s="63"/>
      <c r="OTL20" s="63"/>
      <c r="OTM20" s="63"/>
      <c r="OTN20" s="63"/>
      <c r="OTO20" s="63"/>
      <c r="OTP20" s="63"/>
      <c r="OTQ20" s="63"/>
      <c r="OTR20" s="63"/>
      <c r="OTS20" s="63"/>
      <c r="OTT20" s="63"/>
      <c r="OTU20" s="63"/>
      <c r="OTV20" s="63"/>
      <c r="OTW20" s="63"/>
      <c r="OTX20" s="63"/>
      <c r="OTY20" s="63"/>
      <c r="OTZ20" s="63"/>
      <c r="OUA20" s="63"/>
      <c r="OUB20" s="63"/>
      <c r="OUC20" s="63"/>
      <c r="OUD20" s="63"/>
      <c r="OUE20" s="63"/>
      <c r="OUF20" s="63"/>
      <c r="OUG20" s="63"/>
      <c r="OUH20" s="63"/>
      <c r="OUI20" s="63"/>
      <c r="OUJ20" s="63"/>
      <c r="OUK20" s="63"/>
      <c r="OUL20" s="63"/>
      <c r="OUM20" s="63"/>
      <c r="OUN20" s="63"/>
      <c r="OUO20" s="63"/>
      <c r="OUP20" s="63"/>
      <c r="OUQ20" s="63"/>
      <c r="OUR20" s="63"/>
      <c r="OUS20" s="63"/>
      <c r="OUT20" s="63"/>
      <c r="OUU20" s="63"/>
      <c r="OUV20" s="63"/>
      <c r="OUW20" s="63"/>
      <c r="OUX20" s="63"/>
      <c r="OUY20" s="63"/>
      <c r="OUZ20" s="63"/>
      <c r="OVA20" s="63"/>
      <c r="OVB20" s="63"/>
      <c r="OVC20" s="63"/>
      <c r="OVD20" s="63"/>
      <c r="OVE20" s="63"/>
      <c r="OVF20" s="63"/>
      <c r="OVG20" s="63"/>
      <c r="OVH20" s="63"/>
      <c r="OVI20" s="63"/>
      <c r="OVJ20" s="63"/>
      <c r="OVK20" s="63"/>
      <c r="OVL20" s="63"/>
      <c r="OVM20" s="63"/>
      <c r="OVN20" s="63"/>
      <c r="OVO20" s="63"/>
      <c r="OVP20" s="63"/>
      <c r="OVQ20" s="63"/>
      <c r="OVR20" s="63"/>
      <c r="OVS20" s="63"/>
      <c r="OVT20" s="63"/>
      <c r="OVU20" s="63"/>
      <c r="OVV20" s="63"/>
      <c r="OVW20" s="63"/>
      <c r="OVX20" s="63"/>
      <c r="OVY20" s="63"/>
      <c r="OVZ20" s="63"/>
      <c r="OWA20" s="63"/>
      <c r="OWB20" s="63"/>
      <c r="OWC20" s="63"/>
      <c r="OWD20" s="63"/>
      <c r="OWE20" s="63"/>
      <c r="OWF20" s="63"/>
      <c r="OWG20" s="63"/>
      <c r="OWH20" s="63"/>
      <c r="OWI20" s="63"/>
      <c r="OWJ20" s="63"/>
      <c r="OWK20" s="63"/>
      <c r="OWL20" s="63"/>
      <c r="OWM20" s="63"/>
      <c r="OWN20" s="63"/>
      <c r="OWO20" s="63"/>
      <c r="OWP20" s="63"/>
      <c r="OWQ20" s="63"/>
      <c r="OWR20" s="63"/>
      <c r="OWS20" s="63"/>
      <c r="OWT20" s="63"/>
      <c r="OWU20" s="63"/>
      <c r="OWV20" s="63"/>
      <c r="OWW20" s="63"/>
      <c r="OWX20" s="63"/>
      <c r="OWY20" s="63"/>
      <c r="OWZ20" s="63"/>
      <c r="OXA20" s="63"/>
      <c r="OXB20" s="63"/>
      <c r="OXC20" s="63"/>
      <c r="OXD20" s="63"/>
      <c r="OXE20" s="63"/>
      <c r="OXF20" s="63"/>
      <c r="OXG20" s="63"/>
      <c r="OXH20" s="63"/>
      <c r="OXI20" s="63"/>
      <c r="OXJ20" s="63"/>
      <c r="OXK20" s="63"/>
      <c r="OXL20" s="63"/>
      <c r="OXM20" s="63"/>
      <c r="OXN20" s="63"/>
      <c r="OXO20" s="63"/>
      <c r="OXP20" s="63"/>
      <c r="OXQ20" s="63"/>
      <c r="OXR20" s="63"/>
      <c r="OXS20" s="63"/>
      <c r="OXT20" s="63"/>
      <c r="OXU20" s="63"/>
      <c r="OXV20" s="63"/>
      <c r="OXW20" s="63"/>
      <c r="OXX20" s="63"/>
      <c r="OXY20" s="63"/>
      <c r="OXZ20" s="63"/>
      <c r="OYA20" s="63"/>
      <c r="OYB20" s="63"/>
      <c r="OYC20" s="63"/>
      <c r="OYD20" s="63"/>
      <c r="OYE20" s="63"/>
      <c r="OYF20" s="63"/>
      <c r="OYG20" s="63"/>
      <c r="OYH20" s="63"/>
      <c r="OYI20" s="63"/>
      <c r="OYJ20" s="63"/>
      <c r="OYK20" s="63"/>
      <c r="OYL20" s="63"/>
      <c r="OYM20" s="63"/>
      <c r="OYN20" s="63"/>
      <c r="OYO20" s="63"/>
      <c r="OYP20" s="63"/>
      <c r="OYQ20" s="63"/>
      <c r="OYR20" s="63"/>
      <c r="OYS20" s="63"/>
      <c r="OYT20" s="63"/>
      <c r="OYU20" s="63"/>
      <c r="OYV20" s="63"/>
      <c r="OYW20" s="63"/>
      <c r="OYX20" s="63"/>
      <c r="OYY20" s="63"/>
      <c r="OYZ20" s="63"/>
      <c r="OZA20" s="63"/>
      <c r="OZB20" s="63"/>
      <c r="OZC20" s="63"/>
      <c r="OZD20" s="63"/>
      <c r="OZE20" s="63"/>
      <c r="OZF20" s="63"/>
      <c r="OZG20" s="63"/>
      <c r="OZH20" s="63"/>
      <c r="OZI20" s="63"/>
      <c r="OZJ20" s="63"/>
      <c r="OZK20" s="63"/>
      <c r="OZL20" s="63"/>
      <c r="OZM20" s="63"/>
      <c r="OZN20" s="63"/>
      <c r="OZO20" s="63"/>
      <c r="OZP20" s="63"/>
      <c r="OZQ20" s="63"/>
      <c r="OZR20" s="63"/>
      <c r="OZS20" s="63"/>
      <c r="OZT20" s="63"/>
      <c r="OZU20" s="63"/>
      <c r="OZV20" s="63"/>
      <c r="OZW20" s="63"/>
      <c r="OZX20" s="63"/>
      <c r="OZY20" s="63"/>
      <c r="OZZ20" s="63"/>
      <c r="PAA20" s="63"/>
      <c r="PAB20" s="63"/>
      <c r="PAC20" s="63"/>
      <c r="PAD20" s="63"/>
      <c r="PAE20" s="63"/>
      <c r="PAF20" s="63"/>
      <c r="PAG20" s="63"/>
      <c r="PAH20" s="63"/>
      <c r="PAI20" s="63"/>
      <c r="PAJ20" s="63"/>
      <c r="PAK20" s="63"/>
      <c r="PAL20" s="63"/>
      <c r="PAM20" s="63"/>
      <c r="PAN20" s="63"/>
      <c r="PAO20" s="63"/>
      <c r="PAP20" s="63"/>
      <c r="PAQ20" s="63"/>
      <c r="PAR20" s="63"/>
      <c r="PAS20" s="63"/>
      <c r="PAT20" s="63"/>
      <c r="PAU20" s="63"/>
      <c r="PAV20" s="63"/>
      <c r="PAW20" s="63"/>
      <c r="PAX20" s="63"/>
      <c r="PAY20" s="63"/>
      <c r="PAZ20" s="63"/>
      <c r="PBA20" s="63"/>
      <c r="PBB20" s="63"/>
      <c r="PBC20" s="63"/>
      <c r="PBD20" s="63"/>
      <c r="PBE20" s="63"/>
      <c r="PBF20" s="63"/>
      <c r="PBG20" s="63"/>
      <c r="PBH20" s="63"/>
      <c r="PBI20" s="63"/>
      <c r="PBJ20" s="63"/>
      <c r="PBK20" s="63"/>
      <c r="PBL20" s="63"/>
      <c r="PBM20" s="63"/>
      <c r="PBN20" s="63"/>
      <c r="PBO20" s="63"/>
      <c r="PBP20" s="63"/>
      <c r="PBQ20" s="63"/>
      <c r="PBR20" s="63"/>
      <c r="PBS20" s="63"/>
      <c r="PBT20" s="63"/>
      <c r="PBU20" s="63"/>
      <c r="PBV20" s="63"/>
      <c r="PBW20" s="63"/>
      <c r="PBX20" s="63"/>
      <c r="PBY20" s="63"/>
      <c r="PBZ20" s="63"/>
      <c r="PCA20" s="63"/>
      <c r="PCB20" s="63"/>
      <c r="PCC20" s="63"/>
      <c r="PCD20" s="63"/>
      <c r="PCE20" s="63"/>
      <c r="PCF20" s="63"/>
      <c r="PCG20" s="63"/>
      <c r="PCH20" s="63"/>
      <c r="PCI20" s="63"/>
      <c r="PCJ20" s="63"/>
      <c r="PCK20" s="63"/>
      <c r="PCL20" s="63"/>
      <c r="PCM20" s="63"/>
      <c r="PCN20" s="63"/>
      <c r="PCO20" s="63"/>
      <c r="PCP20" s="63"/>
      <c r="PCQ20" s="63"/>
      <c r="PCR20" s="63"/>
      <c r="PCS20" s="63"/>
      <c r="PCT20" s="63"/>
      <c r="PCU20" s="63"/>
      <c r="PCV20" s="63"/>
      <c r="PCW20" s="63"/>
      <c r="PCX20" s="63"/>
      <c r="PCY20" s="63"/>
      <c r="PCZ20" s="63"/>
      <c r="PDA20" s="63"/>
      <c r="PDB20" s="63"/>
      <c r="PDC20" s="63"/>
      <c r="PDD20" s="63"/>
      <c r="PDE20" s="63"/>
      <c r="PDF20" s="63"/>
      <c r="PDG20" s="63"/>
      <c r="PDH20" s="63"/>
      <c r="PDI20" s="63"/>
      <c r="PDJ20" s="63"/>
      <c r="PDK20" s="63"/>
      <c r="PDL20" s="63"/>
      <c r="PDM20" s="63"/>
      <c r="PDN20" s="63"/>
      <c r="PDO20" s="63"/>
      <c r="PDP20" s="63"/>
      <c r="PDQ20" s="63"/>
      <c r="PDR20" s="63"/>
      <c r="PDS20" s="63"/>
      <c r="PDT20" s="63"/>
      <c r="PDU20" s="63"/>
      <c r="PDV20" s="63"/>
      <c r="PDW20" s="63"/>
      <c r="PDX20" s="63"/>
      <c r="PDY20" s="63"/>
      <c r="PDZ20" s="63"/>
      <c r="PEA20" s="63"/>
      <c r="PEB20" s="63"/>
      <c r="PEC20" s="63"/>
      <c r="PED20" s="63"/>
      <c r="PEE20" s="63"/>
      <c r="PEF20" s="63"/>
      <c r="PEG20" s="63"/>
      <c r="PEH20" s="63"/>
      <c r="PEI20" s="63"/>
      <c r="PEJ20" s="63"/>
      <c r="PEK20" s="63"/>
      <c r="PEL20" s="63"/>
      <c r="PEM20" s="63"/>
      <c r="PEN20" s="63"/>
      <c r="PEO20" s="63"/>
      <c r="PEP20" s="63"/>
      <c r="PEQ20" s="63"/>
      <c r="PER20" s="63"/>
      <c r="PES20" s="63"/>
      <c r="PET20" s="63"/>
      <c r="PEU20" s="63"/>
      <c r="PEV20" s="63"/>
      <c r="PEW20" s="63"/>
      <c r="PEX20" s="63"/>
      <c r="PEY20" s="63"/>
      <c r="PEZ20" s="63"/>
      <c r="PFA20" s="63"/>
      <c r="PFB20" s="63"/>
      <c r="PFC20" s="63"/>
      <c r="PFD20" s="63"/>
      <c r="PFE20" s="63"/>
      <c r="PFF20" s="63"/>
      <c r="PFG20" s="63"/>
      <c r="PFH20" s="63"/>
      <c r="PFI20" s="63"/>
      <c r="PFJ20" s="63"/>
      <c r="PFK20" s="63"/>
      <c r="PFL20" s="63"/>
      <c r="PFM20" s="63"/>
      <c r="PFN20" s="63"/>
      <c r="PFO20" s="63"/>
      <c r="PFP20" s="63"/>
      <c r="PFQ20" s="63"/>
      <c r="PFR20" s="63"/>
      <c r="PFS20" s="63"/>
      <c r="PFT20" s="63"/>
      <c r="PFU20" s="63"/>
      <c r="PFV20" s="63"/>
      <c r="PFW20" s="63"/>
      <c r="PFX20" s="63"/>
      <c r="PFY20" s="63"/>
      <c r="PFZ20" s="63"/>
      <c r="PGA20" s="63"/>
      <c r="PGB20" s="63"/>
      <c r="PGC20" s="63"/>
      <c r="PGD20" s="63"/>
      <c r="PGE20" s="63"/>
      <c r="PGF20" s="63"/>
      <c r="PGG20" s="63"/>
      <c r="PGH20" s="63"/>
      <c r="PGI20" s="63"/>
      <c r="PGJ20" s="63"/>
      <c r="PGK20" s="63"/>
      <c r="PGL20" s="63"/>
      <c r="PGM20" s="63"/>
      <c r="PGN20" s="63"/>
      <c r="PGO20" s="63"/>
      <c r="PGP20" s="63"/>
      <c r="PGQ20" s="63"/>
      <c r="PGR20" s="63"/>
      <c r="PGS20" s="63"/>
      <c r="PGT20" s="63"/>
      <c r="PGU20" s="63"/>
      <c r="PGV20" s="63"/>
      <c r="PGW20" s="63"/>
      <c r="PGX20" s="63"/>
      <c r="PGY20" s="63"/>
      <c r="PGZ20" s="63"/>
      <c r="PHA20" s="63"/>
      <c r="PHB20" s="63"/>
      <c r="PHC20" s="63"/>
      <c r="PHD20" s="63"/>
      <c r="PHE20" s="63"/>
      <c r="PHF20" s="63"/>
      <c r="PHG20" s="63"/>
      <c r="PHH20" s="63"/>
      <c r="PHI20" s="63"/>
      <c r="PHJ20" s="63"/>
      <c r="PHK20" s="63"/>
      <c r="PHL20" s="63"/>
      <c r="PHM20" s="63"/>
      <c r="PHN20" s="63"/>
      <c r="PHO20" s="63"/>
      <c r="PHP20" s="63"/>
      <c r="PHQ20" s="63"/>
      <c r="PHR20" s="63"/>
      <c r="PHS20" s="63"/>
      <c r="PHT20" s="63"/>
      <c r="PHU20" s="63"/>
      <c r="PHV20" s="63"/>
      <c r="PHW20" s="63"/>
      <c r="PHX20" s="63"/>
      <c r="PHY20" s="63"/>
      <c r="PHZ20" s="63"/>
      <c r="PIA20" s="63"/>
      <c r="PIB20" s="63"/>
      <c r="PIC20" s="63"/>
      <c r="PID20" s="63"/>
      <c r="PIE20" s="63"/>
      <c r="PIF20" s="63"/>
      <c r="PIG20" s="63"/>
      <c r="PIH20" s="63"/>
      <c r="PII20" s="63"/>
      <c r="PIJ20" s="63"/>
      <c r="PIK20" s="63"/>
      <c r="PIL20" s="63"/>
      <c r="PIM20" s="63"/>
      <c r="PIN20" s="63"/>
      <c r="PIO20" s="63"/>
      <c r="PIP20" s="63"/>
      <c r="PIQ20" s="63"/>
      <c r="PIR20" s="63"/>
      <c r="PIS20" s="63"/>
      <c r="PIT20" s="63"/>
      <c r="PIU20" s="63"/>
      <c r="PIV20" s="63"/>
      <c r="PIW20" s="63"/>
      <c r="PIX20" s="63"/>
      <c r="PIY20" s="63"/>
      <c r="PIZ20" s="63"/>
      <c r="PJA20" s="63"/>
      <c r="PJB20" s="63"/>
      <c r="PJC20" s="63"/>
      <c r="PJD20" s="63"/>
      <c r="PJE20" s="63"/>
      <c r="PJF20" s="63"/>
      <c r="PJG20" s="63"/>
      <c r="PJH20" s="63"/>
      <c r="PJI20" s="63"/>
      <c r="PJJ20" s="63"/>
      <c r="PJK20" s="63"/>
      <c r="PJL20" s="63"/>
      <c r="PJM20" s="63"/>
      <c r="PJN20" s="63"/>
      <c r="PJO20" s="63"/>
      <c r="PJP20" s="63"/>
      <c r="PJQ20" s="63"/>
      <c r="PJR20" s="63"/>
      <c r="PJS20" s="63"/>
      <c r="PJT20" s="63"/>
      <c r="PJU20" s="63"/>
      <c r="PJV20" s="63"/>
      <c r="PJW20" s="63"/>
      <c r="PJX20" s="63"/>
      <c r="PJY20" s="63"/>
      <c r="PJZ20" s="63"/>
      <c r="PKA20" s="63"/>
      <c r="PKB20" s="63"/>
      <c r="PKC20" s="63"/>
      <c r="PKD20" s="63"/>
      <c r="PKE20" s="63"/>
      <c r="PKF20" s="63"/>
      <c r="PKG20" s="63"/>
      <c r="PKH20" s="63"/>
      <c r="PKI20" s="63"/>
      <c r="PKJ20" s="63"/>
      <c r="PKK20" s="63"/>
      <c r="PKL20" s="63"/>
      <c r="PKM20" s="63"/>
      <c r="PKN20" s="63"/>
      <c r="PKO20" s="63"/>
      <c r="PKP20" s="63"/>
      <c r="PKQ20" s="63"/>
      <c r="PKR20" s="63"/>
      <c r="PKS20" s="63"/>
      <c r="PKT20" s="63"/>
      <c r="PKU20" s="63"/>
      <c r="PKV20" s="63"/>
      <c r="PKW20" s="63"/>
      <c r="PKX20" s="63"/>
      <c r="PKY20" s="63"/>
      <c r="PKZ20" s="63"/>
      <c r="PLA20" s="63"/>
      <c r="PLB20" s="63"/>
      <c r="PLC20" s="63"/>
      <c r="PLD20" s="63"/>
      <c r="PLE20" s="63"/>
      <c r="PLF20" s="63"/>
      <c r="PLG20" s="63"/>
      <c r="PLH20" s="63"/>
      <c r="PLI20" s="63"/>
      <c r="PLJ20" s="63"/>
      <c r="PLK20" s="63"/>
      <c r="PLL20" s="63"/>
      <c r="PLM20" s="63"/>
      <c r="PLN20" s="63"/>
      <c r="PLO20" s="63"/>
      <c r="PLP20" s="63"/>
      <c r="PLQ20" s="63"/>
      <c r="PLR20" s="63"/>
      <c r="PLS20" s="63"/>
      <c r="PLT20" s="63"/>
      <c r="PLU20" s="63"/>
      <c r="PLV20" s="63"/>
      <c r="PLW20" s="63"/>
      <c r="PLX20" s="63"/>
      <c r="PLY20" s="63"/>
      <c r="PLZ20" s="63"/>
      <c r="PMA20" s="63"/>
      <c r="PMB20" s="63"/>
      <c r="PMC20" s="63"/>
      <c r="PMD20" s="63"/>
      <c r="PME20" s="63"/>
      <c r="PMF20" s="63"/>
      <c r="PMG20" s="63"/>
      <c r="PMH20" s="63"/>
      <c r="PMI20" s="63"/>
      <c r="PMJ20" s="63"/>
      <c r="PMK20" s="63"/>
      <c r="PML20" s="63"/>
      <c r="PMM20" s="63"/>
      <c r="PMN20" s="63"/>
      <c r="PMO20" s="63"/>
      <c r="PMP20" s="63"/>
      <c r="PMQ20" s="63"/>
      <c r="PMR20" s="63"/>
      <c r="PMS20" s="63"/>
      <c r="PMT20" s="63"/>
      <c r="PMU20" s="63"/>
      <c r="PMV20" s="63"/>
      <c r="PMW20" s="63"/>
      <c r="PMX20" s="63"/>
      <c r="PMY20" s="63"/>
      <c r="PMZ20" s="63"/>
      <c r="PNA20" s="63"/>
      <c r="PNB20" s="63"/>
      <c r="PNC20" s="63"/>
      <c r="PND20" s="63"/>
      <c r="PNE20" s="63"/>
      <c r="PNF20" s="63"/>
      <c r="PNG20" s="63"/>
      <c r="PNH20" s="63"/>
      <c r="PNI20" s="63"/>
      <c r="PNJ20" s="63"/>
      <c r="PNK20" s="63"/>
      <c r="PNL20" s="63"/>
      <c r="PNM20" s="63"/>
      <c r="PNN20" s="63"/>
      <c r="PNO20" s="63"/>
      <c r="PNP20" s="63"/>
      <c r="PNQ20" s="63"/>
      <c r="PNR20" s="63"/>
      <c r="PNS20" s="63"/>
      <c r="PNT20" s="63"/>
      <c r="PNU20" s="63"/>
      <c r="PNV20" s="63"/>
      <c r="PNW20" s="63"/>
      <c r="PNX20" s="63"/>
      <c r="PNY20" s="63"/>
      <c r="PNZ20" s="63"/>
      <c r="POA20" s="63"/>
      <c r="POB20" s="63"/>
      <c r="POC20" s="63"/>
      <c r="POD20" s="63"/>
      <c r="POE20" s="63"/>
      <c r="POF20" s="63"/>
      <c r="POG20" s="63"/>
      <c r="POH20" s="63"/>
      <c r="POI20" s="63"/>
      <c r="POJ20" s="63"/>
      <c r="POK20" s="63"/>
      <c r="POL20" s="63"/>
      <c r="POM20" s="63"/>
      <c r="PON20" s="63"/>
      <c r="POO20" s="63"/>
      <c r="POP20" s="63"/>
      <c r="POQ20" s="63"/>
      <c r="POR20" s="63"/>
      <c r="POS20" s="63"/>
      <c r="POT20" s="63"/>
      <c r="POU20" s="63"/>
      <c r="POV20" s="63"/>
      <c r="POW20" s="63"/>
      <c r="POX20" s="63"/>
      <c r="POY20" s="63"/>
      <c r="POZ20" s="63"/>
      <c r="PPA20" s="63"/>
      <c r="PPB20" s="63"/>
      <c r="PPC20" s="63"/>
      <c r="PPD20" s="63"/>
      <c r="PPE20" s="63"/>
      <c r="PPF20" s="63"/>
      <c r="PPG20" s="63"/>
      <c r="PPH20" s="63"/>
      <c r="PPI20" s="63"/>
      <c r="PPJ20" s="63"/>
      <c r="PPK20" s="63"/>
      <c r="PPL20" s="63"/>
      <c r="PPM20" s="63"/>
      <c r="PPN20" s="63"/>
      <c r="PPO20" s="63"/>
      <c r="PPP20" s="63"/>
      <c r="PPQ20" s="63"/>
      <c r="PPR20" s="63"/>
      <c r="PPS20" s="63"/>
      <c r="PPT20" s="63"/>
      <c r="PPU20" s="63"/>
      <c r="PPV20" s="63"/>
      <c r="PPW20" s="63"/>
      <c r="PPX20" s="63"/>
      <c r="PPY20" s="63"/>
      <c r="PPZ20" s="63"/>
      <c r="PQA20" s="63"/>
      <c r="PQB20" s="63"/>
      <c r="PQC20" s="63"/>
      <c r="PQD20" s="63"/>
      <c r="PQE20" s="63"/>
      <c r="PQF20" s="63"/>
      <c r="PQG20" s="63"/>
      <c r="PQH20" s="63"/>
      <c r="PQI20" s="63"/>
      <c r="PQJ20" s="63"/>
      <c r="PQK20" s="63"/>
      <c r="PQL20" s="63"/>
      <c r="PQM20" s="63"/>
      <c r="PQN20" s="63"/>
      <c r="PQO20" s="63"/>
      <c r="PQP20" s="63"/>
      <c r="PQQ20" s="63"/>
      <c r="PQR20" s="63"/>
      <c r="PQS20" s="63"/>
      <c r="PQT20" s="63"/>
      <c r="PQU20" s="63"/>
      <c r="PQV20" s="63"/>
      <c r="PQW20" s="63"/>
      <c r="PQX20" s="63"/>
      <c r="PQY20" s="63"/>
      <c r="PQZ20" s="63"/>
      <c r="PRA20" s="63"/>
      <c r="PRB20" s="63"/>
      <c r="PRC20" s="63"/>
      <c r="PRD20" s="63"/>
      <c r="PRE20" s="63"/>
      <c r="PRF20" s="63"/>
      <c r="PRG20" s="63"/>
      <c r="PRH20" s="63"/>
      <c r="PRI20" s="63"/>
      <c r="PRJ20" s="63"/>
      <c r="PRK20" s="63"/>
      <c r="PRL20" s="63"/>
      <c r="PRM20" s="63"/>
      <c r="PRN20" s="63"/>
      <c r="PRO20" s="63"/>
      <c r="PRP20" s="63"/>
      <c r="PRQ20" s="63"/>
      <c r="PRR20" s="63"/>
      <c r="PRS20" s="63"/>
      <c r="PRT20" s="63"/>
      <c r="PRU20" s="63"/>
      <c r="PRV20" s="63"/>
      <c r="PRW20" s="63"/>
      <c r="PRX20" s="63"/>
      <c r="PRY20" s="63"/>
      <c r="PRZ20" s="63"/>
      <c r="PSA20" s="63"/>
      <c r="PSB20" s="63"/>
      <c r="PSC20" s="63"/>
      <c r="PSD20" s="63"/>
      <c r="PSE20" s="63"/>
      <c r="PSF20" s="63"/>
      <c r="PSG20" s="63"/>
      <c r="PSH20" s="63"/>
      <c r="PSI20" s="63"/>
      <c r="PSJ20" s="63"/>
      <c r="PSK20" s="63"/>
      <c r="PSL20" s="63"/>
      <c r="PSM20" s="63"/>
      <c r="PSN20" s="63"/>
      <c r="PSO20" s="63"/>
      <c r="PSP20" s="63"/>
      <c r="PSQ20" s="63"/>
      <c r="PSR20" s="63"/>
      <c r="PSS20" s="63"/>
      <c r="PST20" s="63"/>
      <c r="PSU20" s="63"/>
      <c r="PSV20" s="63"/>
      <c r="PSW20" s="63"/>
      <c r="PSX20" s="63"/>
      <c r="PSY20" s="63"/>
      <c r="PSZ20" s="63"/>
      <c r="PTA20" s="63"/>
      <c r="PTB20" s="63"/>
      <c r="PTC20" s="63"/>
      <c r="PTD20" s="63"/>
      <c r="PTE20" s="63"/>
      <c r="PTF20" s="63"/>
      <c r="PTG20" s="63"/>
      <c r="PTH20" s="63"/>
      <c r="PTI20" s="63"/>
      <c r="PTJ20" s="63"/>
      <c r="PTK20" s="63"/>
      <c r="PTL20" s="63"/>
      <c r="PTM20" s="63"/>
      <c r="PTN20" s="63"/>
      <c r="PTO20" s="63"/>
      <c r="PTP20" s="63"/>
      <c r="PTQ20" s="63"/>
      <c r="PTR20" s="63"/>
      <c r="PTS20" s="63"/>
      <c r="PTT20" s="63"/>
      <c r="PTU20" s="63"/>
      <c r="PTV20" s="63"/>
      <c r="PTW20" s="63"/>
      <c r="PTX20" s="63"/>
      <c r="PTY20" s="63"/>
      <c r="PTZ20" s="63"/>
      <c r="PUA20" s="63"/>
      <c r="PUB20" s="63"/>
      <c r="PUC20" s="63"/>
      <c r="PUD20" s="63"/>
      <c r="PUE20" s="63"/>
      <c r="PUF20" s="63"/>
      <c r="PUG20" s="63"/>
      <c r="PUH20" s="63"/>
      <c r="PUI20" s="63"/>
      <c r="PUJ20" s="63"/>
      <c r="PUK20" s="63"/>
      <c r="PUL20" s="63"/>
      <c r="PUM20" s="63"/>
      <c r="PUN20" s="63"/>
      <c r="PUO20" s="63"/>
      <c r="PUP20" s="63"/>
      <c r="PUQ20" s="63"/>
      <c r="PUR20" s="63"/>
      <c r="PUS20" s="63"/>
      <c r="PUT20" s="63"/>
      <c r="PUU20" s="63"/>
      <c r="PUV20" s="63"/>
      <c r="PUW20" s="63"/>
      <c r="PUX20" s="63"/>
      <c r="PUY20" s="63"/>
      <c r="PUZ20" s="63"/>
      <c r="PVA20" s="63"/>
      <c r="PVB20" s="63"/>
      <c r="PVC20" s="63"/>
      <c r="PVD20" s="63"/>
      <c r="PVE20" s="63"/>
      <c r="PVF20" s="63"/>
      <c r="PVG20" s="63"/>
      <c r="PVH20" s="63"/>
      <c r="PVI20" s="63"/>
      <c r="PVJ20" s="63"/>
      <c r="PVK20" s="63"/>
      <c r="PVL20" s="63"/>
      <c r="PVM20" s="63"/>
      <c r="PVN20" s="63"/>
      <c r="PVO20" s="63"/>
      <c r="PVP20" s="63"/>
      <c r="PVQ20" s="63"/>
      <c r="PVR20" s="63"/>
      <c r="PVS20" s="63"/>
      <c r="PVT20" s="63"/>
      <c r="PVU20" s="63"/>
      <c r="PVV20" s="63"/>
      <c r="PVW20" s="63"/>
      <c r="PVX20" s="63"/>
      <c r="PVY20" s="63"/>
      <c r="PVZ20" s="63"/>
      <c r="PWA20" s="63"/>
      <c r="PWB20" s="63"/>
      <c r="PWC20" s="63"/>
      <c r="PWD20" s="63"/>
      <c r="PWE20" s="63"/>
      <c r="PWF20" s="63"/>
      <c r="PWG20" s="63"/>
      <c r="PWH20" s="63"/>
      <c r="PWI20" s="63"/>
      <c r="PWJ20" s="63"/>
      <c r="PWK20" s="63"/>
      <c r="PWL20" s="63"/>
      <c r="PWM20" s="63"/>
      <c r="PWN20" s="63"/>
      <c r="PWO20" s="63"/>
      <c r="PWP20" s="63"/>
      <c r="PWQ20" s="63"/>
      <c r="PWR20" s="63"/>
      <c r="PWS20" s="63"/>
      <c r="PWT20" s="63"/>
      <c r="PWU20" s="63"/>
      <c r="PWV20" s="63"/>
      <c r="PWW20" s="63"/>
      <c r="PWX20" s="63"/>
      <c r="PWY20" s="63"/>
      <c r="PWZ20" s="63"/>
      <c r="PXA20" s="63"/>
      <c r="PXB20" s="63"/>
      <c r="PXC20" s="63"/>
      <c r="PXD20" s="63"/>
      <c r="PXE20" s="63"/>
      <c r="PXF20" s="63"/>
      <c r="PXG20" s="63"/>
      <c r="PXH20" s="63"/>
      <c r="PXI20" s="63"/>
      <c r="PXJ20" s="63"/>
      <c r="PXK20" s="63"/>
      <c r="PXL20" s="63"/>
      <c r="PXM20" s="63"/>
      <c r="PXN20" s="63"/>
      <c r="PXO20" s="63"/>
      <c r="PXP20" s="63"/>
      <c r="PXQ20" s="63"/>
      <c r="PXR20" s="63"/>
      <c r="PXS20" s="63"/>
      <c r="PXT20" s="63"/>
      <c r="PXU20" s="63"/>
      <c r="PXV20" s="63"/>
      <c r="PXW20" s="63"/>
      <c r="PXX20" s="63"/>
      <c r="PXY20" s="63"/>
      <c r="PXZ20" s="63"/>
      <c r="PYA20" s="63"/>
      <c r="PYB20" s="63"/>
      <c r="PYC20" s="63"/>
      <c r="PYD20" s="63"/>
      <c r="PYE20" s="63"/>
      <c r="PYF20" s="63"/>
      <c r="PYG20" s="63"/>
      <c r="PYH20" s="63"/>
      <c r="PYI20" s="63"/>
      <c r="PYJ20" s="63"/>
      <c r="PYK20" s="63"/>
      <c r="PYL20" s="63"/>
      <c r="PYM20" s="63"/>
      <c r="PYN20" s="63"/>
      <c r="PYO20" s="63"/>
      <c r="PYP20" s="63"/>
      <c r="PYQ20" s="63"/>
      <c r="PYR20" s="63"/>
      <c r="PYS20" s="63"/>
      <c r="PYT20" s="63"/>
      <c r="PYU20" s="63"/>
      <c r="PYV20" s="63"/>
      <c r="PYW20" s="63"/>
      <c r="PYX20" s="63"/>
      <c r="PYY20" s="63"/>
      <c r="PYZ20" s="63"/>
      <c r="PZA20" s="63"/>
      <c r="PZB20" s="63"/>
      <c r="PZC20" s="63"/>
      <c r="PZD20" s="63"/>
      <c r="PZE20" s="63"/>
      <c r="PZF20" s="63"/>
      <c r="PZG20" s="63"/>
      <c r="PZH20" s="63"/>
      <c r="PZI20" s="63"/>
      <c r="PZJ20" s="63"/>
      <c r="PZK20" s="63"/>
      <c r="PZL20" s="63"/>
      <c r="PZM20" s="63"/>
      <c r="PZN20" s="63"/>
      <c r="PZO20" s="63"/>
      <c r="PZP20" s="63"/>
      <c r="PZQ20" s="63"/>
      <c r="PZR20" s="63"/>
      <c r="PZS20" s="63"/>
      <c r="PZT20" s="63"/>
      <c r="PZU20" s="63"/>
      <c r="PZV20" s="63"/>
      <c r="PZW20" s="63"/>
      <c r="PZX20" s="63"/>
      <c r="PZY20" s="63"/>
      <c r="PZZ20" s="63"/>
      <c r="QAA20" s="63"/>
      <c r="QAB20" s="63"/>
      <c r="QAC20" s="63"/>
      <c r="QAD20" s="63"/>
      <c r="QAE20" s="63"/>
      <c r="QAF20" s="63"/>
      <c r="QAG20" s="63"/>
      <c r="QAH20" s="63"/>
      <c r="QAI20" s="63"/>
      <c r="QAJ20" s="63"/>
      <c r="QAK20" s="63"/>
      <c r="QAL20" s="63"/>
      <c r="QAM20" s="63"/>
      <c r="QAN20" s="63"/>
      <c r="QAO20" s="63"/>
      <c r="QAP20" s="63"/>
      <c r="QAQ20" s="63"/>
      <c r="QAR20" s="63"/>
      <c r="QAS20" s="63"/>
      <c r="QAT20" s="63"/>
      <c r="QAU20" s="63"/>
      <c r="QAV20" s="63"/>
      <c r="QAW20" s="63"/>
      <c r="QAX20" s="63"/>
      <c r="QAY20" s="63"/>
      <c r="QAZ20" s="63"/>
      <c r="QBA20" s="63"/>
      <c r="QBB20" s="63"/>
      <c r="QBC20" s="63"/>
      <c r="QBD20" s="63"/>
      <c r="QBE20" s="63"/>
      <c r="QBF20" s="63"/>
      <c r="QBG20" s="63"/>
      <c r="QBH20" s="63"/>
      <c r="QBI20" s="63"/>
      <c r="QBJ20" s="63"/>
      <c r="QBK20" s="63"/>
      <c r="QBL20" s="63"/>
      <c r="QBM20" s="63"/>
      <c r="QBN20" s="63"/>
      <c r="QBO20" s="63"/>
      <c r="QBP20" s="63"/>
      <c r="QBQ20" s="63"/>
      <c r="QBR20" s="63"/>
      <c r="QBS20" s="63"/>
      <c r="QBT20" s="63"/>
      <c r="QBU20" s="63"/>
      <c r="QBV20" s="63"/>
      <c r="QBW20" s="63"/>
      <c r="QBX20" s="63"/>
      <c r="QBY20" s="63"/>
      <c r="QBZ20" s="63"/>
      <c r="QCA20" s="63"/>
      <c r="QCB20" s="63"/>
      <c r="QCC20" s="63"/>
      <c r="QCD20" s="63"/>
      <c r="QCE20" s="63"/>
      <c r="QCF20" s="63"/>
      <c r="QCG20" s="63"/>
      <c r="QCH20" s="63"/>
      <c r="QCI20" s="63"/>
      <c r="QCJ20" s="63"/>
      <c r="QCK20" s="63"/>
      <c r="QCL20" s="63"/>
      <c r="QCM20" s="63"/>
      <c r="QCN20" s="63"/>
      <c r="QCO20" s="63"/>
      <c r="QCP20" s="63"/>
      <c r="QCQ20" s="63"/>
      <c r="QCR20" s="63"/>
      <c r="QCS20" s="63"/>
      <c r="QCT20" s="63"/>
      <c r="QCU20" s="63"/>
      <c r="QCV20" s="63"/>
      <c r="QCW20" s="63"/>
      <c r="QCX20" s="63"/>
      <c r="QCY20" s="63"/>
      <c r="QCZ20" s="63"/>
      <c r="QDA20" s="63"/>
      <c r="QDB20" s="63"/>
      <c r="QDC20" s="63"/>
      <c r="QDD20" s="63"/>
      <c r="QDE20" s="63"/>
      <c r="QDF20" s="63"/>
      <c r="QDG20" s="63"/>
      <c r="QDH20" s="63"/>
      <c r="QDI20" s="63"/>
      <c r="QDJ20" s="63"/>
      <c r="QDK20" s="63"/>
      <c r="QDL20" s="63"/>
      <c r="QDM20" s="63"/>
      <c r="QDN20" s="63"/>
      <c r="QDO20" s="63"/>
      <c r="QDP20" s="63"/>
      <c r="QDQ20" s="63"/>
      <c r="QDR20" s="63"/>
      <c r="QDS20" s="63"/>
      <c r="QDT20" s="63"/>
      <c r="QDU20" s="63"/>
      <c r="QDV20" s="63"/>
      <c r="QDW20" s="63"/>
      <c r="QDX20" s="63"/>
      <c r="QDY20" s="63"/>
      <c r="QDZ20" s="63"/>
      <c r="QEA20" s="63"/>
      <c r="QEB20" s="63"/>
      <c r="QEC20" s="63"/>
      <c r="QED20" s="63"/>
      <c r="QEE20" s="63"/>
      <c r="QEF20" s="63"/>
      <c r="QEG20" s="63"/>
      <c r="QEH20" s="63"/>
      <c r="QEI20" s="63"/>
      <c r="QEJ20" s="63"/>
      <c r="QEK20" s="63"/>
      <c r="QEL20" s="63"/>
      <c r="QEM20" s="63"/>
      <c r="QEN20" s="63"/>
      <c r="QEO20" s="63"/>
      <c r="QEP20" s="63"/>
      <c r="QEQ20" s="63"/>
      <c r="QER20" s="63"/>
      <c r="QES20" s="63"/>
      <c r="QET20" s="63"/>
      <c r="QEU20" s="63"/>
      <c r="QEV20" s="63"/>
      <c r="QEW20" s="63"/>
      <c r="QEX20" s="63"/>
      <c r="QEY20" s="63"/>
      <c r="QEZ20" s="63"/>
      <c r="QFA20" s="63"/>
      <c r="QFB20" s="63"/>
      <c r="QFC20" s="63"/>
      <c r="QFD20" s="63"/>
      <c r="QFE20" s="63"/>
      <c r="QFF20" s="63"/>
      <c r="QFG20" s="63"/>
      <c r="QFH20" s="63"/>
      <c r="QFI20" s="63"/>
      <c r="QFJ20" s="63"/>
      <c r="QFK20" s="63"/>
      <c r="QFL20" s="63"/>
      <c r="QFM20" s="63"/>
      <c r="QFN20" s="63"/>
      <c r="QFO20" s="63"/>
      <c r="QFP20" s="63"/>
      <c r="QFQ20" s="63"/>
      <c r="QFR20" s="63"/>
      <c r="QFS20" s="63"/>
      <c r="QFT20" s="63"/>
      <c r="QFU20" s="63"/>
      <c r="QFV20" s="63"/>
      <c r="QFW20" s="63"/>
      <c r="QFX20" s="63"/>
      <c r="QFY20" s="63"/>
      <c r="QFZ20" s="63"/>
      <c r="QGA20" s="63"/>
      <c r="QGB20" s="63"/>
      <c r="QGC20" s="63"/>
      <c r="QGD20" s="63"/>
      <c r="QGE20" s="63"/>
      <c r="QGF20" s="63"/>
      <c r="QGG20" s="63"/>
      <c r="QGH20" s="63"/>
      <c r="QGI20" s="63"/>
      <c r="QGJ20" s="63"/>
      <c r="QGK20" s="63"/>
      <c r="QGL20" s="63"/>
      <c r="QGM20" s="63"/>
      <c r="QGN20" s="63"/>
      <c r="QGO20" s="63"/>
      <c r="QGP20" s="63"/>
      <c r="QGQ20" s="63"/>
      <c r="QGR20" s="63"/>
      <c r="QGS20" s="63"/>
      <c r="QGT20" s="63"/>
      <c r="QGU20" s="63"/>
      <c r="QGV20" s="63"/>
      <c r="QGW20" s="63"/>
      <c r="QGX20" s="63"/>
      <c r="QGY20" s="63"/>
      <c r="QGZ20" s="63"/>
      <c r="QHA20" s="63"/>
      <c r="QHB20" s="63"/>
      <c r="QHC20" s="63"/>
      <c r="QHD20" s="63"/>
      <c r="QHE20" s="63"/>
      <c r="QHF20" s="63"/>
      <c r="QHG20" s="63"/>
      <c r="QHH20" s="63"/>
      <c r="QHI20" s="63"/>
      <c r="QHJ20" s="63"/>
      <c r="QHK20" s="63"/>
      <c r="QHL20" s="63"/>
      <c r="QHM20" s="63"/>
      <c r="QHN20" s="63"/>
      <c r="QHO20" s="63"/>
      <c r="QHP20" s="63"/>
      <c r="QHQ20" s="63"/>
      <c r="QHR20" s="63"/>
      <c r="QHS20" s="63"/>
      <c r="QHT20" s="63"/>
      <c r="QHU20" s="63"/>
      <c r="QHV20" s="63"/>
      <c r="QHW20" s="63"/>
      <c r="QHX20" s="63"/>
      <c r="QHY20" s="63"/>
      <c r="QHZ20" s="63"/>
      <c r="QIA20" s="63"/>
      <c r="QIB20" s="63"/>
      <c r="QIC20" s="63"/>
      <c r="QID20" s="63"/>
      <c r="QIE20" s="63"/>
      <c r="QIF20" s="63"/>
      <c r="QIG20" s="63"/>
      <c r="QIH20" s="63"/>
      <c r="QII20" s="63"/>
      <c r="QIJ20" s="63"/>
      <c r="QIK20" s="63"/>
      <c r="QIL20" s="63"/>
      <c r="QIM20" s="63"/>
      <c r="QIN20" s="63"/>
      <c r="QIO20" s="63"/>
      <c r="QIP20" s="63"/>
      <c r="QIQ20" s="63"/>
      <c r="QIR20" s="63"/>
      <c r="QIS20" s="63"/>
      <c r="QIT20" s="63"/>
      <c r="QIU20" s="63"/>
      <c r="QIV20" s="63"/>
      <c r="QIW20" s="63"/>
      <c r="QIX20" s="63"/>
      <c r="QIY20" s="63"/>
      <c r="QIZ20" s="63"/>
      <c r="QJA20" s="63"/>
      <c r="QJB20" s="63"/>
      <c r="QJC20" s="63"/>
      <c r="QJD20" s="63"/>
      <c r="QJE20" s="63"/>
      <c r="QJF20" s="63"/>
      <c r="QJG20" s="63"/>
      <c r="QJH20" s="63"/>
      <c r="QJI20" s="63"/>
      <c r="QJJ20" s="63"/>
      <c r="QJK20" s="63"/>
      <c r="QJL20" s="63"/>
      <c r="QJM20" s="63"/>
      <c r="QJN20" s="63"/>
      <c r="QJO20" s="63"/>
      <c r="QJP20" s="63"/>
      <c r="QJQ20" s="63"/>
      <c r="QJR20" s="63"/>
      <c r="QJS20" s="63"/>
      <c r="QJT20" s="63"/>
      <c r="QJU20" s="63"/>
      <c r="QJV20" s="63"/>
      <c r="QJW20" s="63"/>
      <c r="QJX20" s="63"/>
      <c r="QJY20" s="63"/>
      <c r="QJZ20" s="63"/>
      <c r="QKA20" s="63"/>
      <c r="QKB20" s="63"/>
      <c r="QKC20" s="63"/>
      <c r="QKD20" s="63"/>
      <c r="QKE20" s="63"/>
      <c r="QKF20" s="63"/>
      <c r="QKG20" s="63"/>
      <c r="QKH20" s="63"/>
      <c r="QKI20" s="63"/>
      <c r="QKJ20" s="63"/>
      <c r="QKK20" s="63"/>
      <c r="QKL20" s="63"/>
      <c r="QKM20" s="63"/>
      <c r="QKN20" s="63"/>
      <c r="QKO20" s="63"/>
      <c r="QKP20" s="63"/>
      <c r="QKQ20" s="63"/>
      <c r="QKR20" s="63"/>
      <c r="QKS20" s="63"/>
      <c r="QKT20" s="63"/>
      <c r="QKU20" s="63"/>
      <c r="QKV20" s="63"/>
      <c r="QKW20" s="63"/>
      <c r="QKX20" s="63"/>
      <c r="QKY20" s="63"/>
      <c r="QKZ20" s="63"/>
      <c r="QLA20" s="63"/>
      <c r="QLB20" s="63"/>
      <c r="QLC20" s="63"/>
      <c r="QLD20" s="63"/>
      <c r="QLE20" s="63"/>
      <c r="QLF20" s="63"/>
      <c r="QLG20" s="63"/>
      <c r="QLH20" s="63"/>
      <c r="QLI20" s="63"/>
      <c r="QLJ20" s="63"/>
      <c r="QLK20" s="63"/>
      <c r="QLL20" s="63"/>
      <c r="QLM20" s="63"/>
      <c r="QLN20" s="63"/>
      <c r="QLO20" s="63"/>
      <c r="QLP20" s="63"/>
      <c r="QLQ20" s="63"/>
      <c r="QLR20" s="63"/>
      <c r="QLS20" s="63"/>
      <c r="QLT20" s="63"/>
      <c r="QLU20" s="63"/>
      <c r="QLV20" s="63"/>
      <c r="QLW20" s="63"/>
      <c r="QLX20" s="63"/>
      <c r="QLY20" s="63"/>
      <c r="QLZ20" s="63"/>
      <c r="QMA20" s="63"/>
      <c r="QMB20" s="63"/>
      <c r="QMC20" s="63"/>
      <c r="QMD20" s="63"/>
      <c r="QME20" s="63"/>
      <c r="QMF20" s="63"/>
      <c r="QMG20" s="63"/>
      <c r="QMH20" s="63"/>
      <c r="QMI20" s="63"/>
      <c r="QMJ20" s="63"/>
      <c r="QMK20" s="63"/>
      <c r="QML20" s="63"/>
      <c r="QMM20" s="63"/>
      <c r="QMN20" s="63"/>
      <c r="QMO20" s="63"/>
      <c r="QMP20" s="63"/>
      <c r="QMQ20" s="63"/>
      <c r="QMR20" s="63"/>
      <c r="QMS20" s="63"/>
      <c r="QMT20" s="63"/>
      <c r="QMU20" s="63"/>
      <c r="QMV20" s="63"/>
      <c r="QMW20" s="63"/>
      <c r="QMX20" s="63"/>
      <c r="QMY20" s="63"/>
      <c r="QMZ20" s="63"/>
      <c r="QNA20" s="63"/>
      <c r="QNB20" s="63"/>
      <c r="QNC20" s="63"/>
      <c r="QND20" s="63"/>
      <c r="QNE20" s="63"/>
      <c r="QNF20" s="63"/>
      <c r="QNG20" s="63"/>
      <c r="QNH20" s="63"/>
      <c r="QNI20" s="63"/>
      <c r="QNJ20" s="63"/>
      <c r="QNK20" s="63"/>
      <c r="QNL20" s="63"/>
      <c r="QNM20" s="63"/>
      <c r="QNN20" s="63"/>
      <c r="QNO20" s="63"/>
      <c r="QNP20" s="63"/>
      <c r="QNQ20" s="63"/>
      <c r="QNR20" s="63"/>
      <c r="QNS20" s="63"/>
      <c r="QNT20" s="63"/>
      <c r="QNU20" s="63"/>
      <c r="QNV20" s="63"/>
      <c r="QNW20" s="63"/>
      <c r="QNX20" s="63"/>
      <c r="QNY20" s="63"/>
      <c r="QNZ20" s="63"/>
      <c r="QOA20" s="63"/>
      <c r="QOB20" s="63"/>
      <c r="QOC20" s="63"/>
      <c r="QOD20" s="63"/>
      <c r="QOE20" s="63"/>
      <c r="QOF20" s="63"/>
      <c r="QOG20" s="63"/>
      <c r="QOH20" s="63"/>
      <c r="QOI20" s="63"/>
      <c r="QOJ20" s="63"/>
      <c r="QOK20" s="63"/>
      <c r="QOL20" s="63"/>
      <c r="QOM20" s="63"/>
      <c r="QON20" s="63"/>
      <c r="QOO20" s="63"/>
      <c r="QOP20" s="63"/>
      <c r="QOQ20" s="63"/>
      <c r="QOR20" s="63"/>
      <c r="QOS20" s="63"/>
      <c r="QOT20" s="63"/>
      <c r="QOU20" s="63"/>
      <c r="QOV20" s="63"/>
      <c r="QOW20" s="63"/>
      <c r="QOX20" s="63"/>
      <c r="QOY20" s="63"/>
      <c r="QOZ20" s="63"/>
      <c r="QPA20" s="63"/>
      <c r="QPB20" s="63"/>
      <c r="QPC20" s="63"/>
      <c r="QPD20" s="63"/>
      <c r="QPE20" s="63"/>
      <c r="QPF20" s="63"/>
      <c r="QPG20" s="63"/>
      <c r="QPH20" s="63"/>
      <c r="QPI20" s="63"/>
      <c r="QPJ20" s="63"/>
      <c r="QPK20" s="63"/>
      <c r="QPL20" s="63"/>
      <c r="QPM20" s="63"/>
      <c r="QPN20" s="63"/>
      <c r="QPO20" s="63"/>
      <c r="QPP20" s="63"/>
      <c r="QPQ20" s="63"/>
      <c r="QPR20" s="63"/>
      <c r="QPS20" s="63"/>
      <c r="QPT20" s="63"/>
      <c r="QPU20" s="63"/>
      <c r="QPV20" s="63"/>
      <c r="QPW20" s="63"/>
      <c r="QPX20" s="63"/>
      <c r="QPY20" s="63"/>
      <c r="QPZ20" s="63"/>
      <c r="QQA20" s="63"/>
      <c r="QQB20" s="63"/>
      <c r="QQC20" s="63"/>
      <c r="QQD20" s="63"/>
      <c r="QQE20" s="63"/>
      <c r="QQF20" s="63"/>
      <c r="QQG20" s="63"/>
      <c r="QQH20" s="63"/>
      <c r="QQI20" s="63"/>
      <c r="QQJ20" s="63"/>
      <c r="QQK20" s="63"/>
      <c r="QQL20" s="63"/>
      <c r="QQM20" s="63"/>
      <c r="QQN20" s="63"/>
      <c r="QQO20" s="63"/>
      <c r="QQP20" s="63"/>
      <c r="QQQ20" s="63"/>
      <c r="QQR20" s="63"/>
      <c r="QQS20" s="63"/>
      <c r="QQT20" s="63"/>
      <c r="QQU20" s="63"/>
      <c r="QQV20" s="63"/>
      <c r="QQW20" s="63"/>
      <c r="QQX20" s="63"/>
      <c r="QQY20" s="63"/>
      <c r="QQZ20" s="63"/>
      <c r="QRA20" s="63"/>
      <c r="QRB20" s="63"/>
      <c r="QRC20" s="63"/>
      <c r="QRD20" s="63"/>
      <c r="QRE20" s="63"/>
      <c r="QRF20" s="63"/>
      <c r="QRG20" s="63"/>
      <c r="QRH20" s="63"/>
      <c r="QRI20" s="63"/>
      <c r="QRJ20" s="63"/>
      <c r="QRK20" s="63"/>
      <c r="QRL20" s="63"/>
      <c r="QRM20" s="63"/>
      <c r="QRN20" s="63"/>
      <c r="QRO20" s="63"/>
      <c r="QRP20" s="63"/>
      <c r="QRQ20" s="63"/>
      <c r="QRR20" s="63"/>
      <c r="QRS20" s="63"/>
      <c r="QRT20" s="63"/>
      <c r="QRU20" s="63"/>
      <c r="QRV20" s="63"/>
      <c r="QRW20" s="63"/>
      <c r="QRX20" s="63"/>
      <c r="QRY20" s="63"/>
      <c r="QRZ20" s="63"/>
      <c r="QSA20" s="63"/>
      <c r="QSB20" s="63"/>
      <c r="QSC20" s="63"/>
      <c r="QSD20" s="63"/>
      <c r="QSE20" s="63"/>
      <c r="QSF20" s="63"/>
      <c r="QSG20" s="63"/>
      <c r="QSH20" s="63"/>
      <c r="QSI20" s="63"/>
      <c r="QSJ20" s="63"/>
      <c r="QSK20" s="63"/>
      <c r="QSL20" s="63"/>
      <c r="QSM20" s="63"/>
      <c r="QSN20" s="63"/>
      <c r="QSO20" s="63"/>
      <c r="QSP20" s="63"/>
      <c r="QSQ20" s="63"/>
      <c r="QSR20" s="63"/>
      <c r="QSS20" s="63"/>
      <c r="QST20" s="63"/>
      <c r="QSU20" s="63"/>
      <c r="QSV20" s="63"/>
      <c r="QSW20" s="63"/>
      <c r="QSX20" s="63"/>
      <c r="QSY20" s="63"/>
      <c r="QSZ20" s="63"/>
      <c r="QTA20" s="63"/>
      <c r="QTB20" s="63"/>
      <c r="QTC20" s="63"/>
      <c r="QTD20" s="63"/>
      <c r="QTE20" s="63"/>
      <c r="QTF20" s="63"/>
      <c r="QTG20" s="63"/>
      <c r="QTH20" s="63"/>
      <c r="QTI20" s="63"/>
      <c r="QTJ20" s="63"/>
      <c r="QTK20" s="63"/>
      <c r="QTL20" s="63"/>
      <c r="QTM20" s="63"/>
      <c r="QTN20" s="63"/>
      <c r="QTO20" s="63"/>
      <c r="QTP20" s="63"/>
      <c r="QTQ20" s="63"/>
      <c r="QTR20" s="63"/>
      <c r="QTS20" s="63"/>
      <c r="QTT20" s="63"/>
      <c r="QTU20" s="63"/>
      <c r="QTV20" s="63"/>
      <c r="QTW20" s="63"/>
      <c r="QTX20" s="63"/>
      <c r="QTY20" s="63"/>
      <c r="QTZ20" s="63"/>
      <c r="QUA20" s="63"/>
      <c r="QUB20" s="63"/>
      <c r="QUC20" s="63"/>
      <c r="QUD20" s="63"/>
      <c r="QUE20" s="63"/>
      <c r="QUF20" s="63"/>
      <c r="QUG20" s="63"/>
      <c r="QUH20" s="63"/>
      <c r="QUI20" s="63"/>
      <c r="QUJ20" s="63"/>
      <c r="QUK20" s="63"/>
      <c r="QUL20" s="63"/>
      <c r="QUM20" s="63"/>
      <c r="QUN20" s="63"/>
      <c r="QUO20" s="63"/>
      <c r="QUP20" s="63"/>
      <c r="QUQ20" s="63"/>
      <c r="QUR20" s="63"/>
      <c r="QUS20" s="63"/>
      <c r="QUT20" s="63"/>
      <c r="QUU20" s="63"/>
      <c r="QUV20" s="63"/>
      <c r="QUW20" s="63"/>
      <c r="QUX20" s="63"/>
      <c r="QUY20" s="63"/>
      <c r="QUZ20" s="63"/>
      <c r="QVA20" s="63"/>
      <c r="QVB20" s="63"/>
      <c r="QVC20" s="63"/>
      <c r="QVD20" s="63"/>
      <c r="QVE20" s="63"/>
      <c r="QVF20" s="63"/>
      <c r="QVG20" s="63"/>
      <c r="QVH20" s="63"/>
      <c r="QVI20" s="63"/>
      <c r="QVJ20" s="63"/>
      <c r="QVK20" s="63"/>
      <c r="QVL20" s="63"/>
      <c r="QVM20" s="63"/>
      <c r="QVN20" s="63"/>
      <c r="QVO20" s="63"/>
      <c r="QVP20" s="63"/>
      <c r="QVQ20" s="63"/>
      <c r="QVR20" s="63"/>
      <c r="QVS20" s="63"/>
      <c r="QVT20" s="63"/>
      <c r="QVU20" s="63"/>
      <c r="QVV20" s="63"/>
      <c r="QVW20" s="63"/>
      <c r="QVX20" s="63"/>
      <c r="QVY20" s="63"/>
      <c r="QVZ20" s="63"/>
      <c r="QWA20" s="63"/>
      <c r="QWB20" s="63"/>
      <c r="QWC20" s="63"/>
      <c r="QWD20" s="63"/>
      <c r="QWE20" s="63"/>
      <c r="QWF20" s="63"/>
      <c r="QWG20" s="63"/>
      <c r="QWH20" s="63"/>
      <c r="QWI20" s="63"/>
      <c r="QWJ20" s="63"/>
      <c r="QWK20" s="63"/>
      <c r="QWL20" s="63"/>
      <c r="QWM20" s="63"/>
      <c r="QWN20" s="63"/>
      <c r="QWO20" s="63"/>
      <c r="QWP20" s="63"/>
      <c r="QWQ20" s="63"/>
      <c r="QWR20" s="63"/>
      <c r="QWS20" s="63"/>
      <c r="QWT20" s="63"/>
      <c r="QWU20" s="63"/>
      <c r="QWV20" s="63"/>
      <c r="QWW20" s="63"/>
      <c r="QWX20" s="63"/>
      <c r="QWY20" s="63"/>
      <c r="QWZ20" s="63"/>
      <c r="QXA20" s="63"/>
      <c r="QXB20" s="63"/>
      <c r="QXC20" s="63"/>
      <c r="QXD20" s="63"/>
      <c r="QXE20" s="63"/>
      <c r="QXF20" s="63"/>
      <c r="QXG20" s="63"/>
      <c r="QXH20" s="63"/>
      <c r="QXI20" s="63"/>
      <c r="QXJ20" s="63"/>
      <c r="QXK20" s="63"/>
      <c r="QXL20" s="63"/>
      <c r="QXM20" s="63"/>
      <c r="QXN20" s="63"/>
      <c r="QXO20" s="63"/>
      <c r="QXP20" s="63"/>
      <c r="QXQ20" s="63"/>
      <c r="QXR20" s="63"/>
      <c r="QXS20" s="63"/>
      <c r="QXT20" s="63"/>
      <c r="QXU20" s="63"/>
      <c r="QXV20" s="63"/>
      <c r="QXW20" s="63"/>
      <c r="QXX20" s="63"/>
      <c r="QXY20" s="63"/>
      <c r="QXZ20" s="63"/>
      <c r="QYA20" s="63"/>
      <c r="QYB20" s="63"/>
      <c r="QYC20" s="63"/>
      <c r="QYD20" s="63"/>
      <c r="QYE20" s="63"/>
      <c r="QYF20" s="63"/>
      <c r="QYG20" s="63"/>
      <c r="QYH20" s="63"/>
      <c r="QYI20" s="63"/>
      <c r="QYJ20" s="63"/>
      <c r="QYK20" s="63"/>
      <c r="QYL20" s="63"/>
      <c r="QYM20" s="63"/>
      <c r="QYN20" s="63"/>
      <c r="QYO20" s="63"/>
      <c r="QYP20" s="63"/>
      <c r="QYQ20" s="63"/>
      <c r="QYR20" s="63"/>
      <c r="QYS20" s="63"/>
      <c r="QYT20" s="63"/>
      <c r="QYU20" s="63"/>
      <c r="QYV20" s="63"/>
      <c r="QYW20" s="63"/>
      <c r="QYX20" s="63"/>
      <c r="QYY20" s="63"/>
      <c r="QYZ20" s="63"/>
      <c r="QZA20" s="63"/>
      <c r="QZB20" s="63"/>
      <c r="QZC20" s="63"/>
      <c r="QZD20" s="63"/>
      <c r="QZE20" s="63"/>
      <c r="QZF20" s="63"/>
      <c r="QZG20" s="63"/>
      <c r="QZH20" s="63"/>
      <c r="QZI20" s="63"/>
      <c r="QZJ20" s="63"/>
      <c r="QZK20" s="63"/>
      <c r="QZL20" s="63"/>
      <c r="QZM20" s="63"/>
      <c r="QZN20" s="63"/>
      <c r="QZO20" s="63"/>
      <c r="QZP20" s="63"/>
      <c r="QZQ20" s="63"/>
      <c r="QZR20" s="63"/>
      <c r="QZS20" s="63"/>
      <c r="QZT20" s="63"/>
      <c r="QZU20" s="63"/>
      <c r="QZV20" s="63"/>
      <c r="QZW20" s="63"/>
      <c r="QZX20" s="63"/>
      <c r="QZY20" s="63"/>
      <c r="QZZ20" s="63"/>
      <c r="RAA20" s="63"/>
      <c r="RAB20" s="63"/>
      <c r="RAC20" s="63"/>
      <c r="RAD20" s="63"/>
      <c r="RAE20" s="63"/>
      <c r="RAF20" s="63"/>
      <c r="RAG20" s="63"/>
      <c r="RAH20" s="63"/>
      <c r="RAI20" s="63"/>
      <c r="RAJ20" s="63"/>
      <c r="RAK20" s="63"/>
      <c r="RAL20" s="63"/>
      <c r="RAM20" s="63"/>
      <c r="RAN20" s="63"/>
      <c r="RAO20" s="63"/>
      <c r="RAP20" s="63"/>
      <c r="RAQ20" s="63"/>
      <c r="RAR20" s="63"/>
      <c r="RAS20" s="63"/>
      <c r="RAT20" s="63"/>
      <c r="RAU20" s="63"/>
      <c r="RAV20" s="63"/>
      <c r="RAW20" s="63"/>
      <c r="RAX20" s="63"/>
      <c r="RAY20" s="63"/>
      <c r="RAZ20" s="63"/>
      <c r="RBA20" s="63"/>
      <c r="RBB20" s="63"/>
      <c r="RBC20" s="63"/>
      <c r="RBD20" s="63"/>
      <c r="RBE20" s="63"/>
      <c r="RBF20" s="63"/>
      <c r="RBG20" s="63"/>
      <c r="RBH20" s="63"/>
      <c r="RBI20" s="63"/>
      <c r="RBJ20" s="63"/>
      <c r="RBK20" s="63"/>
      <c r="RBL20" s="63"/>
      <c r="RBM20" s="63"/>
      <c r="RBN20" s="63"/>
      <c r="RBO20" s="63"/>
      <c r="RBP20" s="63"/>
      <c r="RBQ20" s="63"/>
      <c r="RBR20" s="63"/>
      <c r="RBS20" s="63"/>
      <c r="RBT20" s="63"/>
      <c r="RBU20" s="63"/>
      <c r="RBV20" s="63"/>
      <c r="RBW20" s="63"/>
      <c r="RBX20" s="63"/>
      <c r="RBY20" s="63"/>
      <c r="RBZ20" s="63"/>
      <c r="RCA20" s="63"/>
      <c r="RCB20" s="63"/>
      <c r="RCC20" s="63"/>
      <c r="RCD20" s="63"/>
      <c r="RCE20" s="63"/>
      <c r="RCF20" s="63"/>
      <c r="RCG20" s="63"/>
      <c r="RCH20" s="63"/>
      <c r="RCI20" s="63"/>
      <c r="RCJ20" s="63"/>
      <c r="RCK20" s="63"/>
      <c r="RCL20" s="63"/>
      <c r="RCM20" s="63"/>
      <c r="RCN20" s="63"/>
      <c r="RCO20" s="63"/>
      <c r="RCP20" s="63"/>
      <c r="RCQ20" s="63"/>
      <c r="RCR20" s="63"/>
      <c r="RCS20" s="63"/>
      <c r="RCT20" s="63"/>
      <c r="RCU20" s="63"/>
      <c r="RCV20" s="63"/>
      <c r="RCW20" s="63"/>
      <c r="RCX20" s="63"/>
      <c r="RCY20" s="63"/>
      <c r="RCZ20" s="63"/>
      <c r="RDA20" s="63"/>
      <c r="RDB20" s="63"/>
      <c r="RDC20" s="63"/>
      <c r="RDD20" s="63"/>
      <c r="RDE20" s="63"/>
      <c r="RDF20" s="63"/>
      <c r="RDG20" s="63"/>
      <c r="RDH20" s="63"/>
      <c r="RDI20" s="63"/>
      <c r="RDJ20" s="63"/>
      <c r="RDK20" s="63"/>
      <c r="RDL20" s="63"/>
      <c r="RDM20" s="63"/>
      <c r="RDN20" s="63"/>
      <c r="RDO20" s="63"/>
      <c r="RDP20" s="63"/>
      <c r="RDQ20" s="63"/>
      <c r="RDR20" s="63"/>
      <c r="RDS20" s="63"/>
      <c r="RDT20" s="63"/>
      <c r="RDU20" s="63"/>
      <c r="RDV20" s="63"/>
      <c r="RDW20" s="63"/>
      <c r="RDX20" s="63"/>
      <c r="RDY20" s="63"/>
      <c r="RDZ20" s="63"/>
      <c r="REA20" s="63"/>
      <c r="REB20" s="63"/>
      <c r="REC20" s="63"/>
      <c r="RED20" s="63"/>
      <c r="REE20" s="63"/>
      <c r="REF20" s="63"/>
      <c r="REG20" s="63"/>
      <c r="REH20" s="63"/>
      <c r="REI20" s="63"/>
      <c r="REJ20" s="63"/>
      <c r="REK20" s="63"/>
      <c r="REL20" s="63"/>
      <c r="REM20" s="63"/>
      <c r="REN20" s="63"/>
      <c r="REO20" s="63"/>
      <c r="REP20" s="63"/>
      <c r="REQ20" s="63"/>
      <c r="RER20" s="63"/>
      <c r="RES20" s="63"/>
      <c r="RET20" s="63"/>
      <c r="REU20" s="63"/>
      <c r="REV20" s="63"/>
      <c r="REW20" s="63"/>
      <c r="REX20" s="63"/>
      <c r="REY20" s="63"/>
      <c r="REZ20" s="63"/>
      <c r="RFA20" s="63"/>
      <c r="RFB20" s="63"/>
      <c r="RFC20" s="63"/>
      <c r="RFD20" s="63"/>
      <c r="RFE20" s="63"/>
      <c r="RFF20" s="63"/>
      <c r="RFG20" s="63"/>
      <c r="RFH20" s="63"/>
      <c r="RFI20" s="63"/>
      <c r="RFJ20" s="63"/>
      <c r="RFK20" s="63"/>
      <c r="RFL20" s="63"/>
      <c r="RFM20" s="63"/>
      <c r="RFN20" s="63"/>
      <c r="RFO20" s="63"/>
      <c r="RFP20" s="63"/>
      <c r="RFQ20" s="63"/>
      <c r="RFR20" s="63"/>
      <c r="RFS20" s="63"/>
      <c r="RFT20" s="63"/>
      <c r="RFU20" s="63"/>
      <c r="RFV20" s="63"/>
      <c r="RFW20" s="63"/>
      <c r="RFX20" s="63"/>
      <c r="RFY20" s="63"/>
      <c r="RFZ20" s="63"/>
      <c r="RGA20" s="63"/>
      <c r="RGB20" s="63"/>
      <c r="RGC20" s="63"/>
      <c r="RGD20" s="63"/>
      <c r="RGE20" s="63"/>
      <c r="RGF20" s="63"/>
      <c r="RGG20" s="63"/>
      <c r="RGH20" s="63"/>
      <c r="RGI20" s="63"/>
      <c r="RGJ20" s="63"/>
      <c r="RGK20" s="63"/>
      <c r="RGL20" s="63"/>
      <c r="RGM20" s="63"/>
      <c r="RGN20" s="63"/>
      <c r="RGO20" s="63"/>
      <c r="RGP20" s="63"/>
      <c r="RGQ20" s="63"/>
      <c r="RGR20" s="63"/>
      <c r="RGS20" s="63"/>
      <c r="RGT20" s="63"/>
      <c r="RGU20" s="63"/>
      <c r="RGV20" s="63"/>
      <c r="RGW20" s="63"/>
      <c r="RGX20" s="63"/>
      <c r="RGY20" s="63"/>
      <c r="RGZ20" s="63"/>
      <c r="RHA20" s="63"/>
      <c r="RHB20" s="63"/>
      <c r="RHC20" s="63"/>
      <c r="RHD20" s="63"/>
      <c r="RHE20" s="63"/>
      <c r="RHF20" s="63"/>
      <c r="RHG20" s="63"/>
      <c r="RHH20" s="63"/>
      <c r="RHI20" s="63"/>
      <c r="RHJ20" s="63"/>
      <c r="RHK20" s="63"/>
      <c r="RHL20" s="63"/>
      <c r="RHM20" s="63"/>
      <c r="RHN20" s="63"/>
      <c r="RHO20" s="63"/>
      <c r="RHP20" s="63"/>
      <c r="RHQ20" s="63"/>
      <c r="RHR20" s="63"/>
      <c r="RHS20" s="63"/>
      <c r="RHT20" s="63"/>
      <c r="RHU20" s="63"/>
      <c r="RHV20" s="63"/>
      <c r="RHW20" s="63"/>
      <c r="RHX20" s="63"/>
      <c r="RHY20" s="63"/>
      <c r="RHZ20" s="63"/>
      <c r="RIA20" s="63"/>
      <c r="RIB20" s="63"/>
      <c r="RIC20" s="63"/>
      <c r="RID20" s="63"/>
      <c r="RIE20" s="63"/>
      <c r="RIF20" s="63"/>
      <c r="RIG20" s="63"/>
      <c r="RIH20" s="63"/>
      <c r="RII20" s="63"/>
      <c r="RIJ20" s="63"/>
      <c r="RIK20" s="63"/>
      <c r="RIL20" s="63"/>
      <c r="RIM20" s="63"/>
      <c r="RIN20" s="63"/>
      <c r="RIO20" s="63"/>
      <c r="RIP20" s="63"/>
      <c r="RIQ20" s="63"/>
      <c r="RIR20" s="63"/>
      <c r="RIS20" s="63"/>
      <c r="RIT20" s="63"/>
      <c r="RIU20" s="63"/>
      <c r="RIV20" s="63"/>
      <c r="RIW20" s="63"/>
      <c r="RIX20" s="63"/>
      <c r="RIY20" s="63"/>
      <c r="RIZ20" s="63"/>
      <c r="RJA20" s="63"/>
      <c r="RJB20" s="63"/>
      <c r="RJC20" s="63"/>
      <c r="RJD20" s="63"/>
      <c r="RJE20" s="63"/>
      <c r="RJF20" s="63"/>
      <c r="RJG20" s="63"/>
      <c r="RJH20" s="63"/>
      <c r="RJI20" s="63"/>
      <c r="RJJ20" s="63"/>
      <c r="RJK20" s="63"/>
      <c r="RJL20" s="63"/>
      <c r="RJM20" s="63"/>
      <c r="RJN20" s="63"/>
      <c r="RJO20" s="63"/>
      <c r="RJP20" s="63"/>
      <c r="RJQ20" s="63"/>
      <c r="RJR20" s="63"/>
      <c r="RJS20" s="63"/>
      <c r="RJT20" s="63"/>
      <c r="RJU20" s="63"/>
      <c r="RJV20" s="63"/>
      <c r="RJW20" s="63"/>
      <c r="RJX20" s="63"/>
      <c r="RJY20" s="63"/>
      <c r="RJZ20" s="63"/>
      <c r="RKA20" s="63"/>
      <c r="RKB20" s="63"/>
      <c r="RKC20" s="63"/>
      <c r="RKD20" s="63"/>
      <c r="RKE20" s="63"/>
      <c r="RKF20" s="63"/>
      <c r="RKG20" s="63"/>
      <c r="RKH20" s="63"/>
      <c r="RKI20" s="63"/>
      <c r="RKJ20" s="63"/>
      <c r="RKK20" s="63"/>
      <c r="RKL20" s="63"/>
      <c r="RKM20" s="63"/>
      <c r="RKN20" s="63"/>
      <c r="RKO20" s="63"/>
      <c r="RKP20" s="63"/>
      <c r="RKQ20" s="63"/>
      <c r="RKR20" s="63"/>
      <c r="RKS20" s="63"/>
      <c r="RKT20" s="63"/>
      <c r="RKU20" s="63"/>
      <c r="RKV20" s="63"/>
      <c r="RKW20" s="63"/>
      <c r="RKX20" s="63"/>
      <c r="RKY20" s="63"/>
      <c r="RKZ20" s="63"/>
      <c r="RLA20" s="63"/>
      <c r="RLB20" s="63"/>
      <c r="RLC20" s="63"/>
      <c r="RLD20" s="63"/>
      <c r="RLE20" s="63"/>
      <c r="RLF20" s="63"/>
      <c r="RLG20" s="63"/>
      <c r="RLH20" s="63"/>
      <c r="RLI20" s="63"/>
      <c r="RLJ20" s="63"/>
      <c r="RLK20" s="63"/>
      <c r="RLL20" s="63"/>
      <c r="RLM20" s="63"/>
      <c r="RLN20" s="63"/>
      <c r="RLO20" s="63"/>
      <c r="RLP20" s="63"/>
      <c r="RLQ20" s="63"/>
      <c r="RLR20" s="63"/>
      <c r="RLS20" s="63"/>
      <c r="RLT20" s="63"/>
      <c r="RLU20" s="63"/>
      <c r="RLV20" s="63"/>
      <c r="RLW20" s="63"/>
      <c r="RLX20" s="63"/>
      <c r="RLY20" s="63"/>
      <c r="RLZ20" s="63"/>
      <c r="RMA20" s="63"/>
      <c r="RMB20" s="63"/>
      <c r="RMC20" s="63"/>
      <c r="RMD20" s="63"/>
      <c r="RME20" s="63"/>
      <c r="RMF20" s="63"/>
      <c r="RMG20" s="63"/>
      <c r="RMH20" s="63"/>
      <c r="RMI20" s="63"/>
      <c r="RMJ20" s="63"/>
      <c r="RMK20" s="63"/>
      <c r="RML20" s="63"/>
      <c r="RMM20" s="63"/>
      <c r="RMN20" s="63"/>
      <c r="RMO20" s="63"/>
      <c r="RMP20" s="63"/>
      <c r="RMQ20" s="63"/>
      <c r="RMR20" s="63"/>
      <c r="RMS20" s="63"/>
      <c r="RMT20" s="63"/>
      <c r="RMU20" s="63"/>
      <c r="RMV20" s="63"/>
      <c r="RMW20" s="63"/>
      <c r="RMX20" s="63"/>
      <c r="RMY20" s="63"/>
      <c r="RMZ20" s="63"/>
      <c r="RNA20" s="63"/>
      <c r="RNB20" s="63"/>
      <c r="RNC20" s="63"/>
      <c r="RND20" s="63"/>
      <c r="RNE20" s="63"/>
      <c r="RNF20" s="63"/>
      <c r="RNG20" s="63"/>
      <c r="RNH20" s="63"/>
      <c r="RNI20" s="63"/>
      <c r="RNJ20" s="63"/>
      <c r="RNK20" s="63"/>
      <c r="RNL20" s="63"/>
      <c r="RNM20" s="63"/>
      <c r="RNN20" s="63"/>
      <c r="RNO20" s="63"/>
      <c r="RNP20" s="63"/>
      <c r="RNQ20" s="63"/>
      <c r="RNR20" s="63"/>
      <c r="RNS20" s="63"/>
      <c r="RNT20" s="63"/>
      <c r="RNU20" s="63"/>
      <c r="RNV20" s="63"/>
      <c r="RNW20" s="63"/>
      <c r="RNX20" s="63"/>
      <c r="RNY20" s="63"/>
      <c r="RNZ20" s="63"/>
      <c r="ROA20" s="63"/>
      <c r="ROB20" s="63"/>
      <c r="ROC20" s="63"/>
      <c r="ROD20" s="63"/>
      <c r="ROE20" s="63"/>
      <c r="ROF20" s="63"/>
      <c r="ROG20" s="63"/>
      <c r="ROH20" s="63"/>
      <c r="ROI20" s="63"/>
      <c r="ROJ20" s="63"/>
      <c r="ROK20" s="63"/>
      <c r="ROL20" s="63"/>
      <c r="ROM20" s="63"/>
      <c r="RON20" s="63"/>
      <c r="ROO20" s="63"/>
      <c r="ROP20" s="63"/>
      <c r="ROQ20" s="63"/>
      <c r="ROR20" s="63"/>
      <c r="ROS20" s="63"/>
      <c r="ROT20" s="63"/>
      <c r="ROU20" s="63"/>
      <c r="ROV20" s="63"/>
      <c r="ROW20" s="63"/>
      <c r="ROX20" s="63"/>
      <c r="ROY20" s="63"/>
      <c r="ROZ20" s="63"/>
      <c r="RPA20" s="63"/>
      <c r="RPB20" s="63"/>
      <c r="RPC20" s="63"/>
      <c r="RPD20" s="63"/>
      <c r="RPE20" s="63"/>
      <c r="RPF20" s="63"/>
      <c r="RPG20" s="63"/>
      <c r="RPH20" s="63"/>
      <c r="RPI20" s="63"/>
      <c r="RPJ20" s="63"/>
      <c r="RPK20" s="63"/>
      <c r="RPL20" s="63"/>
      <c r="RPM20" s="63"/>
      <c r="RPN20" s="63"/>
      <c r="RPO20" s="63"/>
      <c r="RPP20" s="63"/>
      <c r="RPQ20" s="63"/>
      <c r="RPR20" s="63"/>
      <c r="RPS20" s="63"/>
      <c r="RPT20" s="63"/>
      <c r="RPU20" s="63"/>
      <c r="RPV20" s="63"/>
      <c r="RPW20" s="63"/>
      <c r="RPX20" s="63"/>
      <c r="RPY20" s="63"/>
      <c r="RPZ20" s="63"/>
      <c r="RQA20" s="63"/>
      <c r="RQB20" s="63"/>
      <c r="RQC20" s="63"/>
      <c r="RQD20" s="63"/>
      <c r="RQE20" s="63"/>
      <c r="RQF20" s="63"/>
      <c r="RQG20" s="63"/>
      <c r="RQH20" s="63"/>
      <c r="RQI20" s="63"/>
      <c r="RQJ20" s="63"/>
      <c r="RQK20" s="63"/>
      <c r="RQL20" s="63"/>
      <c r="RQM20" s="63"/>
      <c r="RQN20" s="63"/>
      <c r="RQO20" s="63"/>
      <c r="RQP20" s="63"/>
      <c r="RQQ20" s="63"/>
      <c r="RQR20" s="63"/>
      <c r="RQS20" s="63"/>
      <c r="RQT20" s="63"/>
      <c r="RQU20" s="63"/>
      <c r="RQV20" s="63"/>
      <c r="RQW20" s="63"/>
      <c r="RQX20" s="63"/>
      <c r="RQY20" s="63"/>
      <c r="RQZ20" s="63"/>
      <c r="RRA20" s="63"/>
      <c r="RRB20" s="63"/>
      <c r="RRC20" s="63"/>
      <c r="RRD20" s="63"/>
      <c r="RRE20" s="63"/>
      <c r="RRF20" s="63"/>
      <c r="RRG20" s="63"/>
      <c r="RRH20" s="63"/>
      <c r="RRI20" s="63"/>
      <c r="RRJ20" s="63"/>
      <c r="RRK20" s="63"/>
      <c r="RRL20" s="63"/>
      <c r="RRM20" s="63"/>
      <c r="RRN20" s="63"/>
      <c r="RRO20" s="63"/>
      <c r="RRP20" s="63"/>
      <c r="RRQ20" s="63"/>
      <c r="RRR20" s="63"/>
      <c r="RRS20" s="63"/>
      <c r="RRT20" s="63"/>
      <c r="RRU20" s="63"/>
      <c r="RRV20" s="63"/>
      <c r="RRW20" s="63"/>
      <c r="RRX20" s="63"/>
      <c r="RRY20" s="63"/>
      <c r="RRZ20" s="63"/>
      <c r="RSA20" s="63"/>
      <c r="RSB20" s="63"/>
      <c r="RSC20" s="63"/>
      <c r="RSD20" s="63"/>
      <c r="RSE20" s="63"/>
      <c r="RSF20" s="63"/>
      <c r="RSG20" s="63"/>
      <c r="RSH20" s="63"/>
      <c r="RSI20" s="63"/>
      <c r="RSJ20" s="63"/>
      <c r="RSK20" s="63"/>
      <c r="RSL20" s="63"/>
      <c r="RSM20" s="63"/>
      <c r="RSN20" s="63"/>
      <c r="RSO20" s="63"/>
      <c r="RSP20" s="63"/>
      <c r="RSQ20" s="63"/>
      <c r="RSR20" s="63"/>
      <c r="RSS20" s="63"/>
      <c r="RST20" s="63"/>
      <c r="RSU20" s="63"/>
      <c r="RSV20" s="63"/>
      <c r="RSW20" s="63"/>
      <c r="RSX20" s="63"/>
      <c r="RSY20" s="63"/>
      <c r="RSZ20" s="63"/>
      <c r="RTA20" s="63"/>
      <c r="RTB20" s="63"/>
      <c r="RTC20" s="63"/>
      <c r="RTD20" s="63"/>
      <c r="RTE20" s="63"/>
      <c r="RTF20" s="63"/>
      <c r="RTG20" s="63"/>
      <c r="RTH20" s="63"/>
      <c r="RTI20" s="63"/>
      <c r="RTJ20" s="63"/>
      <c r="RTK20" s="63"/>
      <c r="RTL20" s="63"/>
      <c r="RTM20" s="63"/>
      <c r="RTN20" s="63"/>
      <c r="RTO20" s="63"/>
      <c r="RTP20" s="63"/>
      <c r="RTQ20" s="63"/>
      <c r="RTR20" s="63"/>
      <c r="RTS20" s="63"/>
      <c r="RTT20" s="63"/>
      <c r="RTU20" s="63"/>
      <c r="RTV20" s="63"/>
      <c r="RTW20" s="63"/>
      <c r="RTX20" s="63"/>
      <c r="RTY20" s="63"/>
      <c r="RTZ20" s="63"/>
      <c r="RUA20" s="63"/>
      <c r="RUB20" s="63"/>
      <c r="RUC20" s="63"/>
      <c r="RUD20" s="63"/>
      <c r="RUE20" s="63"/>
      <c r="RUF20" s="63"/>
      <c r="RUG20" s="63"/>
      <c r="RUH20" s="63"/>
      <c r="RUI20" s="63"/>
      <c r="RUJ20" s="63"/>
      <c r="RUK20" s="63"/>
      <c r="RUL20" s="63"/>
      <c r="RUM20" s="63"/>
      <c r="RUN20" s="63"/>
      <c r="RUO20" s="63"/>
      <c r="RUP20" s="63"/>
      <c r="RUQ20" s="63"/>
      <c r="RUR20" s="63"/>
      <c r="RUS20" s="63"/>
      <c r="RUT20" s="63"/>
      <c r="RUU20" s="63"/>
      <c r="RUV20" s="63"/>
      <c r="RUW20" s="63"/>
      <c r="RUX20" s="63"/>
      <c r="RUY20" s="63"/>
      <c r="RUZ20" s="63"/>
      <c r="RVA20" s="63"/>
      <c r="RVB20" s="63"/>
      <c r="RVC20" s="63"/>
      <c r="RVD20" s="63"/>
      <c r="RVE20" s="63"/>
      <c r="RVF20" s="63"/>
      <c r="RVG20" s="63"/>
      <c r="RVH20" s="63"/>
      <c r="RVI20" s="63"/>
      <c r="RVJ20" s="63"/>
      <c r="RVK20" s="63"/>
      <c r="RVL20" s="63"/>
      <c r="RVM20" s="63"/>
      <c r="RVN20" s="63"/>
      <c r="RVO20" s="63"/>
      <c r="RVP20" s="63"/>
      <c r="RVQ20" s="63"/>
      <c r="RVR20" s="63"/>
      <c r="RVS20" s="63"/>
      <c r="RVT20" s="63"/>
      <c r="RVU20" s="63"/>
      <c r="RVV20" s="63"/>
      <c r="RVW20" s="63"/>
      <c r="RVX20" s="63"/>
      <c r="RVY20" s="63"/>
      <c r="RVZ20" s="63"/>
      <c r="RWA20" s="63"/>
      <c r="RWB20" s="63"/>
      <c r="RWC20" s="63"/>
      <c r="RWD20" s="63"/>
      <c r="RWE20" s="63"/>
      <c r="RWF20" s="63"/>
      <c r="RWG20" s="63"/>
      <c r="RWH20" s="63"/>
      <c r="RWI20" s="63"/>
      <c r="RWJ20" s="63"/>
      <c r="RWK20" s="63"/>
      <c r="RWL20" s="63"/>
      <c r="RWM20" s="63"/>
      <c r="RWN20" s="63"/>
      <c r="RWO20" s="63"/>
      <c r="RWP20" s="63"/>
      <c r="RWQ20" s="63"/>
      <c r="RWR20" s="63"/>
      <c r="RWS20" s="63"/>
      <c r="RWT20" s="63"/>
      <c r="RWU20" s="63"/>
      <c r="RWV20" s="63"/>
      <c r="RWW20" s="63"/>
      <c r="RWX20" s="63"/>
      <c r="RWY20" s="63"/>
      <c r="RWZ20" s="63"/>
      <c r="RXA20" s="63"/>
      <c r="RXB20" s="63"/>
      <c r="RXC20" s="63"/>
      <c r="RXD20" s="63"/>
      <c r="RXE20" s="63"/>
      <c r="RXF20" s="63"/>
      <c r="RXG20" s="63"/>
      <c r="RXH20" s="63"/>
      <c r="RXI20" s="63"/>
      <c r="RXJ20" s="63"/>
      <c r="RXK20" s="63"/>
      <c r="RXL20" s="63"/>
      <c r="RXM20" s="63"/>
      <c r="RXN20" s="63"/>
      <c r="RXO20" s="63"/>
      <c r="RXP20" s="63"/>
      <c r="RXQ20" s="63"/>
      <c r="RXR20" s="63"/>
      <c r="RXS20" s="63"/>
      <c r="RXT20" s="63"/>
      <c r="RXU20" s="63"/>
      <c r="RXV20" s="63"/>
      <c r="RXW20" s="63"/>
      <c r="RXX20" s="63"/>
      <c r="RXY20" s="63"/>
      <c r="RXZ20" s="63"/>
      <c r="RYA20" s="63"/>
      <c r="RYB20" s="63"/>
      <c r="RYC20" s="63"/>
      <c r="RYD20" s="63"/>
      <c r="RYE20" s="63"/>
      <c r="RYF20" s="63"/>
      <c r="RYG20" s="63"/>
      <c r="RYH20" s="63"/>
      <c r="RYI20" s="63"/>
      <c r="RYJ20" s="63"/>
      <c r="RYK20" s="63"/>
      <c r="RYL20" s="63"/>
      <c r="RYM20" s="63"/>
      <c r="RYN20" s="63"/>
      <c r="RYO20" s="63"/>
      <c r="RYP20" s="63"/>
      <c r="RYQ20" s="63"/>
      <c r="RYR20" s="63"/>
      <c r="RYS20" s="63"/>
      <c r="RYT20" s="63"/>
      <c r="RYU20" s="63"/>
      <c r="RYV20" s="63"/>
      <c r="RYW20" s="63"/>
      <c r="RYX20" s="63"/>
      <c r="RYY20" s="63"/>
      <c r="RYZ20" s="63"/>
      <c r="RZA20" s="63"/>
      <c r="RZB20" s="63"/>
      <c r="RZC20" s="63"/>
      <c r="RZD20" s="63"/>
      <c r="RZE20" s="63"/>
      <c r="RZF20" s="63"/>
      <c r="RZG20" s="63"/>
      <c r="RZH20" s="63"/>
      <c r="RZI20" s="63"/>
      <c r="RZJ20" s="63"/>
      <c r="RZK20" s="63"/>
      <c r="RZL20" s="63"/>
      <c r="RZM20" s="63"/>
      <c r="RZN20" s="63"/>
      <c r="RZO20" s="63"/>
      <c r="RZP20" s="63"/>
      <c r="RZQ20" s="63"/>
      <c r="RZR20" s="63"/>
      <c r="RZS20" s="63"/>
      <c r="RZT20" s="63"/>
      <c r="RZU20" s="63"/>
      <c r="RZV20" s="63"/>
      <c r="RZW20" s="63"/>
      <c r="RZX20" s="63"/>
      <c r="RZY20" s="63"/>
      <c r="RZZ20" s="63"/>
      <c r="SAA20" s="63"/>
      <c r="SAB20" s="63"/>
      <c r="SAC20" s="63"/>
      <c r="SAD20" s="63"/>
      <c r="SAE20" s="63"/>
      <c r="SAF20" s="63"/>
      <c r="SAG20" s="63"/>
      <c r="SAH20" s="63"/>
      <c r="SAI20" s="63"/>
      <c r="SAJ20" s="63"/>
      <c r="SAK20" s="63"/>
      <c r="SAL20" s="63"/>
      <c r="SAM20" s="63"/>
      <c r="SAN20" s="63"/>
      <c r="SAO20" s="63"/>
      <c r="SAP20" s="63"/>
      <c r="SAQ20" s="63"/>
      <c r="SAR20" s="63"/>
      <c r="SAS20" s="63"/>
      <c r="SAT20" s="63"/>
      <c r="SAU20" s="63"/>
      <c r="SAV20" s="63"/>
      <c r="SAW20" s="63"/>
      <c r="SAX20" s="63"/>
      <c r="SAY20" s="63"/>
      <c r="SAZ20" s="63"/>
      <c r="SBA20" s="63"/>
      <c r="SBB20" s="63"/>
      <c r="SBC20" s="63"/>
      <c r="SBD20" s="63"/>
      <c r="SBE20" s="63"/>
      <c r="SBF20" s="63"/>
      <c r="SBG20" s="63"/>
      <c r="SBH20" s="63"/>
      <c r="SBI20" s="63"/>
      <c r="SBJ20" s="63"/>
      <c r="SBK20" s="63"/>
      <c r="SBL20" s="63"/>
      <c r="SBM20" s="63"/>
      <c r="SBN20" s="63"/>
      <c r="SBO20" s="63"/>
      <c r="SBP20" s="63"/>
      <c r="SBQ20" s="63"/>
      <c r="SBR20" s="63"/>
      <c r="SBS20" s="63"/>
      <c r="SBT20" s="63"/>
      <c r="SBU20" s="63"/>
      <c r="SBV20" s="63"/>
      <c r="SBW20" s="63"/>
      <c r="SBX20" s="63"/>
      <c r="SBY20" s="63"/>
      <c r="SBZ20" s="63"/>
      <c r="SCA20" s="63"/>
      <c r="SCB20" s="63"/>
      <c r="SCC20" s="63"/>
      <c r="SCD20" s="63"/>
      <c r="SCE20" s="63"/>
      <c r="SCF20" s="63"/>
      <c r="SCG20" s="63"/>
      <c r="SCH20" s="63"/>
      <c r="SCI20" s="63"/>
      <c r="SCJ20" s="63"/>
      <c r="SCK20" s="63"/>
      <c r="SCL20" s="63"/>
      <c r="SCM20" s="63"/>
      <c r="SCN20" s="63"/>
      <c r="SCO20" s="63"/>
      <c r="SCP20" s="63"/>
      <c r="SCQ20" s="63"/>
      <c r="SCR20" s="63"/>
      <c r="SCS20" s="63"/>
      <c r="SCT20" s="63"/>
      <c r="SCU20" s="63"/>
      <c r="SCV20" s="63"/>
      <c r="SCW20" s="63"/>
      <c r="SCX20" s="63"/>
      <c r="SCY20" s="63"/>
      <c r="SCZ20" s="63"/>
      <c r="SDA20" s="63"/>
      <c r="SDB20" s="63"/>
      <c r="SDC20" s="63"/>
      <c r="SDD20" s="63"/>
      <c r="SDE20" s="63"/>
      <c r="SDF20" s="63"/>
      <c r="SDG20" s="63"/>
      <c r="SDH20" s="63"/>
      <c r="SDI20" s="63"/>
      <c r="SDJ20" s="63"/>
      <c r="SDK20" s="63"/>
      <c r="SDL20" s="63"/>
      <c r="SDM20" s="63"/>
      <c r="SDN20" s="63"/>
      <c r="SDO20" s="63"/>
      <c r="SDP20" s="63"/>
      <c r="SDQ20" s="63"/>
      <c r="SDR20" s="63"/>
      <c r="SDS20" s="63"/>
      <c r="SDT20" s="63"/>
      <c r="SDU20" s="63"/>
      <c r="SDV20" s="63"/>
      <c r="SDW20" s="63"/>
      <c r="SDX20" s="63"/>
      <c r="SDY20" s="63"/>
      <c r="SDZ20" s="63"/>
      <c r="SEA20" s="63"/>
      <c r="SEB20" s="63"/>
      <c r="SEC20" s="63"/>
      <c r="SED20" s="63"/>
      <c r="SEE20" s="63"/>
      <c r="SEF20" s="63"/>
      <c r="SEG20" s="63"/>
      <c r="SEH20" s="63"/>
      <c r="SEI20" s="63"/>
      <c r="SEJ20" s="63"/>
      <c r="SEK20" s="63"/>
      <c r="SEL20" s="63"/>
      <c r="SEM20" s="63"/>
      <c r="SEN20" s="63"/>
      <c r="SEO20" s="63"/>
      <c r="SEP20" s="63"/>
      <c r="SEQ20" s="63"/>
      <c r="SER20" s="63"/>
      <c r="SES20" s="63"/>
      <c r="SET20" s="63"/>
      <c r="SEU20" s="63"/>
      <c r="SEV20" s="63"/>
      <c r="SEW20" s="63"/>
      <c r="SEX20" s="63"/>
      <c r="SEY20" s="63"/>
      <c r="SEZ20" s="63"/>
      <c r="SFA20" s="63"/>
      <c r="SFB20" s="63"/>
      <c r="SFC20" s="63"/>
      <c r="SFD20" s="63"/>
      <c r="SFE20" s="63"/>
      <c r="SFF20" s="63"/>
      <c r="SFG20" s="63"/>
      <c r="SFH20" s="63"/>
      <c r="SFI20" s="63"/>
      <c r="SFJ20" s="63"/>
      <c r="SFK20" s="63"/>
      <c r="SFL20" s="63"/>
      <c r="SFM20" s="63"/>
      <c r="SFN20" s="63"/>
      <c r="SFO20" s="63"/>
      <c r="SFP20" s="63"/>
      <c r="SFQ20" s="63"/>
      <c r="SFR20" s="63"/>
      <c r="SFS20" s="63"/>
      <c r="SFT20" s="63"/>
      <c r="SFU20" s="63"/>
      <c r="SFV20" s="63"/>
      <c r="SFW20" s="63"/>
      <c r="SFX20" s="63"/>
      <c r="SFY20" s="63"/>
      <c r="SFZ20" s="63"/>
      <c r="SGA20" s="63"/>
      <c r="SGB20" s="63"/>
      <c r="SGC20" s="63"/>
      <c r="SGD20" s="63"/>
      <c r="SGE20" s="63"/>
      <c r="SGF20" s="63"/>
      <c r="SGG20" s="63"/>
      <c r="SGH20" s="63"/>
      <c r="SGI20" s="63"/>
      <c r="SGJ20" s="63"/>
      <c r="SGK20" s="63"/>
      <c r="SGL20" s="63"/>
      <c r="SGM20" s="63"/>
      <c r="SGN20" s="63"/>
      <c r="SGO20" s="63"/>
      <c r="SGP20" s="63"/>
      <c r="SGQ20" s="63"/>
      <c r="SGR20" s="63"/>
      <c r="SGS20" s="63"/>
      <c r="SGT20" s="63"/>
      <c r="SGU20" s="63"/>
      <c r="SGV20" s="63"/>
      <c r="SGW20" s="63"/>
      <c r="SGX20" s="63"/>
      <c r="SGY20" s="63"/>
      <c r="SGZ20" s="63"/>
      <c r="SHA20" s="63"/>
      <c r="SHB20" s="63"/>
      <c r="SHC20" s="63"/>
      <c r="SHD20" s="63"/>
      <c r="SHE20" s="63"/>
      <c r="SHF20" s="63"/>
      <c r="SHG20" s="63"/>
      <c r="SHH20" s="63"/>
      <c r="SHI20" s="63"/>
      <c r="SHJ20" s="63"/>
      <c r="SHK20" s="63"/>
      <c r="SHL20" s="63"/>
      <c r="SHM20" s="63"/>
      <c r="SHN20" s="63"/>
      <c r="SHO20" s="63"/>
      <c r="SHP20" s="63"/>
      <c r="SHQ20" s="63"/>
      <c r="SHR20" s="63"/>
      <c r="SHS20" s="63"/>
      <c r="SHT20" s="63"/>
      <c r="SHU20" s="63"/>
      <c r="SHV20" s="63"/>
      <c r="SHW20" s="63"/>
      <c r="SHX20" s="63"/>
      <c r="SHY20" s="63"/>
      <c r="SHZ20" s="63"/>
      <c r="SIA20" s="63"/>
      <c r="SIB20" s="63"/>
      <c r="SIC20" s="63"/>
      <c r="SID20" s="63"/>
      <c r="SIE20" s="63"/>
      <c r="SIF20" s="63"/>
      <c r="SIG20" s="63"/>
      <c r="SIH20" s="63"/>
      <c r="SII20" s="63"/>
      <c r="SIJ20" s="63"/>
      <c r="SIK20" s="63"/>
      <c r="SIL20" s="63"/>
      <c r="SIM20" s="63"/>
      <c r="SIN20" s="63"/>
      <c r="SIO20" s="63"/>
      <c r="SIP20" s="63"/>
      <c r="SIQ20" s="63"/>
      <c r="SIR20" s="63"/>
      <c r="SIS20" s="63"/>
      <c r="SIT20" s="63"/>
      <c r="SIU20" s="63"/>
      <c r="SIV20" s="63"/>
      <c r="SIW20" s="63"/>
      <c r="SIX20" s="63"/>
      <c r="SIY20" s="63"/>
      <c r="SIZ20" s="63"/>
      <c r="SJA20" s="63"/>
      <c r="SJB20" s="63"/>
      <c r="SJC20" s="63"/>
      <c r="SJD20" s="63"/>
      <c r="SJE20" s="63"/>
      <c r="SJF20" s="63"/>
      <c r="SJG20" s="63"/>
      <c r="SJH20" s="63"/>
      <c r="SJI20" s="63"/>
      <c r="SJJ20" s="63"/>
      <c r="SJK20" s="63"/>
      <c r="SJL20" s="63"/>
      <c r="SJM20" s="63"/>
      <c r="SJN20" s="63"/>
      <c r="SJO20" s="63"/>
      <c r="SJP20" s="63"/>
      <c r="SJQ20" s="63"/>
      <c r="SJR20" s="63"/>
      <c r="SJS20" s="63"/>
      <c r="SJT20" s="63"/>
      <c r="SJU20" s="63"/>
      <c r="SJV20" s="63"/>
      <c r="SJW20" s="63"/>
      <c r="SJX20" s="63"/>
      <c r="SJY20" s="63"/>
      <c r="SJZ20" s="63"/>
      <c r="SKA20" s="63"/>
      <c r="SKB20" s="63"/>
      <c r="SKC20" s="63"/>
      <c r="SKD20" s="63"/>
      <c r="SKE20" s="63"/>
      <c r="SKF20" s="63"/>
      <c r="SKG20" s="63"/>
      <c r="SKH20" s="63"/>
      <c r="SKI20" s="63"/>
      <c r="SKJ20" s="63"/>
      <c r="SKK20" s="63"/>
      <c r="SKL20" s="63"/>
      <c r="SKM20" s="63"/>
      <c r="SKN20" s="63"/>
      <c r="SKO20" s="63"/>
      <c r="SKP20" s="63"/>
      <c r="SKQ20" s="63"/>
      <c r="SKR20" s="63"/>
      <c r="SKS20" s="63"/>
      <c r="SKT20" s="63"/>
      <c r="SKU20" s="63"/>
      <c r="SKV20" s="63"/>
      <c r="SKW20" s="63"/>
      <c r="SKX20" s="63"/>
      <c r="SKY20" s="63"/>
      <c r="SKZ20" s="63"/>
      <c r="SLA20" s="63"/>
      <c r="SLB20" s="63"/>
      <c r="SLC20" s="63"/>
      <c r="SLD20" s="63"/>
      <c r="SLE20" s="63"/>
      <c r="SLF20" s="63"/>
      <c r="SLG20" s="63"/>
      <c r="SLH20" s="63"/>
      <c r="SLI20" s="63"/>
      <c r="SLJ20" s="63"/>
      <c r="SLK20" s="63"/>
      <c r="SLL20" s="63"/>
      <c r="SLM20" s="63"/>
      <c r="SLN20" s="63"/>
      <c r="SLO20" s="63"/>
      <c r="SLP20" s="63"/>
      <c r="SLQ20" s="63"/>
      <c r="SLR20" s="63"/>
      <c r="SLS20" s="63"/>
      <c r="SLT20" s="63"/>
      <c r="SLU20" s="63"/>
      <c r="SLV20" s="63"/>
      <c r="SLW20" s="63"/>
      <c r="SLX20" s="63"/>
      <c r="SLY20" s="63"/>
      <c r="SLZ20" s="63"/>
      <c r="SMA20" s="63"/>
      <c r="SMB20" s="63"/>
      <c r="SMC20" s="63"/>
      <c r="SMD20" s="63"/>
      <c r="SME20" s="63"/>
      <c r="SMF20" s="63"/>
      <c r="SMG20" s="63"/>
      <c r="SMH20" s="63"/>
      <c r="SMI20" s="63"/>
      <c r="SMJ20" s="63"/>
      <c r="SMK20" s="63"/>
      <c r="SML20" s="63"/>
      <c r="SMM20" s="63"/>
      <c r="SMN20" s="63"/>
      <c r="SMO20" s="63"/>
      <c r="SMP20" s="63"/>
      <c r="SMQ20" s="63"/>
      <c r="SMR20" s="63"/>
      <c r="SMS20" s="63"/>
      <c r="SMT20" s="63"/>
      <c r="SMU20" s="63"/>
      <c r="SMV20" s="63"/>
      <c r="SMW20" s="63"/>
      <c r="SMX20" s="63"/>
      <c r="SMY20" s="63"/>
      <c r="SMZ20" s="63"/>
      <c r="SNA20" s="63"/>
      <c r="SNB20" s="63"/>
      <c r="SNC20" s="63"/>
      <c r="SND20" s="63"/>
      <c r="SNE20" s="63"/>
      <c r="SNF20" s="63"/>
      <c r="SNG20" s="63"/>
      <c r="SNH20" s="63"/>
      <c r="SNI20" s="63"/>
      <c r="SNJ20" s="63"/>
      <c r="SNK20" s="63"/>
      <c r="SNL20" s="63"/>
      <c r="SNM20" s="63"/>
      <c r="SNN20" s="63"/>
      <c r="SNO20" s="63"/>
      <c r="SNP20" s="63"/>
      <c r="SNQ20" s="63"/>
      <c r="SNR20" s="63"/>
      <c r="SNS20" s="63"/>
      <c r="SNT20" s="63"/>
      <c r="SNU20" s="63"/>
      <c r="SNV20" s="63"/>
      <c r="SNW20" s="63"/>
      <c r="SNX20" s="63"/>
      <c r="SNY20" s="63"/>
      <c r="SNZ20" s="63"/>
      <c r="SOA20" s="63"/>
      <c r="SOB20" s="63"/>
      <c r="SOC20" s="63"/>
      <c r="SOD20" s="63"/>
      <c r="SOE20" s="63"/>
      <c r="SOF20" s="63"/>
      <c r="SOG20" s="63"/>
      <c r="SOH20" s="63"/>
      <c r="SOI20" s="63"/>
      <c r="SOJ20" s="63"/>
      <c r="SOK20" s="63"/>
      <c r="SOL20" s="63"/>
      <c r="SOM20" s="63"/>
      <c r="SON20" s="63"/>
      <c r="SOO20" s="63"/>
      <c r="SOP20" s="63"/>
      <c r="SOQ20" s="63"/>
      <c r="SOR20" s="63"/>
      <c r="SOS20" s="63"/>
      <c r="SOT20" s="63"/>
      <c r="SOU20" s="63"/>
      <c r="SOV20" s="63"/>
      <c r="SOW20" s="63"/>
      <c r="SOX20" s="63"/>
      <c r="SOY20" s="63"/>
      <c r="SOZ20" s="63"/>
      <c r="SPA20" s="63"/>
      <c r="SPB20" s="63"/>
      <c r="SPC20" s="63"/>
      <c r="SPD20" s="63"/>
      <c r="SPE20" s="63"/>
      <c r="SPF20" s="63"/>
      <c r="SPG20" s="63"/>
      <c r="SPH20" s="63"/>
      <c r="SPI20" s="63"/>
      <c r="SPJ20" s="63"/>
      <c r="SPK20" s="63"/>
      <c r="SPL20" s="63"/>
      <c r="SPM20" s="63"/>
      <c r="SPN20" s="63"/>
      <c r="SPO20" s="63"/>
      <c r="SPP20" s="63"/>
      <c r="SPQ20" s="63"/>
      <c r="SPR20" s="63"/>
      <c r="SPS20" s="63"/>
      <c r="SPT20" s="63"/>
      <c r="SPU20" s="63"/>
      <c r="SPV20" s="63"/>
      <c r="SPW20" s="63"/>
      <c r="SPX20" s="63"/>
      <c r="SPY20" s="63"/>
      <c r="SPZ20" s="63"/>
      <c r="SQA20" s="63"/>
      <c r="SQB20" s="63"/>
      <c r="SQC20" s="63"/>
      <c r="SQD20" s="63"/>
      <c r="SQE20" s="63"/>
      <c r="SQF20" s="63"/>
      <c r="SQG20" s="63"/>
      <c r="SQH20" s="63"/>
      <c r="SQI20" s="63"/>
      <c r="SQJ20" s="63"/>
      <c r="SQK20" s="63"/>
      <c r="SQL20" s="63"/>
      <c r="SQM20" s="63"/>
      <c r="SQN20" s="63"/>
      <c r="SQO20" s="63"/>
      <c r="SQP20" s="63"/>
      <c r="SQQ20" s="63"/>
      <c r="SQR20" s="63"/>
      <c r="SQS20" s="63"/>
      <c r="SQT20" s="63"/>
      <c r="SQU20" s="63"/>
      <c r="SQV20" s="63"/>
      <c r="SQW20" s="63"/>
      <c r="SQX20" s="63"/>
      <c r="SQY20" s="63"/>
      <c r="SQZ20" s="63"/>
      <c r="SRA20" s="63"/>
      <c r="SRB20" s="63"/>
      <c r="SRC20" s="63"/>
      <c r="SRD20" s="63"/>
      <c r="SRE20" s="63"/>
      <c r="SRF20" s="63"/>
      <c r="SRG20" s="63"/>
      <c r="SRH20" s="63"/>
      <c r="SRI20" s="63"/>
      <c r="SRJ20" s="63"/>
      <c r="SRK20" s="63"/>
      <c r="SRL20" s="63"/>
      <c r="SRM20" s="63"/>
      <c r="SRN20" s="63"/>
      <c r="SRO20" s="63"/>
      <c r="SRP20" s="63"/>
      <c r="SRQ20" s="63"/>
      <c r="SRR20" s="63"/>
      <c r="SRS20" s="63"/>
      <c r="SRT20" s="63"/>
      <c r="SRU20" s="63"/>
      <c r="SRV20" s="63"/>
      <c r="SRW20" s="63"/>
      <c r="SRX20" s="63"/>
      <c r="SRY20" s="63"/>
      <c r="SRZ20" s="63"/>
      <c r="SSA20" s="63"/>
      <c r="SSB20" s="63"/>
      <c r="SSC20" s="63"/>
      <c r="SSD20" s="63"/>
      <c r="SSE20" s="63"/>
      <c r="SSF20" s="63"/>
      <c r="SSG20" s="63"/>
      <c r="SSH20" s="63"/>
      <c r="SSI20" s="63"/>
      <c r="SSJ20" s="63"/>
      <c r="SSK20" s="63"/>
      <c r="SSL20" s="63"/>
      <c r="SSM20" s="63"/>
      <c r="SSN20" s="63"/>
      <c r="SSO20" s="63"/>
      <c r="SSP20" s="63"/>
      <c r="SSQ20" s="63"/>
      <c r="SSR20" s="63"/>
      <c r="SSS20" s="63"/>
      <c r="SST20" s="63"/>
      <c r="SSU20" s="63"/>
      <c r="SSV20" s="63"/>
      <c r="SSW20" s="63"/>
      <c r="SSX20" s="63"/>
      <c r="SSY20" s="63"/>
      <c r="SSZ20" s="63"/>
      <c r="STA20" s="63"/>
      <c r="STB20" s="63"/>
      <c r="STC20" s="63"/>
      <c r="STD20" s="63"/>
      <c r="STE20" s="63"/>
      <c r="STF20" s="63"/>
      <c r="STG20" s="63"/>
      <c r="STH20" s="63"/>
      <c r="STI20" s="63"/>
      <c r="STJ20" s="63"/>
      <c r="STK20" s="63"/>
      <c r="STL20" s="63"/>
      <c r="STM20" s="63"/>
      <c r="STN20" s="63"/>
      <c r="STO20" s="63"/>
      <c r="STP20" s="63"/>
      <c r="STQ20" s="63"/>
      <c r="STR20" s="63"/>
      <c r="STS20" s="63"/>
      <c r="STT20" s="63"/>
      <c r="STU20" s="63"/>
      <c r="STV20" s="63"/>
      <c r="STW20" s="63"/>
      <c r="STX20" s="63"/>
      <c r="STY20" s="63"/>
      <c r="STZ20" s="63"/>
      <c r="SUA20" s="63"/>
      <c r="SUB20" s="63"/>
      <c r="SUC20" s="63"/>
      <c r="SUD20" s="63"/>
      <c r="SUE20" s="63"/>
      <c r="SUF20" s="63"/>
      <c r="SUG20" s="63"/>
      <c r="SUH20" s="63"/>
      <c r="SUI20" s="63"/>
      <c r="SUJ20" s="63"/>
      <c r="SUK20" s="63"/>
      <c r="SUL20" s="63"/>
      <c r="SUM20" s="63"/>
      <c r="SUN20" s="63"/>
      <c r="SUO20" s="63"/>
      <c r="SUP20" s="63"/>
      <c r="SUQ20" s="63"/>
      <c r="SUR20" s="63"/>
      <c r="SUS20" s="63"/>
      <c r="SUT20" s="63"/>
      <c r="SUU20" s="63"/>
      <c r="SUV20" s="63"/>
      <c r="SUW20" s="63"/>
      <c r="SUX20" s="63"/>
      <c r="SUY20" s="63"/>
      <c r="SUZ20" s="63"/>
      <c r="SVA20" s="63"/>
      <c r="SVB20" s="63"/>
      <c r="SVC20" s="63"/>
      <c r="SVD20" s="63"/>
      <c r="SVE20" s="63"/>
      <c r="SVF20" s="63"/>
      <c r="SVG20" s="63"/>
      <c r="SVH20" s="63"/>
      <c r="SVI20" s="63"/>
      <c r="SVJ20" s="63"/>
      <c r="SVK20" s="63"/>
      <c r="SVL20" s="63"/>
      <c r="SVM20" s="63"/>
      <c r="SVN20" s="63"/>
      <c r="SVO20" s="63"/>
      <c r="SVP20" s="63"/>
      <c r="SVQ20" s="63"/>
      <c r="SVR20" s="63"/>
      <c r="SVS20" s="63"/>
      <c r="SVT20" s="63"/>
      <c r="SVU20" s="63"/>
      <c r="SVV20" s="63"/>
      <c r="SVW20" s="63"/>
      <c r="SVX20" s="63"/>
      <c r="SVY20" s="63"/>
      <c r="SVZ20" s="63"/>
      <c r="SWA20" s="63"/>
      <c r="SWB20" s="63"/>
      <c r="SWC20" s="63"/>
      <c r="SWD20" s="63"/>
      <c r="SWE20" s="63"/>
      <c r="SWF20" s="63"/>
      <c r="SWG20" s="63"/>
      <c r="SWH20" s="63"/>
      <c r="SWI20" s="63"/>
      <c r="SWJ20" s="63"/>
      <c r="SWK20" s="63"/>
      <c r="SWL20" s="63"/>
      <c r="SWM20" s="63"/>
      <c r="SWN20" s="63"/>
      <c r="SWO20" s="63"/>
      <c r="SWP20" s="63"/>
      <c r="SWQ20" s="63"/>
      <c r="SWR20" s="63"/>
      <c r="SWS20" s="63"/>
      <c r="SWT20" s="63"/>
      <c r="SWU20" s="63"/>
      <c r="SWV20" s="63"/>
      <c r="SWW20" s="63"/>
      <c r="SWX20" s="63"/>
      <c r="SWY20" s="63"/>
      <c r="SWZ20" s="63"/>
      <c r="SXA20" s="63"/>
      <c r="SXB20" s="63"/>
      <c r="SXC20" s="63"/>
      <c r="SXD20" s="63"/>
      <c r="SXE20" s="63"/>
      <c r="SXF20" s="63"/>
      <c r="SXG20" s="63"/>
      <c r="SXH20" s="63"/>
      <c r="SXI20" s="63"/>
      <c r="SXJ20" s="63"/>
      <c r="SXK20" s="63"/>
      <c r="SXL20" s="63"/>
      <c r="SXM20" s="63"/>
      <c r="SXN20" s="63"/>
      <c r="SXO20" s="63"/>
      <c r="SXP20" s="63"/>
      <c r="SXQ20" s="63"/>
      <c r="SXR20" s="63"/>
      <c r="SXS20" s="63"/>
      <c r="SXT20" s="63"/>
      <c r="SXU20" s="63"/>
      <c r="SXV20" s="63"/>
      <c r="SXW20" s="63"/>
      <c r="SXX20" s="63"/>
      <c r="SXY20" s="63"/>
      <c r="SXZ20" s="63"/>
      <c r="SYA20" s="63"/>
      <c r="SYB20" s="63"/>
      <c r="SYC20" s="63"/>
      <c r="SYD20" s="63"/>
      <c r="SYE20" s="63"/>
      <c r="SYF20" s="63"/>
      <c r="SYG20" s="63"/>
      <c r="SYH20" s="63"/>
      <c r="SYI20" s="63"/>
      <c r="SYJ20" s="63"/>
      <c r="SYK20" s="63"/>
      <c r="SYL20" s="63"/>
      <c r="SYM20" s="63"/>
      <c r="SYN20" s="63"/>
      <c r="SYO20" s="63"/>
      <c r="SYP20" s="63"/>
      <c r="SYQ20" s="63"/>
      <c r="SYR20" s="63"/>
      <c r="SYS20" s="63"/>
      <c r="SYT20" s="63"/>
      <c r="SYU20" s="63"/>
      <c r="SYV20" s="63"/>
      <c r="SYW20" s="63"/>
      <c r="SYX20" s="63"/>
      <c r="SYY20" s="63"/>
      <c r="SYZ20" s="63"/>
      <c r="SZA20" s="63"/>
      <c r="SZB20" s="63"/>
      <c r="SZC20" s="63"/>
      <c r="SZD20" s="63"/>
      <c r="SZE20" s="63"/>
      <c r="SZF20" s="63"/>
      <c r="SZG20" s="63"/>
      <c r="SZH20" s="63"/>
      <c r="SZI20" s="63"/>
      <c r="SZJ20" s="63"/>
      <c r="SZK20" s="63"/>
      <c r="SZL20" s="63"/>
      <c r="SZM20" s="63"/>
      <c r="SZN20" s="63"/>
      <c r="SZO20" s="63"/>
      <c r="SZP20" s="63"/>
      <c r="SZQ20" s="63"/>
      <c r="SZR20" s="63"/>
      <c r="SZS20" s="63"/>
      <c r="SZT20" s="63"/>
      <c r="SZU20" s="63"/>
      <c r="SZV20" s="63"/>
      <c r="SZW20" s="63"/>
      <c r="SZX20" s="63"/>
      <c r="SZY20" s="63"/>
      <c r="SZZ20" s="63"/>
      <c r="TAA20" s="63"/>
      <c r="TAB20" s="63"/>
      <c r="TAC20" s="63"/>
      <c r="TAD20" s="63"/>
      <c r="TAE20" s="63"/>
      <c r="TAF20" s="63"/>
      <c r="TAG20" s="63"/>
      <c r="TAH20" s="63"/>
      <c r="TAI20" s="63"/>
      <c r="TAJ20" s="63"/>
      <c r="TAK20" s="63"/>
      <c r="TAL20" s="63"/>
      <c r="TAM20" s="63"/>
      <c r="TAN20" s="63"/>
      <c r="TAO20" s="63"/>
      <c r="TAP20" s="63"/>
      <c r="TAQ20" s="63"/>
      <c r="TAR20" s="63"/>
      <c r="TAS20" s="63"/>
      <c r="TAT20" s="63"/>
      <c r="TAU20" s="63"/>
      <c r="TAV20" s="63"/>
      <c r="TAW20" s="63"/>
      <c r="TAX20" s="63"/>
      <c r="TAY20" s="63"/>
      <c r="TAZ20" s="63"/>
      <c r="TBA20" s="63"/>
      <c r="TBB20" s="63"/>
      <c r="TBC20" s="63"/>
      <c r="TBD20" s="63"/>
      <c r="TBE20" s="63"/>
      <c r="TBF20" s="63"/>
      <c r="TBG20" s="63"/>
      <c r="TBH20" s="63"/>
      <c r="TBI20" s="63"/>
      <c r="TBJ20" s="63"/>
      <c r="TBK20" s="63"/>
      <c r="TBL20" s="63"/>
      <c r="TBM20" s="63"/>
      <c r="TBN20" s="63"/>
      <c r="TBO20" s="63"/>
      <c r="TBP20" s="63"/>
      <c r="TBQ20" s="63"/>
      <c r="TBR20" s="63"/>
      <c r="TBS20" s="63"/>
      <c r="TBT20" s="63"/>
      <c r="TBU20" s="63"/>
      <c r="TBV20" s="63"/>
      <c r="TBW20" s="63"/>
      <c r="TBX20" s="63"/>
      <c r="TBY20" s="63"/>
      <c r="TBZ20" s="63"/>
      <c r="TCA20" s="63"/>
      <c r="TCB20" s="63"/>
      <c r="TCC20" s="63"/>
      <c r="TCD20" s="63"/>
      <c r="TCE20" s="63"/>
      <c r="TCF20" s="63"/>
      <c r="TCG20" s="63"/>
      <c r="TCH20" s="63"/>
      <c r="TCI20" s="63"/>
      <c r="TCJ20" s="63"/>
      <c r="TCK20" s="63"/>
      <c r="TCL20" s="63"/>
      <c r="TCM20" s="63"/>
      <c r="TCN20" s="63"/>
      <c r="TCO20" s="63"/>
      <c r="TCP20" s="63"/>
      <c r="TCQ20" s="63"/>
      <c r="TCR20" s="63"/>
      <c r="TCS20" s="63"/>
      <c r="TCT20" s="63"/>
      <c r="TCU20" s="63"/>
      <c r="TCV20" s="63"/>
      <c r="TCW20" s="63"/>
      <c r="TCX20" s="63"/>
      <c r="TCY20" s="63"/>
      <c r="TCZ20" s="63"/>
      <c r="TDA20" s="63"/>
      <c r="TDB20" s="63"/>
      <c r="TDC20" s="63"/>
      <c r="TDD20" s="63"/>
      <c r="TDE20" s="63"/>
      <c r="TDF20" s="63"/>
      <c r="TDG20" s="63"/>
      <c r="TDH20" s="63"/>
      <c r="TDI20" s="63"/>
      <c r="TDJ20" s="63"/>
      <c r="TDK20" s="63"/>
      <c r="TDL20" s="63"/>
      <c r="TDM20" s="63"/>
      <c r="TDN20" s="63"/>
      <c r="TDO20" s="63"/>
      <c r="TDP20" s="63"/>
      <c r="TDQ20" s="63"/>
      <c r="TDR20" s="63"/>
      <c r="TDS20" s="63"/>
      <c r="TDT20" s="63"/>
      <c r="TDU20" s="63"/>
      <c r="TDV20" s="63"/>
      <c r="TDW20" s="63"/>
      <c r="TDX20" s="63"/>
      <c r="TDY20" s="63"/>
      <c r="TDZ20" s="63"/>
      <c r="TEA20" s="63"/>
      <c r="TEB20" s="63"/>
      <c r="TEC20" s="63"/>
      <c r="TED20" s="63"/>
      <c r="TEE20" s="63"/>
      <c r="TEF20" s="63"/>
      <c r="TEG20" s="63"/>
      <c r="TEH20" s="63"/>
      <c r="TEI20" s="63"/>
      <c r="TEJ20" s="63"/>
      <c r="TEK20" s="63"/>
      <c r="TEL20" s="63"/>
      <c r="TEM20" s="63"/>
      <c r="TEN20" s="63"/>
      <c r="TEO20" s="63"/>
      <c r="TEP20" s="63"/>
      <c r="TEQ20" s="63"/>
      <c r="TER20" s="63"/>
      <c r="TES20" s="63"/>
      <c r="TET20" s="63"/>
      <c r="TEU20" s="63"/>
      <c r="TEV20" s="63"/>
      <c r="TEW20" s="63"/>
      <c r="TEX20" s="63"/>
      <c r="TEY20" s="63"/>
      <c r="TEZ20" s="63"/>
      <c r="TFA20" s="63"/>
      <c r="TFB20" s="63"/>
      <c r="TFC20" s="63"/>
      <c r="TFD20" s="63"/>
      <c r="TFE20" s="63"/>
      <c r="TFF20" s="63"/>
      <c r="TFG20" s="63"/>
      <c r="TFH20" s="63"/>
      <c r="TFI20" s="63"/>
      <c r="TFJ20" s="63"/>
      <c r="TFK20" s="63"/>
      <c r="TFL20" s="63"/>
      <c r="TFM20" s="63"/>
      <c r="TFN20" s="63"/>
      <c r="TFO20" s="63"/>
      <c r="TFP20" s="63"/>
      <c r="TFQ20" s="63"/>
      <c r="TFR20" s="63"/>
      <c r="TFS20" s="63"/>
      <c r="TFT20" s="63"/>
      <c r="TFU20" s="63"/>
      <c r="TFV20" s="63"/>
      <c r="TFW20" s="63"/>
      <c r="TFX20" s="63"/>
      <c r="TFY20" s="63"/>
      <c r="TFZ20" s="63"/>
      <c r="TGA20" s="63"/>
      <c r="TGB20" s="63"/>
      <c r="TGC20" s="63"/>
      <c r="TGD20" s="63"/>
      <c r="TGE20" s="63"/>
      <c r="TGF20" s="63"/>
      <c r="TGG20" s="63"/>
      <c r="TGH20" s="63"/>
      <c r="TGI20" s="63"/>
      <c r="TGJ20" s="63"/>
      <c r="TGK20" s="63"/>
      <c r="TGL20" s="63"/>
      <c r="TGM20" s="63"/>
      <c r="TGN20" s="63"/>
      <c r="TGO20" s="63"/>
      <c r="TGP20" s="63"/>
      <c r="TGQ20" s="63"/>
      <c r="TGR20" s="63"/>
      <c r="TGS20" s="63"/>
      <c r="TGT20" s="63"/>
      <c r="TGU20" s="63"/>
      <c r="TGV20" s="63"/>
      <c r="TGW20" s="63"/>
      <c r="TGX20" s="63"/>
      <c r="TGY20" s="63"/>
      <c r="TGZ20" s="63"/>
      <c r="THA20" s="63"/>
      <c r="THB20" s="63"/>
      <c r="THC20" s="63"/>
      <c r="THD20" s="63"/>
      <c r="THE20" s="63"/>
      <c r="THF20" s="63"/>
      <c r="THG20" s="63"/>
      <c r="THH20" s="63"/>
      <c r="THI20" s="63"/>
      <c r="THJ20" s="63"/>
      <c r="THK20" s="63"/>
      <c r="THL20" s="63"/>
      <c r="THM20" s="63"/>
      <c r="THN20" s="63"/>
      <c r="THO20" s="63"/>
      <c r="THP20" s="63"/>
      <c r="THQ20" s="63"/>
      <c r="THR20" s="63"/>
      <c r="THS20" s="63"/>
      <c r="THT20" s="63"/>
      <c r="THU20" s="63"/>
      <c r="THV20" s="63"/>
      <c r="THW20" s="63"/>
      <c r="THX20" s="63"/>
      <c r="THY20" s="63"/>
      <c r="THZ20" s="63"/>
      <c r="TIA20" s="63"/>
      <c r="TIB20" s="63"/>
      <c r="TIC20" s="63"/>
      <c r="TID20" s="63"/>
      <c r="TIE20" s="63"/>
      <c r="TIF20" s="63"/>
      <c r="TIG20" s="63"/>
      <c r="TIH20" s="63"/>
      <c r="TII20" s="63"/>
      <c r="TIJ20" s="63"/>
      <c r="TIK20" s="63"/>
      <c r="TIL20" s="63"/>
      <c r="TIM20" s="63"/>
      <c r="TIN20" s="63"/>
      <c r="TIO20" s="63"/>
      <c r="TIP20" s="63"/>
      <c r="TIQ20" s="63"/>
      <c r="TIR20" s="63"/>
      <c r="TIS20" s="63"/>
      <c r="TIT20" s="63"/>
      <c r="TIU20" s="63"/>
      <c r="TIV20" s="63"/>
      <c r="TIW20" s="63"/>
      <c r="TIX20" s="63"/>
      <c r="TIY20" s="63"/>
      <c r="TIZ20" s="63"/>
      <c r="TJA20" s="63"/>
      <c r="TJB20" s="63"/>
      <c r="TJC20" s="63"/>
      <c r="TJD20" s="63"/>
      <c r="TJE20" s="63"/>
      <c r="TJF20" s="63"/>
      <c r="TJG20" s="63"/>
      <c r="TJH20" s="63"/>
      <c r="TJI20" s="63"/>
      <c r="TJJ20" s="63"/>
      <c r="TJK20" s="63"/>
      <c r="TJL20" s="63"/>
      <c r="TJM20" s="63"/>
      <c r="TJN20" s="63"/>
      <c r="TJO20" s="63"/>
      <c r="TJP20" s="63"/>
      <c r="TJQ20" s="63"/>
      <c r="TJR20" s="63"/>
      <c r="TJS20" s="63"/>
      <c r="TJT20" s="63"/>
      <c r="TJU20" s="63"/>
      <c r="TJV20" s="63"/>
      <c r="TJW20" s="63"/>
      <c r="TJX20" s="63"/>
      <c r="TJY20" s="63"/>
      <c r="TJZ20" s="63"/>
      <c r="TKA20" s="63"/>
      <c r="TKB20" s="63"/>
      <c r="TKC20" s="63"/>
      <c r="TKD20" s="63"/>
      <c r="TKE20" s="63"/>
      <c r="TKF20" s="63"/>
      <c r="TKG20" s="63"/>
      <c r="TKH20" s="63"/>
      <c r="TKI20" s="63"/>
      <c r="TKJ20" s="63"/>
      <c r="TKK20" s="63"/>
      <c r="TKL20" s="63"/>
      <c r="TKM20" s="63"/>
      <c r="TKN20" s="63"/>
      <c r="TKO20" s="63"/>
      <c r="TKP20" s="63"/>
      <c r="TKQ20" s="63"/>
      <c r="TKR20" s="63"/>
      <c r="TKS20" s="63"/>
      <c r="TKT20" s="63"/>
      <c r="TKU20" s="63"/>
      <c r="TKV20" s="63"/>
      <c r="TKW20" s="63"/>
      <c r="TKX20" s="63"/>
      <c r="TKY20" s="63"/>
      <c r="TKZ20" s="63"/>
      <c r="TLA20" s="63"/>
      <c r="TLB20" s="63"/>
      <c r="TLC20" s="63"/>
      <c r="TLD20" s="63"/>
      <c r="TLE20" s="63"/>
      <c r="TLF20" s="63"/>
      <c r="TLG20" s="63"/>
      <c r="TLH20" s="63"/>
      <c r="TLI20" s="63"/>
      <c r="TLJ20" s="63"/>
      <c r="TLK20" s="63"/>
      <c r="TLL20" s="63"/>
      <c r="TLM20" s="63"/>
      <c r="TLN20" s="63"/>
      <c r="TLO20" s="63"/>
      <c r="TLP20" s="63"/>
      <c r="TLQ20" s="63"/>
      <c r="TLR20" s="63"/>
      <c r="TLS20" s="63"/>
      <c r="TLT20" s="63"/>
      <c r="TLU20" s="63"/>
      <c r="TLV20" s="63"/>
      <c r="TLW20" s="63"/>
      <c r="TLX20" s="63"/>
      <c r="TLY20" s="63"/>
      <c r="TLZ20" s="63"/>
      <c r="TMA20" s="63"/>
      <c r="TMB20" s="63"/>
      <c r="TMC20" s="63"/>
      <c r="TMD20" s="63"/>
      <c r="TME20" s="63"/>
      <c r="TMF20" s="63"/>
      <c r="TMG20" s="63"/>
      <c r="TMH20" s="63"/>
      <c r="TMI20" s="63"/>
      <c r="TMJ20" s="63"/>
      <c r="TMK20" s="63"/>
      <c r="TML20" s="63"/>
      <c r="TMM20" s="63"/>
      <c r="TMN20" s="63"/>
      <c r="TMO20" s="63"/>
      <c r="TMP20" s="63"/>
      <c r="TMQ20" s="63"/>
      <c r="TMR20" s="63"/>
      <c r="TMS20" s="63"/>
      <c r="TMT20" s="63"/>
      <c r="TMU20" s="63"/>
      <c r="TMV20" s="63"/>
      <c r="TMW20" s="63"/>
      <c r="TMX20" s="63"/>
      <c r="TMY20" s="63"/>
      <c r="TMZ20" s="63"/>
      <c r="TNA20" s="63"/>
      <c r="TNB20" s="63"/>
      <c r="TNC20" s="63"/>
      <c r="TND20" s="63"/>
      <c r="TNE20" s="63"/>
      <c r="TNF20" s="63"/>
      <c r="TNG20" s="63"/>
      <c r="TNH20" s="63"/>
      <c r="TNI20" s="63"/>
      <c r="TNJ20" s="63"/>
      <c r="TNK20" s="63"/>
      <c r="TNL20" s="63"/>
      <c r="TNM20" s="63"/>
      <c r="TNN20" s="63"/>
      <c r="TNO20" s="63"/>
      <c r="TNP20" s="63"/>
      <c r="TNQ20" s="63"/>
      <c r="TNR20" s="63"/>
      <c r="TNS20" s="63"/>
      <c r="TNT20" s="63"/>
      <c r="TNU20" s="63"/>
      <c r="TNV20" s="63"/>
      <c r="TNW20" s="63"/>
      <c r="TNX20" s="63"/>
      <c r="TNY20" s="63"/>
      <c r="TNZ20" s="63"/>
      <c r="TOA20" s="63"/>
      <c r="TOB20" s="63"/>
      <c r="TOC20" s="63"/>
      <c r="TOD20" s="63"/>
      <c r="TOE20" s="63"/>
      <c r="TOF20" s="63"/>
      <c r="TOG20" s="63"/>
      <c r="TOH20" s="63"/>
      <c r="TOI20" s="63"/>
      <c r="TOJ20" s="63"/>
      <c r="TOK20" s="63"/>
      <c r="TOL20" s="63"/>
      <c r="TOM20" s="63"/>
      <c r="TON20" s="63"/>
      <c r="TOO20" s="63"/>
      <c r="TOP20" s="63"/>
      <c r="TOQ20" s="63"/>
      <c r="TOR20" s="63"/>
      <c r="TOS20" s="63"/>
      <c r="TOT20" s="63"/>
      <c r="TOU20" s="63"/>
      <c r="TOV20" s="63"/>
      <c r="TOW20" s="63"/>
      <c r="TOX20" s="63"/>
      <c r="TOY20" s="63"/>
      <c r="TOZ20" s="63"/>
      <c r="TPA20" s="63"/>
      <c r="TPB20" s="63"/>
      <c r="TPC20" s="63"/>
      <c r="TPD20" s="63"/>
      <c r="TPE20" s="63"/>
      <c r="TPF20" s="63"/>
      <c r="TPG20" s="63"/>
      <c r="TPH20" s="63"/>
      <c r="TPI20" s="63"/>
      <c r="TPJ20" s="63"/>
      <c r="TPK20" s="63"/>
      <c r="TPL20" s="63"/>
      <c r="TPM20" s="63"/>
      <c r="TPN20" s="63"/>
      <c r="TPO20" s="63"/>
      <c r="TPP20" s="63"/>
      <c r="TPQ20" s="63"/>
      <c r="TPR20" s="63"/>
      <c r="TPS20" s="63"/>
      <c r="TPT20" s="63"/>
      <c r="TPU20" s="63"/>
      <c r="TPV20" s="63"/>
      <c r="TPW20" s="63"/>
      <c r="TPX20" s="63"/>
      <c r="TPY20" s="63"/>
      <c r="TPZ20" s="63"/>
      <c r="TQA20" s="63"/>
      <c r="TQB20" s="63"/>
      <c r="TQC20" s="63"/>
      <c r="TQD20" s="63"/>
      <c r="TQE20" s="63"/>
      <c r="TQF20" s="63"/>
      <c r="TQG20" s="63"/>
      <c r="TQH20" s="63"/>
      <c r="TQI20" s="63"/>
      <c r="TQJ20" s="63"/>
      <c r="TQK20" s="63"/>
      <c r="TQL20" s="63"/>
      <c r="TQM20" s="63"/>
      <c r="TQN20" s="63"/>
      <c r="TQO20" s="63"/>
      <c r="TQP20" s="63"/>
      <c r="TQQ20" s="63"/>
      <c r="TQR20" s="63"/>
      <c r="TQS20" s="63"/>
      <c r="TQT20" s="63"/>
      <c r="TQU20" s="63"/>
      <c r="TQV20" s="63"/>
      <c r="TQW20" s="63"/>
      <c r="TQX20" s="63"/>
      <c r="TQY20" s="63"/>
      <c r="TQZ20" s="63"/>
      <c r="TRA20" s="63"/>
      <c r="TRB20" s="63"/>
      <c r="TRC20" s="63"/>
      <c r="TRD20" s="63"/>
      <c r="TRE20" s="63"/>
      <c r="TRF20" s="63"/>
      <c r="TRG20" s="63"/>
      <c r="TRH20" s="63"/>
      <c r="TRI20" s="63"/>
      <c r="TRJ20" s="63"/>
      <c r="TRK20" s="63"/>
      <c r="TRL20" s="63"/>
      <c r="TRM20" s="63"/>
      <c r="TRN20" s="63"/>
      <c r="TRO20" s="63"/>
      <c r="TRP20" s="63"/>
      <c r="TRQ20" s="63"/>
      <c r="TRR20" s="63"/>
      <c r="TRS20" s="63"/>
      <c r="TRT20" s="63"/>
      <c r="TRU20" s="63"/>
      <c r="TRV20" s="63"/>
      <c r="TRW20" s="63"/>
      <c r="TRX20" s="63"/>
      <c r="TRY20" s="63"/>
      <c r="TRZ20" s="63"/>
      <c r="TSA20" s="63"/>
      <c r="TSB20" s="63"/>
      <c r="TSC20" s="63"/>
      <c r="TSD20" s="63"/>
      <c r="TSE20" s="63"/>
      <c r="TSF20" s="63"/>
      <c r="TSG20" s="63"/>
      <c r="TSH20" s="63"/>
      <c r="TSI20" s="63"/>
      <c r="TSJ20" s="63"/>
      <c r="TSK20" s="63"/>
      <c r="TSL20" s="63"/>
      <c r="TSM20" s="63"/>
      <c r="TSN20" s="63"/>
      <c r="TSO20" s="63"/>
      <c r="TSP20" s="63"/>
      <c r="TSQ20" s="63"/>
      <c r="TSR20" s="63"/>
      <c r="TSS20" s="63"/>
      <c r="TST20" s="63"/>
      <c r="TSU20" s="63"/>
      <c r="TSV20" s="63"/>
      <c r="TSW20" s="63"/>
      <c r="TSX20" s="63"/>
      <c r="TSY20" s="63"/>
      <c r="TSZ20" s="63"/>
      <c r="TTA20" s="63"/>
      <c r="TTB20" s="63"/>
      <c r="TTC20" s="63"/>
      <c r="TTD20" s="63"/>
      <c r="TTE20" s="63"/>
      <c r="TTF20" s="63"/>
      <c r="TTG20" s="63"/>
      <c r="TTH20" s="63"/>
      <c r="TTI20" s="63"/>
      <c r="TTJ20" s="63"/>
      <c r="TTK20" s="63"/>
      <c r="TTL20" s="63"/>
      <c r="TTM20" s="63"/>
      <c r="TTN20" s="63"/>
      <c r="TTO20" s="63"/>
      <c r="TTP20" s="63"/>
      <c r="TTQ20" s="63"/>
      <c r="TTR20" s="63"/>
      <c r="TTS20" s="63"/>
      <c r="TTT20" s="63"/>
      <c r="TTU20" s="63"/>
      <c r="TTV20" s="63"/>
      <c r="TTW20" s="63"/>
      <c r="TTX20" s="63"/>
      <c r="TTY20" s="63"/>
      <c r="TTZ20" s="63"/>
      <c r="TUA20" s="63"/>
      <c r="TUB20" s="63"/>
      <c r="TUC20" s="63"/>
      <c r="TUD20" s="63"/>
      <c r="TUE20" s="63"/>
      <c r="TUF20" s="63"/>
      <c r="TUG20" s="63"/>
      <c r="TUH20" s="63"/>
      <c r="TUI20" s="63"/>
      <c r="TUJ20" s="63"/>
      <c r="TUK20" s="63"/>
      <c r="TUL20" s="63"/>
      <c r="TUM20" s="63"/>
      <c r="TUN20" s="63"/>
      <c r="TUO20" s="63"/>
      <c r="TUP20" s="63"/>
      <c r="TUQ20" s="63"/>
      <c r="TUR20" s="63"/>
      <c r="TUS20" s="63"/>
      <c r="TUT20" s="63"/>
      <c r="TUU20" s="63"/>
      <c r="TUV20" s="63"/>
      <c r="TUW20" s="63"/>
      <c r="TUX20" s="63"/>
      <c r="TUY20" s="63"/>
      <c r="TUZ20" s="63"/>
      <c r="TVA20" s="63"/>
      <c r="TVB20" s="63"/>
      <c r="TVC20" s="63"/>
      <c r="TVD20" s="63"/>
      <c r="TVE20" s="63"/>
      <c r="TVF20" s="63"/>
      <c r="TVG20" s="63"/>
      <c r="TVH20" s="63"/>
      <c r="TVI20" s="63"/>
      <c r="TVJ20" s="63"/>
      <c r="TVK20" s="63"/>
      <c r="TVL20" s="63"/>
      <c r="TVM20" s="63"/>
      <c r="TVN20" s="63"/>
      <c r="TVO20" s="63"/>
      <c r="TVP20" s="63"/>
      <c r="TVQ20" s="63"/>
      <c r="TVR20" s="63"/>
      <c r="TVS20" s="63"/>
      <c r="TVT20" s="63"/>
      <c r="TVU20" s="63"/>
      <c r="TVV20" s="63"/>
      <c r="TVW20" s="63"/>
      <c r="TVX20" s="63"/>
      <c r="TVY20" s="63"/>
      <c r="TVZ20" s="63"/>
      <c r="TWA20" s="63"/>
      <c r="TWB20" s="63"/>
      <c r="TWC20" s="63"/>
      <c r="TWD20" s="63"/>
      <c r="TWE20" s="63"/>
      <c r="TWF20" s="63"/>
      <c r="TWG20" s="63"/>
      <c r="TWH20" s="63"/>
      <c r="TWI20" s="63"/>
      <c r="TWJ20" s="63"/>
      <c r="TWK20" s="63"/>
      <c r="TWL20" s="63"/>
      <c r="TWM20" s="63"/>
      <c r="TWN20" s="63"/>
      <c r="TWO20" s="63"/>
      <c r="TWP20" s="63"/>
      <c r="TWQ20" s="63"/>
      <c r="TWR20" s="63"/>
      <c r="TWS20" s="63"/>
      <c r="TWT20" s="63"/>
      <c r="TWU20" s="63"/>
      <c r="TWV20" s="63"/>
      <c r="TWW20" s="63"/>
      <c r="TWX20" s="63"/>
      <c r="TWY20" s="63"/>
      <c r="TWZ20" s="63"/>
      <c r="TXA20" s="63"/>
      <c r="TXB20" s="63"/>
      <c r="TXC20" s="63"/>
      <c r="TXD20" s="63"/>
      <c r="TXE20" s="63"/>
      <c r="TXF20" s="63"/>
      <c r="TXG20" s="63"/>
      <c r="TXH20" s="63"/>
      <c r="TXI20" s="63"/>
      <c r="TXJ20" s="63"/>
      <c r="TXK20" s="63"/>
      <c r="TXL20" s="63"/>
      <c r="TXM20" s="63"/>
      <c r="TXN20" s="63"/>
      <c r="TXO20" s="63"/>
      <c r="TXP20" s="63"/>
      <c r="TXQ20" s="63"/>
      <c r="TXR20" s="63"/>
      <c r="TXS20" s="63"/>
      <c r="TXT20" s="63"/>
      <c r="TXU20" s="63"/>
      <c r="TXV20" s="63"/>
      <c r="TXW20" s="63"/>
      <c r="TXX20" s="63"/>
      <c r="TXY20" s="63"/>
      <c r="TXZ20" s="63"/>
      <c r="TYA20" s="63"/>
      <c r="TYB20" s="63"/>
      <c r="TYC20" s="63"/>
      <c r="TYD20" s="63"/>
      <c r="TYE20" s="63"/>
      <c r="TYF20" s="63"/>
      <c r="TYG20" s="63"/>
      <c r="TYH20" s="63"/>
      <c r="TYI20" s="63"/>
      <c r="TYJ20" s="63"/>
      <c r="TYK20" s="63"/>
      <c r="TYL20" s="63"/>
      <c r="TYM20" s="63"/>
      <c r="TYN20" s="63"/>
      <c r="TYO20" s="63"/>
      <c r="TYP20" s="63"/>
      <c r="TYQ20" s="63"/>
      <c r="TYR20" s="63"/>
      <c r="TYS20" s="63"/>
      <c r="TYT20" s="63"/>
      <c r="TYU20" s="63"/>
      <c r="TYV20" s="63"/>
      <c r="TYW20" s="63"/>
      <c r="TYX20" s="63"/>
      <c r="TYY20" s="63"/>
      <c r="TYZ20" s="63"/>
      <c r="TZA20" s="63"/>
      <c r="TZB20" s="63"/>
      <c r="TZC20" s="63"/>
      <c r="TZD20" s="63"/>
      <c r="TZE20" s="63"/>
      <c r="TZF20" s="63"/>
      <c r="TZG20" s="63"/>
      <c r="TZH20" s="63"/>
      <c r="TZI20" s="63"/>
      <c r="TZJ20" s="63"/>
      <c r="TZK20" s="63"/>
      <c r="TZL20" s="63"/>
      <c r="TZM20" s="63"/>
      <c r="TZN20" s="63"/>
      <c r="TZO20" s="63"/>
      <c r="TZP20" s="63"/>
      <c r="TZQ20" s="63"/>
      <c r="TZR20" s="63"/>
      <c r="TZS20" s="63"/>
      <c r="TZT20" s="63"/>
      <c r="TZU20" s="63"/>
      <c r="TZV20" s="63"/>
      <c r="TZW20" s="63"/>
      <c r="TZX20" s="63"/>
      <c r="TZY20" s="63"/>
      <c r="TZZ20" s="63"/>
      <c r="UAA20" s="63"/>
      <c r="UAB20" s="63"/>
      <c r="UAC20" s="63"/>
      <c r="UAD20" s="63"/>
      <c r="UAE20" s="63"/>
      <c r="UAF20" s="63"/>
      <c r="UAG20" s="63"/>
      <c r="UAH20" s="63"/>
      <c r="UAI20" s="63"/>
      <c r="UAJ20" s="63"/>
      <c r="UAK20" s="63"/>
      <c r="UAL20" s="63"/>
      <c r="UAM20" s="63"/>
      <c r="UAN20" s="63"/>
      <c r="UAO20" s="63"/>
      <c r="UAP20" s="63"/>
      <c r="UAQ20" s="63"/>
      <c r="UAR20" s="63"/>
      <c r="UAS20" s="63"/>
      <c r="UAT20" s="63"/>
      <c r="UAU20" s="63"/>
      <c r="UAV20" s="63"/>
      <c r="UAW20" s="63"/>
      <c r="UAX20" s="63"/>
      <c r="UAY20" s="63"/>
      <c r="UAZ20" s="63"/>
      <c r="UBA20" s="63"/>
      <c r="UBB20" s="63"/>
      <c r="UBC20" s="63"/>
      <c r="UBD20" s="63"/>
      <c r="UBE20" s="63"/>
      <c r="UBF20" s="63"/>
      <c r="UBG20" s="63"/>
      <c r="UBH20" s="63"/>
      <c r="UBI20" s="63"/>
      <c r="UBJ20" s="63"/>
      <c r="UBK20" s="63"/>
      <c r="UBL20" s="63"/>
      <c r="UBM20" s="63"/>
      <c r="UBN20" s="63"/>
      <c r="UBO20" s="63"/>
      <c r="UBP20" s="63"/>
      <c r="UBQ20" s="63"/>
      <c r="UBR20" s="63"/>
      <c r="UBS20" s="63"/>
      <c r="UBT20" s="63"/>
      <c r="UBU20" s="63"/>
      <c r="UBV20" s="63"/>
      <c r="UBW20" s="63"/>
      <c r="UBX20" s="63"/>
      <c r="UBY20" s="63"/>
      <c r="UBZ20" s="63"/>
      <c r="UCA20" s="63"/>
      <c r="UCB20" s="63"/>
      <c r="UCC20" s="63"/>
      <c r="UCD20" s="63"/>
      <c r="UCE20" s="63"/>
      <c r="UCF20" s="63"/>
      <c r="UCG20" s="63"/>
      <c r="UCH20" s="63"/>
      <c r="UCI20" s="63"/>
      <c r="UCJ20" s="63"/>
      <c r="UCK20" s="63"/>
      <c r="UCL20" s="63"/>
      <c r="UCM20" s="63"/>
      <c r="UCN20" s="63"/>
      <c r="UCO20" s="63"/>
      <c r="UCP20" s="63"/>
      <c r="UCQ20" s="63"/>
      <c r="UCR20" s="63"/>
      <c r="UCS20" s="63"/>
      <c r="UCT20" s="63"/>
      <c r="UCU20" s="63"/>
      <c r="UCV20" s="63"/>
      <c r="UCW20" s="63"/>
      <c r="UCX20" s="63"/>
      <c r="UCY20" s="63"/>
      <c r="UCZ20" s="63"/>
      <c r="UDA20" s="63"/>
      <c r="UDB20" s="63"/>
      <c r="UDC20" s="63"/>
      <c r="UDD20" s="63"/>
      <c r="UDE20" s="63"/>
      <c r="UDF20" s="63"/>
      <c r="UDG20" s="63"/>
      <c r="UDH20" s="63"/>
      <c r="UDI20" s="63"/>
      <c r="UDJ20" s="63"/>
      <c r="UDK20" s="63"/>
      <c r="UDL20" s="63"/>
      <c r="UDM20" s="63"/>
      <c r="UDN20" s="63"/>
      <c r="UDO20" s="63"/>
      <c r="UDP20" s="63"/>
      <c r="UDQ20" s="63"/>
      <c r="UDR20" s="63"/>
      <c r="UDS20" s="63"/>
      <c r="UDT20" s="63"/>
      <c r="UDU20" s="63"/>
      <c r="UDV20" s="63"/>
      <c r="UDW20" s="63"/>
      <c r="UDX20" s="63"/>
      <c r="UDY20" s="63"/>
      <c r="UDZ20" s="63"/>
      <c r="UEA20" s="63"/>
      <c r="UEB20" s="63"/>
      <c r="UEC20" s="63"/>
      <c r="UED20" s="63"/>
      <c r="UEE20" s="63"/>
      <c r="UEF20" s="63"/>
      <c r="UEG20" s="63"/>
      <c r="UEH20" s="63"/>
      <c r="UEI20" s="63"/>
      <c r="UEJ20" s="63"/>
      <c r="UEK20" s="63"/>
      <c r="UEL20" s="63"/>
      <c r="UEM20" s="63"/>
      <c r="UEN20" s="63"/>
      <c r="UEO20" s="63"/>
      <c r="UEP20" s="63"/>
      <c r="UEQ20" s="63"/>
      <c r="UER20" s="63"/>
      <c r="UES20" s="63"/>
      <c r="UET20" s="63"/>
      <c r="UEU20" s="63"/>
      <c r="UEV20" s="63"/>
      <c r="UEW20" s="63"/>
      <c r="UEX20" s="63"/>
      <c r="UEY20" s="63"/>
      <c r="UEZ20" s="63"/>
      <c r="UFA20" s="63"/>
      <c r="UFB20" s="63"/>
      <c r="UFC20" s="63"/>
      <c r="UFD20" s="63"/>
      <c r="UFE20" s="63"/>
      <c r="UFF20" s="63"/>
      <c r="UFG20" s="63"/>
      <c r="UFH20" s="63"/>
      <c r="UFI20" s="63"/>
      <c r="UFJ20" s="63"/>
      <c r="UFK20" s="63"/>
      <c r="UFL20" s="63"/>
      <c r="UFM20" s="63"/>
      <c r="UFN20" s="63"/>
      <c r="UFO20" s="63"/>
      <c r="UFP20" s="63"/>
      <c r="UFQ20" s="63"/>
      <c r="UFR20" s="63"/>
      <c r="UFS20" s="63"/>
      <c r="UFT20" s="63"/>
      <c r="UFU20" s="63"/>
      <c r="UFV20" s="63"/>
      <c r="UFW20" s="63"/>
      <c r="UFX20" s="63"/>
      <c r="UFY20" s="63"/>
      <c r="UFZ20" s="63"/>
      <c r="UGA20" s="63"/>
      <c r="UGB20" s="63"/>
      <c r="UGC20" s="63"/>
      <c r="UGD20" s="63"/>
      <c r="UGE20" s="63"/>
      <c r="UGF20" s="63"/>
      <c r="UGG20" s="63"/>
      <c r="UGH20" s="63"/>
      <c r="UGI20" s="63"/>
      <c r="UGJ20" s="63"/>
      <c r="UGK20" s="63"/>
      <c r="UGL20" s="63"/>
      <c r="UGM20" s="63"/>
      <c r="UGN20" s="63"/>
      <c r="UGO20" s="63"/>
      <c r="UGP20" s="63"/>
      <c r="UGQ20" s="63"/>
      <c r="UGR20" s="63"/>
      <c r="UGS20" s="63"/>
      <c r="UGT20" s="63"/>
      <c r="UGU20" s="63"/>
      <c r="UGV20" s="63"/>
      <c r="UGW20" s="63"/>
      <c r="UGX20" s="63"/>
      <c r="UGY20" s="63"/>
      <c r="UGZ20" s="63"/>
      <c r="UHA20" s="63"/>
      <c r="UHB20" s="63"/>
      <c r="UHC20" s="63"/>
      <c r="UHD20" s="63"/>
      <c r="UHE20" s="63"/>
      <c r="UHF20" s="63"/>
      <c r="UHG20" s="63"/>
      <c r="UHH20" s="63"/>
      <c r="UHI20" s="63"/>
      <c r="UHJ20" s="63"/>
      <c r="UHK20" s="63"/>
      <c r="UHL20" s="63"/>
      <c r="UHM20" s="63"/>
      <c r="UHN20" s="63"/>
      <c r="UHO20" s="63"/>
      <c r="UHP20" s="63"/>
      <c r="UHQ20" s="63"/>
      <c r="UHR20" s="63"/>
      <c r="UHS20" s="63"/>
      <c r="UHT20" s="63"/>
      <c r="UHU20" s="63"/>
      <c r="UHV20" s="63"/>
      <c r="UHW20" s="63"/>
      <c r="UHX20" s="63"/>
      <c r="UHY20" s="63"/>
      <c r="UHZ20" s="63"/>
      <c r="UIA20" s="63"/>
      <c r="UIB20" s="63"/>
      <c r="UIC20" s="63"/>
      <c r="UID20" s="63"/>
      <c r="UIE20" s="63"/>
      <c r="UIF20" s="63"/>
      <c r="UIG20" s="63"/>
      <c r="UIH20" s="63"/>
      <c r="UII20" s="63"/>
      <c r="UIJ20" s="63"/>
      <c r="UIK20" s="63"/>
      <c r="UIL20" s="63"/>
      <c r="UIM20" s="63"/>
      <c r="UIN20" s="63"/>
      <c r="UIO20" s="63"/>
      <c r="UIP20" s="63"/>
      <c r="UIQ20" s="63"/>
      <c r="UIR20" s="63"/>
      <c r="UIS20" s="63"/>
      <c r="UIT20" s="63"/>
      <c r="UIU20" s="63"/>
      <c r="UIV20" s="63"/>
      <c r="UIW20" s="63"/>
      <c r="UIX20" s="63"/>
      <c r="UIY20" s="63"/>
      <c r="UIZ20" s="63"/>
      <c r="UJA20" s="63"/>
      <c r="UJB20" s="63"/>
      <c r="UJC20" s="63"/>
      <c r="UJD20" s="63"/>
      <c r="UJE20" s="63"/>
      <c r="UJF20" s="63"/>
      <c r="UJG20" s="63"/>
      <c r="UJH20" s="63"/>
      <c r="UJI20" s="63"/>
      <c r="UJJ20" s="63"/>
      <c r="UJK20" s="63"/>
      <c r="UJL20" s="63"/>
      <c r="UJM20" s="63"/>
      <c r="UJN20" s="63"/>
      <c r="UJO20" s="63"/>
      <c r="UJP20" s="63"/>
      <c r="UJQ20" s="63"/>
      <c r="UJR20" s="63"/>
      <c r="UJS20" s="63"/>
      <c r="UJT20" s="63"/>
      <c r="UJU20" s="63"/>
      <c r="UJV20" s="63"/>
      <c r="UJW20" s="63"/>
      <c r="UJX20" s="63"/>
      <c r="UJY20" s="63"/>
      <c r="UJZ20" s="63"/>
      <c r="UKA20" s="63"/>
      <c r="UKB20" s="63"/>
      <c r="UKC20" s="63"/>
      <c r="UKD20" s="63"/>
      <c r="UKE20" s="63"/>
      <c r="UKF20" s="63"/>
      <c r="UKG20" s="63"/>
      <c r="UKH20" s="63"/>
      <c r="UKI20" s="63"/>
      <c r="UKJ20" s="63"/>
      <c r="UKK20" s="63"/>
      <c r="UKL20" s="63"/>
      <c r="UKM20" s="63"/>
      <c r="UKN20" s="63"/>
      <c r="UKO20" s="63"/>
      <c r="UKP20" s="63"/>
      <c r="UKQ20" s="63"/>
      <c r="UKR20" s="63"/>
      <c r="UKS20" s="63"/>
      <c r="UKT20" s="63"/>
      <c r="UKU20" s="63"/>
      <c r="UKV20" s="63"/>
      <c r="UKW20" s="63"/>
      <c r="UKX20" s="63"/>
      <c r="UKY20" s="63"/>
      <c r="UKZ20" s="63"/>
      <c r="ULA20" s="63"/>
      <c r="ULB20" s="63"/>
      <c r="ULC20" s="63"/>
      <c r="ULD20" s="63"/>
      <c r="ULE20" s="63"/>
      <c r="ULF20" s="63"/>
      <c r="ULG20" s="63"/>
      <c r="ULH20" s="63"/>
      <c r="ULI20" s="63"/>
      <c r="ULJ20" s="63"/>
      <c r="ULK20" s="63"/>
      <c r="ULL20" s="63"/>
      <c r="ULM20" s="63"/>
      <c r="ULN20" s="63"/>
      <c r="ULO20" s="63"/>
      <c r="ULP20" s="63"/>
      <c r="ULQ20" s="63"/>
      <c r="ULR20" s="63"/>
      <c r="ULS20" s="63"/>
      <c r="ULT20" s="63"/>
      <c r="ULU20" s="63"/>
      <c r="ULV20" s="63"/>
      <c r="ULW20" s="63"/>
      <c r="ULX20" s="63"/>
      <c r="ULY20" s="63"/>
      <c r="ULZ20" s="63"/>
      <c r="UMA20" s="63"/>
      <c r="UMB20" s="63"/>
      <c r="UMC20" s="63"/>
      <c r="UMD20" s="63"/>
      <c r="UME20" s="63"/>
      <c r="UMF20" s="63"/>
      <c r="UMG20" s="63"/>
      <c r="UMH20" s="63"/>
      <c r="UMI20" s="63"/>
      <c r="UMJ20" s="63"/>
      <c r="UMK20" s="63"/>
      <c r="UML20" s="63"/>
      <c r="UMM20" s="63"/>
      <c r="UMN20" s="63"/>
      <c r="UMO20" s="63"/>
      <c r="UMP20" s="63"/>
      <c r="UMQ20" s="63"/>
      <c r="UMR20" s="63"/>
      <c r="UMS20" s="63"/>
      <c r="UMT20" s="63"/>
      <c r="UMU20" s="63"/>
      <c r="UMV20" s="63"/>
      <c r="UMW20" s="63"/>
      <c r="UMX20" s="63"/>
      <c r="UMY20" s="63"/>
      <c r="UMZ20" s="63"/>
      <c r="UNA20" s="63"/>
      <c r="UNB20" s="63"/>
      <c r="UNC20" s="63"/>
      <c r="UND20" s="63"/>
      <c r="UNE20" s="63"/>
      <c r="UNF20" s="63"/>
      <c r="UNG20" s="63"/>
      <c r="UNH20" s="63"/>
      <c r="UNI20" s="63"/>
      <c r="UNJ20" s="63"/>
      <c r="UNK20" s="63"/>
      <c r="UNL20" s="63"/>
      <c r="UNM20" s="63"/>
      <c r="UNN20" s="63"/>
      <c r="UNO20" s="63"/>
      <c r="UNP20" s="63"/>
      <c r="UNQ20" s="63"/>
      <c r="UNR20" s="63"/>
      <c r="UNS20" s="63"/>
      <c r="UNT20" s="63"/>
      <c r="UNU20" s="63"/>
      <c r="UNV20" s="63"/>
      <c r="UNW20" s="63"/>
      <c r="UNX20" s="63"/>
      <c r="UNY20" s="63"/>
      <c r="UNZ20" s="63"/>
      <c r="UOA20" s="63"/>
      <c r="UOB20" s="63"/>
      <c r="UOC20" s="63"/>
      <c r="UOD20" s="63"/>
      <c r="UOE20" s="63"/>
      <c r="UOF20" s="63"/>
      <c r="UOG20" s="63"/>
      <c r="UOH20" s="63"/>
      <c r="UOI20" s="63"/>
      <c r="UOJ20" s="63"/>
      <c r="UOK20" s="63"/>
      <c r="UOL20" s="63"/>
      <c r="UOM20" s="63"/>
      <c r="UON20" s="63"/>
      <c r="UOO20" s="63"/>
      <c r="UOP20" s="63"/>
      <c r="UOQ20" s="63"/>
      <c r="UOR20" s="63"/>
      <c r="UOS20" s="63"/>
      <c r="UOT20" s="63"/>
      <c r="UOU20" s="63"/>
      <c r="UOV20" s="63"/>
      <c r="UOW20" s="63"/>
      <c r="UOX20" s="63"/>
      <c r="UOY20" s="63"/>
      <c r="UOZ20" s="63"/>
      <c r="UPA20" s="63"/>
      <c r="UPB20" s="63"/>
      <c r="UPC20" s="63"/>
      <c r="UPD20" s="63"/>
      <c r="UPE20" s="63"/>
      <c r="UPF20" s="63"/>
      <c r="UPG20" s="63"/>
      <c r="UPH20" s="63"/>
      <c r="UPI20" s="63"/>
      <c r="UPJ20" s="63"/>
      <c r="UPK20" s="63"/>
      <c r="UPL20" s="63"/>
      <c r="UPM20" s="63"/>
      <c r="UPN20" s="63"/>
      <c r="UPO20" s="63"/>
      <c r="UPP20" s="63"/>
      <c r="UPQ20" s="63"/>
      <c r="UPR20" s="63"/>
      <c r="UPS20" s="63"/>
      <c r="UPT20" s="63"/>
      <c r="UPU20" s="63"/>
      <c r="UPV20" s="63"/>
      <c r="UPW20" s="63"/>
      <c r="UPX20" s="63"/>
      <c r="UPY20" s="63"/>
      <c r="UPZ20" s="63"/>
      <c r="UQA20" s="63"/>
      <c r="UQB20" s="63"/>
      <c r="UQC20" s="63"/>
      <c r="UQD20" s="63"/>
      <c r="UQE20" s="63"/>
      <c r="UQF20" s="63"/>
      <c r="UQG20" s="63"/>
      <c r="UQH20" s="63"/>
      <c r="UQI20" s="63"/>
      <c r="UQJ20" s="63"/>
      <c r="UQK20" s="63"/>
      <c r="UQL20" s="63"/>
      <c r="UQM20" s="63"/>
      <c r="UQN20" s="63"/>
      <c r="UQO20" s="63"/>
      <c r="UQP20" s="63"/>
      <c r="UQQ20" s="63"/>
      <c r="UQR20" s="63"/>
      <c r="UQS20" s="63"/>
      <c r="UQT20" s="63"/>
      <c r="UQU20" s="63"/>
      <c r="UQV20" s="63"/>
      <c r="UQW20" s="63"/>
      <c r="UQX20" s="63"/>
      <c r="UQY20" s="63"/>
      <c r="UQZ20" s="63"/>
      <c r="URA20" s="63"/>
      <c r="URB20" s="63"/>
      <c r="URC20" s="63"/>
      <c r="URD20" s="63"/>
      <c r="URE20" s="63"/>
      <c r="URF20" s="63"/>
      <c r="URG20" s="63"/>
      <c r="URH20" s="63"/>
      <c r="URI20" s="63"/>
      <c r="URJ20" s="63"/>
      <c r="URK20" s="63"/>
      <c r="URL20" s="63"/>
      <c r="URM20" s="63"/>
      <c r="URN20" s="63"/>
      <c r="URO20" s="63"/>
      <c r="URP20" s="63"/>
      <c r="URQ20" s="63"/>
      <c r="URR20" s="63"/>
      <c r="URS20" s="63"/>
      <c r="URT20" s="63"/>
      <c r="URU20" s="63"/>
      <c r="URV20" s="63"/>
      <c r="URW20" s="63"/>
      <c r="URX20" s="63"/>
      <c r="URY20" s="63"/>
      <c r="URZ20" s="63"/>
      <c r="USA20" s="63"/>
      <c r="USB20" s="63"/>
      <c r="USC20" s="63"/>
      <c r="USD20" s="63"/>
      <c r="USE20" s="63"/>
      <c r="USF20" s="63"/>
      <c r="USG20" s="63"/>
      <c r="USH20" s="63"/>
      <c r="USI20" s="63"/>
      <c r="USJ20" s="63"/>
      <c r="USK20" s="63"/>
      <c r="USL20" s="63"/>
      <c r="USM20" s="63"/>
      <c r="USN20" s="63"/>
      <c r="USO20" s="63"/>
      <c r="USP20" s="63"/>
      <c r="USQ20" s="63"/>
      <c r="USR20" s="63"/>
      <c r="USS20" s="63"/>
      <c r="UST20" s="63"/>
      <c r="USU20" s="63"/>
      <c r="USV20" s="63"/>
      <c r="USW20" s="63"/>
      <c r="USX20" s="63"/>
      <c r="USY20" s="63"/>
      <c r="USZ20" s="63"/>
      <c r="UTA20" s="63"/>
      <c r="UTB20" s="63"/>
      <c r="UTC20" s="63"/>
      <c r="UTD20" s="63"/>
      <c r="UTE20" s="63"/>
      <c r="UTF20" s="63"/>
      <c r="UTG20" s="63"/>
      <c r="UTH20" s="63"/>
      <c r="UTI20" s="63"/>
      <c r="UTJ20" s="63"/>
      <c r="UTK20" s="63"/>
      <c r="UTL20" s="63"/>
      <c r="UTM20" s="63"/>
      <c r="UTN20" s="63"/>
      <c r="UTO20" s="63"/>
      <c r="UTP20" s="63"/>
      <c r="UTQ20" s="63"/>
      <c r="UTR20" s="63"/>
      <c r="UTS20" s="63"/>
      <c r="UTT20" s="63"/>
      <c r="UTU20" s="63"/>
      <c r="UTV20" s="63"/>
      <c r="UTW20" s="63"/>
      <c r="UTX20" s="63"/>
      <c r="UTY20" s="63"/>
      <c r="UTZ20" s="63"/>
      <c r="UUA20" s="63"/>
      <c r="UUB20" s="63"/>
      <c r="UUC20" s="63"/>
      <c r="UUD20" s="63"/>
      <c r="UUE20" s="63"/>
      <c r="UUF20" s="63"/>
      <c r="UUG20" s="63"/>
      <c r="UUH20" s="63"/>
      <c r="UUI20" s="63"/>
      <c r="UUJ20" s="63"/>
      <c r="UUK20" s="63"/>
      <c r="UUL20" s="63"/>
      <c r="UUM20" s="63"/>
      <c r="UUN20" s="63"/>
      <c r="UUO20" s="63"/>
      <c r="UUP20" s="63"/>
      <c r="UUQ20" s="63"/>
      <c r="UUR20" s="63"/>
      <c r="UUS20" s="63"/>
      <c r="UUT20" s="63"/>
      <c r="UUU20" s="63"/>
      <c r="UUV20" s="63"/>
      <c r="UUW20" s="63"/>
      <c r="UUX20" s="63"/>
      <c r="UUY20" s="63"/>
      <c r="UUZ20" s="63"/>
      <c r="UVA20" s="63"/>
      <c r="UVB20" s="63"/>
      <c r="UVC20" s="63"/>
      <c r="UVD20" s="63"/>
      <c r="UVE20" s="63"/>
      <c r="UVF20" s="63"/>
      <c r="UVG20" s="63"/>
      <c r="UVH20" s="63"/>
      <c r="UVI20" s="63"/>
      <c r="UVJ20" s="63"/>
      <c r="UVK20" s="63"/>
      <c r="UVL20" s="63"/>
      <c r="UVM20" s="63"/>
      <c r="UVN20" s="63"/>
      <c r="UVO20" s="63"/>
      <c r="UVP20" s="63"/>
      <c r="UVQ20" s="63"/>
      <c r="UVR20" s="63"/>
      <c r="UVS20" s="63"/>
      <c r="UVT20" s="63"/>
      <c r="UVU20" s="63"/>
      <c r="UVV20" s="63"/>
      <c r="UVW20" s="63"/>
      <c r="UVX20" s="63"/>
      <c r="UVY20" s="63"/>
      <c r="UVZ20" s="63"/>
      <c r="UWA20" s="63"/>
      <c r="UWB20" s="63"/>
      <c r="UWC20" s="63"/>
      <c r="UWD20" s="63"/>
      <c r="UWE20" s="63"/>
      <c r="UWF20" s="63"/>
      <c r="UWG20" s="63"/>
      <c r="UWH20" s="63"/>
      <c r="UWI20" s="63"/>
      <c r="UWJ20" s="63"/>
      <c r="UWK20" s="63"/>
      <c r="UWL20" s="63"/>
      <c r="UWM20" s="63"/>
      <c r="UWN20" s="63"/>
      <c r="UWO20" s="63"/>
      <c r="UWP20" s="63"/>
      <c r="UWQ20" s="63"/>
      <c r="UWR20" s="63"/>
      <c r="UWS20" s="63"/>
      <c r="UWT20" s="63"/>
      <c r="UWU20" s="63"/>
      <c r="UWV20" s="63"/>
      <c r="UWW20" s="63"/>
      <c r="UWX20" s="63"/>
      <c r="UWY20" s="63"/>
      <c r="UWZ20" s="63"/>
      <c r="UXA20" s="63"/>
      <c r="UXB20" s="63"/>
      <c r="UXC20" s="63"/>
      <c r="UXD20" s="63"/>
      <c r="UXE20" s="63"/>
      <c r="UXF20" s="63"/>
      <c r="UXG20" s="63"/>
      <c r="UXH20" s="63"/>
      <c r="UXI20" s="63"/>
      <c r="UXJ20" s="63"/>
      <c r="UXK20" s="63"/>
      <c r="UXL20" s="63"/>
      <c r="UXM20" s="63"/>
      <c r="UXN20" s="63"/>
      <c r="UXO20" s="63"/>
      <c r="UXP20" s="63"/>
      <c r="UXQ20" s="63"/>
      <c r="UXR20" s="63"/>
      <c r="UXS20" s="63"/>
      <c r="UXT20" s="63"/>
      <c r="UXU20" s="63"/>
      <c r="UXV20" s="63"/>
      <c r="UXW20" s="63"/>
      <c r="UXX20" s="63"/>
      <c r="UXY20" s="63"/>
      <c r="UXZ20" s="63"/>
      <c r="UYA20" s="63"/>
      <c r="UYB20" s="63"/>
      <c r="UYC20" s="63"/>
      <c r="UYD20" s="63"/>
      <c r="UYE20" s="63"/>
      <c r="UYF20" s="63"/>
      <c r="UYG20" s="63"/>
      <c r="UYH20" s="63"/>
      <c r="UYI20" s="63"/>
      <c r="UYJ20" s="63"/>
      <c r="UYK20" s="63"/>
      <c r="UYL20" s="63"/>
      <c r="UYM20" s="63"/>
      <c r="UYN20" s="63"/>
      <c r="UYO20" s="63"/>
      <c r="UYP20" s="63"/>
      <c r="UYQ20" s="63"/>
      <c r="UYR20" s="63"/>
      <c r="UYS20" s="63"/>
      <c r="UYT20" s="63"/>
      <c r="UYU20" s="63"/>
      <c r="UYV20" s="63"/>
      <c r="UYW20" s="63"/>
      <c r="UYX20" s="63"/>
      <c r="UYY20" s="63"/>
      <c r="UYZ20" s="63"/>
      <c r="UZA20" s="63"/>
      <c r="UZB20" s="63"/>
      <c r="UZC20" s="63"/>
      <c r="UZD20" s="63"/>
      <c r="UZE20" s="63"/>
      <c r="UZF20" s="63"/>
      <c r="UZG20" s="63"/>
      <c r="UZH20" s="63"/>
      <c r="UZI20" s="63"/>
      <c r="UZJ20" s="63"/>
      <c r="UZK20" s="63"/>
      <c r="UZL20" s="63"/>
      <c r="UZM20" s="63"/>
      <c r="UZN20" s="63"/>
      <c r="UZO20" s="63"/>
      <c r="UZP20" s="63"/>
      <c r="UZQ20" s="63"/>
      <c r="UZR20" s="63"/>
      <c r="UZS20" s="63"/>
      <c r="UZT20" s="63"/>
      <c r="UZU20" s="63"/>
      <c r="UZV20" s="63"/>
      <c r="UZW20" s="63"/>
      <c r="UZX20" s="63"/>
      <c r="UZY20" s="63"/>
      <c r="UZZ20" s="63"/>
      <c r="VAA20" s="63"/>
      <c r="VAB20" s="63"/>
      <c r="VAC20" s="63"/>
      <c r="VAD20" s="63"/>
      <c r="VAE20" s="63"/>
      <c r="VAF20" s="63"/>
      <c r="VAG20" s="63"/>
      <c r="VAH20" s="63"/>
      <c r="VAI20" s="63"/>
      <c r="VAJ20" s="63"/>
      <c r="VAK20" s="63"/>
      <c r="VAL20" s="63"/>
      <c r="VAM20" s="63"/>
      <c r="VAN20" s="63"/>
      <c r="VAO20" s="63"/>
      <c r="VAP20" s="63"/>
      <c r="VAQ20" s="63"/>
      <c r="VAR20" s="63"/>
      <c r="VAS20" s="63"/>
      <c r="VAT20" s="63"/>
      <c r="VAU20" s="63"/>
      <c r="VAV20" s="63"/>
      <c r="VAW20" s="63"/>
      <c r="VAX20" s="63"/>
      <c r="VAY20" s="63"/>
      <c r="VAZ20" s="63"/>
      <c r="VBA20" s="63"/>
      <c r="VBB20" s="63"/>
      <c r="VBC20" s="63"/>
      <c r="VBD20" s="63"/>
      <c r="VBE20" s="63"/>
      <c r="VBF20" s="63"/>
      <c r="VBG20" s="63"/>
      <c r="VBH20" s="63"/>
      <c r="VBI20" s="63"/>
      <c r="VBJ20" s="63"/>
      <c r="VBK20" s="63"/>
      <c r="VBL20" s="63"/>
      <c r="VBM20" s="63"/>
      <c r="VBN20" s="63"/>
      <c r="VBO20" s="63"/>
      <c r="VBP20" s="63"/>
      <c r="VBQ20" s="63"/>
      <c r="VBR20" s="63"/>
      <c r="VBS20" s="63"/>
      <c r="VBT20" s="63"/>
      <c r="VBU20" s="63"/>
      <c r="VBV20" s="63"/>
      <c r="VBW20" s="63"/>
      <c r="VBX20" s="63"/>
      <c r="VBY20" s="63"/>
      <c r="VBZ20" s="63"/>
      <c r="VCA20" s="63"/>
      <c r="VCB20" s="63"/>
      <c r="VCC20" s="63"/>
      <c r="VCD20" s="63"/>
      <c r="VCE20" s="63"/>
      <c r="VCF20" s="63"/>
      <c r="VCG20" s="63"/>
      <c r="VCH20" s="63"/>
      <c r="VCI20" s="63"/>
      <c r="VCJ20" s="63"/>
      <c r="VCK20" s="63"/>
      <c r="VCL20" s="63"/>
      <c r="VCM20" s="63"/>
      <c r="VCN20" s="63"/>
      <c r="VCO20" s="63"/>
      <c r="VCP20" s="63"/>
      <c r="VCQ20" s="63"/>
      <c r="VCR20" s="63"/>
      <c r="VCS20" s="63"/>
      <c r="VCT20" s="63"/>
      <c r="VCU20" s="63"/>
      <c r="VCV20" s="63"/>
      <c r="VCW20" s="63"/>
      <c r="VCX20" s="63"/>
      <c r="VCY20" s="63"/>
      <c r="VCZ20" s="63"/>
      <c r="VDA20" s="63"/>
      <c r="VDB20" s="63"/>
      <c r="VDC20" s="63"/>
      <c r="VDD20" s="63"/>
      <c r="VDE20" s="63"/>
      <c r="VDF20" s="63"/>
      <c r="VDG20" s="63"/>
      <c r="VDH20" s="63"/>
      <c r="VDI20" s="63"/>
      <c r="VDJ20" s="63"/>
      <c r="VDK20" s="63"/>
      <c r="VDL20" s="63"/>
      <c r="VDM20" s="63"/>
      <c r="VDN20" s="63"/>
      <c r="VDO20" s="63"/>
      <c r="VDP20" s="63"/>
      <c r="VDQ20" s="63"/>
      <c r="VDR20" s="63"/>
      <c r="VDS20" s="63"/>
      <c r="VDT20" s="63"/>
      <c r="VDU20" s="63"/>
      <c r="VDV20" s="63"/>
      <c r="VDW20" s="63"/>
      <c r="VDX20" s="63"/>
      <c r="VDY20" s="63"/>
      <c r="VDZ20" s="63"/>
      <c r="VEA20" s="63"/>
      <c r="VEB20" s="63"/>
      <c r="VEC20" s="63"/>
      <c r="VED20" s="63"/>
      <c r="VEE20" s="63"/>
      <c r="VEF20" s="63"/>
      <c r="VEG20" s="63"/>
      <c r="VEH20" s="63"/>
      <c r="VEI20" s="63"/>
      <c r="VEJ20" s="63"/>
      <c r="VEK20" s="63"/>
      <c r="VEL20" s="63"/>
      <c r="VEM20" s="63"/>
      <c r="VEN20" s="63"/>
      <c r="VEO20" s="63"/>
      <c r="VEP20" s="63"/>
      <c r="VEQ20" s="63"/>
      <c r="VER20" s="63"/>
      <c r="VES20" s="63"/>
      <c r="VET20" s="63"/>
      <c r="VEU20" s="63"/>
      <c r="VEV20" s="63"/>
      <c r="VEW20" s="63"/>
      <c r="VEX20" s="63"/>
      <c r="VEY20" s="63"/>
      <c r="VEZ20" s="63"/>
      <c r="VFA20" s="63"/>
      <c r="VFB20" s="63"/>
      <c r="VFC20" s="63"/>
      <c r="VFD20" s="63"/>
      <c r="VFE20" s="63"/>
      <c r="VFF20" s="63"/>
      <c r="VFG20" s="63"/>
      <c r="VFH20" s="63"/>
      <c r="VFI20" s="63"/>
      <c r="VFJ20" s="63"/>
      <c r="VFK20" s="63"/>
      <c r="VFL20" s="63"/>
      <c r="VFM20" s="63"/>
      <c r="VFN20" s="63"/>
      <c r="VFO20" s="63"/>
      <c r="VFP20" s="63"/>
      <c r="VFQ20" s="63"/>
      <c r="VFR20" s="63"/>
      <c r="VFS20" s="63"/>
      <c r="VFT20" s="63"/>
      <c r="VFU20" s="63"/>
      <c r="VFV20" s="63"/>
      <c r="VFW20" s="63"/>
      <c r="VFX20" s="63"/>
      <c r="VFY20" s="63"/>
      <c r="VFZ20" s="63"/>
      <c r="VGA20" s="63"/>
      <c r="VGB20" s="63"/>
      <c r="VGC20" s="63"/>
      <c r="VGD20" s="63"/>
      <c r="VGE20" s="63"/>
      <c r="VGF20" s="63"/>
      <c r="VGG20" s="63"/>
      <c r="VGH20" s="63"/>
      <c r="VGI20" s="63"/>
      <c r="VGJ20" s="63"/>
      <c r="VGK20" s="63"/>
      <c r="VGL20" s="63"/>
      <c r="VGM20" s="63"/>
      <c r="VGN20" s="63"/>
      <c r="VGO20" s="63"/>
      <c r="VGP20" s="63"/>
      <c r="VGQ20" s="63"/>
      <c r="VGR20" s="63"/>
      <c r="VGS20" s="63"/>
      <c r="VGT20" s="63"/>
      <c r="VGU20" s="63"/>
      <c r="VGV20" s="63"/>
      <c r="VGW20" s="63"/>
      <c r="VGX20" s="63"/>
      <c r="VGY20" s="63"/>
      <c r="VGZ20" s="63"/>
      <c r="VHA20" s="63"/>
      <c r="VHB20" s="63"/>
      <c r="VHC20" s="63"/>
      <c r="VHD20" s="63"/>
      <c r="VHE20" s="63"/>
      <c r="VHF20" s="63"/>
      <c r="VHG20" s="63"/>
      <c r="VHH20" s="63"/>
      <c r="VHI20" s="63"/>
      <c r="VHJ20" s="63"/>
      <c r="VHK20" s="63"/>
      <c r="VHL20" s="63"/>
      <c r="VHM20" s="63"/>
      <c r="VHN20" s="63"/>
      <c r="VHO20" s="63"/>
      <c r="VHP20" s="63"/>
      <c r="VHQ20" s="63"/>
      <c r="VHR20" s="63"/>
      <c r="VHS20" s="63"/>
      <c r="VHT20" s="63"/>
      <c r="VHU20" s="63"/>
      <c r="VHV20" s="63"/>
      <c r="VHW20" s="63"/>
      <c r="VHX20" s="63"/>
      <c r="VHY20" s="63"/>
      <c r="VHZ20" s="63"/>
      <c r="VIA20" s="63"/>
      <c r="VIB20" s="63"/>
      <c r="VIC20" s="63"/>
      <c r="VID20" s="63"/>
      <c r="VIE20" s="63"/>
      <c r="VIF20" s="63"/>
      <c r="VIG20" s="63"/>
      <c r="VIH20" s="63"/>
      <c r="VII20" s="63"/>
      <c r="VIJ20" s="63"/>
      <c r="VIK20" s="63"/>
      <c r="VIL20" s="63"/>
      <c r="VIM20" s="63"/>
      <c r="VIN20" s="63"/>
      <c r="VIO20" s="63"/>
      <c r="VIP20" s="63"/>
      <c r="VIQ20" s="63"/>
      <c r="VIR20" s="63"/>
      <c r="VIS20" s="63"/>
      <c r="VIT20" s="63"/>
      <c r="VIU20" s="63"/>
      <c r="VIV20" s="63"/>
      <c r="VIW20" s="63"/>
      <c r="VIX20" s="63"/>
      <c r="VIY20" s="63"/>
      <c r="VIZ20" s="63"/>
      <c r="VJA20" s="63"/>
      <c r="VJB20" s="63"/>
      <c r="VJC20" s="63"/>
      <c r="VJD20" s="63"/>
      <c r="VJE20" s="63"/>
      <c r="VJF20" s="63"/>
      <c r="VJG20" s="63"/>
      <c r="VJH20" s="63"/>
      <c r="VJI20" s="63"/>
      <c r="VJJ20" s="63"/>
      <c r="VJK20" s="63"/>
      <c r="VJL20" s="63"/>
      <c r="VJM20" s="63"/>
      <c r="VJN20" s="63"/>
      <c r="VJO20" s="63"/>
      <c r="VJP20" s="63"/>
      <c r="VJQ20" s="63"/>
      <c r="VJR20" s="63"/>
      <c r="VJS20" s="63"/>
      <c r="VJT20" s="63"/>
      <c r="VJU20" s="63"/>
      <c r="VJV20" s="63"/>
      <c r="VJW20" s="63"/>
      <c r="VJX20" s="63"/>
      <c r="VJY20" s="63"/>
      <c r="VJZ20" s="63"/>
      <c r="VKA20" s="63"/>
      <c r="VKB20" s="63"/>
      <c r="VKC20" s="63"/>
      <c r="VKD20" s="63"/>
      <c r="VKE20" s="63"/>
      <c r="VKF20" s="63"/>
      <c r="VKG20" s="63"/>
      <c r="VKH20" s="63"/>
      <c r="VKI20" s="63"/>
      <c r="VKJ20" s="63"/>
      <c r="VKK20" s="63"/>
      <c r="VKL20" s="63"/>
      <c r="VKM20" s="63"/>
      <c r="VKN20" s="63"/>
      <c r="VKO20" s="63"/>
      <c r="VKP20" s="63"/>
      <c r="VKQ20" s="63"/>
      <c r="VKR20" s="63"/>
      <c r="VKS20" s="63"/>
      <c r="VKT20" s="63"/>
      <c r="VKU20" s="63"/>
      <c r="VKV20" s="63"/>
      <c r="VKW20" s="63"/>
      <c r="VKX20" s="63"/>
      <c r="VKY20" s="63"/>
      <c r="VKZ20" s="63"/>
      <c r="VLA20" s="63"/>
      <c r="VLB20" s="63"/>
      <c r="VLC20" s="63"/>
      <c r="VLD20" s="63"/>
      <c r="VLE20" s="63"/>
      <c r="VLF20" s="63"/>
      <c r="VLG20" s="63"/>
      <c r="VLH20" s="63"/>
      <c r="VLI20" s="63"/>
      <c r="VLJ20" s="63"/>
      <c r="VLK20" s="63"/>
      <c r="VLL20" s="63"/>
      <c r="VLM20" s="63"/>
      <c r="VLN20" s="63"/>
      <c r="VLO20" s="63"/>
      <c r="VLP20" s="63"/>
      <c r="VLQ20" s="63"/>
      <c r="VLR20" s="63"/>
      <c r="VLS20" s="63"/>
      <c r="VLT20" s="63"/>
      <c r="VLU20" s="63"/>
      <c r="VLV20" s="63"/>
      <c r="VLW20" s="63"/>
      <c r="VLX20" s="63"/>
      <c r="VLY20" s="63"/>
      <c r="VLZ20" s="63"/>
      <c r="VMA20" s="63"/>
      <c r="VMB20" s="63"/>
      <c r="VMC20" s="63"/>
      <c r="VMD20" s="63"/>
      <c r="VME20" s="63"/>
      <c r="VMF20" s="63"/>
      <c r="VMG20" s="63"/>
      <c r="VMH20" s="63"/>
      <c r="VMI20" s="63"/>
      <c r="VMJ20" s="63"/>
      <c r="VMK20" s="63"/>
      <c r="VML20" s="63"/>
      <c r="VMM20" s="63"/>
      <c r="VMN20" s="63"/>
      <c r="VMO20" s="63"/>
      <c r="VMP20" s="63"/>
      <c r="VMQ20" s="63"/>
      <c r="VMR20" s="63"/>
      <c r="VMS20" s="63"/>
      <c r="VMT20" s="63"/>
      <c r="VMU20" s="63"/>
      <c r="VMV20" s="63"/>
      <c r="VMW20" s="63"/>
      <c r="VMX20" s="63"/>
      <c r="VMY20" s="63"/>
      <c r="VMZ20" s="63"/>
      <c r="VNA20" s="63"/>
      <c r="VNB20" s="63"/>
      <c r="VNC20" s="63"/>
      <c r="VND20" s="63"/>
      <c r="VNE20" s="63"/>
      <c r="VNF20" s="63"/>
      <c r="VNG20" s="63"/>
      <c r="VNH20" s="63"/>
      <c r="VNI20" s="63"/>
      <c r="VNJ20" s="63"/>
      <c r="VNK20" s="63"/>
      <c r="VNL20" s="63"/>
      <c r="VNM20" s="63"/>
      <c r="VNN20" s="63"/>
      <c r="VNO20" s="63"/>
      <c r="VNP20" s="63"/>
      <c r="VNQ20" s="63"/>
      <c r="VNR20" s="63"/>
      <c r="VNS20" s="63"/>
      <c r="VNT20" s="63"/>
      <c r="VNU20" s="63"/>
      <c r="VNV20" s="63"/>
      <c r="VNW20" s="63"/>
      <c r="VNX20" s="63"/>
      <c r="VNY20" s="63"/>
      <c r="VNZ20" s="63"/>
      <c r="VOA20" s="63"/>
      <c r="VOB20" s="63"/>
      <c r="VOC20" s="63"/>
      <c r="VOD20" s="63"/>
      <c r="VOE20" s="63"/>
      <c r="VOF20" s="63"/>
      <c r="VOG20" s="63"/>
      <c r="VOH20" s="63"/>
      <c r="VOI20" s="63"/>
      <c r="VOJ20" s="63"/>
      <c r="VOK20" s="63"/>
      <c r="VOL20" s="63"/>
      <c r="VOM20" s="63"/>
      <c r="VON20" s="63"/>
      <c r="VOO20" s="63"/>
      <c r="VOP20" s="63"/>
      <c r="VOQ20" s="63"/>
      <c r="VOR20" s="63"/>
      <c r="VOS20" s="63"/>
      <c r="VOT20" s="63"/>
      <c r="VOU20" s="63"/>
      <c r="VOV20" s="63"/>
      <c r="VOW20" s="63"/>
      <c r="VOX20" s="63"/>
      <c r="VOY20" s="63"/>
      <c r="VOZ20" s="63"/>
      <c r="VPA20" s="63"/>
      <c r="VPB20" s="63"/>
      <c r="VPC20" s="63"/>
      <c r="VPD20" s="63"/>
      <c r="VPE20" s="63"/>
      <c r="VPF20" s="63"/>
      <c r="VPG20" s="63"/>
      <c r="VPH20" s="63"/>
      <c r="VPI20" s="63"/>
      <c r="VPJ20" s="63"/>
      <c r="VPK20" s="63"/>
      <c r="VPL20" s="63"/>
      <c r="VPM20" s="63"/>
      <c r="VPN20" s="63"/>
      <c r="VPO20" s="63"/>
      <c r="VPP20" s="63"/>
      <c r="VPQ20" s="63"/>
      <c r="VPR20" s="63"/>
      <c r="VPS20" s="63"/>
      <c r="VPT20" s="63"/>
      <c r="VPU20" s="63"/>
      <c r="VPV20" s="63"/>
      <c r="VPW20" s="63"/>
      <c r="VPX20" s="63"/>
      <c r="VPY20" s="63"/>
      <c r="VPZ20" s="63"/>
      <c r="VQA20" s="63"/>
      <c r="VQB20" s="63"/>
      <c r="VQC20" s="63"/>
      <c r="VQD20" s="63"/>
      <c r="VQE20" s="63"/>
      <c r="VQF20" s="63"/>
      <c r="VQG20" s="63"/>
      <c r="VQH20" s="63"/>
      <c r="VQI20" s="63"/>
      <c r="VQJ20" s="63"/>
      <c r="VQK20" s="63"/>
      <c r="VQL20" s="63"/>
      <c r="VQM20" s="63"/>
      <c r="VQN20" s="63"/>
      <c r="VQO20" s="63"/>
      <c r="VQP20" s="63"/>
      <c r="VQQ20" s="63"/>
      <c r="VQR20" s="63"/>
      <c r="VQS20" s="63"/>
      <c r="VQT20" s="63"/>
      <c r="VQU20" s="63"/>
      <c r="VQV20" s="63"/>
      <c r="VQW20" s="63"/>
      <c r="VQX20" s="63"/>
      <c r="VQY20" s="63"/>
      <c r="VQZ20" s="63"/>
      <c r="VRA20" s="63"/>
      <c r="VRB20" s="63"/>
      <c r="VRC20" s="63"/>
      <c r="VRD20" s="63"/>
      <c r="VRE20" s="63"/>
      <c r="VRF20" s="63"/>
      <c r="VRG20" s="63"/>
      <c r="VRH20" s="63"/>
      <c r="VRI20" s="63"/>
      <c r="VRJ20" s="63"/>
      <c r="VRK20" s="63"/>
      <c r="VRL20" s="63"/>
      <c r="VRM20" s="63"/>
      <c r="VRN20" s="63"/>
      <c r="VRO20" s="63"/>
      <c r="VRP20" s="63"/>
      <c r="VRQ20" s="63"/>
      <c r="VRR20" s="63"/>
      <c r="VRS20" s="63"/>
      <c r="VRT20" s="63"/>
      <c r="VRU20" s="63"/>
      <c r="VRV20" s="63"/>
      <c r="VRW20" s="63"/>
      <c r="VRX20" s="63"/>
      <c r="VRY20" s="63"/>
      <c r="VRZ20" s="63"/>
      <c r="VSA20" s="63"/>
      <c r="VSB20" s="63"/>
      <c r="VSC20" s="63"/>
      <c r="VSD20" s="63"/>
      <c r="VSE20" s="63"/>
      <c r="VSF20" s="63"/>
      <c r="VSG20" s="63"/>
      <c r="VSH20" s="63"/>
      <c r="VSI20" s="63"/>
      <c r="VSJ20" s="63"/>
      <c r="VSK20" s="63"/>
      <c r="VSL20" s="63"/>
      <c r="VSM20" s="63"/>
      <c r="VSN20" s="63"/>
      <c r="VSO20" s="63"/>
      <c r="VSP20" s="63"/>
      <c r="VSQ20" s="63"/>
      <c r="VSR20" s="63"/>
      <c r="VSS20" s="63"/>
      <c r="VST20" s="63"/>
      <c r="VSU20" s="63"/>
      <c r="VSV20" s="63"/>
      <c r="VSW20" s="63"/>
      <c r="VSX20" s="63"/>
      <c r="VSY20" s="63"/>
      <c r="VSZ20" s="63"/>
      <c r="VTA20" s="63"/>
      <c r="VTB20" s="63"/>
      <c r="VTC20" s="63"/>
      <c r="VTD20" s="63"/>
      <c r="VTE20" s="63"/>
      <c r="VTF20" s="63"/>
      <c r="VTG20" s="63"/>
      <c r="VTH20" s="63"/>
      <c r="VTI20" s="63"/>
      <c r="VTJ20" s="63"/>
      <c r="VTK20" s="63"/>
      <c r="VTL20" s="63"/>
      <c r="VTM20" s="63"/>
      <c r="VTN20" s="63"/>
      <c r="VTO20" s="63"/>
      <c r="VTP20" s="63"/>
      <c r="VTQ20" s="63"/>
      <c r="VTR20" s="63"/>
      <c r="VTS20" s="63"/>
      <c r="VTT20" s="63"/>
      <c r="VTU20" s="63"/>
      <c r="VTV20" s="63"/>
      <c r="VTW20" s="63"/>
      <c r="VTX20" s="63"/>
      <c r="VTY20" s="63"/>
      <c r="VTZ20" s="63"/>
      <c r="VUA20" s="63"/>
      <c r="VUB20" s="63"/>
      <c r="VUC20" s="63"/>
      <c r="VUD20" s="63"/>
      <c r="VUE20" s="63"/>
      <c r="VUF20" s="63"/>
      <c r="VUG20" s="63"/>
      <c r="VUH20" s="63"/>
      <c r="VUI20" s="63"/>
      <c r="VUJ20" s="63"/>
      <c r="VUK20" s="63"/>
      <c r="VUL20" s="63"/>
      <c r="VUM20" s="63"/>
      <c r="VUN20" s="63"/>
      <c r="VUO20" s="63"/>
      <c r="VUP20" s="63"/>
      <c r="VUQ20" s="63"/>
      <c r="VUR20" s="63"/>
      <c r="VUS20" s="63"/>
      <c r="VUT20" s="63"/>
      <c r="VUU20" s="63"/>
      <c r="VUV20" s="63"/>
      <c r="VUW20" s="63"/>
      <c r="VUX20" s="63"/>
      <c r="VUY20" s="63"/>
      <c r="VUZ20" s="63"/>
      <c r="VVA20" s="63"/>
      <c r="VVB20" s="63"/>
      <c r="VVC20" s="63"/>
      <c r="VVD20" s="63"/>
      <c r="VVE20" s="63"/>
      <c r="VVF20" s="63"/>
      <c r="VVG20" s="63"/>
      <c r="VVH20" s="63"/>
      <c r="VVI20" s="63"/>
      <c r="VVJ20" s="63"/>
      <c r="VVK20" s="63"/>
      <c r="VVL20" s="63"/>
      <c r="VVM20" s="63"/>
      <c r="VVN20" s="63"/>
      <c r="VVO20" s="63"/>
      <c r="VVP20" s="63"/>
      <c r="VVQ20" s="63"/>
      <c r="VVR20" s="63"/>
      <c r="VVS20" s="63"/>
      <c r="VVT20" s="63"/>
      <c r="VVU20" s="63"/>
      <c r="VVV20" s="63"/>
      <c r="VVW20" s="63"/>
      <c r="VVX20" s="63"/>
      <c r="VVY20" s="63"/>
      <c r="VVZ20" s="63"/>
      <c r="VWA20" s="63"/>
      <c r="VWB20" s="63"/>
      <c r="VWC20" s="63"/>
      <c r="VWD20" s="63"/>
      <c r="VWE20" s="63"/>
      <c r="VWF20" s="63"/>
      <c r="VWG20" s="63"/>
      <c r="VWH20" s="63"/>
      <c r="VWI20" s="63"/>
      <c r="VWJ20" s="63"/>
      <c r="VWK20" s="63"/>
      <c r="VWL20" s="63"/>
      <c r="VWM20" s="63"/>
      <c r="VWN20" s="63"/>
      <c r="VWO20" s="63"/>
      <c r="VWP20" s="63"/>
      <c r="VWQ20" s="63"/>
      <c r="VWR20" s="63"/>
      <c r="VWS20" s="63"/>
      <c r="VWT20" s="63"/>
      <c r="VWU20" s="63"/>
      <c r="VWV20" s="63"/>
      <c r="VWW20" s="63"/>
      <c r="VWX20" s="63"/>
      <c r="VWY20" s="63"/>
      <c r="VWZ20" s="63"/>
      <c r="VXA20" s="63"/>
      <c r="VXB20" s="63"/>
      <c r="VXC20" s="63"/>
      <c r="VXD20" s="63"/>
      <c r="VXE20" s="63"/>
      <c r="VXF20" s="63"/>
      <c r="VXG20" s="63"/>
      <c r="VXH20" s="63"/>
      <c r="VXI20" s="63"/>
      <c r="VXJ20" s="63"/>
      <c r="VXK20" s="63"/>
      <c r="VXL20" s="63"/>
      <c r="VXM20" s="63"/>
      <c r="VXN20" s="63"/>
      <c r="VXO20" s="63"/>
      <c r="VXP20" s="63"/>
      <c r="VXQ20" s="63"/>
      <c r="VXR20" s="63"/>
      <c r="VXS20" s="63"/>
      <c r="VXT20" s="63"/>
      <c r="VXU20" s="63"/>
      <c r="VXV20" s="63"/>
      <c r="VXW20" s="63"/>
      <c r="VXX20" s="63"/>
      <c r="VXY20" s="63"/>
      <c r="VXZ20" s="63"/>
      <c r="VYA20" s="63"/>
      <c r="VYB20" s="63"/>
      <c r="VYC20" s="63"/>
      <c r="VYD20" s="63"/>
      <c r="VYE20" s="63"/>
      <c r="VYF20" s="63"/>
      <c r="VYG20" s="63"/>
      <c r="VYH20" s="63"/>
      <c r="VYI20" s="63"/>
      <c r="VYJ20" s="63"/>
      <c r="VYK20" s="63"/>
      <c r="VYL20" s="63"/>
      <c r="VYM20" s="63"/>
      <c r="VYN20" s="63"/>
      <c r="VYO20" s="63"/>
      <c r="VYP20" s="63"/>
      <c r="VYQ20" s="63"/>
      <c r="VYR20" s="63"/>
      <c r="VYS20" s="63"/>
      <c r="VYT20" s="63"/>
      <c r="VYU20" s="63"/>
      <c r="VYV20" s="63"/>
      <c r="VYW20" s="63"/>
      <c r="VYX20" s="63"/>
      <c r="VYY20" s="63"/>
      <c r="VYZ20" s="63"/>
      <c r="VZA20" s="63"/>
      <c r="VZB20" s="63"/>
      <c r="VZC20" s="63"/>
      <c r="VZD20" s="63"/>
      <c r="VZE20" s="63"/>
      <c r="VZF20" s="63"/>
      <c r="VZG20" s="63"/>
      <c r="VZH20" s="63"/>
      <c r="VZI20" s="63"/>
      <c r="VZJ20" s="63"/>
      <c r="VZK20" s="63"/>
      <c r="VZL20" s="63"/>
      <c r="VZM20" s="63"/>
      <c r="VZN20" s="63"/>
      <c r="VZO20" s="63"/>
      <c r="VZP20" s="63"/>
      <c r="VZQ20" s="63"/>
      <c r="VZR20" s="63"/>
      <c r="VZS20" s="63"/>
      <c r="VZT20" s="63"/>
      <c r="VZU20" s="63"/>
      <c r="VZV20" s="63"/>
      <c r="VZW20" s="63"/>
      <c r="VZX20" s="63"/>
      <c r="VZY20" s="63"/>
      <c r="VZZ20" s="63"/>
      <c r="WAA20" s="63"/>
      <c r="WAB20" s="63"/>
      <c r="WAC20" s="63"/>
      <c r="WAD20" s="63"/>
      <c r="WAE20" s="63"/>
      <c r="WAF20" s="63"/>
      <c r="WAG20" s="63"/>
      <c r="WAH20" s="63"/>
      <c r="WAI20" s="63"/>
      <c r="WAJ20" s="63"/>
      <c r="WAK20" s="63"/>
      <c r="WAL20" s="63"/>
      <c r="WAM20" s="63"/>
      <c r="WAN20" s="63"/>
      <c r="WAO20" s="63"/>
      <c r="WAP20" s="63"/>
      <c r="WAQ20" s="63"/>
      <c r="WAR20" s="63"/>
      <c r="WAS20" s="63"/>
      <c r="WAT20" s="63"/>
      <c r="WAU20" s="63"/>
      <c r="WAV20" s="63"/>
      <c r="WAW20" s="63"/>
      <c r="WAX20" s="63"/>
      <c r="WAY20" s="63"/>
      <c r="WAZ20" s="63"/>
      <c r="WBA20" s="63"/>
      <c r="WBB20" s="63"/>
      <c r="WBC20" s="63"/>
      <c r="WBD20" s="63"/>
      <c r="WBE20" s="63"/>
      <c r="WBF20" s="63"/>
      <c r="WBG20" s="63"/>
      <c r="WBH20" s="63"/>
      <c r="WBI20" s="63"/>
      <c r="WBJ20" s="63"/>
      <c r="WBK20" s="63"/>
      <c r="WBL20" s="63"/>
      <c r="WBM20" s="63"/>
      <c r="WBN20" s="63"/>
      <c r="WBO20" s="63"/>
      <c r="WBP20" s="63"/>
      <c r="WBQ20" s="63"/>
      <c r="WBR20" s="63"/>
      <c r="WBS20" s="63"/>
      <c r="WBT20" s="63"/>
      <c r="WBU20" s="63"/>
      <c r="WBV20" s="63"/>
      <c r="WBW20" s="63"/>
      <c r="WBX20" s="63"/>
      <c r="WBY20" s="63"/>
      <c r="WBZ20" s="63"/>
      <c r="WCA20" s="63"/>
      <c r="WCB20" s="63"/>
      <c r="WCC20" s="63"/>
      <c r="WCD20" s="63"/>
      <c r="WCE20" s="63"/>
      <c r="WCF20" s="63"/>
      <c r="WCG20" s="63"/>
      <c r="WCH20" s="63"/>
      <c r="WCI20" s="63"/>
      <c r="WCJ20" s="63"/>
      <c r="WCK20" s="63"/>
      <c r="WCL20" s="63"/>
      <c r="WCM20" s="63"/>
      <c r="WCN20" s="63"/>
      <c r="WCO20" s="63"/>
      <c r="WCP20" s="63"/>
      <c r="WCQ20" s="63"/>
      <c r="WCR20" s="63"/>
      <c r="WCS20" s="63"/>
      <c r="WCT20" s="63"/>
      <c r="WCU20" s="63"/>
      <c r="WCV20" s="63"/>
      <c r="WCW20" s="63"/>
      <c r="WCX20" s="63"/>
      <c r="WCY20" s="63"/>
      <c r="WCZ20" s="63"/>
      <c r="WDA20" s="63"/>
      <c r="WDB20" s="63"/>
      <c r="WDC20" s="63"/>
      <c r="WDD20" s="63"/>
      <c r="WDE20" s="63"/>
      <c r="WDF20" s="63"/>
      <c r="WDG20" s="63"/>
      <c r="WDH20" s="63"/>
      <c r="WDI20" s="63"/>
      <c r="WDJ20" s="63"/>
      <c r="WDK20" s="63"/>
      <c r="WDL20" s="63"/>
      <c r="WDM20" s="63"/>
      <c r="WDN20" s="63"/>
      <c r="WDO20" s="63"/>
      <c r="WDP20" s="63"/>
      <c r="WDQ20" s="63"/>
      <c r="WDR20" s="63"/>
      <c r="WDS20" s="63"/>
      <c r="WDT20" s="63"/>
      <c r="WDU20" s="63"/>
      <c r="WDV20" s="63"/>
      <c r="WDW20" s="63"/>
      <c r="WDX20" s="63"/>
      <c r="WDY20" s="63"/>
      <c r="WDZ20" s="63"/>
      <c r="WEA20" s="63"/>
      <c r="WEB20" s="63"/>
      <c r="WEC20" s="63"/>
      <c r="WED20" s="63"/>
      <c r="WEE20" s="63"/>
      <c r="WEF20" s="63"/>
      <c r="WEG20" s="63"/>
      <c r="WEH20" s="63"/>
      <c r="WEI20" s="63"/>
      <c r="WEJ20" s="63"/>
      <c r="WEK20" s="63"/>
      <c r="WEL20" s="63"/>
      <c r="WEM20" s="63"/>
      <c r="WEN20" s="63"/>
      <c r="WEO20" s="63"/>
      <c r="WEP20" s="63"/>
      <c r="WEQ20" s="63"/>
      <c r="WER20" s="63"/>
      <c r="WES20" s="63"/>
      <c r="WET20" s="63"/>
      <c r="WEU20" s="63"/>
      <c r="WEV20" s="63"/>
      <c r="WEW20" s="63"/>
      <c r="WEX20" s="63"/>
      <c r="WEY20" s="63"/>
      <c r="WEZ20" s="63"/>
      <c r="WFA20" s="63"/>
      <c r="WFB20" s="63"/>
      <c r="WFC20" s="63"/>
      <c r="WFD20" s="63"/>
      <c r="WFE20" s="63"/>
      <c r="WFF20" s="63"/>
      <c r="WFG20" s="63"/>
      <c r="WFH20" s="63"/>
      <c r="WFI20" s="63"/>
      <c r="WFJ20" s="63"/>
      <c r="WFK20" s="63"/>
      <c r="WFL20" s="63"/>
      <c r="WFM20" s="63"/>
      <c r="WFN20" s="63"/>
      <c r="WFO20" s="63"/>
      <c r="WFP20" s="63"/>
      <c r="WFQ20" s="63"/>
      <c r="WFR20" s="63"/>
      <c r="WFS20" s="63"/>
      <c r="WFT20" s="63"/>
      <c r="WFU20" s="63"/>
      <c r="WFV20" s="63"/>
      <c r="WFW20" s="63"/>
      <c r="WFX20" s="63"/>
      <c r="WFY20" s="63"/>
      <c r="WFZ20" s="63"/>
      <c r="WGA20" s="63"/>
      <c r="WGB20" s="63"/>
      <c r="WGC20" s="63"/>
      <c r="WGD20" s="63"/>
      <c r="WGE20" s="63"/>
      <c r="WGF20" s="63"/>
      <c r="WGG20" s="63"/>
      <c r="WGH20" s="63"/>
      <c r="WGI20" s="63"/>
      <c r="WGJ20" s="63"/>
      <c r="WGK20" s="63"/>
      <c r="WGL20" s="63"/>
      <c r="WGM20" s="63"/>
      <c r="WGN20" s="63"/>
      <c r="WGO20" s="63"/>
      <c r="WGP20" s="63"/>
      <c r="WGQ20" s="63"/>
      <c r="WGR20" s="63"/>
      <c r="WGS20" s="63"/>
      <c r="WGT20" s="63"/>
      <c r="WGU20" s="63"/>
      <c r="WGV20" s="63"/>
      <c r="WGW20" s="63"/>
      <c r="WGX20" s="63"/>
      <c r="WGY20" s="63"/>
      <c r="WGZ20" s="63"/>
      <c r="WHA20" s="63"/>
      <c r="WHB20" s="63"/>
      <c r="WHC20" s="63"/>
      <c r="WHD20" s="63"/>
      <c r="WHE20" s="63"/>
      <c r="WHF20" s="63"/>
      <c r="WHG20" s="63"/>
      <c r="WHH20" s="63"/>
      <c r="WHI20" s="63"/>
      <c r="WHJ20" s="63"/>
      <c r="WHK20" s="63"/>
      <c r="WHL20" s="63"/>
      <c r="WHM20" s="63"/>
      <c r="WHN20" s="63"/>
      <c r="WHO20" s="63"/>
      <c r="WHP20" s="63"/>
      <c r="WHQ20" s="63"/>
      <c r="WHR20" s="63"/>
      <c r="WHS20" s="63"/>
      <c r="WHT20" s="63"/>
      <c r="WHU20" s="63"/>
      <c r="WHV20" s="63"/>
      <c r="WHW20" s="63"/>
      <c r="WHX20" s="63"/>
      <c r="WHY20" s="63"/>
      <c r="WHZ20" s="63"/>
      <c r="WIA20" s="63"/>
      <c r="WIB20" s="63"/>
      <c r="WIC20" s="63"/>
      <c r="WID20" s="63"/>
      <c r="WIE20" s="63"/>
      <c r="WIF20" s="63"/>
      <c r="WIG20" s="63"/>
      <c r="WIH20" s="63"/>
      <c r="WII20" s="63"/>
      <c r="WIJ20" s="63"/>
      <c r="WIK20" s="63"/>
      <c r="WIL20" s="63"/>
      <c r="WIM20" s="63"/>
      <c r="WIN20" s="63"/>
      <c r="WIO20" s="63"/>
      <c r="WIP20" s="63"/>
      <c r="WIQ20" s="63"/>
      <c r="WIR20" s="63"/>
      <c r="WIS20" s="63"/>
      <c r="WIT20" s="63"/>
      <c r="WIU20" s="63"/>
      <c r="WIV20" s="63"/>
      <c r="WIW20" s="63"/>
      <c r="WIX20" s="63"/>
      <c r="WIY20" s="63"/>
      <c r="WIZ20" s="63"/>
      <c r="WJA20" s="63"/>
      <c r="WJB20" s="63"/>
      <c r="WJC20" s="63"/>
      <c r="WJD20" s="63"/>
      <c r="WJE20" s="63"/>
      <c r="WJF20" s="63"/>
      <c r="WJG20" s="63"/>
      <c r="WJH20" s="63"/>
      <c r="WJI20" s="63"/>
      <c r="WJJ20" s="63"/>
      <c r="WJK20" s="63"/>
      <c r="WJL20" s="63"/>
      <c r="WJM20" s="63"/>
      <c r="WJN20" s="63"/>
      <c r="WJO20" s="63"/>
      <c r="WJP20" s="63"/>
      <c r="WJQ20" s="63"/>
      <c r="WJR20" s="63"/>
      <c r="WJS20" s="63"/>
      <c r="WJT20" s="63"/>
      <c r="WJU20" s="63"/>
      <c r="WJV20" s="63"/>
      <c r="WJW20" s="63"/>
      <c r="WJX20" s="63"/>
      <c r="WJY20" s="63"/>
      <c r="WJZ20" s="63"/>
      <c r="WKA20" s="63"/>
      <c r="WKB20" s="63"/>
      <c r="WKC20" s="63"/>
      <c r="WKD20" s="63"/>
      <c r="WKE20" s="63"/>
      <c r="WKF20" s="63"/>
      <c r="WKG20" s="63"/>
      <c r="WKH20" s="63"/>
      <c r="WKI20" s="63"/>
      <c r="WKJ20" s="63"/>
      <c r="WKK20" s="63"/>
      <c r="WKL20" s="63"/>
      <c r="WKM20" s="63"/>
      <c r="WKN20" s="63"/>
      <c r="WKO20" s="63"/>
      <c r="WKP20" s="63"/>
      <c r="WKQ20" s="63"/>
      <c r="WKR20" s="63"/>
      <c r="WKS20" s="63"/>
      <c r="WKT20" s="63"/>
      <c r="WKU20" s="63"/>
      <c r="WKV20" s="63"/>
      <c r="WKW20" s="63"/>
      <c r="WKX20" s="63"/>
      <c r="WKY20" s="63"/>
      <c r="WKZ20" s="63"/>
      <c r="WLA20" s="63"/>
      <c r="WLB20" s="63"/>
      <c r="WLC20" s="63"/>
      <c r="WLD20" s="63"/>
      <c r="WLE20" s="63"/>
      <c r="WLF20" s="63"/>
      <c r="WLG20" s="63"/>
      <c r="WLH20" s="63"/>
      <c r="WLI20" s="63"/>
      <c r="WLJ20" s="63"/>
      <c r="WLK20" s="63"/>
      <c r="WLL20" s="63"/>
      <c r="WLM20" s="63"/>
      <c r="WLN20" s="63"/>
      <c r="WLO20" s="63"/>
      <c r="WLP20" s="63"/>
      <c r="WLQ20" s="63"/>
      <c r="WLR20" s="63"/>
      <c r="WLS20" s="63"/>
      <c r="WLT20" s="63"/>
      <c r="WLU20" s="63"/>
      <c r="WLV20" s="63"/>
      <c r="WLW20" s="63"/>
      <c r="WLX20" s="63"/>
      <c r="WLY20" s="63"/>
      <c r="WLZ20" s="63"/>
      <c r="WMA20" s="63"/>
      <c r="WMB20" s="63"/>
      <c r="WMC20" s="63"/>
      <c r="WMD20" s="63"/>
      <c r="WME20" s="63"/>
      <c r="WMF20" s="63"/>
      <c r="WMG20" s="63"/>
      <c r="WMH20" s="63"/>
      <c r="WMI20" s="63"/>
      <c r="WMJ20" s="63"/>
      <c r="WMK20" s="63"/>
      <c r="WML20" s="63"/>
      <c r="WMM20" s="63"/>
      <c r="WMN20" s="63"/>
      <c r="WMO20" s="63"/>
      <c r="WMP20" s="63"/>
      <c r="WMQ20" s="63"/>
      <c r="WMR20" s="63"/>
      <c r="WMS20" s="63"/>
      <c r="WMT20" s="63"/>
      <c r="WMU20" s="63"/>
      <c r="WMV20" s="63"/>
      <c r="WMW20" s="63"/>
      <c r="WMX20" s="63"/>
      <c r="WMY20" s="63"/>
      <c r="WMZ20" s="63"/>
      <c r="WNA20" s="63"/>
      <c r="WNB20" s="63"/>
      <c r="WNC20" s="63"/>
      <c r="WND20" s="63"/>
      <c r="WNE20" s="63"/>
      <c r="WNF20" s="63"/>
      <c r="WNG20" s="63"/>
      <c r="WNH20" s="63"/>
      <c r="WNI20" s="63"/>
      <c r="WNJ20" s="63"/>
      <c r="WNK20" s="63"/>
      <c r="WNL20" s="63"/>
      <c r="WNM20" s="63"/>
      <c r="WNN20" s="63"/>
      <c r="WNO20" s="63"/>
      <c r="WNP20" s="63"/>
      <c r="WNQ20" s="63"/>
      <c r="WNR20" s="63"/>
      <c r="WNS20" s="63"/>
      <c r="WNT20" s="63"/>
      <c r="WNU20" s="63"/>
      <c r="WNV20" s="63"/>
      <c r="WNW20" s="63"/>
      <c r="WNX20" s="63"/>
      <c r="WNY20" s="63"/>
      <c r="WNZ20" s="63"/>
      <c r="WOA20" s="63"/>
      <c r="WOB20" s="63"/>
      <c r="WOC20" s="63"/>
      <c r="WOD20" s="63"/>
      <c r="WOE20" s="63"/>
      <c r="WOF20" s="63"/>
      <c r="WOG20" s="63"/>
      <c r="WOH20" s="63"/>
      <c r="WOI20" s="63"/>
      <c r="WOJ20" s="63"/>
      <c r="WOK20" s="63"/>
      <c r="WOL20" s="63"/>
      <c r="WOM20" s="63"/>
      <c r="WON20" s="63"/>
      <c r="WOO20" s="63"/>
      <c r="WOP20" s="63"/>
      <c r="WOQ20" s="63"/>
      <c r="WOR20" s="63"/>
      <c r="WOS20" s="63"/>
      <c r="WOT20" s="63"/>
      <c r="WOU20" s="63"/>
      <c r="WOV20" s="63"/>
      <c r="WOW20" s="63"/>
      <c r="WOX20" s="63"/>
      <c r="WOY20" s="63"/>
      <c r="WOZ20" s="63"/>
      <c r="WPA20" s="63"/>
      <c r="WPB20" s="63"/>
      <c r="WPC20" s="63"/>
      <c r="WPD20" s="63"/>
      <c r="WPE20" s="63"/>
      <c r="WPF20" s="63"/>
      <c r="WPG20" s="63"/>
      <c r="WPH20" s="63"/>
      <c r="WPI20" s="63"/>
      <c r="WPJ20" s="63"/>
      <c r="WPK20" s="63"/>
      <c r="WPL20" s="63"/>
      <c r="WPM20" s="63"/>
      <c r="WPN20" s="63"/>
      <c r="WPO20" s="63"/>
      <c r="WPP20" s="63"/>
      <c r="WPQ20" s="63"/>
      <c r="WPR20" s="63"/>
      <c r="WPS20" s="63"/>
      <c r="WPT20" s="63"/>
      <c r="WPU20" s="63"/>
      <c r="WPV20" s="63"/>
      <c r="WPW20" s="63"/>
      <c r="WPX20" s="63"/>
      <c r="WPY20" s="63"/>
      <c r="WPZ20" s="63"/>
      <c r="WQA20" s="63"/>
      <c r="WQB20" s="63"/>
      <c r="WQC20" s="63"/>
      <c r="WQD20" s="63"/>
      <c r="WQE20" s="63"/>
      <c r="WQF20" s="63"/>
      <c r="WQG20" s="63"/>
      <c r="WQH20" s="63"/>
      <c r="WQI20" s="63"/>
      <c r="WQJ20" s="63"/>
      <c r="WQK20" s="63"/>
      <c r="WQL20" s="63"/>
      <c r="WQM20" s="63"/>
      <c r="WQN20" s="63"/>
      <c r="WQO20" s="63"/>
      <c r="WQP20" s="63"/>
      <c r="WQQ20" s="63"/>
      <c r="WQR20" s="63"/>
      <c r="WQS20" s="63"/>
      <c r="WQT20" s="63"/>
      <c r="WQU20" s="63"/>
      <c r="WQV20" s="63"/>
      <c r="WQW20" s="63"/>
      <c r="WQX20" s="63"/>
      <c r="WQY20" s="63"/>
      <c r="WQZ20" s="63"/>
      <c r="WRA20" s="63"/>
      <c r="WRB20" s="63"/>
      <c r="WRC20" s="63"/>
      <c r="WRD20" s="63"/>
      <c r="WRE20" s="63"/>
      <c r="WRF20" s="63"/>
      <c r="WRG20" s="63"/>
      <c r="WRH20" s="63"/>
      <c r="WRI20" s="63"/>
      <c r="WRJ20" s="63"/>
      <c r="WRK20" s="63"/>
      <c r="WRL20" s="63"/>
      <c r="WRM20" s="63"/>
      <c r="WRN20" s="63"/>
      <c r="WRO20" s="63"/>
      <c r="WRP20" s="63"/>
      <c r="WRQ20" s="63"/>
      <c r="WRR20" s="63"/>
      <c r="WRS20" s="63"/>
      <c r="WRT20" s="63"/>
      <c r="WRU20" s="63"/>
      <c r="WRV20" s="63"/>
      <c r="WRW20" s="63"/>
      <c r="WRX20" s="63"/>
      <c r="WRY20" s="63"/>
      <c r="WRZ20" s="63"/>
      <c r="WSA20" s="63"/>
      <c r="WSB20" s="63"/>
      <c r="WSC20" s="63"/>
      <c r="WSD20" s="63"/>
      <c r="WSE20" s="63"/>
      <c r="WSF20" s="63"/>
      <c r="WSG20" s="63"/>
      <c r="WSH20" s="63"/>
      <c r="WSI20" s="63"/>
      <c r="WSJ20" s="63"/>
      <c r="WSK20" s="63"/>
      <c r="WSL20" s="63"/>
      <c r="WSM20" s="63"/>
      <c r="WSN20" s="63"/>
      <c r="WSO20" s="63"/>
      <c r="WSP20" s="63"/>
      <c r="WSQ20" s="63"/>
      <c r="WSR20" s="63"/>
      <c r="WSS20" s="63"/>
      <c r="WST20" s="63"/>
      <c r="WSU20" s="63"/>
      <c r="WSV20" s="63"/>
      <c r="WSW20" s="63"/>
      <c r="WSX20" s="63"/>
      <c r="WSY20" s="63"/>
      <c r="WSZ20" s="63"/>
      <c r="WTA20" s="63"/>
      <c r="WTB20" s="63"/>
      <c r="WTC20" s="63"/>
      <c r="WTD20" s="63"/>
      <c r="WTE20" s="63"/>
      <c r="WTF20" s="63"/>
      <c r="WTG20" s="63"/>
      <c r="WTH20" s="63"/>
      <c r="WTI20" s="63"/>
      <c r="WTJ20" s="63"/>
      <c r="WTK20" s="63"/>
      <c r="WTL20" s="63"/>
      <c r="WTM20" s="63"/>
      <c r="WTN20" s="63"/>
      <c r="WTO20" s="63"/>
      <c r="WTP20" s="63"/>
      <c r="WTQ20" s="63"/>
      <c r="WTR20" s="63"/>
      <c r="WTS20" s="63"/>
      <c r="WTT20" s="63"/>
      <c r="WTU20" s="63"/>
      <c r="WTV20" s="63"/>
      <c r="WTW20" s="63"/>
      <c r="WTX20" s="63"/>
      <c r="WTY20" s="63"/>
      <c r="WTZ20" s="63"/>
      <c r="WUA20" s="63"/>
      <c r="WUB20" s="63"/>
      <c r="WUC20" s="63"/>
      <c r="WUD20" s="63"/>
      <c r="WUE20" s="63"/>
      <c r="WUF20" s="63"/>
      <c r="WUG20" s="63"/>
      <c r="WUH20" s="63"/>
      <c r="WUI20" s="63"/>
      <c r="WUJ20" s="63"/>
      <c r="WUK20" s="63"/>
      <c r="WUL20" s="63"/>
      <c r="WUM20" s="63"/>
      <c r="WUN20" s="63"/>
      <c r="WUO20" s="63"/>
      <c r="WUP20" s="63"/>
      <c r="WUQ20" s="63"/>
      <c r="WUR20" s="63"/>
      <c r="WUS20" s="63"/>
      <c r="WUT20" s="63"/>
      <c r="WUU20" s="63"/>
      <c r="WUV20" s="63"/>
      <c r="WUW20" s="63"/>
      <c r="WUX20" s="63"/>
      <c r="WUY20" s="63"/>
      <c r="WUZ20" s="63"/>
      <c r="WVA20" s="63"/>
      <c r="WVB20" s="63"/>
      <c r="WVC20" s="63"/>
      <c r="WVD20" s="63"/>
      <c r="WVE20" s="63"/>
      <c r="WVF20" s="63"/>
      <c r="WVG20" s="63"/>
      <c r="WVH20" s="63"/>
      <c r="WVI20" s="63"/>
      <c r="WVJ20" s="63"/>
      <c r="WVK20" s="63"/>
      <c r="WVL20" s="63"/>
      <c r="WVM20" s="63"/>
      <c r="WVN20" s="63"/>
      <c r="WVO20" s="63"/>
      <c r="WVP20" s="63"/>
      <c r="WVQ20" s="63"/>
      <c r="WVR20" s="63"/>
      <c r="WVS20" s="63"/>
      <c r="WVT20" s="63"/>
      <c r="WVU20" s="63"/>
      <c r="WVV20" s="63"/>
      <c r="WVW20" s="63"/>
      <c r="WVX20" s="63"/>
      <c r="WVY20" s="63"/>
      <c r="WVZ20" s="63"/>
      <c r="WWA20" s="63"/>
      <c r="WWB20" s="63"/>
      <c r="WWC20" s="63"/>
      <c r="WWD20" s="63"/>
      <c r="WWE20" s="63"/>
      <c r="WWF20" s="63"/>
      <c r="WWG20" s="63"/>
      <c r="WWH20" s="63"/>
      <c r="WWI20" s="63"/>
      <c r="WWJ20" s="63"/>
      <c r="WWK20" s="63"/>
      <c r="WWL20" s="63"/>
      <c r="WWM20" s="63"/>
      <c r="WWN20" s="63"/>
      <c r="WWO20" s="63"/>
      <c r="WWP20" s="63"/>
      <c r="WWQ20" s="63"/>
      <c r="WWR20" s="63"/>
      <c r="WWS20" s="63"/>
      <c r="WWT20" s="63"/>
      <c r="WWU20" s="63"/>
      <c r="WWV20" s="63"/>
      <c r="WWW20" s="63"/>
      <c r="WWX20" s="63"/>
      <c r="WWY20" s="63"/>
      <c r="WWZ20" s="63"/>
      <c r="WXA20" s="63"/>
      <c r="WXB20" s="63"/>
      <c r="WXC20" s="63"/>
      <c r="WXD20" s="63"/>
      <c r="WXE20" s="63"/>
      <c r="WXF20" s="63"/>
      <c r="WXG20" s="63"/>
      <c r="WXH20" s="63"/>
      <c r="WXI20" s="63"/>
      <c r="WXJ20" s="63"/>
      <c r="WXK20" s="63"/>
      <c r="WXL20" s="63"/>
      <c r="WXM20" s="63"/>
      <c r="WXN20" s="63"/>
      <c r="WXO20" s="63"/>
      <c r="WXP20" s="63"/>
      <c r="WXQ20" s="63"/>
      <c r="WXR20" s="63"/>
      <c r="WXS20" s="63"/>
      <c r="WXT20" s="63"/>
      <c r="WXU20" s="63"/>
      <c r="WXV20" s="63"/>
      <c r="WXW20" s="63"/>
      <c r="WXX20" s="63"/>
      <c r="WXY20" s="63"/>
      <c r="WXZ20" s="63"/>
      <c r="WYA20" s="63"/>
      <c r="WYB20" s="63"/>
      <c r="WYC20" s="63"/>
      <c r="WYD20" s="63"/>
      <c r="WYE20" s="63"/>
      <c r="WYF20" s="63"/>
      <c r="WYG20" s="63"/>
      <c r="WYH20" s="63"/>
      <c r="WYI20" s="63"/>
      <c r="WYJ20" s="63"/>
      <c r="WYK20" s="63"/>
      <c r="WYL20" s="63"/>
      <c r="WYM20" s="63"/>
      <c r="WYN20" s="63"/>
      <c r="WYO20" s="63"/>
      <c r="WYP20" s="63"/>
      <c r="WYQ20" s="63"/>
      <c r="WYR20" s="63"/>
      <c r="WYS20" s="63"/>
      <c r="WYT20" s="63"/>
      <c r="WYU20" s="63"/>
      <c r="WYV20" s="63"/>
      <c r="WYW20" s="63"/>
      <c r="WYX20" s="63"/>
      <c r="WYY20" s="63"/>
      <c r="WYZ20" s="63"/>
      <c r="WZA20" s="63"/>
      <c r="WZB20" s="63"/>
      <c r="WZC20" s="63"/>
      <c r="WZD20" s="63"/>
      <c r="WZE20" s="63"/>
      <c r="WZF20" s="63"/>
      <c r="WZG20" s="63"/>
      <c r="WZH20" s="63"/>
      <c r="WZI20" s="63"/>
      <c r="WZJ20" s="63"/>
      <c r="WZK20" s="63"/>
      <c r="WZL20" s="63"/>
      <c r="WZM20" s="63"/>
      <c r="WZN20" s="63"/>
      <c r="WZO20" s="63"/>
      <c r="WZP20" s="63"/>
      <c r="WZQ20" s="63"/>
      <c r="WZR20" s="63"/>
      <c r="WZS20" s="63"/>
      <c r="WZT20" s="63"/>
      <c r="WZU20" s="63"/>
      <c r="WZV20" s="63"/>
      <c r="WZW20" s="63"/>
      <c r="WZX20" s="63"/>
      <c r="WZY20" s="63"/>
      <c r="WZZ20" s="63"/>
      <c r="XAA20" s="63"/>
      <c r="XAB20" s="63"/>
      <c r="XAC20" s="63"/>
      <c r="XAD20" s="63"/>
      <c r="XAE20" s="63"/>
      <c r="XAF20" s="63"/>
      <c r="XAG20" s="63"/>
      <c r="XAH20" s="63"/>
      <c r="XAI20" s="63"/>
      <c r="XAJ20" s="63"/>
      <c r="XAK20" s="63"/>
      <c r="XAL20" s="63"/>
      <c r="XAM20" s="63"/>
      <c r="XAN20" s="63"/>
      <c r="XAO20" s="63"/>
      <c r="XAP20" s="63"/>
      <c r="XAQ20" s="63"/>
      <c r="XAR20" s="63"/>
      <c r="XAS20" s="63"/>
      <c r="XAT20" s="63"/>
      <c r="XAU20" s="63"/>
      <c r="XAV20" s="63"/>
      <c r="XAW20" s="63"/>
      <c r="XAX20" s="63"/>
      <c r="XAY20" s="63"/>
      <c r="XAZ20" s="63"/>
      <c r="XBA20" s="63"/>
      <c r="XBB20" s="63"/>
      <c r="XBC20" s="63"/>
      <c r="XBD20" s="63"/>
      <c r="XBE20" s="63"/>
      <c r="XBF20" s="63"/>
      <c r="XBG20" s="63"/>
      <c r="XBH20" s="63"/>
      <c r="XBI20" s="63"/>
      <c r="XBJ20" s="63"/>
      <c r="XBK20" s="63"/>
      <c r="XBL20" s="63"/>
      <c r="XBM20" s="63"/>
      <c r="XBN20" s="63"/>
      <c r="XBO20" s="63"/>
      <c r="XBP20" s="63"/>
      <c r="XBQ20" s="63"/>
      <c r="XBR20" s="63"/>
      <c r="XBS20" s="63"/>
      <c r="XBT20" s="63"/>
      <c r="XBU20" s="63"/>
      <c r="XBV20" s="63"/>
      <c r="XBW20" s="63"/>
      <c r="XBX20" s="63"/>
      <c r="XBY20" s="63"/>
      <c r="XBZ20" s="63"/>
      <c r="XCA20" s="63"/>
      <c r="XCB20" s="63"/>
      <c r="XCC20" s="63"/>
      <c r="XCD20" s="63"/>
      <c r="XCE20" s="63"/>
      <c r="XCF20" s="63"/>
      <c r="XCG20" s="63"/>
      <c r="XCH20" s="63"/>
      <c r="XCI20" s="63"/>
      <c r="XCJ20" s="63"/>
      <c r="XCK20" s="63"/>
      <c r="XCL20" s="63"/>
      <c r="XCM20" s="63"/>
      <c r="XCN20" s="63"/>
      <c r="XCO20" s="63"/>
      <c r="XCP20" s="63"/>
      <c r="XCQ20" s="63"/>
      <c r="XCR20" s="63"/>
      <c r="XCS20" s="63"/>
      <c r="XCT20" s="63"/>
      <c r="XCU20" s="63"/>
      <c r="XCV20" s="63"/>
      <c r="XCW20" s="63"/>
      <c r="XCX20" s="63"/>
      <c r="XCY20" s="63"/>
      <c r="XCZ20" s="63"/>
      <c r="XDA20" s="63"/>
      <c r="XDB20" s="63"/>
      <c r="XDC20" s="63"/>
      <c r="XDD20" s="63"/>
      <c r="XDE20" s="63"/>
      <c r="XDF20" s="63"/>
      <c r="XDG20" s="63"/>
      <c r="XDH20" s="63"/>
      <c r="XDI20" s="63"/>
      <c r="XDJ20" s="63"/>
      <c r="XDK20" s="63"/>
      <c r="XDL20" s="63"/>
      <c r="XDM20" s="63"/>
      <c r="XDN20" s="63"/>
      <c r="XDO20" s="63"/>
      <c r="XDP20" s="63"/>
      <c r="XDQ20" s="63"/>
      <c r="XDR20" s="63"/>
      <c r="XDS20" s="63"/>
      <c r="XDT20" s="63"/>
      <c r="XDU20" s="63"/>
      <c r="XDV20" s="63"/>
      <c r="XDW20" s="63"/>
      <c r="XDX20" s="63"/>
      <c r="XDY20" s="63"/>
      <c r="XDZ20" s="63"/>
      <c r="XEA20" s="63"/>
      <c r="XEB20" s="63"/>
      <c r="XEC20" s="63"/>
      <c r="XED20" s="63"/>
      <c r="XEE20" s="63"/>
      <c r="XEF20" s="63"/>
      <c r="XEG20" s="63"/>
      <c r="XEH20" s="63"/>
      <c r="XEI20" s="63"/>
      <c r="XEJ20" s="63"/>
      <c r="XEK20" s="63"/>
      <c r="XEL20" s="63"/>
      <c r="XEM20" s="63"/>
      <c r="XEN20" s="63"/>
      <c r="XEO20" s="63"/>
      <c r="XEP20" s="63"/>
      <c r="XEQ20" s="63"/>
      <c r="XER20" s="63"/>
      <c r="XES20" s="63"/>
      <c r="XET20" s="63"/>
      <c r="XEU20" s="63"/>
      <c r="XEV20" s="63"/>
      <c r="XEW20" s="63"/>
      <c r="XEX20" s="63"/>
      <c r="XEY20" s="63"/>
      <c r="XEZ20" s="63"/>
      <c r="XFA20" s="63"/>
      <c r="XFB20" s="63"/>
      <c r="XFC20" s="63"/>
      <c r="XFD20" s="63"/>
    </row>
    <row r="21" spans="4:16384" x14ac:dyDescent="0.25">
      <c r="D21" s="51" t="s">
        <v>82</v>
      </c>
      <c r="F21" s="56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2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</row>
    <row r="22" spans="4:16384" x14ac:dyDescent="0.25">
      <c r="D22" s="42" t="s">
        <v>83</v>
      </c>
      <c r="E22" t="s">
        <v>84</v>
      </c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>
        <v>30</v>
      </c>
      <c r="AW22" s="56"/>
      <c r="AX22" s="56"/>
      <c r="AY22" s="72"/>
      <c r="AZ22" s="56"/>
      <c r="BA22" s="56"/>
      <c r="BB22" s="56"/>
      <c r="BC22" s="56"/>
      <c r="BD22" s="56">
        <v>35</v>
      </c>
      <c r="BE22" s="56"/>
      <c r="BF22" s="56"/>
      <c r="BG22" s="56"/>
      <c r="BH22" s="56"/>
      <c r="BI22" s="56"/>
      <c r="BJ22" s="56"/>
      <c r="BK22" s="56"/>
      <c r="BL22" s="56">
        <v>44</v>
      </c>
      <c r="BM22" s="56"/>
      <c r="BN22" s="72"/>
      <c r="BO22" s="56"/>
      <c r="BP22" s="56"/>
      <c r="BQ22" s="56"/>
      <c r="BR22" s="56"/>
      <c r="BS22" s="56"/>
      <c r="BT22" s="56">
        <v>38</v>
      </c>
      <c r="BU22" s="56"/>
      <c r="BV22" s="56"/>
      <c r="BW22" s="56"/>
      <c r="BX22" s="56"/>
      <c r="BY22" s="56"/>
      <c r="BZ22" s="56"/>
      <c r="CA22" s="56"/>
      <c r="CB22" s="56"/>
      <c r="CC22" s="72">
        <v>37</v>
      </c>
      <c r="CD22" s="56"/>
      <c r="CE22" s="56"/>
      <c r="CF22" s="56"/>
      <c r="CG22" s="56"/>
      <c r="CH22" s="56"/>
      <c r="CI22" s="56"/>
      <c r="CJ22" s="56"/>
      <c r="CK22" s="56"/>
      <c r="CL22" s="56">
        <v>36</v>
      </c>
      <c r="CM22" s="56"/>
      <c r="CN22" s="56"/>
      <c r="CO22" s="56"/>
      <c r="CP22" s="56"/>
      <c r="CQ22" s="56"/>
      <c r="CR22" s="52"/>
      <c r="CS22" s="61"/>
      <c r="CT22" s="61"/>
      <c r="CU22" s="61">
        <v>34</v>
      </c>
      <c r="CV22" s="61"/>
      <c r="CW22" s="61"/>
      <c r="CX22" s="61"/>
      <c r="CY22" s="61"/>
      <c r="CZ22" s="61"/>
      <c r="DA22" s="61"/>
      <c r="DB22" s="73"/>
      <c r="DC22" s="61"/>
      <c r="DD22" s="61"/>
      <c r="DE22" s="61">
        <v>38</v>
      </c>
      <c r="DF22" s="61"/>
      <c r="DG22" s="61"/>
      <c r="DH22" s="61"/>
      <c r="DI22" s="61"/>
      <c r="DJ22" s="61"/>
      <c r="DK22" s="61"/>
      <c r="DL22" s="73"/>
      <c r="DO22">
        <v>42</v>
      </c>
      <c r="DY22">
        <v>45</v>
      </c>
      <c r="EK22">
        <v>48</v>
      </c>
      <c r="EW22">
        <v>48</v>
      </c>
      <c r="FI22">
        <v>48</v>
      </c>
      <c r="FU22">
        <v>399</v>
      </c>
    </row>
    <row r="23" spans="4:16384" x14ac:dyDescent="0.25">
      <c r="D23" t="s">
        <v>85</v>
      </c>
      <c r="E23" t="s">
        <v>86</v>
      </c>
      <c r="F23">
        <v>1</v>
      </c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62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72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72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72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72"/>
      <c r="CS23" s="61"/>
      <c r="CT23" s="61"/>
      <c r="CU23" s="61"/>
      <c r="CV23" s="61"/>
      <c r="CW23" s="61"/>
      <c r="CX23" s="61"/>
      <c r="CY23" s="61"/>
      <c r="CZ23" s="61"/>
      <c r="DA23" s="61"/>
      <c r="DB23" s="73"/>
      <c r="DC23" s="61"/>
      <c r="DD23" s="61"/>
      <c r="DE23" s="61"/>
      <c r="DF23" s="61"/>
      <c r="DG23" s="61"/>
      <c r="DH23" s="61"/>
      <c r="DI23" s="61"/>
      <c r="DJ23" s="61"/>
      <c r="DK23" s="61"/>
      <c r="DL23" s="73"/>
    </row>
    <row r="24" spans="4:16384" x14ac:dyDescent="0.25">
      <c r="D24" t="s">
        <v>54</v>
      </c>
      <c r="E24" t="s">
        <v>55</v>
      </c>
      <c r="F24">
        <f>F5</f>
        <v>0.57999999999999996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62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61"/>
      <c r="CU24" s="61"/>
      <c r="CW24" s="61"/>
      <c r="CY24" s="61"/>
      <c r="DA24" s="61"/>
      <c r="DC24" s="61"/>
      <c r="DE24" s="61"/>
      <c r="DG24" s="61"/>
      <c r="DI24" s="61"/>
      <c r="DK24" s="61"/>
    </row>
    <row r="25" spans="4:16384" x14ac:dyDescent="0.25">
      <c r="D25" t="s">
        <v>87</v>
      </c>
      <c r="E25" t="s">
        <v>88</v>
      </c>
      <c r="G25" s="56">
        <f t="shared" ref="G25:BR25" si="19">G22*$F$24*$F$23*$F$3</f>
        <v>0</v>
      </c>
      <c r="H25" s="56">
        <f t="shared" si="19"/>
        <v>0</v>
      </c>
      <c r="I25" s="56">
        <f t="shared" si="19"/>
        <v>0</v>
      </c>
      <c r="J25" s="56">
        <f t="shared" si="19"/>
        <v>0</v>
      </c>
      <c r="K25" s="56">
        <f t="shared" si="19"/>
        <v>0</v>
      </c>
      <c r="L25" s="56">
        <f t="shared" si="19"/>
        <v>0</v>
      </c>
      <c r="M25" s="56">
        <f t="shared" si="19"/>
        <v>0</v>
      </c>
      <c r="N25" s="56">
        <f t="shared" si="19"/>
        <v>0</v>
      </c>
      <c r="O25" s="56">
        <f t="shared" si="19"/>
        <v>0</v>
      </c>
      <c r="P25" s="56">
        <f t="shared" si="19"/>
        <v>0</v>
      </c>
      <c r="Q25" s="56">
        <f t="shared" si="19"/>
        <v>0</v>
      </c>
      <c r="R25" s="56">
        <f t="shared" si="19"/>
        <v>0</v>
      </c>
      <c r="S25" s="56">
        <f t="shared" si="19"/>
        <v>0</v>
      </c>
      <c r="T25" s="56">
        <f t="shared" si="19"/>
        <v>0</v>
      </c>
      <c r="U25" s="56">
        <f t="shared" si="19"/>
        <v>0</v>
      </c>
      <c r="V25" s="56">
        <f t="shared" si="19"/>
        <v>0</v>
      </c>
      <c r="W25" s="56">
        <f t="shared" si="19"/>
        <v>0</v>
      </c>
      <c r="X25" s="56">
        <f t="shared" si="19"/>
        <v>0</v>
      </c>
      <c r="Y25" s="56">
        <f t="shared" si="19"/>
        <v>0</v>
      </c>
      <c r="Z25" s="56">
        <f t="shared" si="19"/>
        <v>0</v>
      </c>
      <c r="AA25" s="56">
        <f t="shared" si="19"/>
        <v>0</v>
      </c>
      <c r="AB25" s="56">
        <f t="shared" si="19"/>
        <v>0</v>
      </c>
      <c r="AC25" s="56">
        <f t="shared" si="19"/>
        <v>0</v>
      </c>
      <c r="AD25" s="56">
        <f t="shared" si="19"/>
        <v>0</v>
      </c>
      <c r="AE25" s="56">
        <f t="shared" si="19"/>
        <v>0</v>
      </c>
      <c r="AF25" s="56">
        <f t="shared" si="19"/>
        <v>0</v>
      </c>
      <c r="AG25" s="56">
        <f t="shared" si="19"/>
        <v>0</v>
      </c>
      <c r="AH25" s="56">
        <f t="shared" si="19"/>
        <v>0</v>
      </c>
      <c r="AI25" s="56">
        <f t="shared" si="19"/>
        <v>0</v>
      </c>
      <c r="AJ25" s="56">
        <f t="shared" si="19"/>
        <v>0</v>
      </c>
      <c r="AK25" s="56">
        <f t="shared" si="19"/>
        <v>0</v>
      </c>
      <c r="AL25" s="56">
        <f t="shared" si="19"/>
        <v>0</v>
      </c>
      <c r="AM25" s="56">
        <f t="shared" si="19"/>
        <v>0</v>
      </c>
      <c r="AN25" s="56">
        <f t="shared" si="19"/>
        <v>0</v>
      </c>
      <c r="AO25" s="56">
        <f t="shared" si="19"/>
        <v>0</v>
      </c>
      <c r="AP25" s="56">
        <f t="shared" si="19"/>
        <v>0</v>
      </c>
      <c r="AQ25" s="56">
        <f t="shared" si="19"/>
        <v>0</v>
      </c>
      <c r="AR25" s="56">
        <f t="shared" si="19"/>
        <v>0</v>
      </c>
      <c r="AS25" s="56">
        <f t="shared" si="19"/>
        <v>0</v>
      </c>
      <c r="AT25" s="56">
        <f t="shared" si="19"/>
        <v>0</v>
      </c>
      <c r="AU25" s="56">
        <f t="shared" si="19"/>
        <v>0</v>
      </c>
      <c r="AV25" s="56">
        <f t="shared" si="19"/>
        <v>152.23259999999999</v>
      </c>
      <c r="AW25" s="56">
        <f t="shared" si="19"/>
        <v>0</v>
      </c>
      <c r="AX25" s="56">
        <f t="shared" si="19"/>
        <v>0</v>
      </c>
      <c r="AY25" s="56">
        <f t="shared" si="19"/>
        <v>0</v>
      </c>
      <c r="AZ25" s="56">
        <f t="shared" si="19"/>
        <v>0</v>
      </c>
      <c r="BA25" s="56">
        <f t="shared" si="19"/>
        <v>0</v>
      </c>
      <c r="BB25" s="56">
        <f t="shared" si="19"/>
        <v>0</v>
      </c>
      <c r="BC25" s="56">
        <f t="shared" si="19"/>
        <v>0</v>
      </c>
      <c r="BD25" s="56">
        <f t="shared" si="19"/>
        <v>177.60469999999998</v>
      </c>
      <c r="BE25" s="56">
        <f t="shared" si="19"/>
        <v>0</v>
      </c>
      <c r="BF25" s="56">
        <f t="shared" si="19"/>
        <v>0</v>
      </c>
      <c r="BG25" s="56">
        <f t="shared" si="19"/>
        <v>0</v>
      </c>
      <c r="BH25" s="56">
        <f t="shared" si="19"/>
        <v>0</v>
      </c>
      <c r="BI25" s="56">
        <f t="shared" si="19"/>
        <v>0</v>
      </c>
      <c r="BJ25" s="56">
        <f t="shared" si="19"/>
        <v>0</v>
      </c>
      <c r="BK25" s="56">
        <f t="shared" si="19"/>
        <v>0</v>
      </c>
      <c r="BL25" s="56">
        <f t="shared" si="19"/>
        <v>223.27448000000001</v>
      </c>
      <c r="BM25" s="56">
        <f t="shared" si="19"/>
        <v>0</v>
      </c>
      <c r="BN25" s="56">
        <f t="shared" si="19"/>
        <v>0</v>
      </c>
      <c r="BO25" s="56">
        <f t="shared" si="19"/>
        <v>0</v>
      </c>
      <c r="BP25" s="56">
        <f t="shared" si="19"/>
        <v>0</v>
      </c>
      <c r="BQ25" s="56">
        <f t="shared" si="19"/>
        <v>0</v>
      </c>
      <c r="BR25" s="56">
        <f t="shared" si="19"/>
        <v>0</v>
      </c>
      <c r="BS25" s="56">
        <f t="shared" ref="BS25:ED25" si="20">BS22*$F$24*$F$23*$F$3</f>
        <v>0</v>
      </c>
      <c r="BT25" s="56">
        <f t="shared" si="20"/>
        <v>192.82796000000002</v>
      </c>
      <c r="BU25" s="56">
        <f t="shared" si="20"/>
        <v>0</v>
      </c>
      <c r="BV25" s="56">
        <f t="shared" si="20"/>
        <v>0</v>
      </c>
      <c r="BW25" s="56">
        <f t="shared" si="20"/>
        <v>0</v>
      </c>
      <c r="BX25" s="56">
        <f t="shared" si="20"/>
        <v>0</v>
      </c>
      <c r="BY25" s="56">
        <f t="shared" si="20"/>
        <v>0</v>
      </c>
      <c r="BZ25" s="56">
        <f t="shared" si="20"/>
        <v>0</v>
      </c>
      <c r="CA25" s="56">
        <f t="shared" si="20"/>
        <v>0</v>
      </c>
      <c r="CB25" s="56">
        <f t="shared" si="20"/>
        <v>0</v>
      </c>
      <c r="CC25" s="56">
        <f t="shared" si="20"/>
        <v>187.75353999999999</v>
      </c>
      <c r="CD25" s="56">
        <f t="shared" si="20"/>
        <v>0</v>
      </c>
      <c r="CE25" s="56">
        <f t="shared" si="20"/>
        <v>0</v>
      </c>
      <c r="CF25" s="56">
        <f t="shared" si="20"/>
        <v>0</v>
      </c>
      <c r="CG25" s="56">
        <f t="shared" si="20"/>
        <v>0</v>
      </c>
      <c r="CH25" s="56">
        <f t="shared" si="20"/>
        <v>0</v>
      </c>
      <c r="CI25" s="56">
        <f t="shared" si="20"/>
        <v>0</v>
      </c>
      <c r="CJ25" s="56">
        <f t="shared" si="20"/>
        <v>0</v>
      </c>
      <c r="CK25" s="56">
        <f t="shared" si="20"/>
        <v>0</v>
      </c>
      <c r="CL25" s="56">
        <f t="shared" si="20"/>
        <v>182.67912000000001</v>
      </c>
      <c r="CM25" s="56">
        <f t="shared" si="20"/>
        <v>0</v>
      </c>
      <c r="CN25" s="56">
        <f t="shared" si="20"/>
        <v>0</v>
      </c>
      <c r="CO25" s="56">
        <f t="shared" si="20"/>
        <v>0</v>
      </c>
      <c r="CP25" s="56">
        <f t="shared" si="20"/>
        <v>0</v>
      </c>
      <c r="CQ25" s="56">
        <f t="shared" si="20"/>
        <v>0</v>
      </c>
      <c r="CR25" s="56">
        <f t="shared" si="20"/>
        <v>0</v>
      </c>
      <c r="CS25" s="56">
        <f t="shared" si="20"/>
        <v>0</v>
      </c>
      <c r="CT25" s="56">
        <f t="shared" si="20"/>
        <v>0</v>
      </c>
      <c r="CU25" s="56">
        <f t="shared" si="20"/>
        <v>172.53028</v>
      </c>
      <c r="CV25" s="56">
        <f t="shared" si="20"/>
        <v>0</v>
      </c>
      <c r="CW25" s="56">
        <f t="shared" si="20"/>
        <v>0</v>
      </c>
      <c r="CX25" s="56">
        <f t="shared" si="20"/>
        <v>0</v>
      </c>
      <c r="CY25" s="56">
        <f t="shared" si="20"/>
        <v>0</v>
      </c>
      <c r="CZ25" s="56">
        <f t="shared" si="20"/>
        <v>0</v>
      </c>
      <c r="DA25" s="56">
        <f t="shared" si="20"/>
        <v>0</v>
      </c>
      <c r="DB25" s="56">
        <f t="shared" si="20"/>
        <v>0</v>
      </c>
      <c r="DC25" s="56">
        <f t="shared" si="20"/>
        <v>0</v>
      </c>
      <c r="DD25" s="56">
        <f t="shared" si="20"/>
        <v>0</v>
      </c>
      <c r="DE25" s="56">
        <f t="shared" si="20"/>
        <v>192.82796000000002</v>
      </c>
      <c r="DF25" s="56">
        <f t="shared" si="20"/>
        <v>0</v>
      </c>
      <c r="DG25" s="56">
        <f t="shared" si="20"/>
        <v>0</v>
      </c>
      <c r="DH25" s="56">
        <f t="shared" si="20"/>
        <v>0</v>
      </c>
      <c r="DI25" s="56">
        <f t="shared" si="20"/>
        <v>0</v>
      </c>
      <c r="DJ25" s="56">
        <f t="shared" si="20"/>
        <v>0</v>
      </c>
      <c r="DK25" s="56">
        <f t="shared" si="20"/>
        <v>0</v>
      </c>
      <c r="DL25" s="56">
        <f t="shared" si="20"/>
        <v>0</v>
      </c>
      <c r="DM25" s="56">
        <f t="shared" si="20"/>
        <v>0</v>
      </c>
      <c r="DN25" s="56">
        <f t="shared" si="20"/>
        <v>0</v>
      </c>
      <c r="DO25" s="56">
        <f t="shared" si="20"/>
        <v>213.12564</v>
      </c>
      <c r="DP25" s="56">
        <f t="shared" si="20"/>
        <v>0</v>
      </c>
      <c r="DQ25" s="56">
        <f t="shared" si="20"/>
        <v>0</v>
      </c>
      <c r="DR25" s="56">
        <f t="shared" si="20"/>
        <v>0</v>
      </c>
      <c r="DS25" s="56">
        <f t="shared" si="20"/>
        <v>0</v>
      </c>
      <c r="DT25" s="56">
        <f t="shared" si="20"/>
        <v>0</v>
      </c>
      <c r="DU25" s="56">
        <f t="shared" si="20"/>
        <v>0</v>
      </c>
      <c r="DV25" s="56">
        <f t="shared" si="20"/>
        <v>0</v>
      </c>
      <c r="DW25" s="56">
        <f t="shared" si="20"/>
        <v>0</v>
      </c>
      <c r="DX25" s="56">
        <f t="shared" si="20"/>
        <v>0</v>
      </c>
      <c r="DY25" s="56">
        <f t="shared" si="20"/>
        <v>228.34889999999999</v>
      </c>
      <c r="DZ25" s="56">
        <f t="shared" si="20"/>
        <v>0</v>
      </c>
      <c r="EA25" s="56">
        <f t="shared" si="20"/>
        <v>0</v>
      </c>
      <c r="EB25" s="56">
        <f t="shared" si="20"/>
        <v>0</v>
      </c>
      <c r="EC25" s="56">
        <f t="shared" si="20"/>
        <v>0</v>
      </c>
      <c r="ED25" s="56">
        <f t="shared" si="20"/>
        <v>0</v>
      </c>
      <c r="EE25" s="56">
        <f t="shared" ref="EE25:FU25" si="21">EE22*$F$24*$F$23*$F$3</f>
        <v>0</v>
      </c>
      <c r="EF25" s="56">
        <f t="shared" si="21"/>
        <v>0</v>
      </c>
      <c r="EG25" s="56">
        <f t="shared" si="21"/>
        <v>0</v>
      </c>
      <c r="EH25" s="56">
        <f t="shared" si="21"/>
        <v>0</v>
      </c>
      <c r="EI25" s="56">
        <f t="shared" si="21"/>
        <v>0</v>
      </c>
      <c r="EJ25" s="56">
        <f t="shared" si="21"/>
        <v>0</v>
      </c>
      <c r="EK25" s="56">
        <f t="shared" si="21"/>
        <v>243.57216</v>
      </c>
      <c r="EL25" s="56">
        <f t="shared" si="21"/>
        <v>0</v>
      </c>
      <c r="EM25" s="56">
        <f t="shared" si="21"/>
        <v>0</v>
      </c>
      <c r="EN25" s="56">
        <f t="shared" si="21"/>
        <v>0</v>
      </c>
      <c r="EO25" s="56">
        <f t="shared" si="21"/>
        <v>0</v>
      </c>
      <c r="EP25" s="56">
        <f t="shared" si="21"/>
        <v>0</v>
      </c>
      <c r="EQ25" s="56">
        <f t="shared" si="21"/>
        <v>0</v>
      </c>
      <c r="ER25" s="56">
        <f t="shared" si="21"/>
        <v>0</v>
      </c>
      <c r="ES25" s="56">
        <f t="shared" si="21"/>
        <v>0</v>
      </c>
      <c r="ET25" s="56">
        <f t="shared" si="21"/>
        <v>0</v>
      </c>
      <c r="EU25" s="56">
        <f t="shared" si="21"/>
        <v>0</v>
      </c>
      <c r="EV25" s="56">
        <f t="shared" si="21"/>
        <v>0</v>
      </c>
      <c r="EW25" s="56">
        <f t="shared" si="21"/>
        <v>243.57216</v>
      </c>
      <c r="EX25" s="56">
        <f t="shared" si="21"/>
        <v>0</v>
      </c>
      <c r="EY25" s="56">
        <f t="shared" si="21"/>
        <v>0</v>
      </c>
      <c r="EZ25" s="56">
        <f t="shared" si="21"/>
        <v>0</v>
      </c>
      <c r="FA25" s="56">
        <f t="shared" si="21"/>
        <v>0</v>
      </c>
      <c r="FB25" s="56">
        <f t="shared" si="21"/>
        <v>0</v>
      </c>
      <c r="FC25" s="56">
        <f t="shared" si="21"/>
        <v>0</v>
      </c>
      <c r="FD25" s="56">
        <f t="shared" si="21"/>
        <v>0</v>
      </c>
      <c r="FE25" s="56">
        <f t="shared" si="21"/>
        <v>0</v>
      </c>
      <c r="FF25" s="56">
        <f t="shared" si="21"/>
        <v>0</v>
      </c>
      <c r="FG25" s="56">
        <f t="shared" si="21"/>
        <v>0</v>
      </c>
      <c r="FH25" s="56">
        <f t="shared" si="21"/>
        <v>0</v>
      </c>
      <c r="FI25" s="56">
        <f t="shared" si="21"/>
        <v>243.57216</v>
      </c>
      <c r="FJ25" s="56">
        <f t="shared" si="21"/>
        <v>0</v>
      </c>
      <c r="FK25" s="56">
        <f t="shared" si="21"/>
        <v>0</v>
      </c>
      <c r="FL25" s="56">
        <f t="shared" si="21"/>
        <v>0</v>
      </c>
      <c r="FM25" s="56">
        <f t="shared" si="21"/>
        <v>0</v>
      </c>
      <c r="FN25" s="56">
        <f t="shared" si="21"/>
        <v>0</v>
      </c>
      <c r="FO25" s="56">
        <f t="shared" si="21"/>
        <v>0</v>
      </c>
      <c r="FP25" s="56">
        <f t="shared" si="21"/>
        <v>0</v>
      </c>
      <c r="FQ25" s="56">
        <f t="shared" si="21"/>
        <v>0</v>
      </c>
      <c r="FR25" s="56">
        <f t="shared" si="21"/>
        <v>0</v>
      </c>
      <c r="FS25" s="56">
        <f t="shared" si="21"/>
        <v>0</v>
      </c>
      <c r="FT25" s="56">
        <f t="shared" si="21"/>
        <v>0</v>
      </c>
      <c r="FU25" s="56">
        <f t="shared" si="21"/>
        <v>2024.6935800000001</v>
      </c>
    </row>
    <row r="26" spans="4:16384" x14ac:dyDescent="0.25">
      <c r="D26" t="s">
        <v>89</v>
      </c>
      <c r="E26" t="s">
        <v>90</v>
      </c>
      <c r="G26" s="56">
        <f>G25*0.475</f>
        <v>0</v>
      </c>
      <c r="H26" s="56">
        <f t="shared" ref="H26:BS26" si="22">H25*0.475</f>
        <v>0</v>
      </c>
      <c r="I26" s="56">
        <f t="shared" si="22"/>
        <v>0</v>
      </c>
      <c r="J26" s="56">
        <f t="shared" si="22"/>
        <v>0</v>
      </c>
      <c r="K26" s="56">
        <f t="shared" si="22"/>
        <v>0</v>
      </c>
      <c r="L26" s="56">
        <f t="shared" si="22"/>
        <v>0</v>
      </c>
      <c r="M26" s="56">
        <f t="shared" si="22"/>
        <v>0</v>
      </c>
      <c r="N26" s="56">
        <f t="shared" si="22"/>
        <v>0</v>
      </c>
      <c r="O26" s="56">
        <f t="shared" si="22"/>
        <v>0</v>
      </c>
      <c r="P26" s="56">
        <f t="shared" si="22"/>
        <v>0</v>
      </c>
      <c r="Q26" s="56">
        <f t="shared" si="22"/>
        <v>0</v>
      </c>
      <c r="R26" s="56">
        <f t="shared" si="22"/>
        <v>0</v>
      </c>
      <c r="S26" s="56">
        <f t="shared" si="22"/>
        <v>0</v>
      </c>
      <c r="T26" s="56">
        <f t="shared" si="22"/>
        <v>0</v>
      </c>
      <c r="U26" s="56">
        <f t="shared" si="22"/>
        <v>0</v>
      </c>
      <c r="V26" s="56">
        <f t="shared" si="22"/>
        <v>0</v>
      </c>
      <c r="W26" s="56">
        <f t="shared" si="22"/>
        <v>0</v>
      </c>
      <c r="X26" s="56">
        <f t="shared" si="22"/>
        <v>0</v>
      </c>
      <c r="Y26" s="56">
        <f t="shared" si="22"/>
        <v>0</v>
      </c>
      <c r="Z26" s="56">
        <f t="shared" si="22"/>
        <v>0</v>
      </c>
      <c r="AA26" s="56">
        <f t="shared" si="22"/>
        <v>0</v>
      </c>
      <c r="AB26" s="56">
        <f t="shared" si="22"/>
        <v>0</v>
      </c>
      <c r="AC26" s="56">
        <f t="shared" si="22"/>
        <v>0</v>
      </c>
      <c r="AD26" s="56">
        <f t="shared" si="22"/>
        <v>0</v>
      </c>
      <c r="AE26" s="56">
        <f t="shared" si="22"/>
        <v>0</v>
      </c>
      <c r="AF26" s="56">
        <f t="shared" si="22"/>
        <v>0</v>
      </c>
      <c r="AG26" s="56">
        <f t="shared" si="22"/>
        <v>0</v>
      </c>
      <c r="AH26" s="56">
        <f t="shared" si="22"/>
        <v>0</v>
      </c>
      <c r="AI26" s="56">
        <f t="shared" si="22"/>
        <v>0</v>
      </c>
      <c r="AJ26" s="56">
        <f t="shared" si="22"/>
        <v>0</v>
      </c>
      <c r="AK26" s="56">
        <f t="shared" si="22"/>
        <v>0</v>
      </c>
      <c r="AL26" s="56">
        <f t="shared" si="22"/>
        <v>0</v>
      </c>
      <c r="AM26" s="56">
        <f t="shared" si="22"/>
        <v>0</v>
      </c>
      <c r="AN26" s="56">
        <f t="shared" si="22"/>
        <v>0</v>
      </c>
      <c r="AO26" s="56">
        <f t="shared" si="22"/>
        <v>0</v>
      </c>
      <c r="AP26" s="56">
        <f t="shared" si="22"/>
        <v>0</v>
      </c>
      <c r="AQ26" s="56">
        <f t="shared" si="22"/>
        <v>0</v>
      </c>
      <c r="AR26" s="56">
        <f t="shared" si="22"/>
        <v>0</v>
      </c>
      <c r="AS26" s="56">
        <f t="shared" si="22"/>
        <v>0</v>
      </c>
      <c r="AT26" s="56">
        <f t="shared" si="22"/>
        <v>0</v>
      </c>
      <c r="AU26" s="56">
        <f t="shared" si="22"/>
        <v>0</v>
      </c>
      <c r="AV26" s="56">
        <f t="shared" si="22"/>
        <v>72.310484999999986</v>
      </c>
      <c r="AW26" s="56">
        <f t="shared" si="22"/>
        <v>0</v>
      </c>
      <c r="AX26" s="56">
        <f t="shared" si="22"/>
        <v>0</v>
      </c>
      <c r="AY26" s="56">
        <f t="shared" si="22"/>
        <v>0</v>
      </c>
      <c r="AZ26" s="56">
        <f t="shared" si="22"/>
        <v>0</v>
      </c>
      <c r="BA26" s="56">
        <f t="shared" si="22"/>
        <v>0</v>
      </c>
      <c r="BB26" s="56">
        <f t="shared" si="22"/>
        <v>0</v>
      </c>
      <c r="BC26" s="56">
        <f t="shared" si="22"/>
        <v>0</v>
      </c>
      <c r="BD26" s="56">
        <f t="shared" si="22"/>
        <v>84.36223249999999</v>
      </c>
      <c r="BE26" s="56">
        <f t="shared" si="22"/>
        <v>0</v>
      </c>
      <c r="BF26" s="56">
        <f t="shared" si="22"/>
        <v>0</v>
      </c>
      <c r="BG26" s="56">
        <f t="shared" si="22"/>
        <v>0</v>
      </c>
      <c r="BH26" s="56">
        <f t="shared" si="22"/>
        <v>0</v>
      </c>
      <c r="BI26" s="56">
        <f t="shared" si="22"/>
        <v>0</v>
      </c>
      <c r="BJ26" s="56">
        <f t="shared" si="22"/>
        <v>0</v>
      </c>
      <c r="BK26" s="56">
        <f t="shared" si="22"/>
        <v>0</v>
      </c>
      <c r="BL26" s="56">
        <f t="shared" si="22"/>
        <v>106.055378</v>
      </c>
      <c r="BM26" s="56">
        <f t="shared" si="22"/>
        <v>0</v>
      </c>
      <c r="BN26" s="56">
        <f t="shared" si="22"/>
        <v>0</v>
      </c>
      <c r="BO26" s="56">
        <f t="shared" si="22"/>
        <v>0</v>
      </c>
      <c r="BP26" s="56">
        <f t="shared" si="22"/>
        <v>0</v>
      </c>
      <c r="BQ26" s="56">
        <f t="shared" si="22"/>
        <v>0</v>
      </c>
      <c r="BR26" s="56">
        <f t="shared" si="22"/>
        <v>0</v>
      </c>
      <c r="BS26" s="56">
        <f t="shared" si="22"/>
        <v>0</v>
      </c>
      <c r="BT26" s="56">
        <f t="shared" ref="BT26:EE26" si="23">BT25*0.475</f>
        <v>91.593281000000005</v>
      </c>
      <c r="BU26" s="56">
        <f t="shared" si="23"/>
        <v>0</v>
      </c>
      <c r="BV26" s="56">
        <f t="shared" si="23"/>
        <v>0</v>
      </c>
      <c r="BW26" s="56">
        <f t="shared" si="23"/>
        <v>0</v>
      </c>
      <c r="BX26" s="56">
        <f t="shared" si="23"/>
        <v>0</v>
      </c>
      <c r="BY26" s="56">
        <f t="shared" si="23"/>
        <v>0</v>
      </c>
      <c r="BZ26" s="56">
        <f t="shared" si="23"/>
        <v>0</v>
      </c>
      <c r="CA26" s="56">
        <f t="shared" si="23"/>
        <v>0</v>
      </c>
      <c r="CB26" s="56">
        <f t="shared" si="23"/>
        <v>0</v>
      </c>
      <c r="CC26" s="56">
        <f t="shared" si="23"/>
        <v>89.182931499999995</v>
      </c>
      <c r="CD26" s="56">
        <f t="shared" si="23"/>
        <v>0</v>
      </c>
      <c r="CE26" s="56">
        <f t="shared" si="23"/>
        <v>0</v>
      </c>
      <c r="CF26" s="56">
        <f t="shared" si="23"/>
        <v>0</v>
      </c>
      <c r="CG26" s="56">
        <f t="shared" si="23"/>
        <v>0</v>
      </c>
      <c r="CH26" s="56">
        <f t="shared" si="23"/>
        <v>0</v>
      </c>
      <c r="CI26" s="56">
        <f t="shared" si="23"/>
        <v>0</v>
      </c>
      <c r="CJ26" s="56">
        <f t="shared" si="23"/>
        <v>0</v>
      </c>
      <c r="CK26" s="56">
        <f t="shared" si="23"/>
        <v>0</v>
      </c>
      <c r="CL26" s="56">
        <f t="shared" si="23"/>
        <v>86.772582</v>
      </c>
      <c r="CM26" s="56">
        <f t="shared" si="23"/>
        <v>0</v>
      </c>
      <c r="CN26" s="56">
        <f t="shared" si="23"/>
        <v>0</v>
      </c>
      <c r="CO26" s="56">
        <f t="shared" si="23"/>
        <v>0</v>
      </c>
      <c r="CP26" s="56">
        <f t="shared" si="23"/>
        <v>0</v>
      </c>
      <c r="CQ26" s="56">
        <f t="shared" si="23"/>
        <v>0</v>
      </c>
      <c r="CR26" s="56">
        <f t="shared" si="23"/>
        <v>0</v>
      </c>
      <c r="CS26" s="56">
        <f t="shared" si="23"/>
        <v>0</v>
      </c>
      <c r="CT26" s="56">
        <f t="shared" si="23"/>
        <v>0</v>
      </c>
      <c r="CU26" s="56">
        <f t="shared" si="23"/>
        <v>81.951882999999995</v>
      </c>
      <c r="CV26" s="56">
        <f t="shared" si="23"/>
        <v>0</v>
      </c>
      <c r="CW26" s="56">
        <f t="shared" si="23"/>
        <v>0</v>
      </c>
      <c r="CX26" s="56">
        <f t="shared" si="23"/>
        <v>0</v>
      </c>
      <c r="CY26" s="56">
        <f t="shared" si="23"/>
        <v>0</v>
      </c>
      <c r="CZ26" s="56">
        <f t="shared" si="23"/>
        <v>0</v>
      </c>
      <c r="DA26" s="56">
        <f t="shared" si="23"/>
        <v>0</v>
      </c>
      <c r="DB26" s="56">
        <f t="shared" si="23"/>
        <v>0</v>
      </c>
      <c r="DC26" s="56">
        <f t="shared" si="23"/>
        <v>0</v>
      </c>
      <c r="DD26" s="56">
        <f t="shared" si="23"/>
        <v>0</v>
      </c>
      <c r="DE26" s="56">
        <f t="shared" si="23"/>
        <v>91.593281000000005</v>
      </c>
      <c r="DF26" s="56">
        <f t="shared" si="23"/>
        <v>0</v>
      </c>
      <c r="DG26" s="56">
        <f t="shared" si="23"/>
        <v>0</v>
      </c>
      <c r="DH26" s="56">
        <f t="shared" si="23"/>
        <v>0</v>
      </c>
      <c r="DI26" s="56">
        <f t="shared" si="23"/>
        <v>0</v>
      </c>
      <c r="DJ26" s="56">
        <f t="shared" si="23"/>
        <v>0</v>
      </c>
      <c r="DK26" s="56">
        <f t="shared" si="23"/>
        <v>0</v>
      </c>
      <c r="DL26" s="56">
        <f t="shared" si="23"/>
        <v>0</v>
      </c>
      <c r="DM26" s="56">
        <f t="shared" si="23"/>
        <v>0</v>
      </c>
      <c r="DN26" s="56">
        <f t="shared" si="23"/>
        <v>0</v>
      </c>
      <c r="DO26" s="56">
        <f t="shared" si="23"/>
        <v>101.234679</v>
      </c>
      <c r="DP26" s="56">
        <f t="shared" si="23"/>
        <v>0</v>
      </c>
      <c r="DQ26" s="56">
        <f t="shared" si="23"/>
        <v>0</v>
      </c>
      <c r="DR26" s="56">
        <f t="shared" si="23"/>
        <v>0</v>
      </c>
      <c r="DS26" s="56">
        <f t="shared" si="23"/>
        <v>0</v>
      </c>
      <c r="DT26" s="56">
        <f t="shared" si="23"/>
        <v>0</v>
      </c>
      <c r="DU26" s="56">
        <f t="shared" si="23"/>
        <v>0</v>
      </c>
      <c r="DV26" s="56">
        <f t="shared" si="23"/>
        <v>0</v>
      </c>
      <c r="DW26" s="56">
        <f t="shared" si="23"/>
        <v>0</v>
      </c>
      <c r="DX26" s="56">
        <f t="shared" si="23"/>
        <v>0</v>
      </c>
      <c r="DY26" s="56">
        <f t="shared" si="23"/>
        <v>108.46572749999999</v>
      </c>
      <c r="DZ26" s="56">
        <f t="shared" si="23"/>
        <v>0</v>
      </c>
      <c r="EA26" s="56">
        <f t="shared" si="23"/>
        <v>0</v>
      </c>
      <c r="EB26" s="56">
        <f t="shared" si="23"/>
        <v>0</v>
      </c>
      <c r="EC26" s="56">
        <f t="shared" si="23"/>
        <v>0</v>
      </c>
      <c r="ED26" s="56">
        <f t="shared" si="23"/>
        <v>0</v>
      </c>
      <c r="EE26" s="56">
        <f t="shared" si="23"/>
        <v>0</v>
      </c>
      <c r="EF26" s="56">
        <f t="shared" ref="EF26:FU26" si="24">EF25*0.475</f>
        <v>0</v>
      </c>
      <c r="EG26" s="56">
        <f t="shared" si="24"/>
        <v>0</v>
      </c>
      <c r="EH26" s="56">
        <f t="shared" si="24"/>
        <v>0</v>
      </c>
      <c r="EI26" s="56">
        <f t="shared" si="24"/>
        <v>0</v>
      </c>
      <c r="EJ26" s="56">
        <f t="shared" si="24"/>
        <v>0</v>
      </c>
      <c r="EK26" s="56">
        <f t="shared" si="24"/>
        <v>115.696776</v>
      </c>
      <c r="EL26" s="56">
        <f t="shared" si="24"/>
        <v>0</v>
      </c>
      <c r="EM26" s="56">
        <f t="shared" si="24"/>
        <v>0</v>
      </c>
      <c r="EN26" s="56">
        <f t="shared" si="24"/>
        <v>0</v>
      </c>
      <c r="EO26" s="56">
        <f t="shared" si="24"/>
        <v>0</v>
      </c>
      <c r="EP26" s="56">
        <f t="shared" si="24"/>
        <v>0</v>
      </c>
      <c r="EQ26" s="56">
        <f t="shared" si="24"/>
        <v>0</v>
      </c>
      <c r="ER26" s="56">
        <f t="shared" si="24"/>
        <v>0</v>
      </c>
      <c r="ES26" s="56">
        <f t="shared" si="24"/>
        <v>0</v>
      </c>
      <c r="ET26" s="56">
        <f t="shared" si="24"/>
        <v>0</v>
      </c>
      <c r="EU26" s="56">
        <f t="shared" si="24"/>
        <v>0</v>
      </c>
      <c r="EV26" s="56">
        <f t="shared" si="24"/>
        <v>0</v>
      </c>
      <c r="EW26" s="56">
        <f t="shared" si="24"/>
        <v>115.696776</v>
      </c>
      <c r="EX26" s="56">
        <f t="shared" si="24"/>
        <v>0</v>
      </c>
      <c r="EY26" s="56">
        <f t="shared" si="24"/>
        <v>0</v>
      </c>
      <c r="EZ26" s="56">
        <f t="shared" si="24"/>
        <v>0</v>
      </c>
      <c r="FA26" s="56">
        <f t="shared" si="24"/>
        <v>0</v>
      </c>
      <c r="FB26" s="56">
        <f t="shared" si="24"/>
        <v>0</v>
      </c>
      <c r="FC26" s="56">
        <f t="shared" si="24"/>
        <v>0</v>
      </c>
      <c r="FD26" s="56">
        <f t="shared" si="24"/>
        <v>0</v>
      </c>
      <c r="FE26" s="56">
        <f t="shared" si="24"/>
        <v>0</v>
      </c>
      <c r="FF26" s="56">
        <f t="shared" si="24"/>
        <v>0</v>
      </c>
      <c r="FG26" s="56">
        <f t="shared" si="24"/>
        <v>0</v>
      </c>
      <c r="FH26" s="56">
        <f t="shared" si="24"/>
        <v>0</v>
      </c>
      <c r="FI26" s="56">
        <f t="shared" si="24"/>
        <v>115.696776</v>
      </c>
      <c r="FJ26" s="56">
        <f t="shared" si="24"/>
        <v>0</v>
      </c>
      <c r="FK26" s="56">
        <f t="shared" si="24"/>
        <v>0</v>
      </c>
      <c r="FL26" s="56">
        <f t="shared" si="24"/>
        <v>0</v>
      </c>
      <c r="FM26" s="56">
        <f t="shared" si="24"/>
        <v>0</v>
      </c>
      <c r="FN26" s="56">
        <f t="shared" si="24"/>
        <v>0</v>
      </c>
      <c r="FO26" s="56">
        <f t="shared" si="24"/>
        <v>0</v>
      </c>
      <c r="FP26" s="56">
        <f t="shared" si="24"/>
        <v>0</v>
      </c>
      <c r="FQ26" s="56">
        <f t="shared" si="24"/>
        <v>0</v>
      </c>
      <c r="FR26" s="56">
        <f t="shared" si="24"/>
        <v>0</v>
      </c>
      <c r="FS26" s="56">
        <f t="shared" si="24"/>
        <v>0</v>
      </c>
      <c r="FT26" s="56">
        <f t="shared" si="24"/>
        <v>0</v>
      </c>
      <c r="FU26" s="56">
        <f t="shared" si="24"/>
        <v>961.72945049999998</v>
      </c>
    </row>
    <row r="27" spans="4:16384" x14ac:dyDescent="0.25">
      <c r="D27" t="s">
        <v>91</v>
      </c>
      <c r="F27" s="38">
        <v>0.5</v>
      </c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</row>
    <row r="28" spans="4:16384" x14ac:dyDescent="0.25">
      <c r="D28" s="42" t="s">
        <v>92</v>
      </c>
      <c r="E28" s="122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>
        <f>30%*F27/F23</f>
        <v>0.15</v>
      </c>
      <c r="AW28" s="74"/>
      <c r="AX28" s="74"/>
      <c r="AY28" s="74"/>
      <c r="AZ28" s="74"/>
      <c r="BA28" s="74"/>
      <c r="BB28" s="74"/>
      <c r="BC28" s="74"/>
      <c r="BD28" s="74">
        <f>50%*F27/F23</f>
        <v>0.25</v>
      </c>
      <c r="BE28" s="74"/>
      <c r="BF28" s="74"/>
      <c r="BG28" s="74"/>
      <c r="BH28" s="74"/>
      <c r="BI28" s="74"/>
      <c r="BJ28" s="74"/>
      <c r="BK28" s="74"/>
      <c r="BL28" s="74">
        <f>70%*$F27/$F23</f>
        <v>0.35</v>
      </c>
      <c r="BM28" s="74"/>
      <c r="BN28" s="74"/>
      <c r="BO28" s="74"/>
      <c r="BP28" s="74"/>
      <c r="BQ28" s="74"/>
      <c r="BR28" s="74"/>
      <c r="BS28" s="74"/>
      <c r="BT28" s="74">
        <f>80%*$F27/$F23</f>
        <v>0.4</v>
      </c>
      <c r="BU28" s="74"/>
      <c r="BV28" s="74"/>
      <c r="BW28" s="74"/>
      <c r="BX28" s="74"/>
      <c r="BY28" s="74"/>
      <c r="BZ28" s="74"/>
      <c r="CA28" s="74"/>
      <c r="CB28" s="74"/>
      <c r="CC28" s="74">
        <f>80%*$F27/$F23</f>
        <v>0.4</v>
      </c>
      <c r="CD28" s="74"/>
      <c r="CE28" s="74"/>
      <c r="CF28" s="74"/>
      <c r="CG28" s="74"/>
      <c r="CH28" s="74"/>
      <c r="CI28" s="74"/>
      <c r="CJ28" s="74"/>
      <c r="CK28" s="74"/>
      <c r="CL28" s="74">
        <f>80%*$F27/$F23</f>
        <v>0.4</v>
      </c>
      <c r="CM28" s="74"/>
      <c r="CN28" s="74"/>
      <c r="CO28" s="74"/>
      <c r="CP28" s="74"/>
      <c r="CQ28" s="74"/>
      <c r="CR28" s="74"/>
      <c r="CS28" s="74"/>
      <c r="CT28" s="75"/>
      <c r="CU28" s="74">
        <f>80%*$F27/$F23</f>
        <v>0.4</v>
      </c>
      <c r="CV28" s="75"/>
      <c r="CW28" s="75"/>
      <c r="CX28" s="74"/>
      <c r="CY28" s="74"/>
      <c r="CZ28" s="74"/>
      <c r="DA28" s="74"/>
      <c r="DB28" s="74"/>
      <c r="DC28" s="74"/>
      <c r="DD28" s="74"/>
      <c r="DE28" s="74">
        <f>80%*$F27/$F23</f>
        <v>0.4</v>
      </c>
      <c r="DF28" s="74"/>
      <c r="DG28" s="74"/>
      <c r="DH28" s="74"/>
      <c r="DI28" s="74"/>
      <c r="DJ28" s="74"/>
      <c r="DK28" s="74"/>
      <c r="DL28" s="74"/>
      <c r="DM28" s="74"/>
      <c r="DN28" s="74"/>
      <c r="DO28" s="74">
        <f>80%*$F27/$F23</f>
        <v>0.4</v>
      </c>
      <c r="DP28" s="74"/>
      <c r="DQ28" s="75"/>
      <c r="DR28" s="75"/>
      <c r="DS28" s="75"/>
      <c r="DT28" s="75"/>
      <c r="DU28" s="75"/>
      <c r="DV28" s="75"/>
      <c r="DW28" s="75"/>
      <c r="DX28" s="75"/>
      <c r="DY28" s="74">
        <f>80%*$F27/$F23</f>
        <v>0.4</v>
      </c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4">
        <f>90%*$F27/$F23</f>
        <v>0.45</v>
      </c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4">
        <f>90%*$F27/$F23</f>
        <v>0.45</v>
      </c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4">
        <f>100%*$F27/$F23</f>
        <v>0.5</v>
      </c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4">
        <v>0.6</v>
      </c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</row>
    <row r="29" spans="4:16384" x14ac:dyDescent="0.25">
      <c r="D29" s="42" t="s">
        <v>93</v>
      </c>
      <c r="E29" s="122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>
        <f>50%*F27/F23+(1-80%*F27/F23)*50%</f>
        <v>0.55000000000000004</v>
      </c>
      <c r="AW29" s="74"/>
      <c r="AX29" s="74"/>
      <c r="AY29" s="74"/>
      <c r="AZ29" s="74"/>
      <c r="BA29" s="74"/>
      <c r="BB29" s="74"/>
      <c r="BC29" s="74"/>
      <c r="BD29" s="74">
        <f>50%*$F27/$F23+(1-100%*$F27/$F23)*50%</f>
        <v>0.5</v>
      </c>
      <c r="BE29" s="74"/>
      <c r="BF29" s="74"/>
      <c r="BG29" s="74"/>
      <c r="BH29" s="74"/>
      <c r="BI29" s="74"/>
      <c r="BJ29" s="74"/>
      <c r="BK29" s="74"/>
      <c r="BL29" s="74">
        <f>30%*$F27/$F23+(1-100%*$F27/$F23)*50%</f>
        <v>0.4</v>
      </c>
      <c r="BM29" s="74"/>
      <c r="BN29" s="74"/>
      <c r="BO29" s="74"/>
      <c r="BP29" s="74"/>
      <c r="BQ29" s="74"/>
      <c r="BR29" s="74"/>
      <c r="BS29" s="74"/>
      <c r="BT29" s="74">
        <f>20%*$F27/$F23+(1-100%*$F27/$F23)*50%</f>
        <v>0.35</v>
      </c>
      <c r="BU29" s="74"/>
      <c r="BV29" s="74"/>
      <c r="BW29" s="74"/>
      <c r="BX29" s="74"/>
      <c r="BY29" s="74"/>
      <c r="BZ29" s="74"/>
      <c r="CA29" s="74"/>
      <c r="CB29" s="74"/>
      <c r="CC29" s="74">
        <f>20%*$F27/$F23+(1-100%*$F27/$F23)*50%</f>
        <v>0.35</v>
      </c>
      <c r="CD29" s="74"/>
      <c r="CE29" s="74"/>
      <c r="CF29" s="74"/>
      <c r="CG29" s="74"/>
      <c r="CH29" s="74"/>
      <c r="CI29" s="74"/>
      <c r="CJ29" s="74"/>
      <c r="CK29" s="74"/>
      <c r="CL29" s="74">
        <f>20%*$F27/$F23+(1-100%*$F27/$F23)*50%</f>
        <v>0.35</v>
      </c>
      <c r="CM29" s="74"/>
      <c r="CN29" s="74"/>
      <c r="CO29" s="74"/>
      <c r="CP29" s="74"/>
      <c r="CQ29" s="74"/>
      <c r="CR29" s="74"/>
      <c r="CS29" s="74"/>
      <c r="CT29" s="75"/>
      <c r="CU29" s="74">
        <f>20%*$F27/$F23+(1-100%*$F27/$F23)*50%</f>
        <v>0.35</v>
      </c>
      <c r="CV29" s="75"/>
      <c r="CW29" s="75"/>
      <c r="CX29" s="74"/>
      <c r="CY29" s="74"/>
      <c r="CZ29" s="74"/>
      <c r="DA29" s="74"/>
      <c r="DB29" s="74"/>
      <c r="DC29" s="74"/>
      <c r="DD29" s="74"/>
      <c r="DE29" s="74">
        <f>20%*$F27/$F23+(1-100%*$F27/$F23)*50%</f>
        <v>0.35</v>
      </c>
      <c r="DF29" s="74"/>
      <c r="DG29" s="74"/>
      <c r="DH29" s="74"/>
      <c r="DI29" s="74"/>
      <c r="DJ29" s="74"/>
      <c r="DK29" s="74"/>
      <c r="DL29" s="74"/>
      <c r="DM29" s="74"/>
      <c r="DN29" s="74"/>
      <c r="DO29" s="74">
        <f>20%*$F27/$F23+(1-100%*$F27/$F23)*50%</f>
        <v>0.35</v>
      </c>
      <c r="DP29" s="74"/>
      <c r="DQ29" s="75"/>
      <c r="DR29" s="75"/>
      <c r="DS29" s="75"/>
      <c r="DT29" s="75"/>
      <c r="DU29" s="75"/>
      <c r="DV29" s="75"/>
      <c r="DW29" s="75"/>
      <c r="DX29" s="75"/>
      <c r="DY29" s="74">
        <f>20%*$F27/$F23+(1-100%*$F27/$F23)*50%</f>
        <v>0.35</v>
      </c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4">
        <f>10%*$F27/$F23+(1-100%*$F27/$F23)*50%</f>
        <v>0.3</v>
      </c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4">
        <f>10%*$F27/$F23+(1-100%*$F27/$F23)*50%</f>
        <v>0.3</v>
      </c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4">
        <f>0%*$F27/$F23+(1-100%*$F27/$F23)*50%</f>
        <v>0.25</v>
      </c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4">
        <v>0.2</v>
      </c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</row>
    <row r="30" spans="4:16384" x14ac:dyDescent="0.25">
      <c r="D30" s="42" t="s">
        <v>94</v>
      </c>
      <c r="E30" s="122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>
        <f>(1-80%*F27/F23)*50%</f>
        <v>0.3</v>
      </c>
      <c r="AW30" s="74"/>
      <c r="AX30" s="74"/>
      <c r="AY30" s="74"/>
      <c r="AZ30" s="74"/>
      <c r="BA30" s="74"/>
      <c r="BB30" s="74"/>
      <c r="BC30" s="74"/>
      <c r="BD30" s="74">
        <f>(1-100%*$F27/$F23)*50%</f>
        <v>0.25</v>
      </c>
      <c r="BE30" s="74"/>
      <c r="BF30" s="74"/>
      <c r="BG30" s="74"/>
      <c r="BH30" s="74"/>
      <c r="BI30" s="74"/>
      <c r="BJ30" s="74"/>
      <c r="BK30" s="74"/>
      <c r="BL30" s="74">
        <f>(1-100%*$F27/$F23)*50%</f>
        <v>0.25</v>
      </c>
      <c r="BM30" s="74"/>
      <c r="BN30" s="74"/>
      <c r="BO30" s="74"/>
      <c r="BP30" s="74"/>
      <c r="BQ30" s="74"/>
      <c r="BR30" s="74"/>
      <c r="BS30" s="74"/>
      <c r="BT30" s="74">
        <f>(1-100%*$F27/$F23)*50%</f>
        <v>0.25</v>
      </c>
      <c r="BU30" s="74"/>
      <c r="BV30" s="74"/>
      <c r="BW30" s="74"/>
      <c r="BX30" s="74"/>
      <c r="BY30" s="74"/>
      <c r="BZ30" s="74"/>
      <c r="CA30" s="74"/>
      <c r="CB30" s="74"/>
      <c r="CC30" s="74">
        <f>(1-100%*$F27/$F23)*50%</f>
        <v>0.25</v>
      </c>
      <c r="CD30" s="74"/>
      <c r="CE30" s="74"/>
      <c r="CF30" s="74"/>
      <c r="CG30" s="74"/>
      <c r="CH30" s="74"/>
      <c r="CI30" s="74"/>
      <c r="CJ30" s="74"/>
      <c r="CK30" s="74"/>
      <c r="CL30" s="74">
        <f>(1-100%*$F27/$F23)*50%</f>
        <v>0.25</v>
      </c>
      <c r="CM30" s="74"/>
      <c r="CN30" s="74"/>
      <c r="CO30" s="74"/>
      <c r="CP30" s="74"/>
      <c r="CQ30" s="74"/>
      <c r="CR30" s="74"/>
      <c r="CS30" s="74"/>
      <c r="CT30" s="75"/>
      <c r="CU30" s="74">
        <f>(1-100%*$F27/$F23)*50%</f>
        <v>0.25</v>
      </c>
      <c r="CV30" s="75"/>
      <c r="CW30" s="75"/>
      <c r="CX30" s="74"/>
      <c r="CY30" s="74"/>
      <c r="CZ30" s="74"/>
      <c r="DA30" s="74"/>
      <c r="DB30" s="74"/>
      <c r="DC30" s="74"/>
      <c r="DD30" s="74"/>
      <c r="DE30" s="74">
        <f>(1-100%*$F27/$F23)*50%</f>
        <v>0.25</v>
      </c>
      <c r="DF30" s="74"/>
      <c r="DG30" s="74"/>
      <c r="DH30" s="74"/>
      <c r="DI30" s="74"/>
      <c r="DJ30" s="74"/>
      <c r="DK30" s="74"/>
      <c r="DL30" s="74"/>
      <c r="DM30" s="74"/>
      <c r="DN30" s="74"/>
      <c r="DO30" s="74">
        <f>(1-100%*$F27/$F23)*50%</f>
        <v>0.25</v>
      </c>
      <c r="DP30" s="74"/>
      <c r="DQ30" s="75"/>
      <c r="DR30" s="75"/>
      <c r="DS30" s="75"/>
      <c r="DT30" s="75"/>
      <c r="DU30" s="75"/>
      <c r="DV30" s="75"/>
      <c r="DW30" s="75"/>
      <c r="DX30" s="75"/>
      <c r="DY30" s="74">
        <f>(1-100%*$F27/$F23)*50%</f>
        <v>0.25</v>
      </c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4">
        <f>(1-100%*$F27/$F23)*50%</f>
        <v>0.25</v>
      </c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4">
        <f>(1-100%*$F27/$F23)*50%</f>
        <v>0.25</v>
      </c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4">
        <f>(1-100%*$F27/$F23)*50%</f>
        <v>0.25</v>
      </c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4">
        <v>0.2</v>
      </c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</row>
    <row r="31" spans="4:16384" x14ac:dyDescent="0.25">
      <c r="D31" s="42" t="s">
        <v>95</v>
      </c>
      <c r="E31" s="122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5"/>
      <c r="CU31" s="75"/>
      <c r="CV31" s="75"/>
      <c r="CW31" s="75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</row>
    <row r="32" spans="4:16384" x14ac:dyDescent="0.25">
      <c r="D32" t="s">
        <v>96</v>
      </c>
      <c r="G32" s="56">
        <f t="shared" ref="G32:BR32" si="25">IF(G26=0,0,G26*G28)</f>
        <v>0</v>
      </c>
      <c r="H32" s="56">
        <f t="shared" si="25"/>
        <v>0</v>
      </c>
      <c r="I32" s="56">
        <f t="shared" si="25"/>
        <v>0</v>
      </c>
      <c r="J32" s="56">
        <f t="shared" si="25"/>
        <v>0</v>
      </c>
      <c r="K32" s="56">
        <f t="shared" si="25"/>
        <v>0</v>
      </c>
      <c r="L32" s="56">
        <f t="shared" si="25"/>
        <v>0</v>
      </c>
      <c r="M32" s="56">
        <f t="shared" si="25"/>
        <v>0</v>
      </c>
      <c r="N32" s="56">
        <f t="shared" si="25"/>
        <v>0</v>
      </c>
      <c r="O32" s="56">
        <f t="shared" si="25"/>
        <v>0</v>
      </c>
      <c r="P32" s="56">
        <f t="shared" si="25"/>
        <v>0</v>
      </c>
      <c r="Q32" s="56">
        <f t="shared" si="25"/>
        <v>0</v>
      </c>
      <c r="R32" s="56">
        <f t="shared" si="25"/>
        <v>0</v>
      </c>
      <c r="S32" s="56">
        <f t="shared" si="25"/>
        <v>0</v>
      </c>
      <c r="T32" s="56">
        <f t="shared" si="25"/>
        <v>0</v>
      </c>
      <c r="U32" s="56">
        <f t="shared" si="25"/>
        <v>0</v>
      </c>
      <c r="V32" s="56">
        <f t="shared" si="25"/>
        <v>0</v>
      </c>
      <c r="W32" s="56">
        <f t="shared" si="25"/>
        <v>0</v>
      </c>
      <c r="X32" s="56">
        <f t="shared" si="25"/>
        <v>0</v>
      </c>
      <c r="Y32" s="56">
        <f t="shared" si="25"/>
        <v>0</v>
      </c>
      <c r="Z32" s="56">
        <f t="shared" si="25"/>
        <v>0</v>
      </c>
      <c r="AA32" s="56">
        <f t="shared" si="25"/>
        <v>0</v>
      </c>
      <c r="AB32" s="56">
        <f t="shared" si="25"/>
        <v>0</v>
      </c>
      <c r="AC32" s="56">
        <f t="shared" si="25"/>
        <v>0</v>
      </c>
      <c r="AD32" s="56">
        <f t="shared" si="25"/>
        <v>0</v>
      </c>
      <c r="AE32" s="56">
        <f t="shared" si="25"/>
        <v>0</v>
      </c>
      <c r="AF32" s="56">
        <f t="shared" si="25"/>
        <v>0</v>
      </c>
      <c r="AG32" s="56">
        <f t="shared" si="25"/>
        <v>0</v>
      </c>
      <c r="AH32" s="56">
        <f t="shared" si="25"/>
        <v>0</v>
      </c>
      <c r="AI32" s="56">
        <f t="shared" si="25"/>
        <v>0</v>
      </c>
      <c r="AJ32" s="56">
        <f t="shared" si="25"/>
        <v>0</v>
      </c>
      <c r="AK32" s="56">
        <f t="shared" si="25"/>
        <v>0</v>
      </c>
      <c r="AL32" s="56">
        <f t="shared" si="25"/>
        <v>0</v>
      </c>
      <c r="AM32" s="56">
        <f t="shared" si="25"/>
        <v>0</v>
      </c>
      <c r="AN32" s="56">
        <f t="shared" si="25"/>
        <v>0</v>
      </c>
      <c r="AO32" s="56">
        <f t="shared" si="25"/>
        <v>0</v>
      </c>
      <c r="AP32" s="56">
        <f t="shared" si="25"/>
        <v>0</v>
      </c>
      <c r="AQ32" s="56">
        <f t="shared" si="25"/>
        <v>0</v>
      </c>
      <c r="AR32" s="56">
        <f t="shared" si="25"/>
        <v>0</v>
      </c>
      <c r="AS32" s="56">
        <f t="shared" si="25"/>
        <v>0</v>
      </c>
      <c r="AT32" s="56">
        <f t="shared" si="25"/>
        <v>0</v>
      </c>
      <c r="AU32" s="56">
        <f t="shared" si="25"/>
        <v>0</v>
      </c>
      <c r="AV32" s="56">
        <f t="shared" si="25"/>
        <v>10.846572749999998</v>
      </c>
      <c r="AW32" s="56">
        <f t="shared" si="25"/>
        <v>0</v>
      </c>
      <c r="AX32" s="56">
        <f t="shared" si="25"/>
        <v>0</v>
      </c>
      <c r="AY32" s="56">
        <f t="shared" si="25"/>
        <v>0</v>
      </c>
      <c r="AZ32" s="56">
        <f t="shared" si="25"/>
        <v>0</v>
      </c>
      <c r="BA32" s="56">
        <f t="shared" si="25"/>
        <v>0</v>
      </c>
      <c r="BB32" s="56">
        <f t="shared" si="25"/>
        <v>0</v>
      </c>
      <c r="BC32" s="56">
        <f t="shared" si="25"/>
        <v>0</v>
      </c>
      <c r="BD32" s="56">
        <f t="shared" si="25"/>
        <v>21.090558124999998</v>
      </c>
      <c r="BE32" s="56">
        <f t="shared" si="25"/>
        <v>0</v>
      </c>
      <c r="BF32" s="56">
        <f t="shared" si="25"/>
        <v>0</v>
      </c>
      <c r="BG32" s="56">
        <f t="shared" si="25"/>
        <v>0</v>
      </c>
      <c r="BH32" s="56">
        <f t="shared" si="25"/>
        <v>0</v>
      </c>
      <c r="BI32" s="56">
        <f t="shared" si="25"/>
        <v>0</v>
      </c>
      <c r="BJ32" s="56">
        <f t="shared" si="25"/>
        <v>0</v>
      </c>
      <c r="BK32" s="56">
        <f t="shared" si="25"/>
        <v>0</v>
      </c>
      <c r="BL32" s="56">
        <f t="shared" si="25"/>
        <v>37.119382299999998</v>
      </c>
      <c r="BM32" s="56">
        <f t="shared" si="25"/>
        <v>0</v>
      </c>
      <c r="BN32" s="56">
        <f t="shared" si="25"/>
        <v>0</v>
      </c>
      <c r="BO32" s="56">
        <f t="shared" si="25"/>
        <v>0</v>
      </c>
      <c r="BP32" s="56">
        <f t="shared" si="25"/>
        <v>0</v>
      </c>
      <c r="BQ32" s="56">
        <f t="shared" si="25"/>
        <v>0</v>
      </c>
      <c r="BR32" s="56">
        <f t="shared" si="25"/>
        <v>0</v>
      </c>
      <c r="BS32" s="56">
        <f t="shared" ref="BS32:CR32" si="26">IF(BS26=0,0,BS26*BS28)</f>
        <v>0</v>
      </c>
      <c r="BT32" s="56">
        <f t="shared" si="26"/>
        <v>36.637312400000006</v>
      </c>
      <c r="BU32" s="56">
        <f t="shared" si="26"/>
        <v>0</v>
      </c>
      <c r="BV32" s="56">
        <f t="shared" si="26"/>
        <v>0</v>
      </c>
      <c r="BW32" s="56">
        <f t="shared" si="26"/>
        <v>0</v>
      </c>
      <c r="BX32" s="56">
        <f t="shared" si="26"/>
        <v>0</v>
      </c>
      <c r="BY32" s="56">
        <f t="shared" si="26"/>
        <v>0</v>
      </c>
      <c r="BZ32" s="56">
        <f t="shared" si="26"/>
        <v>0</v>
      </c>
      <c r="CA32" s="56">
        <f t="shared" si="26"/>
        <v>0</v>
      </c>
      <c r="CB32" s="56">
        <f t="shared" si="26"/>
        <v>0</v>
      </c>
      <c r="CC32" s="56">
        <f t="shared" si="26"/>
        <v>35.673172600000001</v>
      </c>
      <c r="CD32" s="56">
        <f t="shared" si="26"/>
        <v>0</v>
      </c>
      <c r="CE32" s="56">
        <f t="shared" si="26"/>
        <v>0</v>
      </c>
      <c r="CF32" s="56">
        <f t="shared" si="26"/>
        <v>0</v>
      </c>
      <c r="CG32" s="56">
        <f t="shared" si="26"/>
        <v>0</v>
      </c>
      <c r="CH32" s="56">
        <f t="shared" si="26"/>
        <v>0</v>
      </c>
      <c r="CI32" s="56">
        <f t="shared" si="26"/>
        <v>0</v>
      </c>
      <c r="CJ32" s="56">
        <f t="shared" si="26"/>
        <v>0</v>
      </c>
      <c r="CK32" s="56">
        <f t="shared" si="26"/>
        <v>0</v>
      </c>
      <c r="CL32" s="56">
        <f t="shared" si="26"/>
        <v>34.709032800000003</v>
      </c>
      <c r="CM32" s="56">
        <f t="shared" si="26"/>
        <v>0</v>
      </c>
      <c r="CN32" s="56">
        <f t="shared" si="26"/>
        <v>0</v>
      </c>
      <c r="CO32" s="56">
        <f t="shared" si="26"/>
        <v>0</v>
      </c>
      <c r="CP32" s="56">
        <f t="shared" si="26"/>
        <v>0</v>
      </c>
      <c r="CQ32" s="56">
        <f t="shared" si="26"/>
        <v>0</v>
      </c>
      <c r="CR32" s="56">
        <f t="shared" si="26"/>
        <v>0</v>
      </c>
      <c r="CS32" s="56">
        <f t="shared" ref="CS32:FD32" si="27">IF(CS26=0,0,CS26*CS28)</f>
        <v>0</v>
      </c>
      <c r="CT32" s="56">
        <f t="shared" si="27"/>
        <v>0</v>
      </c>
      <c r="CU32" s="56">
        <f t="shared" si="27"/>
        <v>32.780753199999999</v>
      </c>
      <c r="CV32" s="56">
        <f t="shared" si="27"/>
        <v>0</v>
      </c>
      <c r="CW32" s="56">
        <f t="shared" si="27"/>
        <v>0</v>
      </c>
      <c r="CX32" s="56">
        <f t="shared" si="27"/>
        <v>0</v>
      </c>
      <c r="CY32" s="56">
        <f t="shared" si="27"/>
        <v>0</v>
      </c>
      <c r="CZ32" s="56">
        <f t="shared" si="27"/>
        <v>0</v>
      </c>
      <c r="DA32" s="56">
        <f t="shared" si="27"/>
        <v>0</v>
      </c>
      <c r="DB32" s="56">
        <f t="shared" si="27"/>
        <v>0</v>
      </c>
      <c r="DC32" s="56">
        <f t="shared" si="27"/>
        <v>0</v>
      </c>
      <c r="DD32" s="56">
        <f t="shared" si="27"/>
        <v>0</v>
      </c>
      <c r="DE32" s="56">
        <f t="shared" si="27"/>
        <v>36.637312400000006</v>
      </c>
      <c r="DF32" s="56">
        <f t="shared" si="27"/>
        <v>0</v>
      </c>
      <c r="DG32" s="56">
        <f t="shared" si="27"/>
        <v>0</v>
      </c>
      <c r="DH32" s="56">
        <f t="shared" si="27"/>
        <v>0</v>
      </c>
      <c r="DI32" s="56">
        <f t="shared" si="27"/>
        <v>0</v>
      </c>
      <c r="DJ32" s="56">
        <f t="shared" si="27"/>
        <v>0</v>
      </c>
      <c r="DK32" s="56">
        <f t="shared" si="27"/>
        <v>0</v>
      </c>
      <c r="DL32" s="56">
        <f t="shared" si="27"/>
        <v>0</v>
      </c>
      <c r="DM32" s="56">
        <f t="shared" si="27"/>
        <v>0</v>
      </c>
      <c r="DN32" s="56">
        <f t="shared" si="27"/>
        <v>0</v>
      </c>
      <c r="DO32" s="56">
        <f t="shared" si="27"/>
        <v>40.493871600000006</v>
      </c>
      <c r="DP32" s="56">
        <f t="shared" si="27"/>
        <v>0</v>
      </c>
      <c r="DQ32" s="56">
        <f t="shared" si="27"/>
        <v>0</v>
      </c>
      <c r="DR32" s="56">
        <f t="shared" si="27"/>
        <v>0</v>
      </c>
      <c r="DS32" s="56">
        <f t="shared" si="27"/>
        <v>0</v>
      </c>
      <c r="DT32" s="56">
        <f t="shared" si="27"/>
        <v>0</v>
      </c>
      <c r="DU32" s="56">
        <f t="shared" si="27"/>
        <v>0</v>
      </c>
      <c r="DV32" s="56">
        <f t="shared" si="27"/>
        <v>0</v>
      </c>
      <c r="DW32" s="56">
        <f t="shared" si="27"/>
        <v>0</v>
      </c>
      <c r="DX32" s="56">
        <f t="shared" si="27"/>
        <v>0</v>
      </c>
      <c r="DY32" s="56">
        <f t="shared" si="27"/>
        <v>43.386291</v>
      </c>
      <c r="DZ32" s="56">
        <f t="shared" si="27"/>
        <v>0</v>
      </c>
      <c r="EA32" s="56">
        <f t="shared" si="27"/>
        <v>0</v>
      </c>
      <c r="EB32" s="56">
        <f t="shared" si="27"/>
        <v>0</v>
      </c>
      <c r="EC32" s="56">
        <f t="shared" si="27"/>
        <v>0</v>
      </c>
      <c r="ED32" s="56">
        <f t="shared" si="27"/>
        <v>0</v>
      </c>
      <c r="EE32" s="56">
        <f t="shared" si="27"/>
        <v>0</v>
      </c>
      <c r="EF32" s="56">
        <f t="shared" si="27"/>
        <v>0</v>
      </c>
      <c r="EG32" s="56">
        <f t="shared" si="27"/>
        <v>0</v>
      </c>
      <c r="EH32" s="56">
        <f t="shared" si="27"/>
        <v>0</v>
      </c>
      <c r="EI32" s="56">
        <f t="shared" si="27"/>
        <v>0</v>
      </c>
      <c r="EJ32" s="56">
        <f t="shared" si="27"/>
        <v>0</v>
      </c>
      <c r="EK32" s="56">
        <f t="shared" si="27"/>
        <v>52.063549200000004</v>
      </c>
      <c r="EL32" s="56">
        <f t="shared" si="27"/>
        <v>0</v>
      </c>
      <c r="EM32" s="56">
        <f t="shared" si="27"/>
        <v>0</v>
      </c>
      <c r="EN32" s="56">
        <f t="shared" si="27"/>
        <v>0</v>
      </c>
      <c r="EO32" s="56">
        <f t="shared" si="27"/>
        <v>0</v>
      </c>
      <c r="EP32" s="56">
        <f t="shared" si="27"/>
        <v>0</v>
      </c>
      <c r="EQ32" s="56">
        <f t="shared" si="27"/>
        <v>0</v>
      </c>
      <c r="ER32" s="56">
        <f t="shared" si="27"/>
        <v>0</v>
      </c>
      <c r="ES32" s="56">
        <f t="shared" si="27"/>
        <v>0</v>
      </c>
      <c r="ET32" s="56">
        <f t="shared" si="27"/>
        <v>0</v>
      </c>
      <c r="EU32" s="56">
        <f t="shared" si="27"/>
        <v>0</v>
      </c>
      <c r="EV32" s="56">
        <f t="shared" si="27"/>
        <v>0</v>
      </c>
      <c r="EW32" s="56">
        <f t="shared" si="27"/>
        <v>52.063549200000004</v>
      </c>
      <c r="EX32" s="56">
        <f t="shared" si="27"/>
        <v>0</v>
      </c>
      <c r="EY32" s="56">
        <f t="shared" si="27"/>
        <v>0</v>
      </c>
      <c r="EZ32" s="56">
        <f t="shared" si="27"/>
        <v>0</v>
      </c>
      <c r="FA32" s="56">
        <f t="shared" si="27"/>
        <v>0</v>
      </c>
      <c r="FB32" s="56">
        <f t="shared" si="27"/>
        <v>0</v>
      </c>
      <c r="FC32" s="56">
        <f t="shared" si="27"/>
        <v>0</v>
      </c>
      <c r="FD32" s="56">
        <f t="shared" si="27"/>
        <v>0</v>
      </c>
      <c r="FE32" s="56">
        <f t="shared" ref="FE32:FU32" si="28">IF(FE26=0,0,FE26*FE28)</f>
        <v>0</v>
      </c>
      <c r="FF32" s="56">
        <f t="shared" si="28"/>
        <v>0</v>
      </c>
      <c r="FG32" s="56">
        <f t="shared" si="28"/>
        <v>0</v>
      </c>
      <c r="FH32" s="56">
        <f t="shared" si="28"/>
        <v>0</v>
      </c>
      <c r="FI32" s="56">
        <f t="shared" si="28"/>
        <v>57.848388</v>
      </c>
      <c r="FJ32" s="56">
        <f t="shared" si="28"/>
        <v>0</v>
      </c>
      <c r="FK32" s="56">
        <f t="shared" si="28"/>
        <v>0</v>
      </c>
      <c r="FL32" s="56">
        <f t="shared" si="28"/>
        <v>0</v>
      </c>
      <c r="FM32" s="56">
        <f t="shared" si="28"/>
        <v>0</v>
      </c>
      <c r="FN32" s="56">
        <f t="shared" si="28"/>
        <v>0</v>
      </c>
      <c r="FO32" s="56">
        <f t="shared" si="28"/>
        <v>0</v>
      </c>
      <c r="FP32" s="56">
        <f t="shared" si="28"/>
        <v>0</v>
      </c>
      <c r="FQ32" s="56">
        <f t="shared" si="28"/>
        <v>0</v>
      </c>
      <c r="FR32" s="56">
        <f t="shared" si="28"/>
        <v>0</v>
      </c>
      <c r="FS32" s="56">
        <f t="shared" si="28"/>
        <v>0</v>
      </c>
      <c r="FT32" s="56">
        <f t="shared" si="28"/>
        <v>0</v>
      </c>
      <c r="FU32" s="56">
        <f t="shared" si="28"/>
        <v>577.03767029999995</v>
      </c>
    </row>
    <row r="33" spans="4:177" x14ac:dyDescent="0.25">
      <c r="D33" t="s">
        <v>97</v>
      </c>
      <c r="G33" s="56">
        <f t="shared" ref="G33:BR33" si="29">IF(G26=0,0,G26*G29)</f>
        <v>0</v>
      </c>
      <c r="H33" s="56">
        <f t="shared" si="29"/>
        <v>0</v>
      </c>
      <c r="I33" s="56">
        <f t="shared" si="29"/>
        <v>0</v>
      </c>
      <c r="J33" s="56">
        <f t="shared" si="29"/>
        <v>0</v>
      </c>
      <c r="K33" s="56">
        <f t="shared" si="29"/>
        <v>0</v>
      </c>
      <c r="L33" s="56">
        <f t="shared" si="29"/>
        <v>0</v>
      </c>
      <c r="M33" s="56">
        <f t="shared" si="29"/>
        <v>0</v>
      </c>
      <c r="N33" s="56">
        <f t="shared" si="29"/>
        <v>0</v>
      </c>
      <c r="O33" s="56">
        <f t="shared" si="29"/>
        <v>0</v>
      </c>
      <c r="P33" s="56">
        <f t="shared" si="29"/>
        <v>0</v>
      </c>
      <c r="Q33" s="56">
        <f t="shared" si="29"/>
        <v>0</v>
      </c>
      <c r="R33" s="56">
        <f t="shared" si="29"/>
        <v>0</v>
      </c>
      <c r="S33" s="56">
        <f t="shared" si="29"/>
        <v>0</v>
      </c>
      <c r="T33" s="56">
        <f t="shared" si="29"/>
        <v>0</v>
      </c>
      <c r="U33" s="56">
        <f t="shared" si="29"/>
        <v>0</v>
      </c>
      <c r="V33" s="56">
        <f t="shared" si="29"/>
        <v>0</v>
      </c>
      <c r="W33" s="56">
        <f t="shared" si="29"/>
        <v>0</v>
      </c>
      <c r="X33" s="56">
        <f t="shared" si="29"/>
        <v>0</v>
      </c>
      <c r="Y33" s="56">
        <f t="shared" si="29"/>
        <v>0</v>
      </c>
      <c r="Z33" s="56">
        <f t="shared" si="29"/>
        <v>0</v>
      </c>
      <c r="AA33" s="56">
        <f t="shared" si="29"/>
        <v>0</v>
      </c>
      <c r="AB33" s="56">
        <f t="shared" si="29"/>
        <v>0</v>
      </c>
      <c r="AC33" s="56">
        <f t="shared" si="29"/>
        <v>0</v>
      </c>
      <c r="AD33" s="56">
        <f t="shared" si="29"/>
        <v>0</v>
      </c>
      <c r="AE33" s="56">
        <f t="shared" si="29"/>
        <v>0</v>
      </c>
      <c r="AF33" s="56">
        <f t="shared" si="29"/>
        <v>0</v>
      </c>
      <c r="AG33" s="56">
        <f t="shared" si="29"/>
        <v>0</v>
      </c>
      <c r="AH33" s="56">
        <f t="shared" si="29"/>
        <v>0</v>
      </c>
      <c r="AI33" s="56">
        <f t="shared" si="29"/>
        <v>0</v>
      </c>
      <c r="AJ33" s="56">
        <f t="shared" si="29"/>
        <v>0</v>
      </c>
      <c r="AK33" s="56">
        <f t="shared" si="29"/>
        <v>0</v>
      </c>
      <c r="AL33" s="56">
        <f t="shared" si="29"/>
        <v>0</v>
      </c>
      <c r="AM33" s="56">
        <f t="shared" si="29"/>
        <v>0</v>
      </c>
      <c r="AN33" s="56">
        <f t="shared" si="29"/>
        <v>0</v>
      </c>
      <c r="AO33" s="56">
        <f t="shared" si="29"/>
        <v>0</v>
      </c>
      <c r="AP33" s="56">
        <f t="shared" si="29"/>
        <v>0</v>
      </c>
      <c r="AQ33" s="56">
        <f t="shared" si="29"/>
        <v>0</v>
      </c>
      <c r="AR33" s="56">
        <f t="shared" si="29"/>
        <v>0</v>
      </c>
      <c r="AS33" s="56">
        <f t="shared" si="29"/>
        <v>0</v>
      </c>
      <c r="AT33" s="56">
        <f t="shared" si="29"/>
        <v>0</v>
      </c>
      <c r="AU33" s="56">
        <f t="shared" si="29"/>
        <v>0</v>
      </c>
      <c r="AV33" s="56">
        <f t="shared" si="29"/>
        <v>39.770766749999993</v>
      </c>
      <c r="AW33" s="56">
        <f t="shared" si="29"/>
        <v>0</v>
      </c>
      <c r="AX33" s="56">
        <f t="shared" si="29"/>
        <v>0</v>
      </c>
      <c r="AY33" s="56">
        <f t="shared" si="29"/>
        <v>0</v>
      </c>
      <c r="AZ33" s="56">
        <f t="shared" si="29"/>
        <v>0</v>
      </c>
      <c r="BA33" s="56">
        <f t="shared" si="29"/>
        <v>0</v>
      </c>
      <c r="BB33" s="56">
        <f t="shared" si="29"/>
        <v>0</v>
      </c>
      <c r="BC33" s="56">
        <f t="shared" si="29"/>
        <v>0</v>
      </c>
      <c r="BD33" s="56">
        <f t="shared" si="29"/>
        <v>42.181116249999995</v>
      </c>
      <c r="BE33" s="56">
        <f t="shared" si="29"/>
        <v>0</v>
      </c>
      <c r="BF33" s="56">
        <f t="shared" si="29"/>
        <v>0</v>
      </c>
      <c r="BG33" s="56">
        <f t="shared" si="29"/>
        <v>0</v>
      </c>
      <c r="BH33" s="56">
        <f t="shared" si="29"/>
        <v>0</v>
      </c>
      <c r="BI33" s="56">
        <f t="shared" si="29"/>
        <v>0</v>
      </c>
      <c r="BJ33" s="56">
        <f t="shared" si="29"/>
        <v>0</v>
      </c>
      <c r="BK33" s="56">
        <f t="shared" si="29"/>
        <v>0</v>
      </c>
      <c r="BL33" s="56">
        <f t="shared" si="29"/>
        <v>42.422151200000002</v>
      </c>
      <c r="BM33" s="56">
        <f t="shared" si="29"/>
        <v>0</v>
      </c>
      <c r="BN33" s="56">
        <f t="shared" si="29"/>
        <v>0</v>
      </c>
      <c r="BO33" s="56">
        <f t="shared" si="29"/>
        <v>0</v>
      </c>
      <c r="BP33" s="56">
        <f t="shared" si="29"/>
        <v>0</v>
      </c>
      <c r="BQ33" s="56">
        <f t="shared" si="29"/>
        <v>0</v>
      </c>
      <c r="BR33" s="56">
        <f t="shared" si="29"/>
        <v>0</v>
      </c>
      <c r="BS33" s="56">
        <f t="shared" ref="BS33:CR33" si="30">IF(BS26=0,0,BS26*BS29)</f>
        <v>0</v>
      </c>
      <c r="BT33" s="56">
        <f t="shared" si="30"/>
        <v>32.057648350000001</v>
      </c>
      <c r="BU33" s="56">
        <f t="shared" si="30"/>
        <v>0</v>
      </c>
      <c r="BV33" s="56">
        <f t="shared" si="30"/>
        <v>0</v>
      </c>
      <c r="BW33" s="56">
        <f t="shared" si="30"/>
        <v>0</v>
      </c>
      <c r="BX33" s="56">
        <f t="shared" si="30"/>
        <v>0</v>
      </c>
      <c r="BY33" s="56">
        <f t="shared" si="30"/>
        <v>0</v>
      </c>
      <c r="BZ33" s="56">
        <f t="shared" si="30"/>
        <v>0</v>
      </c>
      <c r="CA33" s="56">
        <f t="shared" si="30"/>
        <v>0</v>
      </c>
      <c r="CB33" s="56">
        <f t="shared" si="30"/>
        <v>0</v>
      </c>
      <c r="CC33" s="56">
        <f t="shared" si="30"/>
        <v>31.214026024999995</v>
      </c>
      <c r="CD33" s="56">
        <f t="shared" si="30"/>
        <v>0</v>
      </c>
      <c r="CE33" s="56">
        <f t="shared" si="30"/>
        <v>0</v>
      </c>
      <c r="CF33" s="56">
        <f t="shared" si="30"/>
        <v>0</v>
      </c>
      <c r="CG33" s="56">
        <f t="shared" si="30"/>
        <v>0</v>
      </c>
      <c r="CH33" s="56">
        <f t="shared" si="30"/>
        <v>0</v>
      </c>
      <c r="CI33" s="56">
        <f t="shared" si="30"/>
        <v>0</v>
      </c>
      <c r="CJ33" s="56">
        <f t="shared" si="30"/>
        <v>0</v>
      </c>
      <c r="CK33" s="56">
        <f t="shared" si="30"/>
        <v>0</v>
      </c>
      <c r="CL33" s="56">
        <f t="shared" si="30"/>
        <v>30.370403699999997</v>
      </c>
      <c r="CM33" s="56">
        <f t="shared" si="30"/>
        <v>0</v>
      </c>
      <c r="CN33" s="56">
        <f t="shared" si="30"/>
        <v>0</v>
      </c>
      <c r="CO33" s="56">
        <f t="shared" si="30"/>
        <v>0</v>
      </c>
      <c r="CP33" s="56">
        <f t="shared" si="30"/>
        <v>0</v>
      </c>
      <c r="CQ33" s="56">
        <f t="shared" si="30"/>
        <v>0</v>
      </c>
      <c r="CR33" s="56">
        <f t="shared" si="30"/>
        <v>0</v>
      </c>
      <c r="CS33" s="56">
        <f t="shared" ref="CS33:FD33" si="31">IF(CS26=0,0,CS26*CS29)</f>
        <v>0</v>
      </c>
      <c r="CT33" s="56">
        <f t="shared" si="31"/>
        <v>0</v>
      </c>
      <c r="CU33" s="56">
        <f t="shared" si="31"/>
        <v>28.683159049999997</v>
      </c>
      <c r="CV33" s="56">
        <f t="shared" si="31"/>
        <v>0</v>
      </c>
      <c r="CW33" s="56">
        <f t="shared" si="31"/>
        <v>0</v>
      </c>
      <c r="CX33" s="56">
        <f t="shared" si="31"/>
        <v>0</v>
      </c>
      <c r="CY33" s="56">
        <f t="shared" si="31"/>
        <v>0</v>
      </c>
      <c r="CZ33" s="56">
        <f t="shared" si="31"/>
        <v>0</v>
      </c>
      <c r="DA33" s="56">
        <f t="shared" si="31"/>
        <v>0</v>
      </c>
      <c r="DB33" s="56">
        <f t="shared" si="31"/>
        <v>0</v>
      </c>
      <c r="DC33" s="56">
        <f t="shared" si="31"/>
        <v>0</v>
      </c>
      <c r="DD33" s="56">
        <f t="shared" si="31"/>
        <v>0</v>
      </c>
      <c r="DE33" s="56">
        <f t="shared" si="31"/>
        <v>32.057648350000001</v>
      </c>
      <c r="DF33" s="56">
        <f t="shared" si="31"/>
        <v>0</v>
      </c>
      <c r="DG33" s="56">
        <f t="shared" si="31"/>
        <v>0</v>
      </c>
      <c r="DH33" s="56">
        <f t="shared" si="31"/>
        <v>0</v>
      </c>
      <c r="DI33" s="56">
        <f t="shared" si="31"/>
        <v>0</v>
      </c>
      <c r="DJ33" s="56">
        <f t="shared" si="31"/>
        <v>0</v>
      </c>
      <c r="DK33" s="56">
        <f t="shared" si="31"/>
        <v>0</v>
      </c>
      <c r="DL33" s="56">
        <f t="shared" si="31"/>
        <v>0</v>
      </c>
      <c r="DM33" s="56">
        <f t="shared" si="31"/>
        <v>0</v>
      </c>
      <c r="DN33" s="56">
        <f t="shared" si="31"/>
        <v>0</v>
      </c>
      <c r="DO33" s="56">
        <f t="shared" si="31"/>
        <v>35.432137649999994</v>
      </c>
      <c r="DP33" s="56">
        <f t="shared" si="31"/>
        <v>0</v>
      </c>
      <c r="DQ33" s="56">
        <f t="shared" si="31"/>
        <v>0</v>
      </c>
      <c r="DR33" s="56">
        <f t="shared" si="31"/>
        <v>0</v>
      </c>
      <c r="DS33" s="56">
        <f t="shared" si="31"/>
        <v>0</v>
      </c>
      <c r="DT33" s="56">
        <f t="shared" si="31"/>
        <v>0</v>
      </c>
      <c r="DU33" s="56">
        <f t="shared" si="31"/>
        <v>0</v>
      </c>
      <c r="DV33" s="56">
        <f t="shared" si="31"/>
        <v>0</v>
      </c>
      <c r="DW33" s="56">
        <f t="shared" si="31"/>
        <v>0</v>
      </c>
      <c r="DX33" s="56">
        <f t="shared" si="31"/>
        <v>0</v>
      </c>
      <c r="DY33" s="56">
        <f t="shared" si="31"/>
        <v>37.963004624999989</v>
      </c>
      <c r="DZ33" s="56">
        <f t="shared" si="31"/>
        <v>0</v>
      </c>
      <c r="EA33" s="56">
        <f t="shared" si="31"/>
        <v>0</v>
      </c>
      <c r="EB33" s="56">
        <f t="shared" si="31"/>
        <v>0</v>
      </c>
      <c r="EC33" s="56">
        <f t="shared" si="31"/>
        <v>0</v>
      </c>
      <c r="ED33" s="56">
        <f t="shared" si="31"/>
        <v>0</v>
      </c>
      <c r="EE33" s="56">
        <f t="shared" si="31"/>
        <v>0</v>
      </c>
      <c r="EF33" s="56">
        <f t="shared" si="31"/>
        <v>0</v>
      </c>
      <c r="EG33" s="56">
        <f t="shared" si="31"/>
        <v>0</v>
      </c>
      <c r="EH33" s="56">
        <f t="shared" si="31"/>
        <v>0</v>
      </c>
      <c r="EI33" s="56">
        <f t="shared" si="31"/>
        <v>0</v>
      </c>
      <c r="EJ33" s="56">
        <f t="shared" si="31"/>
        <v>0</v>
      </c>
      <c r="EK33" s="56">
        <f t="shared" si="31"/>
        <v>34.709032799999996</v>
      </c>
      <c r="EL33" s="56">
        <f t="shared" si="31"/>
        <v>0</v>
      </c>
      <c r="EM33" s="56">
        <f t="shared" si="31"/>
        <v>0</v>
      </c>
      <c r="EN33" s="56">
        <f t="shared" si="31"/>
        <v>0</v>
      </c>
      <c r="EO33" s="56">
        <f t="shared" si="31"/>
        <v>0</v>
      </c>
      <c r="EP33" s="56">
        <f t="shared" si="31"/>
        <v>0</v>
      </c>
      <c r="EQ33" s="56">
        <f t="shared" si="31"/>
        <v>0</v>
      </c>
      <c r="ER33" s="56">
        <f t="shared" si="31"/>
        <v>0</v>
      </c>
      <c r="ES33" s="56">
        <f t="shared" si="31"/>
        <v>0</v>
      </c>
      <c r="ET33" s="56">
        <f t="shared" si="31"/>
        <v>0</v>
      </c>
      <c r="EU33" s="56">
        <f t="shared" si="31"/>
        <v>0</v>
      </c>
      <c r="EV33" s="56">
        <f t="shared" si="31"/>
        <v>0</v>
      </c>
      <c r="EW33" s="56">
        <f t="shared" si="31"/>
        <v>34.709032799999996</v>
      </c>
      <c r="EX33" s="56">
        <f t="shared" si="31"/>
        <v>0</v>
      </c>
      <c r="EY33" s="56">
        <f t="shared" si="31"/>
        <v>0</v>
      </c>
      <c r="EZ33" s="56">
        <f t="shared" si="31"/>
        <v>0</v>
      </c>
      <c r="FA33" s="56">
        <f t="shared" si="31"/>
        <v>0</v>
      </c>
      <c r="FB33" s="56">
        <f t="shared" si="31"/>
        <v>0</v>
      </c>
      <c r="FC33" s="56">
        <f t="shared" si="31"/>
        <v>0</v>
      </c>
      <c r="FD33" s="56">
        <f t="shared" si="31"/>
        <v>0</v>
      </c>
      <c r="FE33" s="56">
        <f t="shared" ref="FE33:FU33" si="32">IF(FE26=0,0,FE26*FE29)</f>
        <v>0</v>
      </c>
      <c r="FF33" s="56">
        <f t="shared" si="32"/>
        <v>0</v>
      </c>
      <c r="FG33" s="56">
        <f t="shared" si="32"/>
        <v>0</v>
      </c>
      <c r="FH33" s="56">
        <f t="shared" si="32"/>
        <v>0</v>
      </c>
      <c r="FI33" s="56">
        <f t="shared" si="32"/>
        <v>28.924194</v>
      </c>
      <c r="FJ33" s="56">
        <f t="shared" si="32"/>
        <v>0</v>
      </c>
      <c r="FK33" s="56">
        <f t="shared" si="32"/>
        <v>0</v>
      </c>
      <c r="FL33" s="56">
        <f t="shared" si="32"/>
        <v>0</v>
      </c>
      <c r="FM33" s="56">
        <f t="shared" si="32"/>
        <v>0</v>
      </c>
      <c r="FN33" s="56">
        <f t="shared" si="32"/>
        <v>0</v>
      </c>
      <c r="FO33" s="56">
        <f t="shared" si="32"/>
        <v>0</v>
      </c>
      <c r="FP33" s="56">
        <f t="shared" si="32"/>
        <v>0</v>
      </c>
      <c r="FQ33" s="56">
        <f t="shared" si="32"/>
        <v>0</v>
      </c>
      <c r="FR33" s="56">
        <f t="shared" si="32"/>
        <v>0</v>
      </c>
      <c r="FS33" s="56">
        <f t="shared" si="32"/>
        <v>0</v>
      </c>
      <c r="FT33" s="56">
        <f t="shared" si="32"/>
        <v>0</v>
      </c>
      <c r="FU33" s="56">
        <f t="shared" si="32"/>
        <v>192.34589010000002</v>
      </c>
    </row>
    <row r="34" spans="4:177" x14ac:dyDescent="0.25">
      <c r="D34" t="s">
        <v>98</v>
      </c>
      <c r="G34" s="56">
        <f t="shared" ref="G34:BR34" si="33">IF(G26=0,0,G26*G30)</f>
        <v>0</v>
      </c>
      <c r="H34" s="56">
        <f t="shared" si="33"/>
        <v>0</v>
      </c>
      <c r="I34" s="56">
        <f t="shared" si="33"/>
        <v>0</v>
      </c>
      <c r="J34" s="56">
        <f t="shared" si="33"/>
        <v>0</v>
      </c>
      <c r="K34" s="56">
        <f t="shared" si="33"/>
        <v>0</v>
      </c>
      <c r="L34" s="56">
        <f t="shared" si="33"/>
        <v>0</v>
      </c>
      <c r="M34" s="56">
        <f t="shared" si="33"/>
        <v>0</v>
      </c>
      <c r="N34" s="56">
        <f t="shared" si="33"/>
        <v>0</v>
      </c>
      <c r="O34" s="56">
        <f t="shared" si="33"/>
        <v>0</v>
      </c>
      <c r="P34" s="56">
        <f t="shared" si="33"/>
        <v>0</v>
      </c>
      <c r="Q34" s="56">
        <f t="shared" si="33"/>
        <v>0</v>
      </c>
      <c r="R34" s="56">
        <f t="shared" si="33"/>
        <v>0</v>
      </c>
      <c r="S34" s="56">
        <f t="shared" si="33"/>
        <v>0</v>
      </c>
      <c r="T34" s="56">
        <f t="shared" si="33"/>
        <v>0</v>
      </c>
      <c r="U34" s="56">
        <f t="shared" si="33"/>
        <v>0</v>
      </c>
      <c r="V34" s="56">
        <f t="shared" si="33"/>
        <v>0</v>
      </c>
      <c r="W34" s="56">
        <f t="shared" si="33"/>
        <v>0</v>
      </c>
      <c r="X34" s="56">
        <f t="shared" si="33"/>
        <v>0</v>
      </c>
      <c r="Y34" s="56">
        <f t="shared" si="33"/>
        <v>0</v>
      </c>
      <c r="Z34" s="56">
        <f t="shared" si="33"/>
        <v>0</v>
      </c>
      <c r="AA34" s="56">
        <f t="shared" si="33"/>
        <v>0</v>
      </c>
      <c r="AB34" s="56">
        <f t="shared" si="33"/>
        <v>0</v>
      </c>
      <c r="AC34" s="56">
        <f t="shared" si="33"/>
        <v>0</v>
      </c>
      <c r="AD34" s="56">
        <f t="shared" si="33"/>
        <v>0</v>
      </c>
      <c r="AE34" s="56">
        <f t="shared" si="33"/>
        <v>0</v>
      </c>
      <c r="AF34" s="56">
        <f t="shared" si="33"/>
        <v>0</v>
      </c>
      <c r="AG34" s="56">
        <f t="shared" si="33"/>
        <v>0</v>
      </c>
      <c r="AH34" s="56">
        <f t="shared" si="33"/>
        <v>0</v>
      </c>
      <c r="AI34" s="56">
        <f t="shared" si="33"/>
        <v>0</v>
      </c>
      <c r="AJ34" s="56">
        <f t="shared" si="33"/>
        <v>0</v>
      </c>
      <c r="AK34" s="56">
        <f t="shared" si="33"/>
        <v>0</v>
      </c>
      <c r="AL34" s="56">
        <f t="shared" si="33"/>
        <v>0</v>
      </c>
      <c r="AM34" s="56">
        <f t="shared" si="33"/>
        <v>0</v>
      </c>
      <c r="AN34" s="56">
        <f t="shared" si="33"/>
        <v>0</v>
      </c>
      <c r="AO34" s="56">
        <f t="shared" si="33"/>
        <v>0</v>
      </c>
      <c r="AP34" s="56">
        <f t="shared" si="33"/>
        <v>0</v>
      </c>
      <c r="AQ34" s="56">
        <f t="shared" si="33"/>
        <v>0</v>
      </c>
      <c r="AR34" s="56">
        <f t="shared" si="33"/>
        <v>0</v>
      </c>
      <c r="AS34" s="56">
        <f t="shared" si="33"/>
        <v>0</v>
      </c>
      <c r="AT34" s="56">
        <f t="shared" si="33"/>
        <v>0</v>
      </c>
      <c r="AU34" s="56">
        <f t="shared" si="33"/>
        <v>0</v>
      </c>
      <c r="AV34" s="56">
        <f t="shared" si="33"/>
        <v>21.693145499999996</v>
      </c>
      <c r="AW34" s="56">
        <f t="shared" si="33"/>
        <v>0</v>
      </c>
      <c r="AX34" s="56">
        <f t="shared" si="33"/>
        <v>0</v>
      </c>
      <c r="AY34" s="56">
        <f t="shared" si="33"/>
        <v>0</v>
      </c>
      <c r="AZ34" s="56">
        <f t="shared" si="33"/>
        <v>0</v>
      </c>
      <c r="BA34" s="56">
        <f t="shared" si="33"/>
        <v>0</v>
      </c>
      <c r="BB34" s="56">
        <f t="shared" si="33"/>
        <v>0</v>
      </c>
      <c r="BC34" s="56">
        <f t="shared" si="33"/>
        <v>0</v>
      </c>
      <c r="BD34" s="56">
        <f t="shared" si="33"/>
        <v>21.090558124999998</v>
      </c>
      <c r="BE34" s="56">
        <f t="shared" si="33"/>
        <v>0</v>
      </c>
      <c r="BF34" s="56">
        <f t="shared" si="33"/>
        <v>0</v>
      </c>
      <c r="BG34" s="56">
        <f t="shared" si="33"/>
        <v>0</v>
      </c>
      <c r="BH34" s="56">
        <f t="shared" si="33"/>
        <v>0</v>
      </c>
      <c r="BI34" s="56">
        <f t="shared" si="33"/>
        <v>0</v>
      </c>
      <c r="BJ34" s="56">
        <f t="shared" si="33"/>
        <v>0</v>
      </c>
      <c r="BK34" s="56">
        <f t="shared" si="33"/>
        <v>0</v>
      </c>
      <c r="BL34" s="56">
        <f t="shared" si="33"/>
        <v>26.513844500000001</v>
      </c>
      <c r="BM34" s="56">
        <f t="shared" si="33"/>
        <v>0</v>
      </c>
      <c r="BN34" s="56">
        <f t="shared" si="33"/>
        <v>0</v>
      </c>
      <c r="BO34" s="56">
        <f t="shared" si="33"/>
        <v>0</v>
      </c>
      <c r="BP34" s="56">
        <f t="shared" si="33"/>
        <v>0</v>
      </c>
      <c r="BQ34" s="56">
        <f t="shared" si="33"/>
        <v>0</v>
      </c>
      <c r="BR34" s="56">
        <f t="shared" si="33"/>
        <v>0</v>
      </c>
      <c r="BS34" s="56">
        <f t="shared" ref="BS34:CR34" si="34">IF(BS26=0,0,BS26*BS30)</f>
        <v>0</v>
      </c>
      <c r="BT34" s="56">
        <f t="shared" si="34"/>
        <v>22.898320250000001</v>
      </c>
      <c r="BU34" s="56">
        <f t="shared" si="34"/>
        <v>0</v>
      </c>
      <c r="BV34" s="56">
        <f t="shared" si="34"/>
        <v>0</v>
      </c>
      <c r="BW34" s="56">
        <f t="shared" si="34"/>
        <v>0</v>
      </c>
      <c r="BX34" s="56">
        <f t="shared" si="34"/>
        <v>0</v>
      </c>
      <c r="BY34" s="56">
        <f t="shared" si="34"/>
        <v>0</v>
      </c>
      <c r="BZ34" s="56">
        <f t="shared" si="34"/>
        <v>0</v>
      </c>
      <c r="CA34" s="56">
        <f t="shared" si="34"/>
        <v>0</v>
      </c>
      <c r="CB34" s="56">
        <f t="shared" si="34"/>
        <v>0</v>
      </c>
      <c r="CC34" s="56">
        <f t="shared" si="34"/>
        <v>22.295732874999999</v>
      </c>
      <c r="CD34" s="56">
        <f t="shared" si="34"/>
        <v>0</v>
      </c>
      <c r="CE34" s="56">
        <f t="shared" si="34"/>
        <v>0</v>
      </c>
      <c r="CF34" s="56">
        <f t="shared" si="34"/>
        <v>0</v>
      </c>
      <c r="CG34" s="56">
        <f t="shared" si="34"/>
        <v>0</v>
      </c>
      <c r="CH34" s="56">
        <f t="shared" si="34"/>
        <v>0</v>
      </c>
      <c r="CI34" s="56">
        <f t="shared" si="34"/>
        <v>0</v>
      </c>
      <c r="CJ34" s="56">
        <f t="shared" si="34"/>
        <v>0</v>
      </c>
      <c r="CK34" s="56">
        <f t="shared" si="34"/>
        <v>0</v>
      </c>
      <c r="CL34" s="56">
        <f t="shared" si="34"/>
        <v>21.6931455</v>
      </c>
      <c r="CM34" s="56">
        <f t="shared" si="34"/>
        <v>0</v>
      </c>
      <c r="CN34" s="56">
        <f t="shared" si="34"/>
        <v>0</v>
      </c>
      <c r="CO34" s="56">
        <f t="shared" si="34"/>
        <v>0</v>
      </c>
      <c r="CP34" s="56">
        <f t="shared" si="34"/>
        <v>0</v>
      </c>
      <c r="CQ34" s="56">
        <f t="shared" si="34"/>
        <v>0</v>
      </c>
      <c r="CR34" s="56">
        <f t="shared" si="34"/>
        <v>0</v>
      </c>
      <c r="CS34" s="56">
        <f t="shared" ref="CS34:FD34" si="35">IF(CS26=0,0,CS26*CS30)</f>
        <v>0</v>
      </c>
      <c r="CT34" s="56">
        <f t="shared" si="35"/>
        <v>0</v>
      </c>
      <c r="CU34" s="56">
        <f t="shared" si="35"/>
        <v>20.487970749999999</v>
      </c>
      <c r="CV34" s="56">
        <f t="shared" si="35"/>
        <v>0</v>
      </c>
      <c r="CW34" s="56">
        <f t="shared" si="35"/>
        <v>0</v>
      </c>
      <c r="CX34" s="56">
        <f t="shared" si="35"/>
        <v>0</v>
      </c>
      <c r="CY34" s="56">
        <f t="shared" si="35"/>
        <v>0</v>
      </c>
      <c r="CZ34" s="56">
        <f t="shared" si="35"/>
        <v>0</v>
      </c>
      <c r="DA34" s="56">
        <f t="shared" si="35"/>
        <v>0</v>
      </c>
      <c r="DB34" s="56">
        <f t="shared" si="35"/>
        <v>0</v>
      </c>
      <c r="DC34" s="56">
        <f t="shared" si="35"/>
        <v>0</v>
      </c>
      <c r="DD34" s="56">
        <f t="shared" si="35"/>
        <v>0</v>
      </c>
      <c r="DE34" s="56">
        <f t="shared" si="35"/>
        <v>22.898320250000001</v>
      </c>
      <c r="DF34" s="56">
        <f t="shared" si="35"/>
        <v>0</v>
      </c>
      <c r="DG34" s="56">
        <f t="shared" si="35"/>
        <v>0</v>
      </c>
      <c r="DH34" s="56">
        <f t="shared" si="35"/>
        <v>0</v>
      </c>
      <c r="DI34" s="56">
        <f t="shared" si="35"/>
        <v>0</v>
      </c>
      <c r="DJ34" s="56">
        <f t="shared" si="35"/>
        <v>0</v>
      </c>
      <c r="DK34" s="56">
        <f t="shared" si="35"/>
        <v>0</v>
      </c>
      <c r="DL34" s="56">
        <f t="shared" si="35"/>
        <v>0</v>
      </c>
      <c r="DM34" s="56">
        <f t="shared" si="35"/>
        <v>0</v>
      </c>
      <c r="DN34" s="56">
        <f t="shared" si="35"/>
        <v>0</v>
      </c>
      <c r="DO34" s="56">
        <f t="shared" si="35"/>
        <v>25.30866975</v>
      </c>
      <c r="DP34" s="56">
        <f t="shared" si="35"/>
        <v>0</v>
      </c>
      <c r="DQ34" s="56">
        <f t="shared" si="35"/>
        <v>0</v>
      </c>
      <c r="DR34" s="56">
        <f t="shared" si="35"/>
        <v>0</v>
      </c>
      <c r="DS34" s="56">
        <f t="shared" si="35"/>
        <v>0</v>
      </c>
      <c r="DT34" s="56">
        <f t="shared" si="35"/>
        <v>0</v>
      </c>
      <c r="DU34" s="56">
        <f t="shared" si="35"/>
        <v>0</v>
      </c>
      <c r="DV34" s="56">
        <f t="shared" si="35"/>
        <v>0</v>
      </c>
      <c r="DW34" s="56">
        <f t="shared" si="35"/>
        <v>0</v>
      </c>
      <c r="DX34" s="56">
        <f t="shared" si="35"/>
        <v>0</v>
      </c>
      <c r="DY34" s="56">
        <f t="shared" si="35"/>
        <v>27.116431874999996</v>
      </c>
      <c r="DZ34" s="56">
        <f t="shared" si="35"/>
        <v>0</v>
      </c>
      <c r="EA34" s="56">
        <f t="shared" si="35"/>
        <v>0</v>
      </c>
      <c r="EB34" s="56">
        <f t="shared" si="35"/>
        <v>0</v>
      </c>
      <c r="EC34" s="56">
        <f t="shared" si="35"/>
        <v>0</v>
      </c>
      <c r="ED34" s="56">
        <f t="shared" si="35"/>
        <v>0</v>
      </c>
      <c r="EE34" s="56">
        <f t="shared" si="35"/>
        <v>0</v>
      </c>
      <c r="EF34" s="56">
        <f t="shared" si="35"/>
        <v>0</v>
      </c>
      <c r="EG34" s="56">
        <f t="shared" si="35"/>
        <v>0</v>
      </c>
      <c r="EH34" s="56">
        <f t="shared" si="35"/>
        <v>0</v>
      </c>
      <c r="EI34" s="56">
        <f t="shared" si="35"/>
        <v>0</v>
      </c>
      <c r="EJ34" s="56">
        <f t="shared" si="35"/>
        <v>0</v>
      </c>
      <c r="EK34" s="56">
        <f t="shared" si="35"/>
        <v>28.924194</v>
      </c>
      <c r="EL34" s="56">
        <f t="shared" si="35"/>
        <v>0</v>
      </c>
      <c r="EM34" s="56">
        <f t="shared" si="35"/>
        <v>0</v>
      </c>
      <c r="EN34" s="56">
        <f t="shared" si="35"/>
        <v>0</v>
      </c>
      <c r="EO34" s="56">
        <f t="shared" si="35"/>
        <v>0</v>
      </c>
      <c r="EP34" s="56">
        <f t="shared" si="35"/>
        <v>0</v>
      </c>
      <c r="EQ34" s="56">
        <f t="shared" si="35"/>
        <v>0</v>
      </c>
      <c r="ER34" s="56">
        <f t="shared" si="35"/>
        <v>0</v>
      </c>
      <c r="ES34" s="56">
        <f t="shared" si="35"/>
        <v>0</v>
      </c>
      <c r="ET34" s="56">
        <f t="shared" si="35"/>
        <v>0</v>
      </c>
      <c r="EU34" s="56">
        <f t="shared" si="35"/>
        <v>0</v>
      </c>
      <c r="EV34" s="56">
        <f t="shared" si="35"/>
        <v>0</v>
      </c>
      <c r="EW34" s="56">
        <f t="shared" si="35"/>
        <v>28.924194</v>
      </c>
      <c r="EX34" s="56">
        <f t="shared" si="35"/>
        <v>0</v>
      </c>
      <c r="EY34" s="56">
        <f t="shared" si="35"/>
        <v>0</v>
      </c>
      <c r="EZ34" s="56">
        <f t="shared" si="35"/>
        <v>0</v>
      </c>
      <c r="FA34" s="56">
        <f t="shared" si="35"/>
        <v>0</v>
      </c>
      <c r="FB34" s="56">
        <f t="shared" si="35"/>
        <v>0</v>
      </c>
      <c r="FC34" s="56">
        <f t="shared" si="35"/>
        <v>0</v>
      </c>
      <c r="FD34" s="56">
        <f t="shared" si="35"/>
        <v>0</v>
      </c>
      <c r="FE34" s="56">
        <f t="shared" ref="FE34:FU34" si="36">IF(FE26=0,0,FE26*FE30)</f>
        <v>0</v>
      </c>
      <c r="FF34" s="56">
        <f t="shared" si="36"/>
        <v>0</v>
      </c>
      <c r="FG34" s="56">
        <f t="shared" si="36"/>
        <v>0</v>
      </c>
      <c r="FH34" s="56">
        <f t="shared" si="36"/>
        <v>0</v>
      </c>
      <c r="FI34" s="56">
        <f t="shared" si="36"/>
        <v>28.924194</v>
      </c>
      <c r="FJ34" s="56">
        <f t="shared" si="36"/>
        <v>0</v>
      </c>
      <c r="FK34" s="56">
        <f t="shared" si="36"/>
        <v>0</v>
      </c>
      <c r="FL34" s="56">
        <f t="shared" si="36"/>
        <v>0</v>
      </c>
      <c r="FM34" s="56">
        <f t="shared" si="36"/>
        <v>0</v>
      </c>
      <c r="FN34" s="56">
        <f t="shared" si="36"/>
        <v>0</v>
      </c>
      <c r="FO34" s="56">
        <f t="shared" si="36"/>
        <v>0</v>
      </c>
      <c r="FP34" s="56">
        <f t="shared" si="36"/>
        <v>0</v>
      </c>
      <c r="FQ34" s="56">
        <f t="shared" si="36"/>
        <v>0</v>
      </c>
      <c r="FR34" s="56">
        <f t="shared" si="36"/>
        <v>0</v>
      </c>
      <c r="FS34" s="56">
        <f t="shared" si="36"/>
        <v>0</v>
      </c>
      <c r="FT34" s="56">
        <f t="shared" si="36"/>
        <v>0</v>
      </c>
      <c r="FU34" s="56">
        <f t="shared" si="36"/>
        <v>192.34589010000002</v>
      </c>
    </row>
    <row r="35" spans="4:177" x14ac:dyDescent="0.25">
      <c r="D35" t="s">
        <v>99</v>
      </c>
      <c r="G35" s="56">
        <f t="shared" ref="G35:BR35" si="37">IF(G26=0,0,G26*G31)</f>
        <v>0</v>
      </c>
      <c r="H35" s="56">
        <f t="shared" si="37"/>
        <v>0</v>
      </c>
      <c r="I35" s="56">
        <f t="shared" si="37"/>
        <v>0</v>
      </c>
      <c r="J35" s="56">
        <f t="shared" si="37"/>
        <v>0</v>
      </c>
      <c r="K35" s="56">
        <f t="shared" si="37"/>
        <v>0</v>
      </c>
      <c r="L35" s="56">
        <f t="shared" si="37"/>
        <v>0</v>
      </c>
      <c r="M35" s="56">
        <f t="shared" si="37"/>
        <v>0</v>
      </c>
      <c r="N35" s="56">
        <f t="shared" si="37"/>
        <v>0</v>
      </c>
      <c r="O35" s="56">
        <f t="shared" si="37"/>
        <v>0</v>
      </c>
      <c r="P35" s="56">
        <f t="shared" si="37"/>
        <v>0</v>
      </c>
      <c r="Q35" s="56">
        <f t="shared" si="37"/>
        <v>0</v>
      </c>
      <c r="R35" s="56">
        <f t="shared" si="37"/>
        <v>0</v>
      </c>
      <c r="S35" s="56">
        <f t="shared" si="37"/>
        <v>0</v>
      </c>
      <c r="T35" s="56">
        <f t="shared" si="37"/>
        <v>0</v>
      </c>
      <c r="U35" s="56">
        <f t="shared" si="37"/>
        <v>0</v>
      </c>
      <c r="V35" s="56">
        <f t="shared" si="37"/>
        <v>0</v>
      </c>
      <c r="W35" s="56">
        <f t="shared" si="37"/>
        <v>0</v>
      </c>
      <c r="X35" s="56">
        <f t="shared" si="37"/>
        <v>0</v>
      </c>
      <c r="Y35" s="56">
        <f t="shared" si="37"/>
        <v>0</v>
      </c>
      <c r="Z35" s="56">
        <f t="shared" si="37"/>
        <v>0</v>
      </c>
      <c r="AA35" s="56">
        <f t="shared" si="37"/>
        <v>0</v>
      </c>
      <c r="AB35" s="56">
        <f t="shared" si="37"/>
        <v>0</v>
      </c>
      <c r="AC35" s="56">
        <f t="shared" si="37"/>
        <v>0</v>
      </c>
      <c r="AD35" s="56">
        <f t="shared" si="37"/>
        <v>0</v>
      </c>
      <c r="AE35" s="56">
        <f t="shared" si="37"/>
        <v>0</v>
      </c>
      <c r="AF35" s="56">
        <f t="shared" si="37"/>
        <v>0</v>
      </c>
      <c r="AG35" s="56">
        <f t="shared" si="37"/>
        <v>0</v>
      </c>
      <c r="AH35" s="56">
        <f t="shared" si="37"/>
        <v>0</v>
      </c>
      <c r="AI35" s="56">
        <f t="shared" si="37"/>
        <v>0</v>
      </c>
      <c r="AJ35" s="56">
        <f t="shared" si="37"/>
        <v>0</v>
      </c>
      <c r="AK35" s="56">
        <f t="shared" si="37"/>
        <v>0</v>
      </c>
      <c r="AL35" s="56">
        <f t="shared" si="37"/>
        <v>0</v>
      </c>
      <c r="AM35" s="56">
        <f t="shared" si="37"/>
        <v>0</v>
      </c>
      <c r="AN35" s="56">
        <f t="shared" si="37"/>
        <v>0</v>
      </c>
      <c r="AO35" s="56">
        <f t="shared" si="37"/>
        <v>0</v>
      </c>
      <c r="AP35" s="56">
        <f t="shared" si="37"/>
        <v>0</v>
      </c>
      <c r="AQ35" s="56">
        <f t="shared" si="37"/>
        <v>0</v>
      </c>
      <c r="AR35" s="56">
        <f t="shared" si="37"/>
        <v>0</v>
      </c>
      <c r="AS35" s="56">
        <f t="shared" si="37"/>
        <v>0</v>
      </c>
      <c r="AT35" s="56">
        <f t="shared" si="37"/>
        <v>0</v>
      </c>
      <c r="AU35" s="56">
        <f t="shared" si="37"/>
        <v>0</v>
      </c>
      <c r="AV35" s="56">
        <f t="shared" si="37"/>
        <v>0</v>
      </c>
      <c r="AW35" s="56">
        <f t="shared" si="37"/>
        <v>0</v>
      </c>
      <c r="AX35" s="56">
        <f t="shared" si="37"/>
        <v>0</v>
      </c>
      <c r="AY35" s="56">
        <f t="shared" si="37"/>
        <v>0</v>
      </c>
      <c r="AZ35" s="56">
        <f t="shared" si="37"/>
        <v>0</v>
      </c>
      <c r="BA35" s="56">
        <f t="shared" si="37"/>
        <v>0</v>
      </c>
      <c r="BB35" s="56">
        <f t="shared" si="37"/>
        <v>0</v>
      </c>
      <c r="BC35" s="56">
        <f t="shared" si="37"/>
        <v>0</v>
      </c>
      <c r="BD35" s="56">
        <f t="shared" si="37"/>
        <v>0</v>
      </c>
      <c r="BE35" s="56">
        <f t="shared" si="37"/>
        <v>0</v>
      </c>
      <c r="BF35" s="56">
        <f t="shared" si="37"/>
        <v>0</v>
      </c>
      <c r="BG35" s="56">
        <f t="shared" si="37"/>
        <v>0</v>
      </c>
      <c r="BH35" s="56">
        <f t="shared" si="37"/>
        <v>0</v>
      </c>
      <c r="BI35" s="56">
        <f t="shared" si="37"/>
        <v>0</v>
      </c>
      <c r="BJ35" s="56">
        <f t="shared" si="37"/>
        <v>0</v>
      </c>
      <c r="BK35" s="56">
        <f t="shared" si="37"/>
        <v>0</v>
      </c>
      <c r="BL35" s="56">
        <f t="shared" si="37"/>
        <v>0</v>
      </c>
      <c r="BM35" s="56">
        <f t="shared" si="37"/>
        <v>0</v>
      </c>
      <c r="BN35" s="56">
        <f t="shared" si="37"/>
        <v>0</v>
      </c>
      <c r="BO35" s="56">
        <f t="shared" si="37"/>
        <v>0</v>
      </c>
      <c r="BP35" s="56">
        <f t="shared" si="37"/>
        <v>0</v>
      </c>
      <c r="BQ35" s="56">
        <f t="shared" si="37"/>
        <v>0</v>
      </c>
      <c r="BR35" s="56">
        <f t="shared" si="37"/>
        <v>0</v>
      </c>
      <c r="BS35" s="56">
        <f t="shared" ref="BS35:CR35" si="38">IF(BS26=0,0,BS26*BS31)</f>
        <v>0</v>
      </c>
      <c r="BT35" s="56">
        <f t="shared" si="38"/>
        <v>0</v>
      </c>
      <c r="BU35" s="56">
        <f t="shared" si="38"/>
        <v>0</v>
      </c>
      <c r="BV35" s="56">
        <f t="shared" si="38"/>
        <v>0</v>
      </c>
      <c r="BW35" s="56">
        <f t="shared" si="38"/>
        <v>0</v>
      </c>
      <c r="BX35" s="56">
        <f t="shared" si="38"/>
        <v>0</v>
      </c>
      <c r="BY35" s="56">
        <f t="shared" si="38"/>
        <v>0</v>
      </c>
      <c r="BZ35" s="56">
        <f t="shared" si="38"/>
        <v>0</v>
      </c>
      <c r="CA35" s="56">
        <f t="shared" si="38"/>
        <v>0</v>
      </c>
      <c r="CB35" s="56">
        <f t="shared" si="38"/>
        <v>0</v>
      </c>
      <c r="CC35" s="56">
        <f t="shared" si="38"/>
        <v>0</v>
      </c>
      <c r="CD35" s="56">
        <f t="shared" si="38"/>
        <v>0</v>
      </c>
      <c r="CE35" s="56">
        <f t="shared" si="38"/>
        <v>0</v>
      </c>
      <c r="CF35" s="56">
        <f t="shared" si="38"/>
        <v>0</v>
      </c>
      <c r="CG35" s="56">
        <f t="shared" si="38"/>
        <v>0</v>
      </c>
      <c r="CH35" s="56">
        <f t="shared" si="38"/>
        <v>0</v>
      </c>
      <c r="CI35" s="56">
        <f t="shared" si="38"/>
        <v>0</v>
      </c>
      <c r="CJ35" s="56">
        <f t="shared" si="38"/>
        <v>0</v>
      </c>
      <c r="CK35" s="56">
        <f t="shared" si="38"/>
        <v>0</v>
      </c>
      <c r="CL35" s="56">
        <f t="shared" si="38"/>
        <v>0</v>
      </c>
      <c r="CM35" s="56">
        <f t="shared" si="38"/>
        <v>0</v>
      </c>
      <c r="CN35" s="56">
        <f t="shared" si="38"/>
        <v>0</v>
      </c>
      <c r="CO35" s="56">
        <f t="shared" si="38"/>
        <v>0</v>
      </c>
      <c r="CP35" s="56">
        <f t="shared" si="38"/>
        <v>0</v>
      </c>
      <c r="CQ35" s="56">
        <f t="shared" si="38"/>
        <v>0</v>
      </c>
      <c r="CR35" s="56">
        <f t="shared" si="38"/>
        <v>0</v>
      </c>
      <c r="CS35" s="56">
        <f t="shared" ref="CS35:FD35" si="39">IF(CS26=0,0,CS26*CS31)</f>
        <v>0</v>
      </c>
      <c r="CT35" s="56">
        <f t="shared" si="39"/>
        <v>0</v>
      </c>
      <c r="CU35" s="56">
        <f t="shared" si="39"/>
        <v>0</v>
      </c>
      <c r="CV35" s="56">
        <f t="shared" si="39"/>
        <v>0</v>
      </c>
      <c r="CW35" s="56">
        <f t="shared" si="39"/>
        <v>0</v>
      </c>
      <c r="CX35" s="56">
        <f t="shared" si="39"/>
        <v>0</v>
      </c>
      <c r="CY35" s="56">
        <f t="shared" si="39"/>
        <v>0</v>
      </c>
      <c r="CZ35" s="56">
        <f t="shared" si="39"/>
        <v>0</v>
      </c>
      <c r="DA35" s="56">
        <f t="shared" si="39"/>
        <v>0</v>
      </c>
      <c r="DB35" s="56">
        <f t="shared" si="39"/>
        <v>0</v>
      </c>
      <c r="DC35" s="56">
        <f t="shared" si="39"/>
        <v>0</v>
      </c>
      <c r="DD35" s="56">
        <f t="shared" si="39"/>
        <v>0</v>
      </c>
      <c r="DE35" s="56">
        <f t="shared" si="39"/>
        <v>0</v>
      </c>
      <c r="DF35" s="56">
        <f t="shared" si="39"/>
        <v>0</v>
      </c>
      <c r="DG35" s="56">
        <f t="shared" si="39"/>
        <v>0</v>
      </c>
      <c r="DH35" s="56">
        <f t="shared" si="39"/>
        <v>0</v>
      </c>
      <c r="DI35" s="56">
        <f t="shared" si="39"/>
        <v>0</v>
      </c>
      <c r="DJ35" s="56">
        <f t="shared" si="39"/>
        <v>0</v>
      </c>
      <c r="DK35" s="56">
        <f t="shared" si="39"/>
        <v>0</v>
      </c>
      <c r="DL35" s="56">
        <f t="shared" si="39"/>
        <v>0</v>
      </c>
      <c r="DM35" s="56">
        <f t="shared" si="39"/>
        <v>0</v>
      </c>
      <c r="DN35" s="56">
        <f t="shared" si="39"/>
        <v>0</v>
      </c>
      <c r="DO35" s="56">
        <f t="shared" si="39"/>
        <v>0</v>
      </c>
      <c r="DP35" s="56">
        <f t="shared" si="39"/>
        <v>0</v>
      </c>
      <c r="DQ35" s="56">
        <f t="shared" si="39"/>
        <v>0</v>
      </c>
      <c r="DR35" s="56">
        <f t="shared" si="39"/>
        <v>0</v>
      </c>
      <c r="DS35" s="56">
        <f t="shared" si="39"/>
        <v>0</v>
      </c>
      <c r="DT35" s="56">
        <f t="shared" si="39"/>
        <v>0</v>
      </c>
      <c r="DU35" s="56">
        <f t="shared" si="39"/>
        <v>0</v>
      </c>
      <c r="DV35" s="56">
        <f t="shared" si="39"/>
        <v>0</v>
      </c>
      <c r="DW35" s="56">
        <f t="shared" si="39"/>
        <v>0</v>
      </c>
      <c r="DX35" s="56">
        <f t="shared" si="39"/>
        <v>0</v>
      </c>
      <c r="DY35" s="56">
        <f t="shared" si="39"/>
        <v>0</v>
      </c>
      <c r="DZ35" s="56">
        <f t="shared" si="39"/>
        <v>0</v>
      </c>
      <c r="EA35" s="56">
        <f t="shared" si="39"/>
        <v>0</v>
      </c>
      <c r="EB35" s="56">
        <f t="shared" si="39"/>
        <v>0</v>
      </c>
      <c r="EC35" s="56">
        <f t="shared" si="39"/>
        <v>0</v>
      </c>
      <c r="ED35" s="56">
        <f t="shared" si="39"/>
        <v>0</v>
      </c>
      <c r="EE35" s="56">
        <f t="shared" si="39"/>
        <v>0</v>
      </c>
      <c r="EF35" s="56">
        <f t="shared" si="39"/>
        <v>0</v>
      </c>
      <c r="EG35" s="56">
        <f t="shared" si="39"/>
        <v>0</v>
      </c>
      <c r="EH35" s="56">
        <f t="shared" si="39"/>
        <v>0</v>
      </c>
      <c r="EI35" s="56">
        <f t="shared" si="39"/>
        <v>0</v>
      </c>
      <c r="EJ35" s="56">
        <f t="shared" si="39"/>
        <v>0</v>
      </c>
      <c r="EK35" s="56">
        <f t="shared" si="39"/>
        <v>0</v>
      </c>
      <c r="EL35" s="56">
        <f t="shared" si="39"/>
        <v>0</v>
      </c>
      <c r="EM35" s="56">
        <f t="shared" si="39"/>
        <v>0</v>
      </c>
      <c r="EN35" s="56">
        <f t="shared" si="39"/>
        <v>0</v>
      </c>
      <c r="EO35" s="56">
        <f t="shared" si="39"/>
        <v>0</v>
      </c>
      <c r="EP35" s="56">
        <f t="shared" si="39"/>
        <v>0</v>
      </c>
      <c r="EQ35" s="56">
        <f t="shared" si="39"/>
        <v>0</v>
      </c>
      <c r="ER35" s="56">
        <f t="shared" si="39"/>
        <v>0</v>
      </c>
      <c r="ES35" s="56">
        <f t="shared" si="39"/>
        <v>0</v>
      </c>
      <c r="ET35" s="56">
        <f t="shared" si="39"/>
        <v>0</v>
      </c>
      <c r="EU35" s="56">
        <f t="shared" si="39"/>
        <v>0</v>
      </c>
      <c r="EV35" s="56">
        <f t="shared" si="39"/>
        <v>0</v>
      </c>
      <c r="EW35" s="56">
        <f t="shared" si="39"/>
        <v>0</v>
      </c>
      <c r="EX35" s="56">
        <f t="shared" si="39"/>
        <v>0</v>
      </c>
      <c r="EY35" s="56">
        <f t="shared" si="39"/>
        <v>0</v>
      </c>
      <c r="EZ35" s="56">
        <f t="shared" si="39"/>
        <v>0</v>
      </c>
      <c r="FA35" s="56">
        <f t="shared" si="39"/>
        <v>0</v>
      </c>
      <c r="FB35" s="56">
        <f t="shared" si="39"/>
        <v>0</v>
      </c>
      <c r="FC35" s="56">
        <f t="shared" si="39"/>
        <v>0</v>
      </c>
      <c r="FD35" s="56">
        <f t="shared" si="39"/>
        <v>0</v>
      </c>
      <c r="FE35" s="56">
        <f t="shared" ref="FE35:FU35" si="40">IF(FE26=0,0,FE26*FE31)</f>
        <v>0</v>
      </c>
      <c r="FF35" s="56">
        <f t="shared" si="40"/>
        <v>0</v>
      </c>
      <c r="FG35" s="56">
        <f t="shared" si="40"/>
        <v>0</v>
      </c>
      <c r="FH35" s="56">
        <f t="shared" si="40"/>
        <v>0</v>
      </c>
      <c r="FI35" s="56">
        <f t="shared" si="40"/>
        <v>0</v>
      </c>
      <c r="FJ35" s="56">
        <f t="shared" si="40"/>
        <v>0</v>
      </c>
      <c r="FK35" s="56">
        <f t="shared" si="40"/>
        <v>0</v>
      </c>
      <c r="FL35" s="56">
        <f t="shared" si="40"/>
        <v>0</v>
      </c>
      <c r="FM35" s="56">
        <f t="shared" si="40"/>
        <v>0</v>
      </c>
      <c r="FN35" s="56">
        <f t="shared" si="40"/>
        <v>0</v>
      </c>
      <c r="FO35" s="56">
        <f t="shared" si="40"/>
        <v>0</v>
      </c>
      <c r="FP35" s="56">
        <f t="shared" si="40"/>
        <v>0</v>
      </c>
      <c r="FQ35" s="56">
        <f t="shared" si="40"/>
        <v>0</v>
      </c>
      <c r="FR35" s="56">
        <f t="shared" si="40"/>
        <v>0</v>
      </c>
      <c r="FS35" s="56">
        <f t="shared" si="40"/>
        <v>0</v>
      </c>
      <c r="FT35" s="56">
        <f t="shared" si="40"/>
        <v>0</v>
      </c>
      <c r="FU35" s="56">
        <f t="shared" si="40"/>
        <v>0</v>
      </c>
    </row>
    <row r="36" spans="4:177" x14ac:dyDescent="0.25">
      <c r="D36" t="s">
        <v>100</v>
      </c>
      <c r="E36" t="s">
        <v>101</v>
      </c>
      <c r="F36">
        <f>(LN(2))/35</f>
        <v>1.980420515885558E-2</v>
      </c>
      <c r="G36" s="56">
        <v>0</v>
      </c>
      <c r="H36" s="56">
        <f>G36*EXP(-$F$36)+G32*(1-EXP(-$F$36))/$F$36</f>
        <v>0</v>
      </c>
      <c r="I36" s="56">
        <f t="shared" ref="I36:BT36" si="41">H36*EXP(-$F$36)+H32*(1-EXP(-$F$36))/$F$36</f>
        <v>0</v>
      </c>
      <c r="J36" s="56">
        <f t="shared" si="41"/>
        <v>0</v>
      </c>
      <c r="K36" s="56">
        <f t="shared" si="41"/>
        <v>0</v>
      </c>
      <c r="L36" s="56">
        <f t="shared" si="41"/>
        <v>0</v>
      </c>
      <c r="M36" s="56">
        <f t="shared" si="41"/>
        <v>0</v>
      </c>
      <c r="N36" s="56">
        <f t="shared" si="41"/>
        <v>0</v>
      </c>
      <c r="O36" s="56">
        <f t="shared" si="41"/>
        <v>0</v>
      </c>
      <c r="P36" s="56">
        <f t="shared" si="41"/>
        <v>0</v>
      </c>
      <c r="Q36" s="56">
        <f t="shared" si="41"/>
        <v>0</v>
      </c>
      <c r="R36" s="56">
        <f t="shared" si="41"/>
        <v>0</v>
      </c>
      <c r="S36" s="56">
        <f t="shared" si="41"/>
        <v>0</v>
      </c>
      <c r="T36" s="56">
        <f t="shared" si="41"/>
        <v>0</v>
      </c>
      <c r="U36" s="56">
        <f t="shared" si="41"/>
        <v>0</v>
      </c>
      <c r="V36" s="56">
        <f t="shared" si="41"/>
        <v>0</v>
      </c>
      <c r="W36" s="56">
        <f t="shared" si="41"/>
        <v>0</v>
      </c>
      <c r="X36" s="56">
        <f t="shared" si="41"/>
        <v>0</v>
      </c>
      <c r="Y36" s="56">
        <f t="shared" si="41"/>
        <v>0</v>
      </c>
      <c r="Z36" s="56">
        <f t="shared" si="41"/>
        <v>0</v>
      </c>
      <c r="AA36" s="56">
        <f t="shared" si="41"/>
        <v>0</v>
      </c>
      <c r="AB36" s="56">
        <f t="shared" si="41"/>
        <v>0</v>
      </c>
      <c r="AC36" s="56">
        <f t="shared" si="41"/>
        <v>0</v>
      </c>
      <c r="AD36" s="56">
        <f t="shared" si="41"/>
        <v>0</v>
      </c>
      <c r="AE36" s="56">
        <f t="shared" si="41"/>
        <v>0</v>
      </c>
      <c r="AF36" s="56">
        <f t="shared" si="41"/>
        <v>0</v>
      </c>
      <c r="AG36" s="56">
        <f t="shared" si="41"/>
        <v>0</v>
      </c>
      <c r="AH36" s="56">
        <f t="shared" si="41"/>
        <v>0</v>
      </c>
      <c r="AI36" s="56">
        <f t="shared" si="41"/>
        <v>0</v>
      </c>
      <c r="AJ36" s="56">
        <f t="shared" si="41"/>
        <v>0</v>
      </c>
      <c r="AK36" s="56">
        <f t="shared" si="41"/>
        <v>0</v>
      </c>
      <c r="AL36" s="56">
        <f t="shared" si="41"/>
        <v>0</v>
      </c>
      <c r="AM36" s="56">
        <f t="shared" si="41"/>
        <v>0</v>
      </c>
      <c r="AN36" s="56">
        <f t="shared" si="41"/>
        <v>0</v>
      </c>
      <c r="AO36" s="56">
        <f t="shared" si="41"/>
        <v>0</v>
      </c>
      <c r="AP36" s="56">
        <f t="shared" si="41"/>
        <v>0</v>
      </c>
      <c r="AQ36" s="56">
        <f t="shared" si="41"/>
        <v>0</v>
      </c>
      <c r="AR36" s="56">
        <f t="shared" si="41"/>
        <v>0</v>
      </c>
      <c r="AS36" s="56">
        <f t="shared" si="41"/>
        <v>0</v>
      </c>
      <c r="AT36" s="56">
        <f t="shared" si="41"/>
        <v>0</v>
      </c>
      <c r="AU36" s="56">
        <f t="shared" si="41"/>
        <v>0</v>
      </c>
      <c r="AV36" s="56">
        <f t="shared" si="41"/>
        <v>0</v>
      </c>
      <c r="AW36" s="56">
        <f t="shared" si="41"/>
        <v>10.739874393609092</v>
      </c>
      <c r="AX36" s="56">
        <f t="shared" si="41"/>
        <v>10.529272007426973</v>
      </c>
      <c r="AY36" s="56">
        <f t="shared" si="41"/>
        <v>10.322799405583114</v>
      </c>
      <c r="AZ36" s="56">
        <f t="shared" si="41"/>
        <v>10.12037560552556</v>
      </c>
      <c r="BA36" s="56">
        <f t="shared" si="41"/>
        <v>9.9219212127208074</v>
      </c>
      <c r="BB36" s="56">
        <f t="shared" si="41"/>
        <v>9.7273583895137286</v>
      </c>
      <c r="BC36" s="56">
        <f t="shared" si="41"/>
        <v>9.5366108245981369</v>
      </c>
      <c r="BD36" s="56">
        <f t="shared" si="41"/>
        <v>9.3496037030860126</v>
      </c>
      <c r="BE36" s="56">
        <f t="shared" si="41"/>
        <v>30.049352775848007</v>
      </c>
      <c r="BF36" s="56">
        <f t="shared" si="41"/>
        <v>29.460103296209052</v>
      </c>
      <c r="BG36" s="56">
        <f t="shared" si="41"/>
        <v>28.882408639459122</v>
      </c>
      <c r="BH36" s="56">
        <f t="shared" si="41"/>
        <v>28.316042222569109</v>
      </c>
      <c r="BI36" s="56">
        <f t="shared" si="41"/>
        <v>27.760781905664906</v>
      </c>
      <c r="BJ36" s="56">
        <f t="shared" si="41"/>
        <v>27.216409904899844</v>
      </c>
      <c r="BK36" s="56">
        <f t="shared" si="41"/>
        <v>26.682712707035652</v>
      </c>
      <c r="BL36" s="56">
        <f t="shared" si="41"/>
        <v>26.159480985698426</v>
      </c>
      <c r="BM36" s="56">
        <f t="shared" si="41"/>
        <v>62.400746332961234</v>
      </c>
      <c r="BN36" s="56">
        <f t="shared" si="41"/>
        <v>61.177105758068947</v>
      </c>
      <c r="BO36" s="56">
        <f t="shared" si="41"/>
        <v>59.977460028503245</v>
      </c>
      <c r="BP36" s="56">
        <f t="shared" si="41"/>
        <v>58.80133861998268</v>
      </c>
      <c r="BQ36" s="56">
        <f t="shared" si="41"/>
        <v>57.648280234919973</v>
      </c>
      <c r="BR36" s="56">
        <f t="shared" si="41"/>
        <v>56.517832621492175</v>
      </c>
      <c r="BS36" s="56">
        <f t="shared" si="41"/>
        <v>55.409552396258739</v>
      </c>
      <c r="BT36" s="56">
        <f t="shared" si="41"/>
        <v>54.32300487025794</v>
      </c>
      <c r="BU36" s="56">
        <f t="shared" ref="BU36:CR36" si="42">BT36*EXP(-$F$36)+BT32*(1-EXP(-$F$36))/$F$36</f>
        <v>89.534672941370843</v>
      </c>
      <c r="BV36" s="56">
        <f t="shared" si="42"/>
        <v>87.778952615748693</v>
      </c>
      <c r="BW36" s="56">
        <f t="shared" si="42"/>
        <v>86.057660894828331</v>
      </c>
      <c r="BX36" s="56">
        <f t="shared" si="42"/>
        <v>84.370122654670936</v>
      </c>
      <c r="BY36" s="56">
        <f t="shared" si="42"/>
        <v>82.715676010106336</v>
      </c>
      <c r="BZ36" s="56">
        <f t="shared" si="42"/>
        <v>81.093672055128835</v>
      </c>
      <c r="CA36" s="56">
        <f t="shared" si="42"/>
        <v>79.503474608383726</v>
      </c>
      <c r="CB36" s="56">
        <f t="shared" si="42"/>
        <v>77.944459963644618</v>
      </c>
      <c r="CC36" s="56">
        <f t="shared" si="42"/>
        <v>76.416016645183802</v>
      </c>
      <c r="CD36" s="56">
        <f t="shared" si="42"/>
        <v>110.23979872914286</v>
      </c>
      <c r="CE36" s="56">
        <f t="shared" si="42"/>
        <v>108.07806351570223</v>
      </c>
      <c r="CF36" s="56">
        <f t="shared" si="42"/>
        <v>105.95871861126888</v>
      </c>
      <c r="CG36" s="56">
        <f t="shared" si="42"/>
        <v>103.88093276773873</v>
      </c>
      <c r="CH36" s="56">
        <f t="shared" si="42"/>
        <v>101.84389103727597</v>
      </c>
      <c r="CI36" s="56">
        <f t="shared" si="42"/>
        <v>99.846794452674814</v>
      </c>
      <c r="CJ36" s="56">
        <f t="shared" si="42"/>
        <v>97.888859713989049</v>
      </c>
      <c r="CK36" s="56">
        <f t="shared" si="42"/>
        <v>95.969318881306634</v>
      </c>
      <c r="CL36" s="56">
        <f t="shared" si="42"/>
        <v>94.08741907354883</v>
      </c>
      <c r="CM36" s="56">
        <f t="shared" si="42"/>
        <v>126.61002023272471</v>
      </c>
      <c r="CN36" s="56">
        <f t="shared" si="42"/>
        <v>124.12727496044803</v>
      </c>
      <c r="CO36" s="56">
        <f t="shared" si="42"/>
        <v>121.69321480863562</v>
      </c>
      <c r="CP36" s="56">
        <f t="shared" si="42"/>
        <v>119.30688509177014</v>
      </c>
      <c r="CQ36" s="56">
        <f t="shared" si="42"/>
        <v>116.96734984513499</v>
      </c>
      <c r="CR36" s="56">
        <f t="shared" si="42"/>
        <v>114.67369145771076</v>
      </c>
      <c r="CS36" s="56">
        <f t="shared" ref="CS36" si="43">CR36*EXP(-$F$36)+CR32*(1-EXP(-$F$36))/$F$36</f>
        <v>112.42501031227044</v>
      </c>
      <c r="CT36" s="56">
        <f t="shared" ref="CT36" si="44">CS36*EXP(-$F$36)+CS32*(1-EXP(-$F$36))/$F$36</f>
        <v>110.22042443253214</v>
      </c>
      <c r="CU36" s="56">
        <f t="shared" ref="CU36" si="45">CT36*EXP(-$F$36)+CT32*(1-EXP(-$F$36))/$F$36</f>
        <v>108.05906913723089</v>
      </c>
      <c r="CV36" s="56">
        <f t="shared" ref="CV36" si="46">CU36*EXP(-$F$36)+CU32*(1-EXP(-$F$36))/$F$36</f>
        <v>138.39838375721476</v>
      </c>
      <c r="CW36" s="56">
        <f t="shared" ref="CW36" si="47">CV36*EXP(-$F$36)+CV32*(1-EXP(-$F$36))/$F$36</f>
        <v>135.6844758664146</v>
      </c>
      <c r="CX36" s="56">
        <f t="shared" ref="CX36" si="48">CW36*EXP(-$F$36)+CW32*(1-EXP(-$F$36))/$F$36</f>
        <v>133.02378605403268</v>
      </c>
      <c r="CY36" s="56">
        <f t="shared" ref="CY36" si="49">CX36*EXP(-$F$36)+CX32*(1-EXP(-$F$36))/$F$36</f>
        <v>130.41527074601103</v>
      </c>
      <c r="CZ36" s="56">
        <f t="shared" ref="CZ36" si="50">CY36*EXP(-$F$36)+CY32*(1-EXP(-$F$36))/$F$36</f>
        <v>127.85790683214245</v>
      </c>
      <c r="DA36" s="56">
        <f t="shared" ref="DA36" si="51">CZ36*EXP(-$F$36)+CZ32*(1-EXP(-$F$36))/$F$36</f>
        <v>125.35069126478686</v>
      </c>
      <c r="DB36" s="56">
        <f t="shared" ref="DB36" si="52">DA36*EXP(-$F$36)+DA32*(1-EXP(-$F$36))/$F$36</f>
        <v>122.89264066545663</v>
      </c>
      <c r="DC36" s="56">
        <f t="shared" ref="DC36" si="53">DB36*EXP(-$F$36)+DB32*(1-EXP(-$F$36))/$F$36</f>
        <v>120.48279093911643</v>
      </c>
      <c r="DD36" s="56">
        <f t="shared" ref="DD36" si="54">DC36*EXP(-$F$36)+DC32*(1-EXP(-$F$36))/$F$36</f>
        <v>118.12019689604656</v>
      </c>
      <c r="DE36" s="56">
        <f t="shared" ref="DE36" si="55">DD36*EXP(-$F$36)+DD32*(1-EXP(-$F$36))/$F$36</f>
        <v>115.80393188112123</v>
      </c>
      <c r="DF36" s="56">
        <f t="shared" ref="DF36" si="56">DE36*EXP(-$F$36)+DE32*(1-EXP(-$F$36))/$F$36</f>
        <v>149.8099964732138</v>
      </c>
      <c r="DG36" s="56">
        <f t="shared" ref="DG36" si="57">DF36*EXP(-$F$36)+DF32*(1-EXP(-$F$36))/$F$36</f>
        <v>146.8723138174494</v>
      </c>
      <c r="DH36" s="56">
        <f t="shared" ref="DH36" si="58">DG36*EXP(-$F$36)+DG32*(1-EXP(-$F$36))/$F$36</f>
        <v>143.99223732675503</v>
      </c>
      <c r="DI36" s="56">
        <f t="shared" ref="DI36" si="59">DH36*EXP(-$F$36)+DH32*(1-EXP(-$F$36))/$F$36</f>
        <v>141.16863737936998</v>
      </c>
      <c r="DJ36" s="56">
        <f t="shared" ref="DJ36" si="60">DI36*EXP(-$F$36)+DI32*(1-EXP(-$F$36))/$F$36</f>
        <v>138.40040650472724</v>
      </c>
      <c r="DK36" s="56">
        <f t="shared" ref="DK36" si="61">DJ36*EXP(-$F$36)+DJ32*(1-EXP(-$F$36))/$F$36</f>
        <v>135.68645894908212</v>
      </c>
      <c r="DL36" s="56">
        <f t="shared" ref="DL36" si="62">DK36*EXP(-$F$36)+DK32*(1-EXP(-$F$36))/$F$36</f>
        <v>133.02573024965866</v>
      </c>
      <c r="DM36" s="56">
        <f t="shared" ref="DM36" si="63">DL36*EXP(-$F$36)+DL32*(1-EXP(-$F$36))/$F$36</f>
        <v>130.41717681714664</v>
      </c>
      <c r="DN36" s="56">
        <f t="shared" ref="DN36" si="64">DM36*EXP(-$F$36)+DM32*(1-EXP(-$F$36))/$F$36</f>
        <v>127.85977552638568</v>
      </c>
      <c r="DO36" s="56">
        <f t="shared" ref="DO36" si="65">DN36*EXP(-$F$36)+DN32*(1-EXP(-$F$36))/$F$36</f>
        <v>125.35252331507577</v>
      </c>
      <c r="DP36" s="56">
        <f t="shared" ref="DP36" si="66">DO36*EXP(-$F$36)+DO32*(1-EXP(-$F$36))/$F$36</f>
        <v>162.98996785983076</v>
      </c>
      <c r="DQ36" s="56">
        <f t="shared" ref="DQ36" si="67">DP36*EXP(-$F$36)+DP32*(1-EXP(-$F$36))/$F$36</f>
        <v>159.79383400416356</v>
      </c>
      <c r="DR36" s="56">
        <f t="shared" ref="DR36" si="68">DQ36*EXP(-$F$36)+DQ32*(1-EXP(-$F$36))/$F$36</f>
        <v>156.66037438395682</v>
      </c>
      <c r="DS36" s="56">
        <f t="shared" ref="DS36" si="69">DR36*EXP(-$F$36)+DR32*(1-EXP(-$F$36))/$F$36</f>
        <v>153.58835999568069</v>
      </c>
      <c r="DT36" s="56">
        <f t="shared" ref="DT36" si="70">DS36*EXP(-$F$36)+DS32*(1-EXP(-$F$36))/$F$36</f>
        <v>150.5765859358149</v>
      </c>
      <c r="DU36" s="56">
        <f t="shared" ref="DU36" si="71">DT36*EXP(-$F$36)+DT32*(1-EXP(-$F$36))/$F$36</f>
        <v>147.62387092826228</v>
      </c>
      <c r="DV36" s="56">
        <f t="shared" ref="DV36" si="72">DU36*EXP(-$F$36)+DU32*(1-EXP(-$F$36))/$F$36</f>
        <v>144.72905686102945</v>
      </c>
      <c r="DW36" s="56">
        <f t="shared" ref="DW36" si="73">DV36*EXP(-$F$36)+DV32*(1-EXP(-$F$36))/$F$36</f>
        <v>141.89100833199282</v>
      </c>
      <c r="DX36" s="56">
        <f t="shared" ref="DX36" si="74">DW36*EXP(-$F$36)+DW32*(1-EXP(-$F$36))/$F$36</f>
        <v>139.10861220357191</v>
      </c>
      <c r="DY36" s="56">
        <f t="shared" ref="DY36" si="75">DX36*EXP(-$F$36)+DX32*(1-EXP(-$F$36))/$F$36</f>
        <v>136.38077716613529</v>
      </c>
      <c r="DZ36" s="56">
        <f t="shared" ref="DZ36" si="76">DY36*EXP(-$F$36)+DY32*(1-EXP(-$F$36))/$F$36</f>
        <v>176.66593088440408</v>
      </c>
      <c r="EA36" s="56">
        <f t="shared" ref="EA36" si="77">DZ36*EXP(-$F$36)+DZ32*(1-EXP(-$F$36))/$F$36</f>
        <v>173.20161973533877</v>
      </c>
      <c r="EB36" s="56">
        <f t="shared" ref="EB36" si="78">EA36*EXP(-$F$36)+EA32*(1-EXP(-$F$36))/$F$36</f>
        <v>169.80524161488549</v>
      </c>
      <c r="EC36" s="56">
        <f t="shared" ref="EC36" si="79">EB36*EXP(-$F$36)+EB32*(1-EXP(-$F$36))/$F$36</f>
        <v>166.47546439778819</v>
      </c>
      <c r="ED36" s="56">
        <f t="shared" ref="ED36" si="80">EC36*EXP(-$F$36)+EC32*(1-EXP(-$F$36))/$F$36</f>
        <v>163.21098208095461</v>
      </c>
      <c r="EE36" s="56">
        <f t="shared" ref="EE36" si="81">ED36*EXP(-$F$36)+ED32*(1-EXP(-$F$36))/$F$36</f>
        <v>160.01051427121652</v>
      </c>
      <c r="EF36" s="56">
        <f t="shared" ref="EF36" si="82">EE36*EXP(-$F$36)+EE32*(1-EXP(-$F$36))/$F$36</f>
        <v>156.8728056831348</v>
      </c>
      <c r="EG36" s="56">
        <f t="shared" ref="EG36" si="83">EF36*EXP(-$F$36)+EF32*(1-EXP(-$F$36))/$F$36</f>
        <v>153.79662564665207</v>
      </c>
      <c r="EH36" s="56">
        <f t="shared" ref="EH36" si="84">EG36*EXP(-$F$36)+EG32*(1-EXP(-$F$36))/$F$36</f>
        <v>150.78076762440023</v>
      </c>
      <c r="EI36" s="56">
        <f t="shared" ref="EI36" si="85">EH36*EXP(-$F$36)+EH32*(1-EXP(-$F$36))/$F$36</f>
        <v>147.82404873847298</v>
      </c>
      <c r="EJ36" s="56">
        <f t="shared" ref="EJ36" si="86">EI36*EXP(-$F$36)+EI32*(1-EXP(-$F$36))/$F$36</f>
        <v>144.92530930647831</v>
      </c>
      <c r="EK36" s="56">
        <f t="shared" ref="EK36" si="87">EJ36*EXP(-$F$36)+EJ32*(1-EXP(-$F$36))/$F$36</f>
        <v>142.08341238668859</v>
      </c>
      <c r="EL36" s="56">
        <f t="shared" ref="EL36" si="88">EK36*EXP(-$F$36)+EK32*(1-EXP(-$F$36))/$F$36</f>
        <v>190.84864042143363</v>
      </c>
      <c r="EM36" s="56">
        <f t="shared" ref="EM36" si="89">EL36*EXP(-$F$36)+EL32*(1-EXP(-$F$36))/$F$36</f>
        <v>187.10621498894582</v>
      </c>
      <c r="EN36" s="56">
        <f t="shared" ref="EN36" si="90">EM36*EXP(-$F$36)+EM32*(1-EXP(-$F$36))/$F$36</f>
        <v>183.43717623653498</v>
      </c>
      <c r="EO36" s="56">
        <f t="shared" ref="EO36" si="91">EN36*EXP(-$F$36)+EN32*(1-EXP(-$F$36))/$F$36</f>
        <v>179.84008509616623</v>
      </c>
      <c r="EP36" s="56">
        <f t="shared" ref="EP36" si="92">EO36*EXP(-$F$36)+EO32*(1-EXP(-$F$36))/$F$36</f>
        <v>176.31353071905119</v>
      </c>
      <c r="EQ36" s="56">
        <f t="shared" ref="EQ36" si="93">EP36*EXP(-$F$36)+EP32*(1-EXP(-$F$36))/$F$36</f>
        <v>172.85612992228559</v>
      </c>
      <c r="ER36" s="56">
        <f t="shared" ref="ER36" si="94">EQ36*EXP(-$F$36)+EQ32*(1-EXP(-$F$36))/$F$36</f>
        <v>169.46652664633828</v>
      </c>
      <c r="ES36" s="56">
        <f t="shared" ref="ES36" si="95">ER36*EXP(-$F$36)+ER32*(1-EXP(-$F$36))/$F$36</f>
        <v>166.14339142317846</v>
      </c>
      <c r="ET36" s="56">
        <f t="shared" ref="ET36" si="96">ES36*EXP(-$F$36)+ES32*(1-EXP(-$F$36))/$F$36</f>
        <v>162.88542085483246</v>
      </c>
      <c r="EU36" s="56">
        <f t="shared" ref="EU36" si="97">ET36*EXP(-$F$36)+ET32*(1-EXP(-$F$36))/$F$36</f>
        <v>159.6913371021659</v>
      </c>
      <c r="EV36" s="56">
        <f t="shared" ref="EV36" si="98">EU36*EXP(-$F$36)+EU32*(1-EXP(-$F$36))/$F$36</f>
        <v>156.55988738369041</v>
      </c>
      <c r="EW36" s="56">
        <f t="shared" ref="EW36" si="99">EV36*EXP(-$F$36)+EV32*(1-EXP(-$F$36))/$F$36</f>
        <v>153.48984348419847</v>
      </c>
      <c r="EX36" s="56">
        <f t="shared" ref="EX36" si="100">EW36*EXP(-$F$36)+EW32*(1-EXP(-$F$36))/$F$36</f>
        <v>202.03139836235738</v>
      </c>
      <c r="EY36" s="56">
        <f t="shared" ref="EY36" si="101">EX36*EXP(-$F$36)+EX32*(1-EXP(-$F$36))/$F$36</f>
        <v>198.06968586745691</v>
      </c>
      <c r="EZ36" s="56">
        <f t="shared" ref="EZ36" si="102">EY36*EXP(-$F$36)+EY32*(1-EXP(-$F$36))/$F$36</f>
        <v>194.18566013817539</v>
      </c>
      <c r="FA36" s="56">
        <f t="shared" ref="FA36" si="103">EZ36*EXP(-$F$36)+EZ32*(1-EXP(-$F$36))/$F$36</f>
        <v>190.37779778442334</v>
      </c>
      <c r="FB36" s="56">
        <f t="shared" ref="FB36" si="104">FA36*EXP(-$F$36)+FA32*(1-EXP(-$F$36))/$F$36</f>
        <v>186.64460528886164</v>
      </c>
      <c r="FC36" s="56">
        <f t="shared" ref="FC36" si="105">FB36*EXP(-$F$36)+FB32*(1-EXP(-$F$36))/$F$36</f>
        <v>182.98461842111533</v>
      </c>
      <c r="FD36" s="56">
        <f t="shared" ref="FD36" si="106">FC36*EXP(-$F$36)+FC32*(1-EXP(-$F$36))/$F$36</f>
        <v>179.39640166347397</v>
      </c>
      <c r="FE36" s="56">
        <f t="shared" ref="FE36" si="107">FD36*EXP(-$F$36)+FD32*(1-EXP(-$F$36))/$F$36</f>
        <v>175.87854764785382</v>
      </c>
      <c r="FF36" s="56">
        <f t="shared" ref="FF36" si="108">FE36*EXP(-$F$36)+FE32*(1-EXP(-$F$36))/$F$36</f>
        <v>172.42967660380091</v>
      </c>
      <c r="FG36" s="56">
        <f t="shared" ref="FG36" si="109">FF36*EXP(-$F$36)+FF32*(1-EXP(-$F$36))/$F$36</f>
        <v>169.04843581731825</v>
      </c>
      <c r="FH36" s="56">
        <f t="shared" ref="FH36" si="110">FG36*EXP(-$F$36)+FG32*(1-EXP(-$F$36))/$F$36</f>
        <v>165.73349910030529</v>
      </c>
      <c r="FI36" s="56">
        <f t="shared" ref="FI36" si="111">FH36*EXP(-$F$36)+FH32*(1-EXP(-$F$36))/$F$36</f>
        <v>162.48356627040121</v>
      </c>
      <c r="FJ36" s="56">
        <f t="shared" ref="FJ36" si="112">FI36*EXP(-$F$36)+FI32*(1-EXP(-$F$36))/$F$36</f>
        <v>216.57669274027677</v>
      </c>
      <c r="FK36" s="56">
        <f t="shared" ref="FK36" si="113">FJ36*EXP(-$F$36)+FJ32*(1-EXP(-$F$36))/$F$36</f>
        <v>212.32975589437885</v>
      </c>
      <c r="FL36" s="56">
        <f t="shared" ref="FL36" si="114">FK36*EXP(-$F$36)+FK32*(1-EXP(-$F$36))/$F$36</f>
        <v>208.16609888965328</v>
      </c>
      <c r="FM36" s="56">
        <f t="shared" ref="FM36" si="115">FL36*EXP(-$F$36)+FL32*(1-EXP(-$F$36))/$F$36</f>
        <v>204.08408865921038</v>
      </c>
      <c r="FN36" s="56">
        <f t="shared" ref="FN36" si="116">FM36*EXP(-$F$36)+FM32*(1-EXP(-$F$36))/$F$36</f>
        <v>200.08212415960605</v>
      </c>
      <c r="FO36" s="56">
        <f t="shared" ref="FO36" si="117">FN36*EXP(-$F$36)+FN32*(1-EXP(-$F$36))/$F$36</f>
        <v>196.15863574288167</v>
      </c>
      <c r="FP36" s="56">
        <f t="shared" ref="FP36" si="118">FO36*EXP(-$F$36)+FO32*(1-EXP(-$F$36))/$F$36</f>
        <v>192.3120845409176</v>
      </c>
      <c r="FQ36" s="56">
        <f t="shared" ref="FQ36" si="119">FP36*EXP(-$F$36)+FP32*(1-EXP(-$F$36))/$F$36</f>
        <v>188.54096186185947</v>
      </c>
      <c r="FR36" s="56">
        <f t="shared" ref="FR36" si="120">FQ36*EXP(-$F$36)+FQ32*(1-EXP(-$F$36))/$F$36</f>
        <v>184.84378859837997</v>
      </c>
      <c r="FS36" s="56">
        <f t="shared" ref="FS36" si="121">FR36*EXP(-$F$36)+FR32*(1-EXP(-$F$36))/$F$36</f>
        <v>181.21911464754427</v>
      </c>
      <c r="FT36" s="56">
        <f t="shared" ref="FT36" si="122">FS36*EXP(-$F$36)+FS32*(1-EXP(-$F$36))/$F$36</f>
        <v>177.66551834205166</v>
      </c>
      <c r="FU36" s="56">
        <f t="shared" ref="FU36" si="123">FT36*EXP(-$F$36)+FT32*(1-EXP(-$F$36))/$F$36</f>
        <v>174.18160589263002</v>
      </c>
    </row>
    <row r="37" spans="4:177" x14ac:dyDescent="0.25">
      <c r="D37" t="s">
        <v>102</v>
      </c>
      <c r="E37" t="s">
        <v>103</v>
      </c>
      <c r="F37">
        <f>LN(2)/25</f>
        <v>2.7725887222397813E-2</v>
      </c>
      <c r="G37" s="56">
        <v>0</v>
      </c>
      <c r="H37" s="56">
        <f>G37*EXP(-$F$37)+G33*(1-EXP(-$F$37))/$F$37</f>
        <v>0</v>
      </c>
      <c r="I37" s="56">
        <f t="shared" ref="I37:BT37" si="124">H37*EXP(-$F$37)+H33*(1-EXP(-$F$37))/$F$37</f>
        <v>0</v>
      </c>
      <c r="J37" s="56">
        <f t="shared" si="124"/>
        <v>0</v>
      </c>
      <c r="K37" s="56">
        <f t="shared" si="124"/>
        <v>0</v>
      </c>
      <c r="L37" s="56">
        <f t="shared" si="124"/>
        <v>0</v>
      </c>
      <c r="M37" s="56">
        <f t="shared" si="124"/>
        <v>0</v>
      </c>
      <c r="N37" s="56">
        <f t="shared" si="124"/>
        <v>0</v>
      </c>
      <c r="O37" s="56">
        <f t="shared" si="124"/>
        <v>0</v>
      </c>
      <c r="P37" s="56">
        <f t="shared" si="124"/>
        <v>0</v>
      </c>
      <c r="Q37" s="56">
        <f t="shared" si="124"/>
        <v>0</v>
      </c>
      <c r="R37" s="56">
        <f t="shared" si="124"/>
        <v>0</v>
      </c>
      <c r="S37" s="56">
        <f t="shared" si="124"/>
        <v>0</v>
      </c>
      <c r="T37" s="56">
        <f t="shared" si="124"/>
        <v>0</v>
      </c>
      <c r="U37" s="56">
        <f t="shared" si="124"/>
        <v>0</v>
      </c>
      <c r="V37" s="56">
        <f t="shared" si="124"/>
        <v>0</v>
      </c>
      <c r="W37" s="56">
        <f t="shared" si="124"/>
        <v>0</v>
      </c>
      <c r="X37" s="56">
        <f t="shared" si="124"/>
        <v>0</v>
      </c>
      <c r="Y37" s="56">
        <f t="shared" si="124"/>
        <v>0</v>
      </c>
      <c r="Z37" s="56">
        <f t="shared" si="124"/>
        <v>0</v>
      </c>
      <c r="AA37" s="56">
        <f t="shared" si="124"/>
        <v>0</v>
      </c>
      <c r="AB37" s="56">
        <f t="shared" si="124"/>
        <v>0</v>
      </c>
      <c r="AC37" s="56">
        <f t="shared" si="124"/>
        <v>0</v>
      </c>
      <c r="AD37" s="56">
        <f t="shared" si="124"/>
        <v>0</v>
      </c>
      <c r="AE37" s="56">
        <f t="shared" si="124"/>
        <v>0</v>
      </c>
      <c r="AF37" s="56">
        <f t="shared" si="124"/>
        <v>0</v>
      </c>
      <c r="AG37" s="56">
        <f t="shared" si="124"/>
        <v>0</v>
      </c>
      <c r="AH37" s="56">
        <f t="shared" si="124"/>
        <v>0</v>
      </c>
      <c r="AI37" s="56">
        <f t="shared" si="124"/>
        <v>0</v>
      </c>
      <c r="AJ37" s="56">
        <f t="shared" si="124"/>
        <v>0</v>
      </c>
      <c r="AK37" s="56">
        <f t="shared" si="124"/>
        <v>0</v>
      </c>
      <c r="AL37" s="56">
        <f t="shared" si="124"/>
        <v>0</v>
      </c>
      <c r="AM37" s="56">
        <f t="shared" si="124"/>
        <v>0</v>
      </c>
      <c r="AN37" s="56">
        <f t="shared" si="124"/>
        <v>0</v>
      </c>
      <c r="AO37" s="56">
        <f t="shared" si="124"/>
        <v>0</v>
      </c>
      <c r="AP37" s="56">
        <f t="shared" si="124"/>
        <v>0</v>
      </c>
      <c r="AQ37" s="56">
        <f t="shared" si="124"/>
        <v>0</v>
      </c>
      <c r="AR37" s="56">
        <f t="shared" si="124"/>
        <v>0</v>
      </c>
      <c r="AS37" s="56">
        <f t="shared" si="124"/>
        <v>0</v>
      </c>
      <c r="AT37" s="56">
        <f t="shared" si="124"/>
        <v>0</v>
      </c>
      <c r="AU37" s="56">
        <f t="shared" si="124"/>
        <v>0</v>
      </c>
      <c r="AV37" s="56">
        <f t="shared" si="124"/>
        <v>0</v>
      </c>
      <c r="AW37" s="56">
        <f t="shared" si="124"/>
        <v>39.224487191664444</v>
      </c>
      <c r="AX37" s="56">
        <f t="shared" si="124"/>
        <v>38.151891526682249</v>
      </c>
      <c r="AY37" s="56">
        <f t="shared" si="124"/>
        <v>37.108626046564346</v>
      </c>
      <c r="AZ37" s="56">
        <f t="shared" si="124"/>
        <v>36.093888715863216</v>
      </c>
      <c r="BA37" s="56">
        <f t="shared" si="124"/>
        <v>35.106899430832819</v>
      </c>
      <c r="BB37" s="56">
        <f t="shared" si="124"/>
        <v>34.146899419705093</v>
      </c>
      <c r="BC37" s="56">
        <f t="shared" si="124"/>
        <v>33.213150659365859</v>
      </c>
      <c r="BD37" s="56">
        <f t="shared" si="124"/>
        <v>32.304935307981815</v>
      </c>
      <c r="BE37" s="56">
        <f t="shared" si="124"/>
        <v>73.023283992786446</v>
      </c>
      <c r="BF37" s="56">
        <f t="shared" si="124"/>
        <v>71.026458451876096</v>
      </c>
      <c r="BG37" s="56">
        <f t="shared" si="124"/>
        <v>69.084236210390429</v>
      </c>
      <c r="BH37" s="56">
        <f t="shared" si="124"/>
        <v>67.195124138235215</v>
      </c>
      <c r="BI37" s="56">
        <f t="shared" si="124"/>
        <v>65.357669935037165</v>
      </c>
      <c r="BJ37" s="56">
        <f t="shared" si="124"/>
        <v>63.570461013653087</v>
      </c>
      <c r="BK37" s="56">
        <f t="shared" si="124"/>
        <v>61.832123414209491</v>
      </c>
      <c r="BL37" s="56">
        <f t="shared" si="124"/>
        <v>60.141320747837881</v>
      </c>
      <c r="BM37" s="56">
        <f t="shared" si="124"/>
        <v>100.33620617373572</v>
      </c>
      <c r="BN37" s="56">
        <f t="shared" si="124"/>
        <v>97.592507339463154</v>
      </c>
      <c r="BO37" s="56">
        <f t="shared" si="124"/>
        <v>94.923835094098621</v>
      </c>
      <c r="BP37" s="56">
        <f t="shared" si="124"/>
        <v>92.328137831622954</v>
      </c>
      <c r="BQ37" s="56">
        <f t="shared" si="124"/>
        <v>89.803420047291468</v>
      </c>
      <c r="BR37" s="56">
        <f t="shared" si="124"/>
        <v>87.347740803541669</v>
      </c>
      <c r="BS37" s="56">
        <f t="shared" si="124"/>
        <v>84.959212237850764</v>
      </c>
      <c r="BT37" s="56">
        <f t="shared" si="124"/>
        <v>82.635998111395935</v>
      </c>
      <c r="BU37" s="56">
        <f t="shared" ref="BU37:CR37" si="125">BT37*EXP(-$F$37)+BT33*(1-EXP(-$F$37))/$F$37</f>
        <v>111.99362631553106</v>
      </c>
      <c r="BV37" s="56">
        <f t="shared" si="125"/>
        <v>108.93115471444402</v>
      </c>
      <c r="BW37" s="56">
        <f t="shared" si="125"/>
        <v>105.95242656033709</v>
      </c>
      <c r="BX37" s="56">
        <f t="shared" si="125"/>
        <v>103.05515188424872</v>
      </c>
      <c r="BY37" s="56">
        <f t="shared" si="125"/>
        <v>100.23710333653904</v>
      </c>
      <c r="BZ37" s="56">
        <f t="shared" si="125"/>
        <v>97.49611447456121</v>
      </c>
      <c r="CA37" s="56">
        <f t="shared" si="125"/>
        <v>94.830078097156502</v>
      </c>
      <c r="CB37" s="56">
        <f t="shared" si="125"/>
        <v>92.236944624692683</v>
      </c>
      <c r="CC37" s="56">
        <f t="shared" si="125"/>
        <v>89.714720523400359</v>
      </c>
      <c r="CD37" s="56">
        <f t="shared" si="125"/>
        <v>118.0467461141325</v>
      </c>
      <c r="CE37" s="56">
        <f t="shared" si="125"/>
        <v>114.81875163383297</v>
      </c>
      <c r="CF37" s="56">
        <f t="shared" si="125"/>
        <v>111.67902683235009</v>
      </c>
      <c r="CG37" s="56">
        <f t="shared" si="125"/>
        <v>108.62515797067471</v>
      </c>
      <c r="CH37" s="56">
        <f t="shared" si="125"/>
        <v>105.65479731361782</v>
      </c>
      <c r="CI37" s="56">
        <f t="shared" si="125"/>
        <v>102.76566132493262</v>
      </c>
      <c r="CJ37" s="56">
        <f t="shared" si="125"/>
        <v>99.955528911791092</v>
      </c>
      <c r="CK37" s="56">
        <f t="shared" si="125"/>
        <v>97.222239717265353</v>
      </c>
      <c r="CL37" s="56">
        <f t="shared" si="125"/>
        <v>94.563692459501354</v>
      </c>
      <c r="CM37" s="56">
        <f t="shared" si="125"/>
        <v>121.93108808085158</v>
      </c>
      <c r="CN37" s="56">
        <f t="shared" si="125"/>
        <v>118.59687606520345</v>
      </c>
      <c r="CO37" s="56">
        <f t="shared" si="125"/>
        <v>115.3538382524618</v>
      </c>
      <c r="CP37" s="56">
        <f t="shared" si="125"/>
        <v>112.19948147925352</v>
      </c>
      <c r="CQ37" s="56">
        <f t="shared" si="125"/>
        <v>109.13138075788903</v>
      </c>
      <c r="CR37" s="56">
        <f t="shared" si="125"/>
        <v>106.14717741209466</v>
      </c>
      <c r="CS37" s="56">
        <f t="shared" ref="CS37" si="126">CR37*EXP(-$F$37)+CR33*(1-EXP(-$F$37))/$F$37</f>
        <v>103.24457726372347</v>
      </c>
      <c r="CT37" s="56">
        <f t="shared" ref="CT37" si="127">CS37*EXP(-$F$37)+CS33*(1-EXP(-$F$37))/$F$37</f>
        <v>100.4213488690506</v>
      </c>
      <c r="CU37" s="56">
        <f t="shared" ref="CU37" si="128">CT37*EXP(-$F$37)+CT33*(1-EXP(-$F$37))/$F$37</f>
        <v>97.675321803297194</v>
      </c>
      <c r="CV37" s="56">
        <f t="shared" ref="CV37" si="129">CU37*EXP(-$F$37)+CU33*(1-EXP(-$F$37))/$F$37</f>
        <v>123.2935606030221</v>
      </c>
      <c r="CW37" s="56">
        <f t="shared" ref="CW37" si="130">CV37*EXP(-$F$37)+CV33*(1-EXP(-$F$37))/$F$37</f>
        <v>119.9220917046059</v>
      </c>
      <c r="CX37" s="56">
        <f t="shared" ref="CX37" si="131">CW37*EXP(-$F$37)+CW33*(1-EXP(-$F$37))/$F$37</f>
        <v>116.64281580051474</v>
      </c>
      <c r="CY37" s="56">
        <f t="shared" ref="CY37" si="132">CX37*EXP(-$F$37)+CX33*(1-EXP(-$F$37))/$F$37</f>
        <v>113.45321186847058</v>
      </c>
      <c r="CZ37" s="56">
        <f t="shared" ref="CZ37" si="133">CY37*EXP(-$F$37)+CY33*(1-EXP(-$F$37))/$F$37</f>
        <v>110.35082782368214</v>
      </c>
      <c r="DA37" s="56">
        <f t="shared" ref="DA37" si="134">CZ37*EXP(-$F$37)+CZ33*(1-EXP(-$F$37))/$F$37</f>
        <v>107.33327863374572</v>
      </c>
      <c r="DB37" s="56">
        <f t="shared" ref="DB37" si="135">DA37*EXP(-$F$37)+DA33*(1-EXP(-$F$37))/$F$37</f>
        <v>104.39824448509414</v>
      </c>
      <c r="DC37" s="56">
        <f t="shared" ref="DC37" si="136">DB37*EXP(-$F$37)+DB33*(1-EXP(-$F$37))/$F$37</f>
        <v>101.54346899958416</v>
      </c>
      <c r="DD37" s="56">
        <f t="shared" ref="DD37" si="137">DC37*EXP(-$F$37)+DC33*(1-EXP(-$F$37))/$F$37</f>
        <v>98.766757499851579</v>
      </c>
      <c r="DE37" s="56">
        <f t="shared" ref="DE37" si="138">DD37*EXP(-$F$37)+DD33*(1-EXP(-$F$37))/$F$37</f>
        <v>96.065975322100101</v>
      </c>
      <c r="DF37" s="56">
        <f t="shared" ref="DF37" si="139">DE37*EXP(-$F$37)+DE33*(1-EXP(-$F$37))/$F$37</f>
        <v>125.05636009315671</v>
      </c>
      <c r="DG37" s="56">
        <f t="shared" ref="DG37" si="140">DF37*EXP(-$F$37)+DF33*(1-EXP(-$F$37))/$F$37</f>
        <v>121.63668734998119</v>
      </c>
      <c r="DH37" s="56">
        <f t="shared" ref="DH37" si="141">DG37*EXP(-$F$37)+DG33*(1-EXP(-$F$37))/$F$37</f>
        <v>118.31052573780057</v>
      </c>
      <c r="DI37" s="56">
        <f t="shared" ref="DI37" si="142">DH37*EXP(-$F$37)+DH33*(1-EXP(-$F$37))/$F$37</f>
        <v>115.07531818982027</v>
      </c>
      <c r="DJ37" s="56">
        <f t="shared" ref="DJ37" si="143">DI37*EXP(-$F$37)+DI33*(1-EXP(-$F$37))/$F$37</f>
        <v>111.92857756237166</v>
      </c>
      <c r="DK37" s="56">
        <f t="shared" ref="DK37" si="144">DJ37*EXP(-$F$37)+DJ33*(1-EXP(-$F$37))/$F$37</f>
        <v>108.86788472286052</v>
      </c>
      <c r="DL37" s="56">
        <f t="shared" ref="DL37" si="145">DK37*EXP(-$F$37)+DK33*(1-EXP(-$F$37))/$F$37</f>
        <v>105.89088669000067</v>
      </c>
      <c r="DM37" s="56">
        <f t="shared" ref="DM37" si="146">DL37*EXP(-$F$37)+DL33*(1-EXP(-$F$37))/$F$37</f>
        <v>102.99529482490289</v>
      </c>
      <c r="DN37" s="56">
        <f t="shared" ref="DN37" si="147">DM37*EXP(-$F$37)+DM33*(1-EXP(-$F$37))/$F$37</f>
        <v>100.17888307162876</v>
      </c>
      <c r="DO37" s="56">
        <f t="shared" ref="DO37" si="148">DN37*EXP(-$F$37)+DN33*(1-EXP(-$F$37))/$F$37</f>
        <v>97.439486245856571</v>
      </c>
      <c r="DP37" s="56">
        <f t="shared" ref="DP37" si="149">DO37*EXP(-$F$37)+DO33*(1-EXP(-$F$37))/$F$37</f>
        <v>129.72045059564479</v>
      </c>
      <c r="DQ37" s="56">
        <f t="shared" ref="DQ37" si="150">DP37*EXP(-$F$37)+DP33*(1-EXP(-$F$37))/$F$37</f>
        <v>126.17323805240487</v>
      </c>
      <c r="DR37" s="56">
        <f t="shared" ref="DR37" si="151">DQ37*EXP(-$F$37)+DQ33*(1-EXP(-$F$37))/$F$37</f>
        <v>122.72302422269964</v>
      </c>
      <c r="DS37" s="56">
        <f t="shared" ref="DS37" si="152">DR37*EXP(-$F$37)+DR33*(1-EXP(-$F$37))/$F$37</f>
        <v>119.36715667160655</v>
      </c>
      <c r="DT37" s="56">
        <f t="shared" ref="DT37" si="153">DS37*EXP(-$F$37)+DS33*(1-EXP(-$F$37))/$F$37</f>
        <v>116.10305549517552</v>
      </c>
      <c r="DU37" s="56">
        <f t="shared" ref="DU37" si="154">DT37*EXP(-$F$37)+DT33*(1-EXP(-$F$37))/$F$37</f>
        <v>112.92821133706562</v>
      </c>
      <c r="DV37" s="56">
        <f t="shared" ref="DV37" si="155">DU37*EXP(-$F$37)+DU33*(1-EXP(-$F$37))/$F$37</f>
        <v>109.84018345941702</v>
      </c>
      <c r="DW37" s="56">
        <f t="shared" ref="DW37" si="156">DV37*EXP(-$F$37)+DV33*(1-EXP(-$F$37))/$F$37</f>
        <v>106.83659786647506</v>
      </c>
      <c r="DX37" s="56">
        <f t="shared" ref="DX37" si="157">DW37*EXP(-$F$37)+DW33*(1-EXP(-$F$37))/$F$37</f>
        <v>103.9151454795238</v>
      </c>
      <c r="DY37" s="56">
        <f t="shared" ref="DY37" si="158">DX37*EXP(-$F$37)+DX33*(1-EXP(-$F$37))/$F$37</f>
        <v>101.07358036172623</v>
      </c>
      <c r="DZ37" s="56">
        <f t="shared" ref="DZ37" si="159">DY37*EXP(-$F$37)+DY33*(1-EXP(-$F$37))/$F$37</f>
        <v>135.75127394718595</v>
      </c>
      <c r="EA37" s="56">
        <f t="shared" ref="EA37" si="160">DZ37*EXP(-$F$37)+DZ33*(1-EXP(-$F$37))/$F$37</f>
        <v>132.03914822225093</v>
      </c>
      <c r="EB37" s="56">
        <f t="shared" ref="EB37" si="161">EA37*EXP(-$F$37)+EA33*(1-EXP(-$F$37))/$F$37</f>
        <v>128.42853077047644</v>
      </c>
      <c r="EC37" s="56">
        <f t="shared" ref="EC37" si="162">EB37*EXP(-$F$37)+EB33*(1-EXP(-$F$37))/$F$37</f>
        <v>124.91664584279486</v>
      </c>
      <c r="ED37" s="56">
        <f t="shared" ref="ED37" si="163">EC37*EXP(-$F$37)+EC33*(1-EXP(-$F$37))/$F$37</f>
        <v>121.50079359314273</v>
      </c>
      <c r="EE37" s="56">
        <f t="shared" ref="EE37" si="164">ED37*EXP(-$F$37)+ED33*(1-EXP(-$F$37))/$F$37</f>
        <v>118.17834800288921</v>
      </c>
      <c r="EF37" s="56">
        <f t="shared" ref="EF37" si="165">EE37*EXP(-$F$37)+EE33*(1-EXP(-$F$37))/$F$37</f>
        <v>114.94675486202098</v>
      </c>
      <c r="EG37" s="56">
        <f t="shared" ref="EG37" si="166">EF37*EXP(-$F$37)+EF33*(1-EXP(-$F$37))/$F$37</f>
        <v>111.80352980553189</v>
      </c>
      <c r="EH37" s="56">
        <f t="shared" ref="EH37" si="167">EG37*EXP(-$F$37)+EG33*(1-EXP(-$F$37))/$F$37</f>
        <v>108.74625640350752</v>
      </c>
      <c r="EI37" s="56">
        <f t="shared" ref="EI37" si="168">EH37*EXP(-$F$37)+EH33*(1-EXP(-$F$37))/$F$37</f>
        <v>105.77258430343652</v>
      </c>
      <c r="EJ37" s="56">
        <f t="shared" ref="EJ37" si="169">EI37*EXP(-$F$37)+EI33*(1-EXP(-$F$37))/$F$37</f>
        <v>102.88022742332058</v>
      </c>
      <c r="EK37" s="56">
        <f t="shared" ref="EK37" si="170">EJ37*EXP(-$F$37)+EJ33*(1-EXP(-$F$37))/$F$37</f>
        <v>100.06696219419385</v>
      </c>
      <c r="EL37" s="56">
        <f t="shared" ref="EL37" si="171">EK37*EXP(-$F$37)+EK33*(1-EXP(-$F$37))/$F$37</f>
        <v>131.56290558160794</v>
      </c>
      <c r="EM37" s="56">
        <f t="shared" ref="EM37" si="172">EL37*EXP(-$F$37)+EL33*(1-EXP(-$F$37))/$F$37</f>
        <v>127.96531100988635</v>
      </c>
      <c r="EN37" s="56">
        <f t="shared" ref="EN37" si="173">EM37*EXP(-$F$37)+EM33*(1-EXP(-$F$37))/$F$37</f>
        <v>124.46609285091778</v>
      </c>
      <c r="EO37" s="56">
        <f t="shared" ref="EO37" si="174">EN37*EXP(-$F$37)+EN33*(1-EXP(-$F$37))/$F$37</f>
        <v>121.06256099652208</v>
      </c>
      <c r="EP37" s="56">
        <f t="shared" ref="EP37" si="175">EO37*EXP(-$F$37)+EO33*(1-EXP(-$F$37))/$F$37</f>
        <v>117.75209889966879</v>
      </c>
      <c r="EQ37" s="56">
        <f t="shared" ref="EQ37" si="176">EP37*EXP(-$F$37)+EP33*(1-EXP(-$F$37))/$F$37</f>
        <v>114.5321615629436</v>
      </c>
      <c r="ER37" s="56">
        <f t="shared" ref="ER37" si="177">EQ37*EXP(-$F$37)+EQ33*(1-EXP(-$F$37))/$F$37</f>
        <v>111.40027358202029</v>
      </c>
      <c r="ES37" s="56">
        <f t="shared" ref="ES37" si="178">ER37*EXP(-$F$37)+ER33*(1-EXP(-$F$37))/$F$37</f>
        <v>108.35402724263416</v>
      </c>
      <c r="ET37" s="56">
        <f t="shared" ref="ET37" si="179">ES37*EXP(-$F$37)+ES33*(1-EXP(-$F$37))/$F$37</f>
        <v>105.39108066959368</v>
      </c>
      <c r="EU37" s="56">
        <f t="shared" ref="EU37" si="180">ET37*EXP(-$F$37)+ET33*(1-EXP(-$F$37))/$F$37</f>
        <v>102.50915602640758</v>
      </c>
      <c r="EV37" s="56">
        <f t="shared" ref="EV37" si="181">EU37*EXP(-$F$37)+EU33*(1-EXP(-$F$37))/$F$37</f>
        <v>99.706037764143232</v>
      </c>
      <c r="EW37" s="56">
        <f t="shared" ref="EW37" si="182">EV37*EXP(-$F$37)+EV33*(1-EXP(-$F$37))/$F$37</f>
        <v>96.979570918170097</v>
      </c>
      <c r="EX37" s="56">
        <f t="shared" ref="EX37" si="183">EW37*EXP(-$F$37)+EW33*(1-EXP(-$F$37))/$F$37</f>
        <v>128.5599391823859</v>
      </c>
      <c r="EY37" s="56">
        <f t="shared" ref="EY37" si="184">EX37*EXP(-$F$37)+EX33*(1-EXP(-$F$37))/$F$37</f>
        <v>125.04446088477019</v>
      </c>
      <c r="EZ37" s="56">
        <f t="shared" ref="EZ37" si="185">EY37*EXP(-$F$37)+EY33*(1-EXP(-$F$37))/$F$37</f>
        <v>121.62511352607375</v>
      </c>
      <c r="FA37" s="56">
        <f t="shared" ref="FA37" si="186">EZ37*EXP(-$F$37)+EZ33*(1-EXP(-$F$37))/$F$37</f>
        <v>118.29926840071651</v>
      </c>
      <c r="FB37" s="56">
        <f t="shared" ref="FB37" si="187">FA37*EXP(-$F$37)+FA33*(1-EXP(-$F$37))/$F$37</f>
        <v>115.06436868521077</v>
      </c>
      <c r="FC37" s="56">
        <f t="shared" ref="FC37" si="188">FB37*EXP(-$F$37)+FB33*(1-EXP(-$F$37))/$F$37</f>
        <v>111.91792747254151</v>
      </c>
      <c r="FD37" s="56">
        <f t="shared" ref="FD37" si="189">FC37*EXP(-$F$37)+FC33*(1-EXP(-$F$37))/$F$37</f>
        <v>108.85752586029685</v>
      </c>
      <c r="FE37" s="56">
        <f t="shared" ref="FE37" si="190">FD37*EXP(-$F$37)+FD33*(1-EXP(-$F$37))/$F$37</f>
        <v>105.88081109107854</v>
      </c>
      <c r="FF37" s="56">
        <f t="shared" ref="FF37" si="191">FE37*EXP(-$F$37)+FE33*(1-EXP(-$F$37))/$F$37</f>
        <v>102.98549474376314</v>
      </c>
      <c r="FG37" s="56">
        <f t="shared" ref="FG37" si="192">FF37*EXP(-$F$37)+FF33*(1-EXP(-$F$37))/$F$37</f>
        <v>100.16935097422315</v>
      </c>
      <c r="FH37" s="56">
        <f t="shared" ref="FH37" si="193">FG37*EXP(-$F$37)+FG33*(1-EXP(-$F$37))/$F$37</f>
        <v>97.430214804155796</v>
      </c>
      <c r="FI37" s="56">
        <f t="shared" ref="FI37" si="194">FH37*EXP(-$F$37)+FH33*(1-EXP(-$F$37))/$F$37</f>
        <v>94.765980456703844</v>
      </c>
      <c r="FJ37" s="56">
        <f t="shared" ref="FJ37" si="195">FI37*EXP(-$F$37)+FI33*(1-EXP(-$F$37))/$F$37</f>
        <v>120.70149951334491</v>
      </c>
      <c r="FK37" s="56">
        <f t="shared" ref="FK37" si="196">FJ37*EXP(-$F$37)+FJ33*(1-EXP(-$F$37))/$F$37</f>
        <v>117.4009106617365</v>
      </c>
      <c r="FL37" s="56">
        <f t="shared" ref="FL37" si="197">FK37*EXP(-$F$37)+FK33*(1-EXP(-$F$37))/$F$37</f>
        <v>114.19057658584575</v>
      </c>
      <c r="FM37" s="56">
        <f t="shared" ref="FM37" si="198">FL37*EXP(-$F$37)+FL33*(1-EXP(-$F$37))/$F$37</f>
        <v>111.06802926408436</v>
      </c>
      <c r="FN37" s="56">
        <f t="shared" ref="FN37" si="199">FM37*EXP(-$F$37)+FM33*(1-EXP(-$F$37))/$F$37</f>
        <v>108.03086816304416</v>
      </c>
      <c r="FO37" s="56">
        <f t="shared" ref="FO37" si="200">FN37*EXP(-$F$37)+FN33*(1-EXP(-$F$37))/$F$37</f>
        <v>105.07675839202928</v>
      </c>
      <c r="FP37" s="56">
        <f t="shared" ref="FP37" si="201">FO37*EXP(-$F$37)+FO33*(1-EXP(-$F$37))/$F$37</f>
        <v>102.20342890805267</v>
      </c>
      <c r="FQ37" s="56">
        <f t="shared" ref="FQ37" si="202">FP37*EXP(-$F$37)+FP33*(1-EXP(-$F$37))/$F$37</f>
        <v>99.408670769917236</v>
      </c>
      <c r="FR37" s="56">
        <f t="shared" ref="FR37" si="203">FQ37*EXP(-$F$37)+FQ33*(1-EXP(-$F$37))/$F$37</f>
        <v>96.69033544003905</v>
      </c>
      <c r="FS37" s="56">
        <f t="shared" ref="FS37" si="204">FR37*EXP(-$F$37)+FR33*(1-EXP(-$F$37))/$F$37</f>
        <v>94.046333132707431</v>
      </c>
      <c r="FT37" s="56">
        <f t="shared" ref="FT37" si="205">FS37*EXP(-$F$37)+FS33*(1-EXP(-$F$37))/$F$37</f>
        <v>91.474631207511834</v>
      </c>
      <c r="FU37" s="56">
        <f t="shared" ref="FU37" si="206">FT37*EXP(-$F$37)+FT33*(1-EXP(-$F$37))/$F$37</f>
        <v>88.97325260670064</v>
      </c>
    </row>
    <row r="38" spans="4:177" x14ac:dyDescent="0.25">
      <c r="D38" t="s">
        <v>104</v>
      </c>
      <c r="E38" t="s">
        <v>105</v>
      </c>
      <c r="F38">
        <f>LN(2)/2</f>
        <v>0.34657359027997264</v>
      </c>
      <c r="G38" s="56">
        <v>0</v>
      </c>
      <c r="H38" s="56">
        <f>G38*EXP(-$F$38)+G34*(1-EXP(-$F$38))/$F$38</f>
        <v>0</v>
      </c>
      <c r="I38" s="56">
        <f t="shared" ref="I38:BT38" si="207">H38*EXP(-$F$38)+H34*(1-EXP(-$F$38))/$F$38</f>
        <v>0</v>
      </c>
      <c r="J38" s="56">
        <f t="shared" si="207"/>
        <v>0</v>
      </c>
      <c r="K38" s="56">
        <f t="shared" si="207"/>
        <v>0</v>
      </c>
      <c r="L38" s="56">
        <f t="shared" si="207"/>
        <v>0</v>
      </c>
      <c r="M38" s="56">
        <f t="shared" si="207"/>
        <v>0</v>
      </c>
      <c r="N38" s="56">
        <f t="shared" si="207"/>
        <v>0</v>
      </c>
      <c r="O38" s="56">
        <f t="shared" si="207"/>
        <v>0</v>
      </c>
      <c r="P38" s="56">
        <f t="shared" si="207"/>
        <v>0</v>
      </c>
      <c r="Q38" s="56">
        <f t="shared" si="207"/>
        <v>0</v>
      </c>
      <c r="R38" s="56">
        <f t="shared" si="207"/>
        <v>0</v>
      </c>
      <c r="S38" s="56">
        <f t="shared" si="207"/>
        <v>0</v>
      </c>
      <c r="T38" s="56">
        <f t="shared" si="207"/>
        <v>0</v>
      </c>
      <c r="U38" s="56">
        <f t="shared" si="207"/>
        <v>0</v>
      </c>
      <c r="V38" s="56">
        <f t="shared" si="207"/>
        <v>0</v>
      </c>
      <c r="W38" s="56">
        <f t="shared" si="207"/>
        <v>0</v>
      </c>
      <c r="X38" s="56">
        <f t="shared" si="207"/>
        <v>0</v>
      </c>
      <c r="Y38" s="56">
        <f t="shared" si="207"/>
        <v>0</v>
      </c>
      <c r="Z38" s="56">
        <f t="shared" si="207"/>
        <v>0</v>
      </c>
      <c r="AA38" s="56">
        <f t="shared" si="207"/>
        <v>0</v>
      </c>
      <c r="AB38" s="56">
        <f t="shared" si="207"/>
        <v>0</v>
      </c>
      <c r="AC38" s="56">
        <f t="shared" si="207"/>
        <v>0</v>
      </c>
      <c r="AD38" s="56">
        <f t="shared" si="207"/>
        <v>0</v>
      </c>
      <c r="AE38" s="56">
        <f t="shared" si="207"/>
        <v>0</v>
      </c>
      <c r="AF38" s="56">
        <f t="shared" si="207"/>
        <v>0</v>
      </c>
      <c r="AG38" s="56">
        <f t="shared" si="207"/>
        <v>0</v>
      </c>
      <c r="AH38" s="56">
        <f t="shared" si="207"/>
        <v>0</v>
      </c>
      <c r="AI38" s="56">
        <f t="shared" si="207"/>
        <v>0</v>
      </c>
      <c r="AJ38" s="56">
        <f t="shared" si="207"/>
        <v>0</v>
      </c>
      <c r="AK38" s="56">
        <f t="shared" si="207"/>
        <v>0</v>
      </c>
      <c r="AL38" s="56">
        <f t="shared" si="207"/>
        <v>0</v>
      </c>
      <c r="AM38" s="56">
        <f t="shared" si="207"/>
        <v>0</v>
      </c>
      <c r="AN38" s="56">
        <f t="shared" si="207"/>
        <v>0</v>
      </c>
      <c r="AO38" s="56">
        <f t="shared" si="207"/>
        <v>0</v>
      </c>
      <c r="AP38" s="56">
        <f t="shared" si="207"/>
        <v>0</v>
      </c>
      <c r="AQ38" s="56">
        <f t="shared" si="207"/>
        <v>0</v>
      </c>
      <c r="AR38" s="56">
        <f t="shared" si="207"/>
        <v>0</v>
      </c>
      <c r="AS38" s="56">
        <f t="shared" si="207"/>
        <v>0</v>
      </c>
      <c r="AT38" s="56">
        <f t="shared" si="207"/>
        <v>0</v>
      </c>
      <c r="AU38" s="56">
        <f t="shared" si="207"/>
        <v>0</v>
      </c>
      <c r="AV38" s="56">
        <f t="shared" si="207"/>
        <v>0</v>
      </c>
      <c r="AW38" s="56">
        <f t="shared" si="207"/>
        <v>18.333119977638194</v>
      </c>
      <c r="AX38" s="56">
        <f t="shared" si="207"/>
        <v>12.963473456494535</v>
      </c>
      <c r="AY38" s="56">
        <f t="shared" si="207"/>
        <v>9.1665599888190989</v>
      </c>
      <c r="AZ38" s="56">
        <f t="shared" si="207"/>
        <v>6.4817367282472684</v>
      </c>
      <c r="BA38" s="56">
        <f t="shared" si="207"/>
        <v>4.5832799944095504</v>
      </c>
      <c r="BB38" s="56">
        <f t="shared" si="207"/>
        <v>3.2408683641236351</v>
      </c>
      <c r="BC38" s="56">
        <f t="shared" si="207"/>
        <v>2.2916399972047756</v>
      </c>
      <c r="BD38" s="56">
        <f t="shared" si="207"/>
        <v>1.6204341820618178</v>
      </c>
      <c r="BE38" s="56">
        <f t="shared" si="207"/>
        <v>18.969686643528409</v>
      </c>
      <c r="BF38" s="56">
        <f t="shared" si="207"/>
        <v>13.413594062622817</v>
      </c>
      <c r="BG38" s="56">
        <f t="shared" si="207"/>
        <v>9.4848433217642061</v>
      </c>
      <c r="BH38" s="56">
        <f t="shared" si="207"/>
        <v>6.7067970313114094</v>
      </c>
      <c r="BI38" s="56">
        <f t="shared" si="207"/>
        <v>4.7424216608821039</v>
      </c>
      <c r="BJ38" s="56">
        <f t="shared" si="207"/>
        <v>3.3533985156557056</v>
      </c>
      <c r="BK38" s="56">
        <f t="shared" si="207"/>
        <v>2.3712108304410524</v>
      </c>
      <c r="BL38" s="56">
        <f t="shared" si="207"/>
        <v>1.676699257827853</v>
      </c>
      <c r="BM38" s="56">
        <f t="shared" si="207"/>
        <v>23.592752054556097</v>
      </c>
      <c r="BN38" s="56">
        <f t="shared" si="207"/>
        <v>16.68259496462947</v>
      </c>
      <c r="BO38" s="56">
        <f t="shared" si="207"/>
        <v>11.79637602727805</v>
      </c>
      <c r="BP38" s="56">
        <f t="shared" si="207"/>
        <v>8.3412974823147366</v>
      </c>
      <c r="BQ38" s="56">
        <f t="shared" si="207"/>
        <v>5.898188013639027</v>
      </c>
      <c r="BR38" s="56">
        <f t="shared" si="207"/>
        <v>4.1706487411573692</v>
      </c>
      <c r="BS38" s="56">
        <f t="shared" si="207"/>
        <v>2.9490940068195139</v>
      </c>
      <c r="BT38" s="56">
        <f t="shared" si="207"/>
        <v>2.085324370578685</v>
      </c>
      <c r="BU38" s="56">
        <f t="shared" ref="BU38:CR38" si="208">BT38*EXP(-$F$38)+BT34*(1-EXP(-$F$38))/$F$38</f>
        <v>20.826173646472299</v>
      </c>
      <c r="BV38" s="56">
        <f t="shared" si="208"/>
        <v>14.726328611589132</v>
      </c>
      <c r="BW38" s="56">
        <f t="shared" si="208"/>
        <v>10.413086823236151</v>
      </c>
      <c r="BX38" s="56">
        <f t="shared" si="208"/>
        <v>7.3631643057945668</v>
      </c>
      <c r="BY38" s="56">
        <f t="shared" si="208"/>
        <v>5.2065434116180764</v>
      </c>
      <c r="BZ38" s="56">
        <f t="shared" si="208"/>
        <v>3.6815821528972839</v>
      </c>
      <c r="CA38" s="56">
        <f t="shared" si="208"/>
        <v>2.6032717058090382</v>
      </c>
      <c r="CB38" s="56">
        <f t="shared" si="208"/>
        <v>1.8407910764486419</v>
      </c>
      <c r="CC38" s="56">
        <f t="shared" si="208"/>
        <v>1.3016358529045191</v>
      </c>
      <c r="CD38" s="56">
        <f t="shared" si="208"/>
        <v>19.762768848574687</v>
      </c>
      <c r="CE38" s="56">
        <f t="shared" si="208"/>
        <v>13.974387867849421</v>
      </c>
      <c r="CF38" s="56">
        <f t="shared" si="208"/>
        <v>9.8813844242873454</v>
      </c>
      <c r="CG38" s="56">
        <f t="shared" si="208"/>
        <v>6.9871939339247113</v>
      </c>
      <c r="CH38" s="56">
        <f t="shared" si="208"/>
        <v>4.9406922121436736</v>
      </c>
      <c r="CI38" s="56">
        <f t="shared" si="208"/>
        <v>3.4935969669623561</v>
      </c>
      <c r="CJ38" s="56">
        <f t="shared" si="208"/>
        <v>2.4703461060718368</v>
      </c>
      <c r="CK38" s="56">
        <f t="shared" si="208"/>
        <v>1.7467984834811781</v>
      </c>
      <c r="CL38" s="56">
        <f t="shared" si="208"/>
        <v>1.2351730530359184</v>
      </c>
      <c r="CM38" s="56">
        <f t="shared" si="208"/>
        <v>19.206519219378784</v>
      </c>
      <c r="CN38" s="56">
        <f t="shared" si="208"/>
        <v>13.581059983012494</v>
      </c>
      <c r="CO38" s="56">
        <f t="shared" si="208"/>
        <v>9.6032596096893936</v>
      </c>
      <c r="CP38" s="56">
        <f t="shared" si="208"/>
        <v>6.790529991506248</v>
      </c>
      <c r="CQ38" s="56">
        <f t="shared" si="208"/>
        <v>4.8016298048446977</v>
      </c>
      <c r="CR38" s="56">
        <f t="shared" si="208"/>
        <v>3.3952649957531249</v>
      </c>
      <c r="CS38" s="56">
        <f t="shared" ref="CS38" si="209">CR38*EXP(-$F$38)+CR34*(1-EXP(-$F$38))/$F$38</f>
        <v>2.4008149024223493</v>
      </c>
      <c r="CT38" s="56">
        <f t="shared" ref="CT38" si="210">CS38*EXP(-$F$38)+CS34*(1-EXP(-$F$38))/$F$38</f>
        <v>1.6976324978765627</v>
      </c>
      <c r="CU38" s="56">
        <f t="shared" ref="CU38" si="211">CT38*EXP(-$F$38)+CT34*(1-EXP(-$F$38))/$F$38</f>
        <v>1.2004074512111749</v>
      </c>
      <c r="CV38" s="56">
        <f t="shared" ref="CV38" si="212">CU38*EXP(-$F$38)+CU34*(1-EXP(-$F$38))/$F$38</f>
        <v>18.163429561152132</v>
      </c>
      <c r="CW38" s="56">
        <f t="shared" ref="CW38" si="213">CV38*EXP(-$F$38)+CV34*(1-EXP(-$F$38))/$F$38</f>
        <v>12.84348421229487</v>
      </c>
      <c r="CX38" s="56">
        <f t="shared" ref="CX38" si="214">CW38*EXP(-$F$38)+CW34*(1-EXP(-$F$38))/$F$38</f>
        <v>9.0817147805760676</v>
      </c>
      <c r="CY38" s="56">
        <f t="shared" ref="CY38" si="215">CX38*EXP(-$F$38)+CX34*(1-EXP(-$F$38))/$F$38</f>
        <v>6.4217421061474367</v>
      </c>
      <c r="CZ38" s="56">
        <f t="shared" ref="CZ38" si="216">CY38*EXP(-$F$38)+CY34*(1-EXP(-$F$38))/$F$38</f>
        <v>4.5408573902880347</v>
      </c>
      <c r="DA38" s="56">
        <f t="shared" ref="DA38" si="217">CZ38*EXP(-$F$38)+CZ34*(1-EXP(-$F$38))/$F$38</f>
        <v>3.2108710530737188</v>
      </c>
      <c r="DB38" s="56">
        <f t="shared" ref="DB38" si="218">DA38*EXP(-$F$38)+DA34*(1-EXP(-$F$38))/$F$38</f>
        <v>2.2704286951440178</v>
      </c>
      <c r="DC38" s="56">
        <f t="shared" ref="DC38" si="219">DB38*EXP(-$F$38)+DB34*(1-EXP(-$F$38))/$F$38</f>
        <v>1.6054355265368596</v>
      </c>
      <c r="DD38" s="56">
        <f t="shared" ref="DD38" si="220">DC38*EXP(-$F$38)+DC34*(1-EXP(-$F$38))/$F$38</f>
        <v>1.1352143475720089</v>
      </c>
      <c r="DE38" s="56">
        <f t="shared" ref="DE38" si="221">DD38*EXP(-$F$38)+DD34*(1-EXP(-$F$38))/$F$38</f>
        <v>0.80271776326842981</v>
      </c>
      <c r="DF38" s="56">
        <f t="shared" ref="DF38" si="222">DE38*EXP(-$F$38)+DE34*(1-EXP(-$F$38))/$F$38</f>
        <v>19.919233816848546</v>
      </c>
      <c r="DG38" s="56">
        <f t="shared" ref="DG38" si="223">DF38*EXP(-$F$38)+DF34*(1-EXP(-$F$38))/$F$38</f>
        <v>14.085025307934004</v>
      </c>
      <c r="DH38" s="56">
        <f t="shared" ref="DH38" si="224">DG38*EXP(-$F$38)+DG34*(1-EXP(-$F$38))/$F$38</f>
        <v>9.9596169084242749</v>
      </c>
      <c r="DI38" s="56">
        <f t="shared" ref="DI38" si="225">DH38*EXP(-$F$38)+DH34*(1-EXP(-$F$38))/$F$38</f>
        <v>7.0425126539670035</v>
      </c>
      <c r="DJ38" s="56">
        <f t="shared" ref="DJ38" si="226">DI38*EXP(-$F$38)+DI34*(1-EXP(-$F$38))/$F$38</f>
        <v>4.9798084542121384</v>
      </c>
      <c r="DK38" s="56">
        <f t="shared" ref="DK38" si="227">DJ38*EXP(-$F$38)+DJ34*(1-EXP(-$F$38))/$F$38</f>
        <v>3.5212563269835022</v>
      </c>
      <c r="DL38" s="56">
        <f t="shared" ref="DL38" si="228">DK38*EXP(-$F$38)+DK34*(1-EXP(-$F$38))/$F$38</f>
        <v>2.4899042271060696</v>
      </c>
      <c r="DM38" s="56">
        <f t="shared" ref="DM38" si="229">DL38*EXP(-$F$38)+DL34*(1-EXP(-$F$38))/$F$38</f>
        <v>1.7606281634917513</v>
      </c>
      <c r="DN38" s="56">
        <f t="shared" ref="DN38" si="230">DM38*EXP(-$F$38)+DM34*(1-EXP(-$F$38))/$F$38</f>
        <v>1.2449521135530348</v>
      </c>
      <c r="DO38" s="56">
        <f t="shared" ref="DO38" si="231">DN38*EXP(-$F$38)+DN34*(1-EXP(-$F$38))/$F$38</f>
        <v>0.88031408174587567</v>
      </c>
      <c r="DP38" s="56">
        <f t="shared" ref="DP38" si="232">DO38*EXP(-$F$38)+DO34*(1-EXP(-$F$38))/$F$38</f>
        <v>22.011116030687745</v>
      </c>
      <c r="DQ38" s="56">
        <f t="shared" ref="DQ38" si="233">DP38*EXP(-$F$38)+DP34*(1-EXP(-$F$38))/$F$38</f>
        <v>15.564209406783229</v>
      </c>
      <c r="DR38" s="56">
        <f t="shared" ref="DR38" si="234">DQ38*EXP(-$F$38)+DQ34*(1-EXP(-$F$38))/$F$38</f>
        <v>11.005558015343874</v>
      </c>
      <c r="DS38" s="56">
        <f t="shared" ref="DS38" si="235">DR38*EXP(-$F$38)+DR34*(1-EXP(-$F$38))/$F$38</f>
        <v>7.7821047033916155</v>
      </c>
      <c r="DT38" s="56">
        <f t="shared" ref="DT38" si="236">DS38*EXP(-$F$38)+DS34*(1-EXP(-$F$38))/$F$38</f>
        <v>5.5027790076719381</v>
      </c>
      <c r="DU38" s="56">
        <f t="shared" ref="DU38" si="237">DT38*EXP(-$F$38)+DT34*(1-EXP(-$F$38))/$F$38</f>
        <v>3.8910523516958087</v>
      </c>
      <c r="DV38" s="56">
        <f t="shared" ref="DV38" si="238">DU38*EXP(-$F$38)+DU34*(1-EXP(-$F$38))/$F$38</f>
        <v>2.7513895038359695</v>
      </c>
      <c r="DW38" s="56">
        <f t="shared" ref="DW38" si="239">DV38*EXP(-$F$38)+DV34*(1-EXP(-$F$38))/$F$38</f>
        <v>1.9455261758479045</v>
      </c>
      <c r="DX38" s="56">
        <f t="shared" ref="DX38" si="240">DW38*EXP(-$F$38)+DW34*(1-EXP(-$F$38))/$F$38</f>
        <v>1.375694751917985</v>
      </c>
      <c r="DY38" s="56">
        <f t="shared" ref="DY38" si="241">DX38*EXP(-$F$38)+DX34*(1-EXP(-$F$38))/$F$38</f>
        <v>0.97276308792395239</v>
      </c>
      <c r="DZ38" s="56">
        <f t="shared" ref="DZ38" si="242">DY38*EXP(-$F$38)+DY34*(1-EXP(-$F$38))/$F$38</f>
        <v>23.60424734800673</v>
      </c>
      <c r="EA38" s="56">
        <f t="shared" ref="EA38" si="243">DZ38*EXP(-$F$38)+DZ34*(1-EXP(-$F$38))/$F$38</f>
        <v>16.69072336458014</v>
      </c>
      <c r="EB38" s="56">
        <f t="shared" ref="EB38" si="244">EA38*EXP(-$F$38)+EA34*(1-EXP(-$F$38))/$F$38</f>
        <v>11.802123674003367</v>
      </c>
      <c r="EC38" s="56">
        <f t="shared" ref="EC38" si="245">EB38*EXP(-$F$38)+EB34*(1-EXP(-$F$38))/$F$38</f>
        <v>8.345361682290072</v>
      </c>
      <c r="ED38" s="56">
        <f t="shared" ref="ED38" si="246">EC38*EXP(-$F$38)+EC34*(1-EXP(-$F$38))/$F$38</f>
        <v>5.9010618370016843</v>
      </c>
      <c r="EE38" s="56">
        <f t="shared" ref="EE38" si="247">ED38*EXP(-$F$38)+ED34*(1-EXP(-$F$38))/$F$38</f>
        <v>4.172680841145036</v>
      </c>
      <c r="EF38" s="56">
        <f t="shared" ref="EF38" si="248">EE38*EXP(-$F$38)+EE34*(1-EXP(-$F$38))/$F$38</f>
        <v>2.9505309185008421</v>
      </c>
      <c r="EG38" s="56">
        <f t="shared" ref="EG38" si="249">EF38*EXP(-$F$38)+EF34*(1-EXP(-$F$38))/$F$38</f>
        <v>2.086340420572518</v>
      </c>
      <c r="EH38" s="56">
        <f t="shared" ref="EH38" si="250">EG38*EXP(-$F$38)+EG34*(1-EXP(-$F$38))/$F$38</f>
        <v>1.4752654592504211</v>
      </c>
      <c r="EI38" s="56">
        <f t="shared" ref="EI38" si="251">EH38*EXP(-$F$38)+EH34*(1-EXP(-$F$38))/$F$38</f>
        <v>1.043170210286259</v>
      </c>
      <c r="EJ38" s="56">
        <f t="shared" ref="EJ38" si="252">EI38*EXP(-$F$38)+EI34*(1-EXP(-$F$38))/$F$38</f>
        <v>0.73763272962521054</v>
      </c>
      <c r="EK38" s="56">
        <f t="shared" ref="EK38" si="253">EJ38*EXP(-$F$38)+EJ34*(1-EXP(-$F$38))/$F$38</f>
        <v>0.5215851051431295</v>
      </c>
      <c r="EL38" s="56">
        <f t="shared" ref="EL38" si="254">EK38*EXP(-$F$38)+EK34*(1-EXP(-$F$38))/$F$38</f>
        <v>24.812976334996861</v>
      </c>
      <c r="EM38" s="56">
        <f t="shared" ref="EM38" si="255">EL38*EXP(-$F$38)+EL34*(1-EXP(-$F$38))/$F$38</f>
        <v>17.545423827897608</v>
      </c>
      <c r="EN38" s="56">
        <f t="shared" ref="EN38" si="256">EM38*EXP(-$F$38)+EM34*(1-EXP(-$F$38))/$F$38</f>
        <v>12.406488167498432</v>
      </c>
      <c r="EO38" s="56">
        <f t="shared" ref="EO38" si="257">EN38*EXP(-$F$38)+EN34*(1-EXP(-$F$38))/$F$38</f>
        <v>8.7727119139488057</v>
      </c>
      <c r="EP38" s="56">
        <f t="shared" ref="EP38" si="258">EO38*EXP(-$F$38)+EO34*(1-EXP(-$F$38))/$F$38</f>
        <v>6.2032440837492171</v>
      </c>
      <c r="EQ38" s="56">
        <f t="shared" ref="EQ38" si="259">EP38*EXP(-$F$38)+EP34*(1-EXP(-$F$38))/$F$38</f>
        <v>4.3863559569744037</v>
      </c>
      <c r="ER38" s="56">
        <f t="shared" ref="ER38" si="260">EQ38*EXP(-$F$38)+EQ34*(1-EXP(-$F$38))/$F$38</f>
        <v>3.101622041874609</v>
      </c>
      <c r="ES38" s="56">
        <f t="shared" ref="ES38" si="261">ER38*EXP(-$F$38)+ER34*(1-EXP(-$F$38))/$F$38</f>
        <v>2.1931779784872019</v>
      </c>
      <c r="ET38" s="56">
        <f t="shared" ref="ET38" si="262">ES38*EXP(-$F$38)+ES34*(1-EXP(-$F$38))/$F$38</f>
        <v>1.5508110209373045</v>
      </c>
      <c r="EU38" s="56">
        <f t="shared" ref="EU38" si="263">ET38*EXP(-$F$38)+ET34*(1-EXP(-$F$38))/$F$38</f>
        <v>1.0965889892436009</v>
      </c>
      <c r="EV38" s="56">
        <f t="shared" ref="EV38" si="264">EU38*EXP(-$F$38)+EU34*(1-EXP(-$F$38))/$F$38</f>
        <v>0.77540551046865225</v>
      </c>
      <c r="EW38" s="56">
        <f t="shared" ref="EW38" si="265">EV38*EXP(-$F$38)+EV34*(1-EXP(-$F$38))/$F$38</f>
        <v>0.54829449462180047</v>
      </c>
      <c r="EX38" s="56">
        <f t="shared" ref="EX38" si="266">EW38*EXP(-$F$38)+EW34*(1-EXP(-$F$38))/$F$38</f>
        <v>24.831862725418581</v>
      </c>
      <c r="EY38" s="56">
        <f t="shared" ref="EY38" si="267">EX38*EXP(-$F$38)+EX34*(1-EXP(-$F$38))/$F$38</f>
        <v>17.558778522636942</v>
      </c>
      <c r="EZ38" s="56">
        <f t="shared" ref="EZ38" si="268">EY38*EXP(-$F$38)+EY34*(1-EXP(-$F$38))/$F$38</f>
        <v>12.415931362709291</v>
      </c>
      <c r="FA38" s="56">
        <f t="shared" ref="FA38" si="269">EZ38*EXP(-$F$38)+EZ34*(1-EXP(-$F$38))/$F$38</f>
        <v>8.779389261318471</v>
      </c>
      <c r="FB38" s="56">
        <f t="shared" ref="FB38" si="270">FA38*EXP(-$F$38)+FA34*(1-EXP(-$F$38))/$F$38</f>
        <v>6.2079656813546453</v>
      </c>
      <c r="FC38" s="56">
        <f t="shared" ref="FC38" si="271">FB38*EXP(-$F$38)+FB34*(1-EXP(-$F$38))/$F$38</f>
        <v>4.3896946306592355</v>
      </c>
      <c r="FD38" s="56">
        <f t="shared" ref="FD38" si="272">FC38*EXP(-$F$38)+FC34*(1-EXP(-$F$38))/$F$38</f>
        <v>3.1039828406773227</v>
      </c>
      <c r="FE38" s="56">
        <f t="shared" ref="FE38" si="273">FD38*EXP(-$F$38)+FD34*(1-EXP(-$F$38))/$F$38</f>
        <v>2.1948473153296177</v>
      </c>
      <c r="FF38" s="56">
        <f t="shared" ref="FF38" si="274">FE38*EXP(-$F$38)+FE34*(1-EXP(-$F$38))/$F$38</f>
        <v>1.5519914203386613</v>
      </c>
      <c r="FG38" s="56">
        <f t="shared" ref="FG38" si="275">FF38*EXP(-$F$38)+FF34*(1-EXP(-$F$38))/$F$38</f>
        <v>1.0974236576648089</v>
      </c>
      <c r="FH38" s="56">
        <f t="shared" ref="FH38" si="276">FG38*EXP(-$F$38)+FG34*(1-EXP(-$F$38))/$F$38</f>
        <v>0.77599571016933067</v>
      </c>
      <c r="FI38" s="56">
        <f t="shared" ref="FI38" si="277">FH38*EXP(-$F$38)+FH34*(1-EXP(-$F$38))/$F$38</f>
        <v>0.54871182883240444</v>
      </c>
      <c r="FJ38" s="56">
        <f t="shared" ref="FJ38" si="278">FI38*EXP(-$F$38)+FI34*(1-EXP(-$F$38))/$F$38</f>
        <v>24.832157825268922</v>
      </c>
      <c r="FK38" s="56">
        <f t="shared" ref="FK38" si="279">FJ38*EXP(-$F$38)+FJ34*(1-EXP(-$F$38))/$F$38</f>
        <v>17.558987189742247</v>
      </c>
      <c r="FL38" s="56">
        <f t="shared" ref="FL38" si="280">FK38*EXP(-$F$38)+FK34*(1-EXP(-$F$38))/$F$38</f>
        <v>12.416078912634463</v>
      </c>
      <c r="FM38" s="56">
        <f t="shared" ref="FM38" si="281">FL38*EXP(-$F$38)+FL34*(1-EXP(-$F$38))/$F$38</f>
        <v>8.7794935948711252</v>
      </c>
      <c r="FN38" s="56">
        <f t="shared" ref="FN38" si="282">FM38*EXP(-$F$38)+FM34*(1-EXP(-$F$38))/$F$38</f>
        <v>6.2080394563172323</v>
      </c>
      <c r="FO38" s="56">
        <f t="shared" ref="FO38" si="283">FN38*EXP(-$F$38)+FN34*(1-EXP(-$F$38))/$F$38</f>
        <v>4.3897467974355626</v>
      </c>
      <c r="FP38" s="56">
        <f t="shared" ref="FP38" si="284">FO38*EXP(-$F$38)+FO34*(1-EXP(-$F$38))/$F$38</f>
        <v>3.1040197281586162</v>
      </c>
      <c r="FQ38" s="56">
        <f t="shared" ref="FQ38" si="285">FP38*EXP(-$F$38)+FP34*(1-EXP(-$F$38))/$F$38</f>
        <v>2.1948733987177813</v>
      </c>
      <c r="FR38" s="56">
        <f t="shared" ref="FR38" si="286">FQ38*EXP(-$F$38)+FQ34*(1-EXP(-$F$38))/$F$38</f>
        <v>1.5520098640793081</v>
      </c>
      <c r="FS38" s="56">
        <f t="shared" ref="FS38" si="287">FR38*EXP(-$F$38)+FR34*(1-EXP(-$F$38))/$F$38</f>
        <v>1.0974366993588907</v>
      </c>
      <c r="FT38" s="56">
        <f t="shared" ref="FT38" si="288">FS38*EXP(-$F$38)+FS34*(1-EXP(-$F$38))/$F$38</f>
        <v>0.77600493203965404</v>
      </c>
      <c r="FU38" s="56">
        <f t="shared" ref="FU38" si="289">FT38*EXP(-$F$38)+FT34*(1-EXP(-$F$38))/$F$38</f>
        <v>0.54871834967944533</v>
      </c>
    </row>
    <row r="39" spans="4:177" x14ac:dyDescent="0.25">
      <c r="D39" t="s">
        <v>106</v>
      </c>
      <c r="E39" s="76" t="s">
        <v>107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6">
        <v>0</v>
      </c>
      <c r="AE39" s="56">
        <v>0</v>
      </c>
      <c r="AF39" s="56">
        <v>0</v>
      </c>
      <c r="AG39" s="56">
        <v>0</v>
      </c>
      <c r="AH39" s="56">
        <v>0</v>
      </c>
      <c r="AI39" s="56">
        <v>0</v>
      </c>
      <c r="AJ39" s="56">
        <v>0</v>
      </c>
      <c r="AK39" s="56">
        <v>0</v>
      </c>
      <c r="AL39" s="56">
        <v>0</v>
      </c>
      <c r="AM39" s="56">
        <v>0</v>
      </c>
      <c r="AN39" s="56">
        <v>0</v>
      </c>
      <c r="AO39" s="56">
        <v>0</v>
      </c>
      <c r="AP39" s="56">
        <v>0</v>
      </c>
      <c r="AQ39" s="56">
        <v>0</v>
      </c>
      <c r="AR39" s="56">
        <v>0</v>
      </c>
      <c r="AS39" s="56">
        <v>0</v>
      </c>
      <c r="AT39" s="56">
        <v>0</v>
      </c>
      <c r="AU39" s="56">
        <v>0</v>
      </c>
      <c r="AV39" s="56">
        <v>0</v>
      </c>
      <c r="AW39" s="56">
        <v>0</v>
      </c>
      <c r="AX39" s="56">
        <v>0</v>
      </c>
      <c r="AY39" s="56">
        <v>0</v>
      </c>
      <c r="AZ39" s="56">
        <v>0</v>
      </c>
      <c r="BA39" s="56">
        <v>0</v>
      </c>
      <c r="BB39" s="56">
        <v>0</v>
      </c>
      <c r="BC39" s="56">
        <v>0</v>
      </c>
      <c r="BD39" s="56">
        <v>0</v>
      </c>
      <c r="BE39" s="56">
        <v>0</v>
      </c>
      <c r="BF39" s="56">
        <v>0</v>
      </c>
      <c r="BG39" s="56">
        <v>0</v>
      </c>
      <c r="BH39" s="56">
        <v>0</v>
      </c>
      <c r="BI39" s="56">
        <v>0</v>
      </c>
      <c r="BJ39" s="56">
        <v>0</v>
      </c>
      <c r="BK39" s="56">
        <v>0</v>
      </c>
      <c r="BL39" s="56">
        <v>0</v>
      </c>
      <c r="BM39" s="56">
        <v>0</v>
      </c>
      <c r="BN39" s="56">
        <v>0</v>
      </c>
      <c r="BO39" s="56">
        <v>0</v>
      </c>
      <c r="BP39" s="56">
        <v>0</v>
      </c>
      <c r="BQ39" s="56">
        <v>0</v>
      </c>
      <c r="BR39" s="56">
        <v>0</v>
      </c>
      <c r="BS39" s="56">
        <v>0</v>
      </c>
      <c r="BT39" s="56">
        <v>0</v>
      </c>
      <c r="BU39" s="56">
        <v>0</v>
      </c>
      <c r="BV39" s="56">
        <v>0</v>
      </c>
      <c r="BW39" s="56">
        <v>0</v>
      </c>
      <c r="BX39" s="56">
        <v>0</v>
      </c>
      <c r="BY39" s="56">
        <v>0</v>
      </c>
      <c r="BZ39" s="56">
        <v>0</v>
      </c>
      <c r="CA39" s="56">
        <v>0</v>
      </c>
      <c r="CB39" s="56">
        <v>0</v>
      </c>
      <c r="CC39" s="56">
        <v>0</v>
      </c>
      <c r="CD39" s="56">
        <v>0</v>
      </c>
      <c r="CE39" s="56">
        <v>0</v>
      </c>
      <c r="CF39" s="56">
        <v>0</v>
      </c>
      <c r="CG39" s="56">
        <v>0</v>
      </c>
      <c r="CH39" s="56">
        <v>0</v>
      </c>
      <c r="CI39" s="56">
        <v>0</v>
      </c>
      <c r="CJ39" s="56">
        <v>0</v>
      </c>
      <c r="CK39" s="56">
        <v>0</v>
      </c>
      <c r="CL39" s="56">
        <v>0</v>
      </c>
      <c r="CM39" s="56">
        <v>0</v>
      </c>
      <c r="CN39" s="56">
        <v>0</v>
      </c>
      <c r="CO39" s="56">
        <v>0</v>
      </c>
      <c r="CP39" s="56">
        <v>0</v>
      </c>
      <c r="CQ39" s="56">
        <v>0</v>
      </c>
      <c r="CR39" s="56">
        <v>0</v>
      </c>
      <c r="CS39" s="56">
        <v>1</v>
      </c>
      <c r="CT39" s="56">
        <v>2</v>
      </c>
      <c r="CU39" s="56">
        <v>3</v>
      </c>
      <c r="CV39" s="56">
        <v>4</v>
      </c>
      <c r="CW39" s="56">
        <v>5</v>
      </c>
      <c r="CX39" s="56">
        <v>6</v>
      </c>
      <c r="CY39" s="56">
        <v>7</v>
      </c>
      <c r="CZ39" s="56">
        <v>8</v>
      </c>
      <c r="DA39" s="56">
        <v>9</v>
      </c>
      <c r="DB39" s="56">
        <v>10</v>
      </c>
      <c r="DC39" s="56">
        <v>11</v>
      </c>
      <c r="DD39" s="56">
        <v>12</v>
      </c>
      <c r="DE39" s="56">
        <v>13</v>
      </c>
      <c r="DF39" s="56">
        <v>14</v>
      </c>
      <c r="DG39" s="56">
        <v>15</v>
      </c>
      <c r="DH39" s="56">
        <v>16</v>
      </c>
      <c r="DI39" s="56">
        <v>17</v>
      </c>
      <c r="DJ39" s="56">
        <v>18</v>
      </c>
      <c r="DK39" s="56">
        <v>19</v>
      </c>
      <c r="DL39" s="56">
        <v>20</v>
      </c>
      <c r="DM39" s="56">
        <v>21</v>
      </c>
      <c r="DN39" s="56">
        <v>22</v>
      </c>
      <c r="DO39" s="56">
        <v>23</v>
      </c>
      <c r="DP39" s="56">
        <v>24</v>
      </c>
      <c r="DQ39" s="56">
        <v>25</v>
      </c>
      <c r="DR39" s="56">
        <v>26</v>
      </c>
      <c r="DS39" s="56">
        <v>27</v>
      </c>
      <c r="DT39" s="56">
        <v>28</v>
      </c>
      <c r="DU39" s="56">
        <v>29</v>
      </c>
      <c r="DV39" s="56">
        <v>30</v>
      </c>
      <c r="DW39" s="56">
        <v>31</v>
      </c>
      <c r="DX39" s="56">
        <v>32</v>
      </c>
      <c r="DY39" s="56">
        <v>33</v>
      </c>
      <c r="DZ39" s="56">
        <v>34</v>
      </c>
      <c r="EA39" s="56">
        <v>35</v>
      </c>
      <c r="EB39" s="56">
        <v>36</v>
      </c>
      <c r="EC39" s="56">
        <v>37</v>
      </c>
      <c r="ED39" s="56">
        <v>38</v>
      </c>
      <c r="EE39" s="56">
        <v>39</v>
      </c>
      <c r="EF39" s="56">
        <v>40</v>
      </c>
      <c r="EG39" s="56">
        <v>41</v>
      </c>
      <c r="EH39" s="56">
        <v>42</v>
      </c>
      <c r="EI39" s="56">
        <v>43</v>
      </c>
      <c r="EJ39" s="56">
        <v>44</v>
      </c>
      <c r="EK39" s="56">
        <v>45</v>
      </c>
      <c r="EL39" s="56">
        <v>46</v>
      </c>
      <c r="EM39" s="56">
        <v>47</v>
      </c>
      <c r="EN39" s="56">
        <v>48</v>
      </c>
      <c r="EO39" s="56">
        <v>49</v>
      </c>
      <c r="EP39" s="56">
        <v>50</v>
      </c>
      <c r="EQ39" s="56">
        <v>51</v>
      </c>
      <c r="ER39" s="56">
        <v>52</v>
      </c>
      <c r="ES39" s="56">
        <v>53</v>
      </c>
      <c r="ET39" s="56">
        <v>54</v>
      </c>
      <c r="EU39" s="56">
        <v>55</v>
      </c>
      <c r="EV39" s="56">
        <v>56</v>
      </c>
      <c r="EW39" s="56">
        <v>57</v>
      </c>
      <c r="EX39" s="56">
        <v>58</v>
      </c>
      <c r="EY39" s="56">
        <v>59</v>
      </c>
      <c r="EZ39" s="56">
        <v>60</v>
      </c>
      <c r="FA39" s="56">
        <v>61</v>
      </c>
      <c r="FB39" s="56">
        <v>62</v>
      </c>
      <c r="FC39" s="56">
        <v>63</v>
      </c>
      <c r="FD39" s="56">
        <v>64</v>
      </c>
      <c r="FE39" s="56">
        <v>65</v>
      </c>
      <c r="FF39" s="56">
        <v>66</v>
      </c>
      <c r="FG39" s="56">
        <v>67</v>
      </c>
      <c r="FH39" s="56">
        <v>68</v>
      </c>
      <c r="FI39" s="56">
        <v>69</v>
      </c>
      <c r="FJ39" s="56">
        <v>70</v>
      </c>
      <c r="FK39" s="56">
        <v>71</v>
      </c>
      <c r="FL39" s="56">
        <v>72</v>
      </c>
      <c r="FM39" s="56">
        <v>73</v>
      </c>
      <c r="FN39" s="56">
        <v>74</v>
      </c>
      <c r="FO39" s="56">
        <v>75</v>
      </c>
      <c r="FP39" s="56">
        <v>76</v>
      </c>
      <c r="FQ39" s="56">
        <v>77</v>
      </c>
      <c r="FR39" s="56">
        <v>78</v>
      </c>
      <c r="FS39" s="56">
        <v>79</v>
      </c>
      <c r="FT39" s="56">
        <v>80</v>
      </c>
      <c r="FU39" s="56">
        <v>81</v>
      </c>
    </row>
    <row r="40" spans="4:177" x14ac:dyDescent="0.25">
      <c r="D40" t="s">
        <v>108</v>
      </c>
      <c r="G40" s="56">
        <f>SUM(G36:G39)</f>
        <v>0</v>
      </c>
      <c r="H40" s="56">
        <f>SUM(H36:H39)</f>
        <v>0</v>
      </c>
      <c r="I40" s="56">
        <f t="shared" ref="I40:BT40" si="290">SUM(I36:I39)</f>
        <v>0</v>
      </c>
      <c r="J40" s="56">
        <f t="shared" si="290"/>
        <v>0</v>
      </c>
      <c r="K40" s="56">
        <f t="shared" si="290"/>
        <v>0</v>
      </c>
      <c r="L40" s="56">
        <f t="shared" si="290"/>
        <v>0</v>
      </c>
      <c r="M40" s="56">
        <f t="shared" si="290"/>
        <v>0</v>
      </c>
      <c r="N40" s="56">
        <f t="shared" si="290"/>
        <v>0</v>
      </c>
      <c r="O40" s="56">
        <f t="shared" si="290"/>
        <v>0</v>
      </c>
      <c r="P40" s="56">
        <f t="shared" si="290"/>
        <v>0</v>
      </c>
      <c r="Q40" s="56">
        <f t="shared" si="290"/>
        <v>0</v>
      </c>
      <c r="R40" s="56">
        <f t="shared" si="290"/>
        <v>0</v>
      </c>
      <c r="S40" s="56">
        <f t="shared" si="290"/>
        <v>0</v>
      </c>
      <c r="T40" s="56">
        <f t="shared" si="290"/>
        <v>0</v>
      </c>
      <c r="U40" s="56">
        <f t="shared" si="290"/>
        <v>0</v>
      </c>
      <c r="V40" s="56">
        <f t="shared" si="290"/>
        <v>0</v>
      </c>
      <c r="W40" s="56">
        <f t="shared" si="290"/>
        <v>0</v>
      </c>
      <c r="X40" s="56">
        <f t="shared" si="290"/>
        <v>0</v>
      </c>
      <c r="Y40" s="56">
        <f t="shared" si="290"/>
        <v>0</v>
      </c>
      <c r="Z40" s="56">
        <f t="shared" si="290"/>
        <v>0</v>
      </c>
      <c r="AA40" s="56">
        <f t="shared" si="290"/>
        <v>0</v>
      </c>
      <c r="AB40" s="56">
        <f t="shared" si="290"/>
        <v>0</v>
      </c>
      <c r="AC40" s="56">
        <f t="shared" si="290"/>
        <v>0</v>
      </c>
      <c r="AD40" s="56">
        <f t="shared" si="290"/>
        <v>0</v>
      </c>
      <c r="AE40" s="56">
        <f t="shared" si="290"/>
        <v>0</v>
      </c>
      <c r="AF40" s="56">
        <f t="shared" si="290"/>
        <v>0</v>
      </c>
      <c r="AG40" s="56">
        <f t="shared" si="290"/>
        <v>0</v>
      </c>
      <c r="AH40" s="56">
        <f t="shared" si="290"/>
        <v>0</v>
      </c>
      <c r="AI40" s="56">
        <f t="shared" si="290"/>
        <v>0</v>
      </c>
      <c r="AJ40" s="56">
        <f t="shared" si="290"/>
        <v>0</v>
      </c>
      <c r="AK40" s="56">
        <f t="shared" si="290"/>
        <v>0</v>
      </c>
      <c r="AL40" s="56">
        <f t="shared" si="290"/>
        <v>0</v>
      </c>
      <c r="AM40" s="56">
        <f t="shared" si="290"/>
        <v>0</v>
      </c>
      <c r="AN40" s="56">
        <f t="shared" si="290"/>
        <v>0</v>
      </c>
      <c r="AO40" s="56">
        <f t="shared" si="290"/>
        <v>0</v>
      </c>
      <c r="AP40" s="56">
        <f t="shared" si="290"/>
        <v>0</v>
      </c>
      <c r="AQ40" s="56">
        <f t="shared" si="290"/>
        <v>0</v>
      </c>
      <c r="AR40" s="56">
        <f t="shared" si="290"/>
        <v>0</v>
      </c>
      <c r="AS40" s="56">
        <f t="shared" si="290"/>
        <v>0</v>
      </c>
      <c r="AT40" s="56">
        <f t="shared" si="290"/>
        <v>0</v>
      </c>
      <c r="AU40" s="56">
        <f t="shared" si="290"/>
        <v>0</v>
      </c>
      <c r="AV40" s="56">
        <f t="shared" si="290"/>
        <v>0</v>
      </c>
      <c r="AW40" s="56">
        <f t="shared" si="290"/>
        <v>68.297481562911727</v>
      </c>
      <c r="AX40" s="56">
        <f t="shared" si="290"/>
        <v>61.644636990603757</v>
      </c>
      <c r="AY40" s="56">
        <f t="shared" si="290"/>
        <v>56.597985440966553</v>
      </c>
      <c r="AZ40" s="56">
        <f t="shared" si="290"/>
        <v>52.696001049636045</v>
      </c>
      <c r="BA40" s="56">
        <f t="shared" si="290"/>
        <v>49.612100637963181</v>
      </c>
      <c r="BB40" s="56">
        <f t="shared" si="290"/>
        <v>47.115126173342453</v>
      </c>
      <c r="BC40" s="56">
        <f t="shared" si="290"/>
        <v>45.041401481168769</v>
      </c>
      <c r="BD40" s="56">
        <f t="shared" si="290"/>
        <v>43.274973193129647</v>
      </c>
      <c r="BE40" s="56">
        <f t="shared" si="290"/>
        <v>122.04232341216286</v>
      </c>
      <c r="BF40" s="56">
        <f t="shared" si="290"/>
        <v>113.90015581070797</v>
      </c>
      <c r="BG40" s="56">
        <f t="shared" si="290"/>
        <v>107.45148817161376</v>
      </c>
      <c r="BH40" s="56">
        <f t="shared" si="290"/>
        <v>102.21796339211573</v>
      </c>
      <c r="BI40" s="56">
        <f t="shared" si="290"/>
        <v>97.86087350158418</v>
      </c>
      <c r="BJ40" s="56">
        <f t="shared" si="290"/>
        <v>94.140269434208648</v>
      </c>
      <c r="BK40" s="56">
        <f t="shared" si="290"/>
        <v>90.886046951686197</v>
      </c>
      <c r="BL40" s="56">
        <f t="shared" si="290"/>
        <v>87.977500991364153</v>
      </c>
      <c r="BM40" s="56">
        <f t="shared" si="290"/>
        <v>186.32970456125304</v>
      </c>
      <c r="BN40" s="56">
        <f t="shared" si="290"/>
        <v>175.45220806216156</v>
      </c>
      <c r="BO40" s="56">
        <f t="shared" si="290"/>
        <v>166.69767114987994</v>
      </c>
      <c r="BP40" s="56">
        <f t="shared" si="290"/>
        <v>159.47077393392036</v>
      </c>
      <c r="BQ40" s="56">
        <f t="shared" si="290"/>
        <v>153.34988829585046</v>
      </c>
      <c r="BR40" s="56">
        <f t="shared" si="290"/>
        <v>148.03622216619124</v>
      </c>
      <c r="BS40" s="56">
        <f t="shared" si="290"/>
        <v>143.31785864092902</v>
      </c>
      <c r="BT40" s="56">
        <f t="shared" si="290"/>
        <v>139.04432735223256</v>
      </c>
      <c r="BU40" s="56">
        <f t="shared" ref="BU40:CR40" si="291">SUM(BU36:BU39)</f>
        <v>222.35447290337419</v>
      </c>
      <c r="BV40" s="56">
        <f t="shared" si="291"/>
        <v>211.43643594178187</v>
      </c>
      <c r="BW40" s="56">
        <f t="shared" si="291"/>
        <v>202.42317427840158</v>
      </c>
      <c r="BX40" s="56">
        <f t="shared" si="291"/>
        <v>194.78843884471422</v>
      </c>
      <c r="BY40" s="56">
        <f t="shared" si="291"/>
        <v>188.15932275826344</v>
      </c>
      <c r="BZ40" s="56">
        <f t="shared" si="291"/>
        <v>182.27136868258734</v>
      </c>
      <c r="CA40" s="56">
        <f t="shared" si="291"/>
        <v>176.93682441134928</v>
      </c>
      <c r="CB40" s="56">
        <f t="shared" si="291"/>
        <v>172.02219566478595</v>
      </c>
      <c r="CC40" s="56">
        <f t="shared" si="291"/>
        <v>167.4323730214887</v>
      </c>
      <c r="CD40" s="56">
        <f t="shared" si="291"/>
        <v>248.04931369185005</v>
      </c>
      <c r="CE40" s="56">
        <f t="shared" si="291"/>
        <v>236.87120301738463</v>
      </c>
      <c r="CF40" s="56">
        <f t="shared" si="291"/>
        <v>227.51912986790632</v>
      </c>
      <c r="CG40" s="56">
        <f t="shared" si="291"/>
        <v>219.49328467233815</v>
      </c>
      <c r="CH40" s="56">
        <f t="shared" si="291"/>
        <v>212.43938056303745</v>
      </c>
      <c r="CI40" s="56">
        <f t="shared" si="291"/>
        <v>206.10605274456978</v>
      </c>
      <c r="CJ40" s="56">
        <f t="shared" si="291"/>
        <v>200.31473473185198</v>
      </c>
      <c r="CK40" s="56">
        <f t="shared" si="291"/>
        <v>194.93835708205316</v>
      </c>
      <c r="CL40" s="56">
        <f t="shared" si="291"/>
        <v>189.88628458608611</v>
      </c>
      <c r="CM40" s="56">
        <f t="shared" si="291"/>
        <v>267.74762753295505</v>
      </c>
      <c r="CN40" s="56">
        <f t="shared" si="291"/>
        <v>256.30521100866395</v>
      </c>
      <c r="CO40" s="56">
        <f t="shared" si="291"/>
        <v>246.6503126707868</v>
      </c>
      <c r="CP40" s="56">
        <f t="shared" si="291"/>
        <v>238.29689656252989</v>
      </c>
      <c r="CQ40" s="56">
        <f t="shared" si="291"/>
        <v>230.90036040786873</v>
      </c>
      <c r="CR40" s="56">
        <f t="shared" si="291"/>
        <v>224.21613386555856</v>
      </c>
      <c r="CS40" s="56">
        <f t="shared" ref="CS40:FD40" si="292">SUM(CS36:CS39)</f>
        <v>219.07040247841627</v>
      </c>
      <c r="CT40" s="56">
        <f t="shared" si="292"/>
        <v>214.33940579945931</v>
      </c>
      <c r="CU40" s="56">
        <f t="shared" si="292"/>
        <v>209.93479839173926</v>
      </c>
      <c r="CV40" s="56">
        <f t="shared" si="292"/>
        <v>283.855373921389</v>
      </c>
      <c r="CW40" s="56">
        <f t="shared" si="292"/>
        <v>273.45005178331536</v>
      </c>
      <c r="CX40" s="56">
        <f t="shared" si="292"/>
        <v>264.7483166351235</v>
      </c>
      <c r="CY40" s="56">
        <f t="shared" si="292"/>
        <v>257.290224720629</v>
      </c>
      <c r="CZ40" s="56">
        <f t="shared" si="292"/>
        <v>250.74959204611261</v>
      </c>
      <c r="DA40" s="56">
        <f t="shared" si="292"/>
        <v>244.89484095160631</v>
      </c>
      <c r="DB40" s="56">
        <f t="shared" si="292"/>
        <v>239.56131384569477</v>
      </c>
      <c r="DC40" s="56">
        <f t="shared" si="292"/>
        <v>234.63169546523747</v>
      </c>
      <c r="DD40" s="56">
        <f t="shared" si="292"/>
        <v>230.02216874347016</v>
      </c>
      <c r="DE40" s="56">
        <f t="shared" si="292"/>
        <v>225.67262496648974</v>
      </c>
      <c r="DF40" s="56">
        <f t="shared" si="292"/>
        <v>308.78559038321907</v>
      </c>
      <c r="DG40" s="56">
        <f t="shared" si="292"/>
        <v>297.59402647536461</v>
      </c>
      <c r="DH40" s="56">
        <f t="shared" si="292"/>
        <v>288.26237997297989</v>
      </c>
      <c r="DI40" s="56">
        <f t="shared" si="292"/>
        <v>280.28646822315721</v>
      </c>
      <c r="DJ40" s="56">
        <f t="shared" si="292"/>
        <v>273.30879252131103</v>
      </c>
      <c r="DK40" s="56">
        <f t="shared" si="292"/>
        <v>267.07559999892612</v>
      </c>
      <c r="DL40" s="56">
        <f t="shared" si="292"/>
        <v>261.4065211667654</v>
      </c>
      <c r="DM40" s="56">
        <f t="shared" si="292"/>
        <v>256.17309980554126</v>
      </c>
      <c r="DN40" s="56">
        <f t="shared" si="292"/>
        <v>251.28361071156746</v>
      </c>
      <c r="DO40" s="56">
        <f t="shared" si="292"/>
        <v>246.67232364267821</v>
      </c>
      <c r="DP40" s="56">
        <f t="shared" si="292"/>
        <v>338.72153448616325</v>
      </c>
      <c r="DQ40" s="56">
        <f t="shared" si="292"/>
        <v>326.53128146335166</v>
      </c>
      <c r="DR40" s="56">
        <f t="shared" si="292"/>
        <v>316.38895662200031</v>
      </c>
      <c r="DS40" s="56">
        <f t="shared" si="292"/>
        <v>307.73762137067888</v>
      </c>
      <c r="DT40" s="56">
        <f t="shared" si="292"/>
        <v>300.1824204386624</v>
      </c>
      <c r="DU40" s="56">
        <f t="shared" si="292"/>
        <v>293.4431346170237</v>
      </c>
      <c r="DV40" s="56">
        <f t="shared" si="292"/>
        <v>287.32062982428243</v>
      </c>
      <c r="DW40" s="56">
        <f t="shared" si="292"/>
        <v>281.67313237431574</v>
      </c>
      <c r="DX40" s="56">
        <f t="shared" si="292"/>
        <v>276.3994524350137</v>
      </c>
      <c r="DY40" s="56">
        <f t="shared" si="292"/>
        <v>271.4271206157855</v>
      </c>
      <c r="DZ40" s="56">
        <f t="shared" si="292"/>
        <v>370.02145217959674</v>
      </c>
      <c r="EA40" s="56">
        <f t="shared" si="292"/>
        <v>356.93149132216985</v>
      </c>
      <c r="EB40" s="56">
        <f t="shared" si="292"/>
        <v>346.03589605936531</v>
      </c>
      <c r="EC40" s="56">
        <f t="shared" si="292"/>
        <v>336.73747192287311</v>
      </c>
      <c r="ED40" s="56">
        <f t="shared" si="292"/>
        <v>328.61283751109903</v>
      </c>
      <c r="EE40" s="56">
        <f t="shared" si="292"/>
        <v>321.36154311525081</v>
      </c>
      <c r="EF40" s="56">
        <f t="shared" si="292"/>
        <v>314.77009146365663</v>
      </c>
      <c r="EG40" s="56">
        <f t="shared" si="292"/>
        <v>308.6864958727565</v>
      </c>
      <c r="EH40" s="56">
        <f t="shared" si="292"/>
        <v>303.00228948715812</v>
      </c>
      <c r="EI40" s="56">
        <f t="shared" si="292"/>
        <v>297.63980325219575</v>
      </c>
      <c r="EJ40" s="56">
        <f t="shared" si="292"/>
        <v>292.54316945942412</v>
      </c>
      <c r="EK40" s="56">
        <f t="shared" si="292"/>
        <v>287.67195968602556</v>
      </c>
      <c r="EL40" s="56">
        <f t="shared" si="292"/>
        <v>393.22452233803841</v>
      </c>
      <c r="EM40" s="56">
        <f t="shared" si="292"/>
        <v>379.61694982672975</v>
      </c>
      <c r="EN40" s="56">
        <f t="shared" si="292"/>
        <v>368.30975725495119</v>
      </c>
      <c r="EO40" s="56">
        <f t="shared" si="292"/>
        <v>358.67535800663711</v>
      </c>
      <c r="EP40" s="56">
        <f t="shared" si="292"/>
        <v>350.26887370246919</v>
      </c>
      <c r="EQ40" s="56">
        <f t="shared" si="292"/>
        <v>342.77464744220356</v>
      </c>
      <c r="ER40" s="56">
        <f t="shared" si="292"/>
        <v>335.96842227023319</v>
      </c>
      <c r="ES40" s="56">
        <f t="shared" si="292"/>
        <v>329.69059664429983</v>
      </c>
      <c r="ET40" s="56">
        <f t="shared" si="292"/>
        <v>323.82731254536344</v>
      </c>
      <c r="EU40" s="56">
        <f t="shared" si="292"/>
        <v>318.29708211781713</v>
      </c>
      <c r="EV40" s="56">
        <f t="shared" si="292"/>
        <v>313.04133065830229</v>
      </c>
      <c r="EW40" s="56">
        <f t="shared" si="292"/>
        <v>308.01770889699037</v>
      </c>
      <c r="EX40" s="56">
        <f t="shared" si="292"/>
        <v>413.42320027016189</v>
      </c>
      <c r="EY40" s="56">
        <f t="shared" si="292"/>
        <v>399.67292527486404</v>
      </c>
      <c r="EZ40" s="56">
        <f t="shared" si="292"/>
        <v>388.22670502695843</v>
      </c>
      <c r="FA40" s="56">
        <f t="shared" si="292"/>
        <v>378.45645544645834</v>
      </c>
      <c r="FB40" s="56">
        <f t="shared" si="292"/>
        <v>369.91693965542709</v>
      </c>
      <c r="FC40" s="56">
        <f t="shared" si="292"/>
        <v>362.29224052431607</v>
      </c>
      <c r="FD40" s="56">
        <f t="shared" si="292"/>
        <v>355.35791036444812</v>
      </c>
      <c r="FE40" s="56">
        <f t="shared" ref="FE40:FU40" si="293">SUM(FE36:FE39)</f>
        <v>348.95420605426199</v>
      </c>
      <c r="FF40" s="56">
        <f t="shared" si="293"/>
        <v>342.96716276790272</v>
      </c>
      <c r="FG40" s="56">
        <f t="shared" si="293"/>
        <v>337.31521044920623</v>
      </c>
      <c r="FH40" s="56">
        <f t="shared" si="293"/>
        <v>331.93970961463043</v>
      </c>
      <c r="FI40" s="56">
        <f t="shared" si="293"/>
        <v>326.79825855593742</v>
      </c>
      <c r="FJ40" s="56">
        <f t="shared" si="293"/>
        <v>432.11035007889063</v>
      </c>
      <c r="FK40" s="56">
        <f t="shared" si="293"/>
        <v>418.28965374585761</v>
      </c>
      <c r="FL40" s="56">
        <f t="shared" si="293"/>
        <v>406.77275438813354</v>
      </c>
      <c r="FM40" s="56">
        <f t="shared" si="293"/>
        <v>396.93161151816582</v>
      </c>
      <c r="FN40" s="56">
        <f t="shared" si="293"/>
        <v>388.32103177896744</v>
      </c>
      <c r="FO40" s="56">
        <f t="shared" si="293"/>
        <v>380.62514093234654</v>
      </c>
      <c r="FP40" s="56">
        <f t="shared" si="293"/>
        <v>373.61953317712891</v>
      </c>
      <c r="FQ40" s="56">
        <f t="shared" si="293"/>
        <v>367.14450603049448</v>
      </c>
      <c r="FR40" s="56">
        <f t="shared" si="293"/>
        <v>361.08613390249832</v>
      </c>
      <c r="FS40" s="56">
        <f t="shared" si="293"/>
        <v>355.36288447961056</v>
      </c>
      <c r="FT40" s="56">
        <f t="shared" si="293"/>
        <v>349.91615448160314</v>
      </c>
      <c r="FU40" s="56">
        <f t="shared" si="293"/>
        <v>344.70357684901012</v>
      </c>
    </row>
    <row r="41" spans="4:177" x14ac:dyDescent="0.25">
      <c r="D41" t="s">
        <v>109</v>
      </c>
      <c r="E41" t="s">
        <v>110</v>
      </c>
      <c r="G41" s="56">
        <f>G40*44/12</f>
        <v>0</v>
      </c>
      <c r="H41" s="56">
        <f t="shared" ref="H41:BS41" si="294">H40*44/12</f>
        <v>0</v>
      </c>
      <c r="I41" s="56">
        <f t="shared" si="294"/>
        <v>0</v>
      </c>
      <c r="J41" s="56">
        <f t="shared" si="294"/>
        <v>0</v>
      </c>
      <c r="K41" s="56">
        <f t="shared" si="294"/>
        <v>0</v>
      </c>
      <c r="L41" s="56">
        <f t="shared" si="294"/>
        <v>0</v>
      </c>
      <c r="M41" s="56">
        <f t="shared" si="294"/>
        <v>0</v>
      </c>
      <c r="N41" s="56">
        <f t="shared" si="294"/>
        <v>0</v>
      </c>
      <c r="O41" s="56">
        <f t="shared" si="294"/>
        <v>0</v>
      </c>
      <c r="P41" s="56">
        <f t="shared" si="294"/>
        <v>0</v>
      </c>
      <c r="Q41" s="56">
        <f t="shared" si="294"/>
        <v>0</v>
      </c>
      <c r="R41" s="56">
        <f t="shared" si="294"/>
        <v>0</v>
      </c>
      <c r="S41" s="56">
        <f t="shared" si="294"/>
        <v>0</v>
      </c>
      <c r="T41" s="56">
        <f t="shared" si="294"/>
        <v>0</v>
      </c>
      <c r="U41" s="56">
        <f t="shared" si="294"/>
        <v>0</v>
      </c>
      <c r="V41" s="56">
        <f t="shared" si="294"/>
        <v>0</v>
      </c>
      <c r="W41" s="56">
        <f t="shared" si="294"/>
        <v>0</v>
      </c>
      <c r="X41" s="56">
        <f t="shared" si="294"/>
        <v>0</v>
      </c>
      <c r="Y41" s="56">
        <f t="shared" si="294"/>
        <v>0</v>
      </c>
      <c r="Z41" s="56">
        <f t="shared" si="294"/>
        <v>0</v>
      </c>
      <c r="AA41" s="56">
        <f t="shared" si="294"/>
        <v>0</v>
      </c>
      <c r="AB41" s="56">
        <f t="shared" si="294"/>
        <v>0</v>
      </c>
      <c r="AC41" s="56">
        <f t="shared" si="294"/>
        <v>0</v>
      </c>
      <c r="AD41" s="56">
        <f t="shared" si="294"/>
        <v>0</v>
      </c>
      <c r="AE41" s="56">
        <f t="shared" si="294"/>
        <v>0</v>
      </c>
      <c r="AF41" s="56">
        <f t="shared" si="294"/>
        <v>0</v>
      </c>
      <c r="AG41" s="56">
        <f t="shared" si="294"/>
        <v>0</v>
      </c>
      <c r="AH41" s="56">
        <f t="shared" si="294"/>
        <v>0</v>
      </c>
      <c r="AI41" s="56">
        <f t="shared" si="294"/>
        <v>0</v>
      </c>
      <c r="AJ41" s="56">
        <f t="shared" si="294"/>
        <v>0</v>
      </c>
      <c r="AK41" s="56">
        <f t="shared" si="294"/>
        <v>0</v>
      </c>
      <c r="AL41" s="56">
        <f t="shared" si="294"/>
        <v>0</v>
      </c>
      <c r="AM41" s="56">
        <f t="shared" si="294"/>
        <v>0</v>
      </c>
      <c r="AN41" s="56">
        <f t="shared" si="294"/>
        <v>0</v>
      </c>
      <c r="AO41" s="56">
        <f t="shared" si="294"/>
        <v>0</v>
      </c>
      <c r="AP41" s="56">
        <f t="shared" si="294"/>
        <v>0</v>
      </c>
      <c r="AQ41" s="56">
        <f t="shared" si="294"/>
        <v>0</v>
      </c>
      <c r="AR41" s="56">
        <f t="shared" si="294"/>
        <v>0</v>
      </c>
      <c r="AS41" s="56">
        <f t="shared" si="294"/>
        <v>0</v>
      </c>
      <c r="AT41" s="56">
        <f t="shared" si="294"/>
        <v>0</v>
      </c>
      <c r="AU41" s="56">
        <f t="shared" si="294"/>
        <v>0</v>
      </c>
      <c r="AV41" s="56">
        <f t="shared" si="294"/>
        <v>0</v>
      </c>
      <c r="AW41" s="56">
        <f t="shared" si="294"/>
        <v>250.42409906400965</v>
      </c>
      <c r="AX41" s="56">
        <f t="shared" si="294"/>
        <v>226.03033563221379</v>
      </c>
      <c r="AY41" s="56">
        <f t="shared" si="294"/>
        <v>207.52594661687738</v>
      </c>
      <c r="AZ41" s="56">
        <f t="shared" si="294"/>
        <v>193.21867051533218</v>
      </c>
      <c r="BA41" s="56">
        <f t="shared" si="294"/>
        <v>181.91103567253165</v>
      </c>
      <c r="BB41" s="56">
        <f t="shared" si="294"/>
        <v>172.755462635589</v>
      </c>
      <c r="BC41" s="56">
        <f t="shared" si="294"/>
        <v>165.15180543095215</v>
      </c>
      <c r="BD41" s="56">
        <f t="shared" si="294"/>
        <v>158.67490170814204</v>
      </c>
      <c r="BE41" s="56">
        <f t="shared" si="294"/>
        <v>447.48851917793053</v>
      </c>
      <c r="BF41" s="56">
        <f t="shared" si="294"/>
        <v>417.63390463926254</v>
      </c>
      <c r="BG41" s="56">
        <f t="shared" si="294"/>
        <v>393.98878996258378</v>
      </c>
      <c r="BH41" s="56">
        <f t="shared" si="294"/>
        <v>374.79919910442436</v>
      </c>
      <c r="BI41" s="56">
        <f t="shared" si="294"/>
        <v>358.82320283914197</v>
      </c>
      <c r="BJ41" s="56">
        <f t="shared" si="294"/>
        <v>345.18098792543174</v>
      </c>
      <c r="BK41" s="56">
        <f t="shared" si="294"/>
        <v>333.24883882284939</v>
      </c>
      <c r="BL41" s="56">
        <f t="shared" si="294"/>
        <v>322.58417030166856</v>
      </c>
      <c r="BM41" s="56">
        <f t="shared" si="294"/>
        <v>683.20891672459447</v>
      </c>
      <c r="BN41" s="56">
        <f t="shared" si="294"/>
        <v>643.32476289459237</v>
      </c>
      <c r="BO41" s="56">
        <f t="shared" si="294"/>
        <v>611.22479421622643</v>
      </c>
      <c r="BP41" s="56">
        <f t="shared" si="294"/>
        <v>584.72617109104124</v>
      </c>
      <c r="BQ41" s="56">
        <f t="shared" si="294"/>
        <v>562.28292375145168</v>
      </c>
      <c r="BR41" s="56">
        <f t="shared" si="294"/>
        <v>542.7994812760345</v>
      </c>
      <c r="BS41" s="56">
        <f t="shared" si="294"/>
        <v>525.49881501673974</v>
      </c>
      <c r="BT41" s="56">
        <f t="shared" ref="BT41:CR41" si="295">BT40*44/12</f>
        <v>509.82920029151938</v>
      </c>
      <c r="BU41" s="56">
        <f t="shared" si="295"/>
        <v>815.29973397903871</v>
      </c>
      <c r="BV41" s="56">
        <f t="shared" si="295"/>
        <v>775.26693178653352</v>
      </c>
      <c r="BW41" s="56">
        <f t="shared" si="295"/>
        <v>742.21830568747248</v>
      </c>
      <c r="BX41" s="56">
        <f t="shared" si="295"/>
        <v>714.22427576395205</v>
      </c>
      <c r="BY41" s="56">
        <f t="shared" si="295"/>
        <v>689.91751678029925</v>
      </c>
      <c r="BZ41" s="56">
        <f t="shared" si="295"/>
        <v>668.3283518361535</v>
      </c>
      <c r="CA41" s="56">
        <f t="shared" si="295"/>
        <v>648.76835617494737</v>
      </c>
      <c r="CB41" s="56">
        <f t="shared" si="295"/>
        <v>630.74805077088183</v>
      </c>
      <c r="CC41" s="56">
        <f t="shared" si="295"/>
        <v>613.91870107879197</v>
      </c>
      <c r="CD41" s="56">
        <f t="shared" si="295"/>
        <v>909.51415020345019</v>
      </c>
      <c r="CE41" s="56">
        <f t="shared" si="295"/>
        <v>868.52774439707707</v>
      </c>
      <c r="CF41" s="56">
        <f t="shared" si="295"/>
        <v>834.23680951565655</v>
      </c>
      <c r="CG41" s="56">
        <f t="shared" si="295"/>
        <v>804.80871046523987</v>
      </c>
      <c r="CH41" s="56">
        <f t="shared" si="295"/>
        <v>778.94439539780399</v>
      </c>
      <c r="CI41" s="56">
        <f t="shared" si="295"/>
        <v>755.72219339675587</v>
      </c>
      <c r="CJ41" s="56">
        <f t="shared" si="295"/>
        <v>734.48736068345727</v>
      </c>
      <c r="CK41" s="56">
        <f t="shared" si="295"/>
        <v>714.77397596752826</v>
      </c>
      <c r="CL41" s="56">
        <f t="shared" si="295"/>
        <v>696.24971014898244</v>
      </c>
      <c r="CM41" s="56">
        <f t="shared" si="295"/>
        <v>981.74130095416842</v>
      </c>
      <c r="CN41" s="56">
        <f t="shared" si="295"/>
        <v>939.78577369843458</v>
      </c>
      <c r="CO41" s="56">
        <f t="shared" si="295"/>
        <v>904.38447979288492</v>
      </c>
      <c r="CP41" s="56">
        <f t="shared" si="295"/>
        <v>873.75528739594301</v>
      </c>
      <c r="CQ41" s="56">
        <f t="shared" si="295"/>
        <v>846.63465482885204</v>
      </c>
      <c r="CR41" s="56">
        <f t="shared" si="295"/>
        <v>822.1258241737147</v>
      </c>
      <c r="CS41" s="56">
        <f t="shared" ref="CS41:FD41" si="296">CS40*44/12</f>
        <v>803.25814242085971</v>
      </c>
      <c r="CT41" s="56">
        <f t="shared" si="296"/>
        <v>785.91115459801756</v>
      </c>
      <c r="CU41" s="56">
        <f t="shared" si="296"/>
        <v>769.7609274363773</v>
      </c>
      <c r="CV41" s="56">
        <f t="shared" si="296"/>
        <v>1040.8030377117595</v>
      </c>
      <c r="CW41" s="56">
        <f t="shared" si="296"/>
        <v>1002.6501898721563</v>
      </c>
      <c r="CX41" s="56">
        <f t="shared" si="296"/>
        <v>970.74382766211954</v>
      </c>
      <c r="CY41" s="56">
        <f t="shared" si="296"/>
        <v>943.39749064230637</v>
      </c>
      <c r="CZ41" s="56">
        <f t="shared" si="296"/>
        <v>919.41517083574627</v>
      </c>
      <c r="DA41" s="56">
        <f t="shared" si="296"/>
        <v>897.94775015588982</v>
      </c>
      <c r="DB41" s="56">
        <f t="shared" si="296"/>
        <v>878.3914841008808</v>
      </c>
      <c r="DC41" s="56">
        <f t="shared" si="296"/>
        <v>860.31621670587072</v>
      </c>
      <c r="DD41" s="56">
        <f t="shared" si="296"/>
        <v>843.41461872605726</v>
      </c>
      <c r="DE41" s="56">
        <f t="shared" si="296"/>
        <v>827.46629154379571</v>
      </c>
      <c r="DF41" s="56">
        <f t="shared" si="296"/>
        <v>1132.2138314051365</v>
      </c>
      <c r="DG41" s="56">
        <f t="shared" si="296"/>
        <v>1091.1780970763368</v>
      </c>
      <c r="DH41" s="56">
        <f t="shared" si="296"/>
        <v>1056.9620599009263</v>
      </c>
      <c r="DI41" s="56">
        <f t="shared" si="296"/>
        <v>1027.7170501515764</v>
      </c>
      <c r="DJ41" s="56">
        <f t="shared" si="296"/>
        <v>1002.132239244807</v>
      </c>
      <c r="DK41" s="56">
        <f t="shared" si="296"/>
        <v>979.27719999606245</v>
      </c>
      <c r="DL41" s="56">
        <f t="shared" si="296"/>
        <v>958.49057761147321</v>
      </c>
      <c r="DM41" s="56">
        <f t="shared" si="296"/>
        <v>939.30136595365127</v>
      </c>
      <c r="DN41" s="56">
        <f t="shared" si="296"/>
        <v>921.37323927574744</v>
      </c>
      <c r="DO41" s="56">
        <f t="shared" si="296"/>
        <v>904.46518668982014</v>
      </c>
      <c r="DP41" s="56">
        <f t="shared" si="296"/>
        <v>1241.9789597825986</v>
      </c>
      <c r="DQ41" s="56">
        <f t="shared" si="296"/>
        <v>1197.2813653656228</v>
      </c>
      <c r="DR41" s="56">
        <f t="shared" si="296"/>
        <v>1160.0928409473345</v>
      </c>
      <c r="DS41" s="56">
        <f t="shared" si="296"/>
        <v>1128.3712783591559</v>
      </c>
      <c r="DT41" s="56">
        <f t="shared" si="296"/>
        <v>1100.6688749417622</v>
      </c>
      <c r="DU41" s="56">
        <f t="shared" si="296"/>
        <v>1075.9581602624203</v>
      </c>
      <c r="DV41" s="56">
        <f t="shared" si="296"/>
        <v>1053.5089760223689</v>
      </c>
      <c r="DW41" s="56">
        <f t="shared" si="296"/>
        <v>1032.801485372491</v>
      </c>
      <c r="DX41" s="56">
        <f t="shared" si="296"/>
        <v>1013.4646589283835</v>
      </c>
      <c r="DY41" s="56">
        <f t="shared" si="296"/>
        <v>995.23277559121345</v>
      </c>
      <c r="DZ41" s="56">
        <f t="shared" si="296"/>
        <v>1356.7453246585212</v>
      </c>
      <c r="EA41" s="56">
        <f t="shared" si="296"/>
        <v>1308.7488015146228</v>
      </c>
      <c r="EB41" s="56">
        <f t="shared" si="296"/>
        <v>1268.7982855510061</v>
      </c>
      <c r="EC41" s="56">
        <f t="shared" si="296"/>
        <v>1234.7040637172015</v>
      </c>
      <c r="ED41" s="56">
        <f t="shared" si="296"/>
        <v>1204.9137375406965</v>
      </c>
      <c r="EE41" s="56">
        <f t="shared" si="296"/>
        <v>1178.325658089253</v>
      </c>
      <c r="EF41" s="56">
        <f t="shared" si="296"/>
        <v>1154.1570020334077</v>
      </c>
      <c r="EG41" s="56">
        <f t="shared" si="296"/>
        <v>1131.8504848667737</v>
      </c>
      <c r="EH41" s="56">
        <f t="shared" si="296"/>
        <v>1111.0083947862465</v>
      </c>
      <c r="EI41" s="56">
        <f t="shared" si="296"/>
        <v>1091.3459452580512</v>
      </c>
      <c r="EJ41" s="56">
        <f t="shared" si="296"/>
        <v>1072.6582880178885</v>
      </c>
      <c r="EK41" s="56">
        <f t="shared" si="296"/>
        <v>1054.7971855154271</v>
      </c>
      <c r="EL41" s="56">
        <f t="shared" si="296"/>
        <v>1441.8232485728076</v>
      </c>
      <c r="EM41" s="56">
        <f t="shared" si="296"/>
        <v>1391.9288160313424</v>
      </c>
      <c r="EN41" s="56">
        <f t="shared" si="296"/>
        <v>1350.4691099348211</v>
      </c>
      <c r="EO41" s="56">
        <f t="shared" si="296"/>
        <v>1315.1429793576694</v>
      </c>
      <c r="EP41" s="56">
        <f t="shared" si="296"/>
        <v>1284.3192035757204</v>
      </c>
      <c r="EQ41" s="56">
        <f t="shared" si="296"/>
        <v>1256.8403739547464</v>
      </c>
      <c r="ER41" s="56">
        <f t="shared" si="296"/>
        <v>1231.8842149908551</v>
      </c>
      <c r="ES41" s="56">
        <f t="shared" si="296"/>
        <v>1208.8655210290992</v>
      </c>
      <c r="ET41" s="56">
        <f t="shared" si="296"/>
        <v>1187.3668126663326</v>
      </c>
      <c r="EU41" s="56">
        <f t="shared" si="296"/>
        <v>1167.0893010986629</v>
      </c>
      <c r="EV41" s="56">
        <f t="shared" si="296"/>
        <v>1147.818212413775</v>
      </c>
      <c r="EW41" s="56">
        <f t="shared" si="296"/>
        <v>1129.3982659556314</v>
      </c>
      <c r="EX41" s="56">
        <f t="shared" si="296"/>
        <v>1515.8850676572602</v>
      </c>
      <c r="EY41" s="56">
        <f t="shared" si="296"/>
        <v>1465.4673926745015</v>
      </c>
      <c r="EZ41" s="56">
        <f t="shared" si="296"/>
        <v>1423.497918432181</v>
      </c>
      <c r="FA41" s="56">
        <f t="shared" si="296"/>
        <v>1387.6736699703472</v>
      </c>
      <c r="FB41" s="56">
        <f t="shared" si="296"/>
        <v>1356.3621120698992</v>
      </c>
      <c r="FC41" s="56">
        <f t="shared" si="296"/>
        <v>1328.4048819224922</v>
      </c>
      <c r="FD41" s="56">
        <f t="shared" si="296"/>
        <v>1302.9790046696432</v>
      </c>
      <c r="FE41" s="56">
        <f t="shared" ref="FE41:FU41" si="297">FE40*44/12</f>
        <v>1279.4987555322939</v>
      </c>
      <c r="FF41" s="56">
        <f t="shared" si="297"/>
        <v>1257.54626348231</v>
      </c>
      <c r="FG41" s="56">
        <f t="shared" si="297"/>
        <v>1236.822438313756</v>
      </c>
      <c r="FH41" s="56">
        <f t="shared" si="297"/>
        <v>1217.1122685869782</v>
      </c>
      <c r="FI41" s="56">
        <f t="shared" si="297"/>
        <v>1198.2602813717706</v>
      </c>
      <c r="FJ41" s="56">
        <f t="shared" si="297"/>
        <v>1584.4046169559324</v>
      </c>
      <c r="FK41" s="56">
        <f t="shared" si="297"/>
        <v>1533.7287304014778</v>
      </c>
      <c r="FL41" s="56">
        <f t="shared" si="297"/>
        <v>1491.5000994231561</v>
      </c>
      <c r="FM41" s="56">
        <f t="shared" si="297"/>
        <v>1455.4159088999413</v>
      </c>
      <c r="FN41" s="56">
        <f t="shared" si="297"/>
        <v>1423.8437831895471</v>
      </c>
      <c r="FO41" s="56">
        <f t="shared" si="297"/>
        <v>1395.6255167519373</v>
      </c>
      <c r="FP41" s="56">
        <f t="shared" si="297"/>
        <v>1369.9382883161395</v>
      </c>
      <c r="FQ41" s="56">
        <f t="shared" si="297"/>
        <v>1346.1965221118132</v>
      </c>
      <c r="FR41" s="56">
        <f t="shared" si="297"/>
        <v>1323.9824909758272</v>
      </c>
      <c r="FS41" s="56">
        <f t="shared" si="297"/>
        <v>1302.9972430919054</v>
      </c>
      <c r="FT41" s="56">
        <f t="shared" si="297"/>
        <v>1283.0258997658782</v>
      </c>
      <c r="FU41" s="56">
        <f t="shared" si="297"/>
        <v>1263.9131151130371</v>
      </c>
    </row>
    <row r="42" spans="4:177" x14ac:dyDescent="0.25"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</row>
    <row r="43" spans="4:177" x14ac:dyDescent="0.25">
      <c r="E43" t="s">
        <v>111</v>
      </c>
      <c r="G43" s="56">
        <f t="shared" ref="G43:BR43" si="298">G41-G97</f>
        <v>0</v>
      </c>
      <c r="H43" s="56">
        <f t="shared" si="298"/>
        <v>0</v>
      </c>
      <c r="I43" s="56">
        <f t="shared" si="298"/>
        <v>0</v>
      </c>
      <c r="J43" s="56">
        <f t="shared" si="298"/>
        <v>0</v>
      </c>
      <c r="K43" s="56">
        <f t="shared" si="298"/>
        <v>0</v>
      </c>
      <c r="L43" s="56">
        <f t="shared" si="298"/>
        <v>0</v>
      </c>
      <c r="M43" s="56">
        <f t="shared" si="298"/>
        <v>0</v>
      </c>
      <c r="N43" s="56">
        <f t="shared" si="298"/>
        <v>0</v>
      </c>
      <c r="O43" s="56">
        <f t="shared" si="298"/>
        <v>0</v>
      </c>
      <c r="P43" s="56">
        <f t="shared" si="298"/>
        <v>0</v>
      </c>
      <c r="Q43" s="56">
        <f t="shared" si="298"/>
        <v>0</v>
      </c>
      <c r="R43" s="56">
        <f t="shared" si="298"/>
        <v>0</v>
      </c>
      <c r="S43" s="56">
        <f t="shared" si="298"/>
        <v>0</v>
      </c>
      <c r="T43" s="56">
        <f t="shared" si="298"/>
        <v>0</v>
      </c>
      <c r="U43" s="56">
        <f t="shared" si="298"/>
        <v>0</v>
      </c>
      <c r="V43" s="56">
        <f t="shared" si="298"/>
        <v>0</v>
      </c>
      <c r="W43" s="56">
        <f t="shared" si="298"/>
        <v>0</v>
      </c>
      <c r="X43" s="56">
        <f t="shared" si="298"/>
        <v>0</v>
      </c>
      <c r="Y43" s="56">
        <f t="shared" si="298"/>
        <v>0</v>
      </c>
      <c r="Z43" s="56">
        <f t="shared" si="298"/>
        <v>0</v>
      </c>
      <c r="AA43" s="56">
        <f t="shared" si="298"/>
        <v>0</v>
      </c>
      <c r="AB43" s="56">
        <f t="shared" si="298"/>
        <v>0</v>
      </c>
      <c r="AC43" s="56">
        <f t="shared" si="298"/>
        <v>0</v>
      </c>
      <c r="AD43" s="56">
        <f t="shared" si="298"/>
        <v>0</v>
      </c>
      <c r="AE43" s="56">
        <f t="shared" si="298"/>
        <v>0</v>
      </c>
      <c r="AF43" s="56">
        <f t="shared" si="298"/>
        <v>0</v>
      </c>
      <c r="AG43" s="56">
        <f t="shared" si="298"/>
        <v>0</v>
      </c>
      <c r="AH43" s="56">
        <f t="shared" si="298"/>
        <v>0</v>
      </c>
      <c r="AI43" s="56">
        <f t="shared" si="298"/>
        <v>0</v>
      </c>
      <c r="AJ43" s="56">
        <f t="shared" si="298"/>
        <v>0</v>
      </c>
      <c r="AK43" s="56">
        <f t="shared" si="298"/>
        <v>0</v>
      </c>
      <c r="AL43" s="56">
        <f t="shared" si="298"/>
        <v>0</v>
      </c>
      <c r="AM43" s="56">
        <f t="shared" si="298"/>
        <v>0</v>
      </c>
      <c r="AN43" s="56">
        <f t="shared" si="298"/>
        <v>0</v>
      </c>
      <c r="AO43" s="56">
        <f t="shared" si="298"/>
        <v>0</v>
      </c>
      <c r="AP43" s="56">
        <f t="shared" si="298"/>
        <v>0</v>
      </c>
      <c r="AQ43" s="56">
        <f t="shared" si="298"/>
        <v>0</v>
      </c>
      <c r="AR43" s="56">
        <f t="shared" si="298"/>
        <v>0</v>
      </c>
      <c r="AS43" s="56">
        <f t="shared" si="298"/>
        <v>0</v>
      </c>
      <c r="AT43" s="56">
        <f t="shared" si="298"/>
        <v>0</v>
      </c>
      <c r="AU43" s="56">
        <f t="shared" si="298"/>
        <v>0</v>
      </c>
      <c r="AV43" s="56">
        <f t="shared" si="298"/>
        <v>0</v>
      </c>
      <c r="AW43" s="56">
        <f t="shared" si="298"/>
        <v>250.42409906400965</v>
      </c>
      <c r="AX43" s="56">
        <f t="shared" si="298"/>
        <v>226.03033563221379</v>
      </c>
      <c r="AY43" s="56">
        <f t="shared" si="298"/>
        <v>207.52594661687738</v>
      </c>
      <c r="AZ43" s="56">
        <f t="shared" si="298"/>
        <v>193.21867051533218</v>
      </c>
      <c r="BA43" s="56">
        <f t="shared" si="298"/>
        <v>181.91103567253165</v>
      </c>
      <c r="BB43" s="56">
        <f t="shared" si="298"/>
        <v>172.755462635589</v>
      </c>
      <c r="BC43" s="56">
        <f t="shared" si="298"/>
        <v>165.15180543095215</v>
      </c>
      <c r="BD43" s="56">
        <f t="shared" si="298"/>
        <v>158.67490170814204</v>
      </c>
      <c r="BE43" s="56">
        <f t="shared" si="298"/>
        <v>447.48851917793053</v>
      </c>
      <c r="BF43" s="56">
        <f t="shared" si="298"/>
        <v>417.63390463926254</v>
      </c>
      <c r="BG43" s="56">
        <f t="shared" si="298"/>
        <v>393.98878996258378</v>
      </c>
      <c r="BH43" s="56">
        <f t="shared" si="298"/>
        <v>374.79919910442436</v>
      </c>
      <c r="BI43" s="56">
        <f t="shared" si="298"/>
        <v>358.82320283914197</v>
      </c>
      <c r="BJ43" s="56">
        <f t="shared" si="298"/>
        <v>345.18098792543174</v>
      </c>
      <c r="BK43" s="56">
        <f t="shared" si="298"/>
        <v>333.24883882284939</v>
      </c>
      <c r="BL43" s="56">
        <f t="shared" si="298"/>
        <v>322.58417030166856</v>
      </c>
      <c r="BM43" s="56">
        <f t="shared" si="298"/>
        <v>683.20891672459447</v>
      </c>
      <c r="BN43" s="56">
        <f t="shared" si="298"/>
        <v>643.32476289459237</v>
      </c>
      <c r="BO43" s="56">
        <f t="shared" si="298"/>
        <v>611.22479421622643</v>
      </c>
      <c r="BP43" s="56">
        <f t="shared" si="298"/>
        <v>584.72617109104124</v>
      </c>
      <c r="BQ43" s="56">
        <f t="shared" si="298"/>
        <v>562.28292375145168</v>
      </c>
      <c r="BR43" s="56">
        <f t="shared" si="298"/>
        <v>542.7994812760345</v>
      </c>
      <c r="BS43" s="56">
        <f t="shared" ref="BS43:CR43" si="299">BS41-BS97</f>
        <v>525.49881501673974</v>
      </c>
      <c r="BT43" s="56">
        <f t="shared" si="299"/>
        <v>509.82920029151938</v>
      </c>
      <c r="BU43" s="56">
        <f t="shared" si="299"/>
        <v>815.29973397903871</v>
      </c>
      <c r="BV43" s="56">
        <f t="shared" si="299"/>
        <v>775.26693178653352</v>
      </c>
      <c r="BW43" s="56">
        <f t="shared" si="299"/>
        <v>742.21830568747248</v>
      </c>
      <c r="BX43" s="56">
        <f t="shared" si="299"/>
        <v>714.22427576395205</v>
      </c>
      <c r="BY43" s="56">
        <f t="shared" si="299"/>
        <v>689.91751678029925</v>
      </c>
      <c r="BZ43" s="56">
        <f t="shared" si="299"/>
        <v>668.3283518361535</v>
      </c>
      <c r="CA43" s="56">
        <f t="shared" si="299"/>
        <v>648.76835617494737</v>
      </c>
      <c r="CB43" s="56">
        <f t="shared" si="299"/>
        <v>630.74805077088183</v>
      </c>
      <c r="CC43" s="56">
        <f t="shared" si="299"/>
        <v>613.91870107879197</v>
      </c>
      <c r="CD43" s="56">
        <f t="shared" si="299"/>
        <v>909.51415020345019</v>
      </c>
      <c r="CE43" s="56">
        <f t="shared" si="299"/>
        <v>868.52774439707707</v>
      </c>
      <c r="CF43" s="56">
        <f t="shared" si="299"/>
        <v>834.23680951565655</v>
      </c>
      <c r="CG43" s="56">
        <f t="shared" si="299"/>
        <v>804.80871046523987</v>
      </c>
      <c r="CH43" s="56">
        <f t="shared" si="299"/>
        <v>778.94439539780399</v>
      </c>
      <c r="CI43" s="56">
        <f t="shared" si="299"/>
        <v>755.72219339675587</v>
      </c>
      <c r="CJ43" s="56">
        <f t="shared" si="299"/>
        <v>734.48736068345727</v>
      </c>
      <c r="CK43" s="56">
        <f t="shared" si="299"/>
        <v>714.77397596752826</v>
      </c>
      <c r="CL43" s="56">
        <f t="shared" si="299"/>
        <v>696.24971014898244</v>
      </c>
      <c r="CM43" s="56">
        <f t="shared" si="299"/>
        <v>981.74130095416842</v>
      </c>
      <c r="CN43" s="56">
        <f t="shared" si="299"/>
        <v>939.78577369843458</v>
      </c>
      <c r="CO43" s="56">
        <f t="shared" si="299"/>
        <v>904.38447979288492</v>
      </c>
      <c r="CP43" s="56">
        <f t="shared" si="299"/>
        <v>873.75528739594301</v>
      </c>
      <c r="CQ43" s="56">
        <f t="shared" si="299"/>
        <v>846.63465482885204</v>
      </c>
      <c r="CR43" s="56">
        <f t="shared" si="299"/>
        <v>822.1258241737147</v>
      </c>
      <c r="CS43" s="56">
        <f t="shared" ref="CS43:FD43" si="300">CS41-CS97</f>
        <v>803.25814242085971</v>
      </c>
      <c r="CT43" s="56">
        <f t="shared" si="300"/>
        <v>785.91115459801756</v>
      </c>
      <c r="CU43" s="56">
        <f t="shared" si="300"/>
        <v>769.7609274363773</v>
      </c>
      <c r="CV43" s="56">
        <f t="shared" si="300"/>
        <v>1040.8030377117595</v>
      </c>
      <c r="CW43" s="56">
        <f t="shared" si="300"/>
        <v>1002.6501898721563</v>
      </c>
      <c r="CX43" s="56">
        <f t="shared" si="300"/>
        <v>970.74382766211954</v>
      </c>
      <c r="CY43" s="56">
        <f t="shared" si="300"/>
        <v>943.39749064230637</v>
      </c>
      <c r="CZ43" s="56">
        <f t="shared" si="300"/>
        <v>919.41517083574627</v>
      </c>
      <c r="DA43" s="56">
        <f t="shared" si="300"/>
        <v>897.94775015588982</v>
      </c>
      <c r="DB43" s="56">
        <f t="shared" si="300"/>
        <v>878.3914841008808</v>
      </c>
      <c r="DC43" s="56">
        <f t="shared" si="300"/>
        <v>860.31621670587072</v>
      </c>
      <c r="DD43" s="56">
        <f t="shared" si="300"/>
        <v>843.41461872605726</v>
      </c>
      <c r="DE43" s="56">
        <f t="shared" si="300"/>
        <v>827.46629154379571</v>
      </c>
      <c r="DF43" s="56">
        <f t="shared" si="300"/>
        <v>1132.2138314051365</v>
      </c>
      <c r="DG43" s="56">
        <f t="shared" si="300"/>
        <v>1091.1780970763368</v>
      </c>
      <c r="DH43" s="56">
        <f t="shared" si="300"/>
        <v>1056.9620599009263</v>
      </c>
      <c r="DI43" s="56">
        <f t="shared" si="300"/>
        <v>1027.7170501515764</v>
      </c>
      <c r="DJ43" s="56">
        <f t="shared" si="300"/>
        <v>1002.132239244807</v>
      </c>
      <c r="DK43" s="56">
        <f t="shared" si="300"/>
        <v>979.27719999606245</v>
      </c>
      <c r="DL43" s="56">
        <f t="shared" si="300"/>
        <v>958.49057761147321</v>
      </c>
      <c r="DM43" s="56">
        <f t="shared" si="300"/>
        <v>939.30136595365127</v>
      </c>
      <c r="DN43" s="56">
        <f t="shared" si="300"/>
        <v>921.37323927574744</v>
      </c>
      <c r="DO43" s="56">
        <f t="shared" si="300"/>
        <v>904.46518668982014</v>
      </c>
      <c r="DP43" s="56">
        <f t="shared" si="300"/>
        <v>1241.9789597825986</v>
      </c>
      <c r="DQ43" s="56">
        <f t="shared" si="300"/>
        <v>1197.2813653656228</v>
      </c>
      <c r="DR43" s="56">
        <f t="shared" si="300"/>
        <v>1160.0928409473345</v>
      </c>
      <c r="DS43" s="56">
        <f t="shared" si="300"/>
        <v>1128.3712783591559</v>
      </c>
      <c r="DT43" s="56">
        <f t="shared" si="300"/>
        <v>1100.6688749417622</v>
      </c>
      <c r="DU43" s="56">
        <f t="shared" si="300"/>
        <v>1075.9581602624203</v>
      </c>
      <c r="DV43" s="56">
        <f t="shared" si="300"/>
        <v>1053.5089760223689</v>
      </c>
      <c r="DW43" s="56">
        <f t="shared" si="300"/>
        <v>1032.801485372491</v>
      </c>
      <c r="DX43" s="56">
        <f t="shared" si="300"/>
        <v>1013.4646589283835</v>
      </c>
      <c r="DY43" s="56">
        <f t="shared" si="300"/>
        <v>995.23277559121345</v>
      </c>
      <c r="DZ43" s="56">
        <f t="shared" si="300"/>
        <v>1356.7453246585212</v>
      </c>
      <c r="EA43" s="56">
        <f t="shared" si="300"/>
        <v>1308.7488015146228</v>
      </c>
      <c r="EB43" s="56">
        <f t="shared" si="300"/>
        <v>1268.7982855510061</v>
      </c>
      <c r="EC43" s="56">
        <f t="shared" si="300"/>
        <v>1234.7040637172015</v>
      </c>
      <c r="ED43" s="56">
        <f t="shared" si="300"/>
        <v>1204.9137375406965</v>
      </c>
      <c r="EE43" s="56">
        <f t="shared" si="300"/>
        <v>1178.325658089253</v>
      </c>
      <c r="EF43" s="56">
        <f t="shared" si="300"/>
        <v>1154.1570020334077</v>
      </c>
      <c r="EG43" s="56">
        <f t="shared" si="300"/>
        <v>1131.8504848667737</v>
      </c>
      <c r="EH43" s="56">
        <f t="shared" si="300"/>
        <v>1111.0083947862465</v>
      </c>
      <c r="EI43" s="56">
        <f t="shared" si="300"/>
        <v>1091.3459452580512</v>
      </c>
      <c r="EJ43" s="56">
        <f t="shared" si="300"/>
        <v>1072.6582880178885</v>
      </c>
      <c r="EK43" s="56">
        <f t="shared" si="300"/>
        <v>1054.7971855154271</v>
      </c>
      <c r="EL43" s="56">
        <f t="shared" si="300"/>
        <v>1441.8232485728076</v>
      </c>
      <c r="EM43" s="56">
        <f t="shared" si="300"/>
        <v>1391.9288160313424</v>
      </c>
      <c r="EN43" s="56">
        <f t="shared" si="300"/>
        <v>1350.4691099348211</v>
      </c>
      <c r="EO43" s="56">
        <f t="shared" si="300"/>
        <v>1315.1429793576694</v>
      </c>
      <c r="EP43" s="56">
        <f t="shared" si="300"/>
        <v>1284.3192035757204</v>
      </c>
      <c r="EQ43" s="56">
        <f t="shared" si="300"/>
        <v>1256.8403739547464</v>
      </c>
      <c r="ER43" s="56">
        <f t="shared" si="300"/>
        <v>1231.8842149908551</v>
      </c>
      <c r="ES43" s="56">
        <f t="shared" si="300"/>
        <v>1208.8655210290992</v>
      </c>
      <c r="ET43" s="56">
        <f t="shared" si="300"/>
        <v>1187.3668126663326</v>
      </c>
      <c r="EU43" s="56">
        <f t="shared" si="300"/>
        <v>1167.0893010986629</v>
      </c>
      <c r="EV43" s="56">
        <f t="shared" si="300"/>
        <v>1147.818212413775</v>
      </c>
      <c r="EW43" s="56">
        <f t="shared" si="300"/>
        <v>1129.3982659556314</v>
      </c>
      <c r="EX43" s="56">
        <f t="shared" si="300"/>
        <v>1515.8850676572602</v>
      </c>
      <c r="EY43" s="56">
        <f t="shared" si="300"/>
        <v>1465.4673926745015</v>
      </c>
      <c r="EZ43" s="56">
        <f t="shared" si="300"/>
        <v>1423.497918432181</v>
      </c>
      <c r="FA43" s="56">
        <f t="shared" si="300"/>
        <v>1387.6736699703472</v>
      </c>
      <c r="FB43" s="56">
        <f t="shared" si="300"/>
        <v>1356.3621120698992</v>
      </c>
      <c r="FC43" s="56">
        <f t="shared" si="300"/>
        <v>1328.4048819224922</v>
      </c>
      <c r="FD43" s="56">
        <f t="shared" si="300"/>
        <v>1302.9790046696432</v>
      </c>
      <c r="FE43" s="56">
        <f t="shared" ref="FE43:FU43" si="301">FE41-FE97</f>
        <v>1279.4987555322939</v>
      </c>
      <c r="FF43" s="56">
        <f t="shared" si="301"/>
        <v>1257.54626348231</v>
      </c>
      <c r="FG43" s="56">
        <f t="shared" si="301"/>
        <v>1236.822438313756</v>
      </c>
      <c r="FH43" s="56">
        <f t="shared" si="301"/>
        <v>1217.1122685869782</v>
      </c>
      <c r="FI43" s="56">
        <f t="shared" si="301"/>
        <v>1198.2602813717706</v>
      </c>
      <c r="FJ43" s="56">
        <f t="shared" si="301"/>
        <v>1584.4046169559324</v>
      </c>
      <c r="FK43" s="56">
        <f t="shared" si="301"/>
        <v>1533.7287304014778</v>
      </c>
      <c r="FL43" s="56">
        <f t="shared" si="301"/>
        <v>1491.5000994231561</v>
      </c>
      <c r="FM43" s="56">
        <f t="shared" si="301"/>
        <v>1455.4159088999413</v>
      </c>
      <c r="FN43" s="56">
        <f t="shared" si="301"/>
        <v>1423.8437831895471</v>
      </c>
      <c r="FO43" s="56">
        <f t="shared" si="301"/>
        <v>1395.6255167519373</v>
      </c>
      <c r="FP43" s="56">
        <f t="shared" si="301"/>
        <v>1369.9382883161395</v>
      </c>
      <c r="FQ43" s="56">
        <f t="shared" si="301"/>
        <v>1346.1965221118132</v>
      </c>
      <c r="FR43" s="56">
        <f t="shared" si="301"/>
        <v>1323.9824909758272</v>
      </c>
      <c r="FS43" s="56">
        <f t="shared" si="301"/>
        <v>1302.9972430919054</v>
      </c>
      <c r="FT43" s="56">
        <f t="shared" si="301"/>
        <v>1283.0258997658782</v>
      </c>
      <c r="FU43" s="56">
        <f t="shared" si="301"/>
        <v>1263.9131151130371</v>
      </c>
    </row>
    <row r="44" spans="4:177" x14ac:dyDescent="0.25">
      <c r="E44" s="3" t="s">
        <v>112</v>
      </c>
      <c r="F44" s="14"/>
      <c r="G44" s="59">
        <f>1/30*SUM(G43:AJ43)</f>
        <v>0</v>
      </c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4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</row>
    <row r="45" spans="4:177" ht="15.75" thickBot="1" x14ac:dyDescent="0.3">
      <c r="E45" s="3"/>
      <c r="F45" s="14"/>
      <c r="G45" s="59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4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</row>
    <row r="46" spans="4:177" ht="15.75" thickBot="1" x14ac:dyDescent="0.3">
      <c r="E46" s="77" t="s">
        <v>9</v>
      </c>
      <c r="F46" s="78"/>
      <c r="G46" s="65">
        <f>MIN(G44:G45)</f>
        <v>0</v>
      </c>
      <c r="H46" s="79" t="s">
        <v>113</v>
      </c>
      <c r="I46" s="65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1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4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</row>
    <row r="47" spans="4:177" x14ac:dyDescent="0.25">
      <c r="G47" s="61"/>
      <c r="H47" s="82" t="s">
        <v>114</v>
      </c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2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</row>
    <row r="48" spans="4:177" x14ac:dyDescent="0.25">
      <c r="D48" s="51" t="s">
        <v>115</v>
      </c>
      <c r="E48" s="5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2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</row>
    <row r="49" spans="4:116" x14ac:dyDescent="0.25">
      <c r="E49" t="s">
        <v>57</v>
      </c>
      <c r="F49" s="42" t="s">
        <v>136</v>
      </c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2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</row>
    <row r="50" spans="4:116" x14ac:dyDescent="0.25">
      <c r="D50" t="s">
        <v>116</v>
      </c>
      <c r="F50">
        <f>VLOOKUP(F49,'Référencement Essences'!$B$3:$C$6,2,0)</f>
        <v>0.25</v>
      </c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2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</row>
    <row r="51" spans="4:116" x14ac:dyDescent="0.25">
      <c r="D51" t="s">
        <v>117</v>
      </c>
      <c r="E51" s="14" t="s">
        <v>118</v>
      </c>
      <c r="G51" s="61">
        <f t="shared" ref="G51:AJ51" si="302">$F$50*G22*$F$3</f>
        <v>0</v>
      </c>
      <c r="H51" s="61">
        <f t="shared" si="302"/>
        <v>0</v>
      </c>
      <c r="I51" s="61">
        <f t="shared" si="302"/>
        <v>0</v>
      </c>
      <c r="J51" s="61">
        <f t="shared" si="302"/>
        <v>0</v>
      </c>
      <c r="K51" s="61">
        <f t="shared" si="302"/>
        <v>0</v>
      </c>
      <c r="L51" s="61">
        <f t="shared" si="302"/>
        <v>0</v>
      </c>
      <c r="M51" s="61">
        <f t="shared" si="302"/>
        <v>0</v>
      </c>
      <c r="N51" s="61">
        <f t="shared" si="302"/>
        <v>0</v>
      </c>
      <c r="O51" s="61">
        <f t="shared" si="302"/>
        <v>0</v>
      </c>
      <c r="P51" s="61">
        <f t="shared" si="302"/>
        <v>0</v>
      </c>
      <c r="Q51" s="61">
        <f t="shared" si="302"/>
        <v>0</v>
      </c>
      <c r="R51" s="61">
        <f t="shared" si="302"/>
        <v>0</v>
      </c>
      <c r="S51" s="61">
        <f t="shared" si="302"/>
        <v>0</v>
      </c>
      <c r="T51" s="61">
        <f t="shared" si="302"/>
        <v>0</v>
      </c>
      <c r="U51" s="61">
        <f t="shared" si="302"/>
        <v>0</v>
      </c>
      <c r="V51" s="61">
        <f t="shared" si="302"/>
        <v>0</v>
      </c>
      <c r="W51" s="61">
        <f t="shared" si="302"/>
        <v>0</v>
      </c>
      <c r="X51" s="61">
        <f t="shared" si="302"/>
        <v>0</v>
      </c>
      <c r="Y51" s="61">
        <f t="shared" si="302"/>
        <v>0</v>
      </c>
      <c r="Z51" s="61">
        <f t="shared" si="302"/>
        <v>0</v>
      </c>
      <c r="AA51" s="61">
        <f t="shared" si="302"/>
        <v>0</v>
      </c>
      <c r="AB51" s="61">
        <f t="shared" si="302"/>
        <v>0</v>
      </c>
      <c r="AC51" s="61">
        <f t="shared" si="302"/>
        <v>0</v>
      </c>
      <c r="AD51" s="61">
        <f t="shared" si="302"/>
        <v>0</v>
      </c>
      <c r="AE51" s="61">
        <f t="shared" si="302"/>
        <v>0</v>
      </c>
      <c r="AF51" s="61">
        <f t="shared" si="302"/>
        <v>0</v>
      </c>
      <c r="AG51" s="61">
        <f t="shared" si="302"/>
        <v>0</v>
      </c>
      <c r="AH51" s="61">
        <f t="shared" si="302"/>
        <v>0</v>
      </c>
      <c r="AI51" s="61">
        <f t="shared" si="302"/>
        <v>0</v>
      </c>
      <c r="AJ51" s="61">
        <f t="shared" si="302"/>
        <v>0</v>
      </c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</row>
    <row r="52" spans="4:116" x14ac:dyDescent="0.25">
      <c r="D52" s="14" t="s">
        <v>119</v>
      </c>
      <c r="F52" s="59">
        <f>SUM(G51:AJ51)</f>
        <v>0</v>
      </c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2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</row>
    <row r="53" spans="4:116" ht="15.75" thickBot="1" x14ac:dyDescent="0.3">
      <c r="E53" s="3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2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</row>
    <row r="54" spans="4:116" ht="15.75" thickBot="1" x14ac:dyDescent="0.3">
      <c r="E54" s="47" t="s">
        <v>56</v>
      </c>
      <c r="F54" s="78"/>
      <c r="G54" s="65">
        <f>F52-G104</f>
        <v>0</v>
      </c>
      <c r="H54" s="67" t="s">
        <v>120</v>
      </c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8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2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</row>
    <row r="55" spans="4:116" x14ac:dyDescent="0.25">
      <c r="G55" s="61"/>
      <c r="H55" s="82" t="s">
        <v>114</v>
      </c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2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</row>
    <row r="56" spans="4:116" x14ac:dyDescent="0.25"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2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</row>
    <row r="57" spans="4:116" x14ac:dyDescent="0.25"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2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</row>
    <row r="58" spans="4:116" x14ac:dyDescent="0.25">
      <c r="D58" s="39" t="s">
        <v>121</v>
      </c>
      <c r="E58" s="40"/>
      <c r="F58" s="40"/>
      <c r="G58" s="40"/>
      <c r="H58" s="40"/>
      <c r="I58" s="40"/>
      <c r="J58" s="40"/>
      <c r="K58" s="73"/>
      <c r="AJ58" s="41"/>
    </row>
    <row r="59" spans="4:116" x14ac:dyDescent="0.25">
      <c r="K59" s="73"/>
      <c r="AJ59" s="41"/>
    </row>
    <row r="60" spans="4:116" x14ac:dyDescent="0.25">
      <c r="K60" s="73"/>
      <c r="AJ60" s="41"/>
    </row>
    <row r="61" spans="4:116" x14ac:dyDescent="0.25">
      <c r="D61" t="s">
        <v>122</v>
      </c>
      <c r="E61" t="s">
        <v>123</v>
      </c>
      <c r="F61" s="45">
        <v>1</v>
      </c>
      <c r="K61" s="73"/>
      <c r="AJ61" s="41"/>
    </row>
    <row r="62" spans="4:116" x14ac:dyDescent="0.25">
      <c r="D62" s="42" t="s">
        <v>124</v>
      </c>
      <c r="E62" t="s">
        <v>125</v>
      </c>
      <c r="F62" s="84">
        <v>80</v>
      </c>
      <c r="G62">
        <v>1</v>
      </c>
      <c r="H62">
        <v>2</v>
      </c>
      <c r="I62">
        <v>3</v>
      </c>
      <c r="J62">
        <v>4</v>
      </c>
      <c r="K62">
        <v>5</v>
      </c>
      <c r="L62">
        <v>6</v>
      </c>
      <c r="M62">
        <v>7</v>
      </c>
      <c r="N62">
        <v>8</v>
      </c>
      <c r="O62">
        <v>9</v>
      </c>
      <c r="P62">
        <v>10</v>
      </c>
      <c r="Q62">
        <v>11</v>
      </c>
      <c r="R62">
        <v>12</v>
      </c>
      <c r="S62">
        <v>13</v>
      </c>
      <c r="T62">
        <v>14</v>
      </c>
      <c r="U62">
        <v>15</v>
      </c>
      <c r="V62">
        <v>16</v>
      </c>
      <c r="W62">
        <v>17</v>
      </c>
      <c r="X62">
        <v>18</v>
      </c>
      <c r="Y62">
        <v>19</v>
      </c>
      <c r="Z62">
        <v>20</v>
      </c>
      <c r="AA62">
        <v>21</v>
      </c>
      <c r="AB62">
        <v>22</v>
      </c>
      <c r="AC62">
        <v>23</v>
      </c>
      <c r="AD62">
        <v>24</v>
      </c>
      <c r="AE62">
        <v>25</v>
      </c>
      <c r="AF62">
        <v>26</v>
      </c>
      <c r="AG62">
        <v>27</v>
      </c>
      <c r="AH62">
        <v>28</v>
      </c>
      <c r="AI62">
        <v>29</v>
      </c>
      <c r="AJ62" s="41">
        <v>30</v>
      </c>
      <c r="AK62">
        <v>31</v>
      </c>
      <c r="AL62">
        <v>32</v>
      </c>
      <c r="AM62">
        <v>33</v>
      </c>
      <c r="AN62">
        <v>34</v>
      </c>
      <c r="AO62">
        <v>35</v>
      </c>
      <c r="AP62">
        <v>36</v>
      </c>
      <c r="AQ62">
        <v>37</v>
      </c>
      <c r="AR62">
        <v>38</v>
      </c>
      <c r="AS62">
        <v>39</v>
      </c>
      <c r="AT62">
        <v>40</v>
      </c>
      <c r="AU62">
        <v>41</v>
      </c>
      <c r="AV62">
        <v>42</v>
      </c>
      <c r="AW62">
        <v>43</v>
      </c>
      <c r="AX62">
        <v>44</v>
      </c>
      <c r="AY62">
        <v>45</v>
      </c>
      <c r="AZ62">
        <v>46</v>
      </c>
      <c r="BA62">
        <v>47</v>
      </c>
      <c r="BB62">
        <v>48</v>
      </c>
      <c r="BC62">
        <v>49</v>
      </c>
      <c r="BD62">
        <v>50</v>
      </c>
      <c r="BE62">
        <v>51</v>
      </c>
      <c r="BF62">
        <v>52</v>
      </c>
      <c r="BG62">
        <v>53</v>
      </c>
      <c r="BH62">
        <v>54</v>
      </c>
      <c r="BI62">
        <v>55</v>
      </c>
      <c r="BJ62">
        <v>56</v>
      </c>
      <c r="BK62">
        <v>57</v>
      </c>
      <c r="BL62">
        <v>58</v>
      </c>
      <c r="BM62">
        <v>59</v>
      </c>
      <c r="BN62">
        <v>60</v>
      </c>
      <c r="BO62">
        <v>61</v>
      </c>
      <c r="BP62">
        <v>62</v>
      </c>
      <c r="BQ62">
        <v>63</v>
      </c>
      <c r="BR62">
        <v>64</v>
      </c>
      <c r="BS62">
        <v>65</v>
      </c>
      <c r="BT62">
        <v>66</v>
      </c>
      <c r="BU62">
        <v>67</v>
      </c>
      <c r="BV62">
        <v>68</v>
      </c>
      <c r="BW62">
        <v>69</v>
      </c>
      <c r="BX62">
        <v>70</v>
      </c>
      <c r="BY62">
        <v>71</v>
      </c>
      <c r="BZ62">
        <v>72</v>
      </c>
      <c r="CA62">
        <v>73</v>
      </c>
      <c r="CB62">
        <v>74</v>
      </c>
      <c r="CC62">
        <v>75</v>
      </c>
      <c r="CD62">
        <v>76</v>
      </c>
      <c r="CE62">
        <v>77</v>
      </c>
      <c r="CF62">
        <v>78</v>
      </c>
      <c r="CG62">
        <v>79</v>
      </c>
      <c r="CH62">
        <v>80</v>
      </c>
    </row>
    <row r="63" spans="4:116" x14ac:dyDescent="0.25">
      <c r="D63" t="s">
        <v>126</v>
      </c>
      <c r="E63" t="s">
        <v>50</v>
      </c>
      <c r="F63" s="42">
        <f>$F$3</f>
        <v>8.7490000000000006</v>
      </c>
      <c r="AJ63" s="41"/>
    </row>
    <row r="64" spans="4:116" x14ac:dyDescent="0.25">
      <c r="D64" t="s">
        <v>127</v>
      </c>
      <c r="E64" t="s">
        <v>55</v>
      </c>
      <c r="F64" s="42">
        <v>0.56999999999999995</v>
      </c>
      <c r="AJ64" s="41"/>
    </row>
    <row r="65" spans="4:86" x14ac:dyDescent="0.25">
      <c r="AJ65" s="41"/>
    </row>
    <row r="66" spans="4:86" x14ac:dyDescent="0.25">
      <c r="AJ66" s="41"/>
    </row>
    <row r="67" spans="4:86" x14ac:dyDescent="0.25">
      <c r="D67" s="51" t="s">
        <v>62</v>
      </c>
      <c r="E67" s="51"/>
      <c r="AJ67" s="41"/>
    </row>
    <row r="68" spans="4:86" x14ac:dyDescent="0.25">
      <c r="D68" t="s">
        <v>128</v>
      </c>
      <c r="E68" t="s">
        <v>129</v>
      </c>
      <c r="G68">
        <f>G62*$F$61</f>
        <v>1</v>
      </c>
      <c r="H68">
        <f t="shared" ref="H68:BS68" si="303">H62*$F$61</f>
        <v>2</v>
      </c>
      <c r="I68">
        <f t="shared" si="303"/>
        <v>3</v>
      </c>
      <c r="J68">
        <f t="shared" si="303"/>
        <v>4</v>
      </c>
      <c r="K68">
        <f t="shared" si="303"/>
        <v>5</v>
      </c>
      <c r="L68">
        <f t="shared" si="303"/>
        <v>6</v>
      </c>
      <c r="M68">
        <f t="shared" si="303"/>
        <v>7</v>
      </c>
      <c r="N68">
        <f t="shared" si="303"/>
        <v>8</v>
      </c>
      <c r="O68">
        <f t="shared" si="303"/>
        <v>9</v>
      </c>
      <c r="P68">
        <f t="shared" si="303"/>
        <v>10</v>
      </c>
      <c r="Q68">
        <f t="shared" si="303"/>
        <v>11</v>
      </c>
      <c r="R68">
        <f t="shared" si="303"/>
        <v>12</v>
      </c>
      <c r="S68">
        <f t="shared" si="303"/>
        <v>13</v>
      </c>
      <c r="T68">
        <f t="shared" si="303"/>
        <v>14</v>
      </c>
      <c r="U68">
        <f t="shared" si="303"/>
        <v>15</v>
      </c>
      <c r="V68">
        <f t="shared" si="303"/>
        <v>16</v>
      </c>
      <c r="W68">
        <f t="shared" si="303"/>
        <v>17</v>
      </c>
      <c r="X68">
        <f t="shared" si="303"/>
        <v>18</v>
      </c>
      <c r="Y68">
        <f t="shared" si="303"/>
        <v>19</v>
      </c>
      <c r="Z68">
        <f t="shared" si="303"/>
        <v>20</v>
      </c>
      <c r="AA68">
        <f t="shared" si="303"/>
        <v>21</v>
      </c>
      <c r="AB68">
        <f t="shared" si="303"/>
        <v>22</v>
      </c>
      <c r="AC68">
        <f t="shared" si="303"/>
        <v>23</v>
      </c>
      <c r="AD68">
        <f t="shared" si="303"/>
        <v>24</v>
      </c>
      <c r="AE68">
        <f t="shared" si="303"/>
        <v>25</v>
      </c>
      <c r="AF68">
        <f t="shared" si="303"/>
        <v>26</v>
      </c>
      <c r="AG68">
        <f t="shared" si="303"/>
        <v>27</v>
      </c>
      <c r="AH68">
        <f t="shared" si="303"/>
        <v>28</v>
      </c>
      <c r="AI68">
        <f t="shared" si="303"/>
        <v>29</v>
      </c>
      <c r="AJ68" s="46">
        <f t="shared" si="303"/>
        <v>30</v>
      </c>
      <c r="AK68">
        <f t="shared" si="303"/>
        <v>31</v>
      </c>
      <c r="AL68">
        <f t="shared" si="303"/>
        <v>32</v>
      </c>
      <c r="AM68">
        <f t="shared" si="303"/>
        <v>33</v>
      </c>
      <c r="AN68">
        <f t="shared" si="303"/>
        <v>34</v>
      </c>
      <c r="AO68">
        <f t="shared" si="303"/>
        <v>35</v>
      </c>
      <c r="AP68">
        <f t="shared" si="303"/>
        <v>36</v>
      </c>
      <c r="AQ68">
        <f t="shared" si="303"/>
        <v>37</v>
      </c>
      <c r="AR68">
        <f t="shared" si="303"/>
        <v>38</v>
      </c>
      <c r="AS68">
        <f t="shared" si="303"/>
        <v>39</v>
      </c>
      <c r="AT68">
        <f t="shared" si="303"/>
        <v>40</v>
      </c>
      <c r="AU68">
        <f t="shared" si="303"/>
        <v>41</v>
      </c>
      <c r="AV68">
        <f t="shared" si="303"/>
        <v>42</v>
      </c>
      <c r="AW68">
        <f t="shared" si="303"/>
        <v>43</v>
      </c>
      <c r="AX68">
        <f t="shared" si="303"/>
        <v>44</v>
      </c>
      <c r="AY68">
        <f t="shared" si="303"/>
        <v>45</v>
      </c>
      <c r="AZ68">
        <f t="shared" si="303"/>
        <v>46</v>
      </c>
      <c r="BA68">
        <f t="shared" si="303"/>
        <v>47</v>
      </c>
      <c r="BB68">
        <f t="shared" si="303"/>
        <v>48</v>
      </c>
      <c r="BC68">
        <f t="shared" si="303"/>
        <v>49</v>
      </c>
      <c r="BD68">
        <f t="shared" si="303"/>
        <v>50</v>
      </c>
      <c r="BE68">
        <f t="shared" si="303"/>
        <v>51</v>
      </c>
      <c r="BF68">
        <f t="shared" si="303"/>
        <v>52</v>
      </c>
      <c r="BG68">
        <f t="shared" si="303"/>
        <v>53</v>
      </c>
      <c r="BH68">
        <f t="shared" si="303"/>
        <v>54</v>
      </c>
      <c r="BI68">
        <f t="shared" si="303"/>
        <v>55</v>
      </c>
      <c r="BJ68">
        <f t="shared" si="303"/>
        <v>56</v>
      </c>
      <c r="BK68">
        <f t="shared" si="303"/>
        <v>57</v>
      </c>
      <c r="BL68">
        <f t="shared" si="303"/>
        <v>58</v>
      </c>
      <c r="BM68">
        <f t="shared" si="303"/>
        <v>59</v>
      </c>
      <c r="BN68">
        <f t="shared" si="303"/>
        <v>60</v>
      </c>
      <c r="BO68">
        <f t="shared" si="303"/>
        <v>61</v>
      </c>
      <c r="BP68">
        <f t="shared" si="303"/>
        <v>62</v>
      </c>
      <c r="BQ68">
        <f t="shared" si="303"/>
        <v>63</v>
      </c>
      <c r="BR68">
        <f t="shared" si="303"/>
        <v>64</v>
      </c>
      <c r="BS68">
        <f t="shared" si="303"/>
        <v>65</v>
      </c>
      <c r="BT68">
        <f t="shared" ref="BT68:CH68" si="304">BT62*$F$61</f>
        <v>66</v>
      </c>
      <c r="BU68">
        <f t="shared" si="304"/>
        <v>67</v>
      </c>
      <c r="BV68">
        <f t="shared" si="304"/>
        <v>68</v>
      </c>
      <c r="BW68">
        <f t="shared" si="304"/>
        <v>69</v>
      </c>
      <c r="BX68">
        <f t="shared" si="304"/>
        <v>70</v>
      </c>
      <c r="BY68">
        <f t="shared" si="304"/>
        <v>71</v>
      </c>
      <c r="BZ68">
        <f t="shared" si="304"/>
        <v>72</v>
      </c>
      <c r="CA68">
        <f t="shared" si="304"/>
        <v>73</v>
      </c>
      <c r="CB68">
        <f t="shared" si="304"/>
        <v>74</v>
      </c>
      <c r="CC68">
        <f t="shared" si="304"/>
        <v>75</v>
      </c>
      <c r="CD68">
        <f t="shared" si="304"/>
        <v>76</v>
      </c>
      <c r="CE68">
        <f t="shared" si="304"/>
        <v>77</v>
      </c>
      <c r="CF68">
        <f t="shared" si="304"/>
        <v>78</v>
      </c>
      <c r="CG68">
        <f t="shared" si="304"/>
        <v>79</v>
      </c>
      <c r="CH68">
        <f t="shared" si="304"/>
        <v>80</v>
      </c>
    </row>
    <row r="69" spans="4:86" x14ac:dyDescent="0.25">
      <c r="D69" t="s">
        <v>66</v>
      </c>
      <c r="E69" t="s">
        <v>67</v>
      </c>
      <c r="G69" s="56">
        <f>G68*$F$64*$F$63</f>
        <v>4.9869300000000001</v>
      </c>
      <c r="H69" s="56">
        <f t="shared" ref="H69:BS69" si="305">H68*$F$64*$F$63</f>
        <v>9.9738600000000002</v>
      </c>
      <c r="I69" s="56">
        <f t="shared" si="305"/>
        <v>14.960790000000001</v>
      </c>
      <c r="J69" s="56">
        <f t="shared" si="305"/>
        <v>19.94772</v>
      </c>
      <c r="K69" s="56">
        <f t="shared" si="305"/>
        <v>24.934649999999998</v>
      </c>
      <c r="L69" s="56">
        <f t="shared" si="305"/>
        <v>29.921580000000002</v>
      </c>
      <c r="M69" s="56">
        <f t="shared" si="305"/>
        <v>34.90851</v>
      </c>
      <c r="N69" s="56">
        <f t="shared" si="305"/>
        <v>39.895440000000001</v>
      </c>
      <c r="O69" s="56">
        <f t="shared" si="305"/>
        <v>44.882370000000002</v>
      </c>
      <c r="P69" s="56">
        <f t="shared" si="305"/>
        <v>49.869299999999996</v>
      </c>
      <c r="Q69" s="56">
        <f t="shared" si="305"/>
        <v>54.856229999999996</v>
      </c>
      <c r="R69" s="56">
        <f t="shared" si="305"/>
        <v>59.843160000000005</v>
      </c>
      <c r="S69" s="56">
        <f t="shared" si="305"/>
        <v>64.830089999999998</v>
      </c>
      <c r="T69" s="56">
        <f t="shared" si="305"/>
        <v>69.817019999999999</v>
      </c>
      <c r="U69" s="56">
        <f t="shared" si="305"/>
        <v>74.80395</v>
      </c>
      <c r="V69" s="56">
        <f t="shared" si="305"/>
        <v>79.790880000000001</v>
      </c>
      <c r="W69" s="56">
        <f t="shared" si="305"/>
        <v>84.777810000000002</v>
      </c>
      <c r="X69" s="56">
        <f t="shared" si="305"/>
        <v>89.764740000000003</v>
      </c>
      <c r="Y69" s="56">
        <f t="shared" si="305"/>
        <v>94.75166999999999</v>
      </c>
      <c r="Z69" s="56">
        <f t="shared" si="305"/>
        <v>99.738599999999991</v>
      </c>
      <c r="AA69" s="56">
        <f t="shared" si="305"/>
        <v>104.72552999999999</v>
      </c>
      <c r="AB69" s="56">
        <f t="shared" si="305"/>
        <v>109.71245999999999</v>
      </c>
      <c r="AC69" s="56">
        <f t="shared" si="305"/>
        <v>114.69939000000001</v>
      </c>
      <c r="AD69" s="56">
        <f t="shared" si="305"/>
        <v>119.68632000000001</v>
      </c>
      <c r="AE69" s="56">
        <f t="shared" si="305"/>
        <v>124.67325</v>
      </c>
      <c r="AF69" s="56">
        <f t="shared" si="305"/>
        <v>129.66018</v>
      </c>
      <c r="AG69" s="56">
        <f t="shared" si="305"/>
        <v>134.64711</v>
      </c>
      <c r="AH69" s="56">
        <f t="shared" si="305"/>
        <v>139.63404</v>
      </c>
      <c r="AI69" s="56">
        <f t="shared" si="305"/>
        <v>144.62097</v>
      </c>
      <c r="AJ69" s="46">
        <f t="shared" si="305"/>
        <v>149.6079</v>
      </c>
      <c r="AK69" s="56">
        <f t="shared" si="305"/>
        <v>154.59483</v>
      </c>
      <c r="AL69" s="56">
        <f t="shared" si="305"/>
        <v>159.58176</v>
      </c>
      <c r="AM69" s="56">
        <f t="shared" si="305"/>
        <v>164.56869</v>
      </c>
      <c r="AN69" s="56">
        <f t="shared" si="305"/>
        <v>169.55562</v>
      </c>
      <c r="AO69" s="56">
        <f t="shared" si="305"/>
        <v>174.54255000000001</v>
      </c>
      <c r="AP69" s="56">
        <f t="shared" si="305"/>
        <v>179.52948000000001</v>
      </c>
      <c r="AQ69" s="56">
        <f t="shared" si="305"/>
        <v>184.51641000000001</v>
      </c>
      <c r="AR69" s="56">
        <f t="shared" si="305"/>
        <v>189.50333999999998</v>
      </c>
      <c r="AS69" s="56">
        <f t="shared" si="305"/>
        <v>194.49026999999998</v>
      </c>
      <c r="AT69" s="56">
        <f t="shared" si="305"/>
        <v>199.47719999999998</v>
      </c>
      <c r="AU69" s="56">
        <f t="shared" si="305"/>
        <v>204.46412999999998</v>
      </c>
      <c r="AV69" s="56">
        <f t="shared" si="305"/>
        <v>209.45105999999998</v>
      </c>
      <c r="AW69" s="56">
        <f t="shared" si="305"/>
        <v>214.43798999999999</v>
      </c>
      <c r="AX69" s="56">
        <f t="shared" si="305"/>
        <v>219.42491999999999</v>
      </c>
      <c r="AY69" s="56">
        <f t="shared" si="305"/>
        <v>224.41185000000002</v>
      </c>
      <c r="AZ69" s="56">
        <f t="shared" si="305"/>
        <v>229.39878000000002</v>
      </c>
      <c r="BA69" s="56">
        <f t="shared" si="305"/>
        <v>234.38571000000002</v>
      </c>
      <c r="BB69" s="56">
        <f t="shared" si="305"/>
        <v>239.37264000000002</v>
      </c>
      <c r="BC69" s="56">
        <f t="shared" si="305"/>
        <v>244.35956999999999</v>
      </c>
      <c r="BD69" s="56">
        <f t="shared" si="305"/>
        <v>249.34649999999999</v>
      </c>
      <c r="BE69" s="56">
        <f t="shared" si="305"/>
        <v>254.33342999999999</v>
      </c>
      <c r="BF69" s="56">
        <f t="shared" si="305"/>
        <v>259.32035999999999</v>
      </c>
      <c r="BG69" s="56">
        <f t="shared" si="305"/>
        <v>264.30728999999997</v>
      </c>
      <c r="BH69" s="56">
        <f t="shared" si="305"/>
        <v>269.29422</v>
      </c>
      <c r="BI69" s="56">
        <f t="shared" si="305"/>
        <v>274.28115000000003</v>
      </c>
      <c r="BJ69" s="56">
        <f t="shared" si="305"/>
        <v>279.26808</v>
      </c>
      <c r="BK69" s="56">
        <f t="shared" si="305"/>
        <v>284.25500999999997</v>
      </c>
      <c r="BL69" s="56">
        <f t="shared" si="305"/>
        <v>289.24194</v>
      </c>
      <c r="BM69" s="56">
        <f t="shared" si="305"/>
        <v>294.22886999999997</v>
      </c>
      <c r="BN69" s="56">
        <f t="shared" si="305"/>
        <v>299.2158</v>
      </c>
      <c r="BO69" s="56">
        <f t="shared" si="305"/>
        <v>304.20272999999997</v>
      </c>
      <c r="BP69" s="56">
        <f t="shared" si="305"/>
        <v>309.18966</v>
      </c>
      <c r="BQ69" s="56">
        <f t="shared" si="305"/>
        <v>314.17658999999998</v>
      </c>
      <c r="BR69" s="56">
        <f t="shared" si="305"/>
        <v>319.16352000000001</v>
      </c>
      <c r="BS69" s="56">
        <f t="shared" si="305"/>
        <v>324.15044999999998</v>
      </c>
      <c r="BT69" s="56">
        <f t="shared" ref="BT69:CH69" si="306">BT68*$F$64*$F$63</f>
        <v>329.13738000000001</v>
      </c>
      <c r="BU69" s="56">
        <f t="shared" si="306"/>
        <v>334.12430999999998</v>
      </c>
      <c r="BV69" s="56">
        <f t="shared" si="306"/>
        <v>339.11124000000001</v>
      </c>
      <c r="BW69" s="56">
        <f t="shared" si="306"/>
        <v>344.09816999999998</v>
      </c>
      <c r="BX69" s="56">
        <f t="shared" si="306"/>
        <v>349.08510000000001</v>
      </c>
      <c r="BY69" s="56">
        <f t="shared" si="306"/>
        <v>354.07203000000004</v>
      </c>
      <c r="BZ69" s="56">
        <f t="shared" si="306"/>
        <v>359.05896000000001</v>
      </c>
      <c r="CA69" s="56">
        <f t="shared" si="306"/>
        <v>364.04589000000004</v>
      </c>
      <c r="CB69" s="56">
        <f t="shared" si="306"/>
        <v>369.03282000000002</v>
      </c>
      <c r="CC69" s="56">
        <f t="shared" si="306"/>
        <v>374.01974999999999</v>
      </c>
      <c r="CD69" s="56">
        <f t="shared" si="306"/>
        <v>379.00667999999996</v>
      </c>
      <c r="CE69" s="56">
        <f t="shared" si="306"/>
        <v>383.99360999999999</v>
      </c>
      <c r="CF69" s="56">
        <f t="shared" si="306"/>
        <v>388.98053999999996</v>
      </c>
      <c r="CG69" s="56">
        <f t="shared" si="306"/>
        <v>393.96746999999999</v>
      </c>
      <c r="CH69" s="56">
        <f t="shared" si="306"/>
        <v>398.95439999999996</v>
      </c>
    </row>
    <row r="70" spans="4:86" x14ac:dyDescent="0.25">
      <c r="D70" t="s">
        <v>68</v>
      </c>
      <c r="E70" t="s">
        <v>69</v>
      </c>
      <c r="G70" s="56">
        <f>EXP(-1.0587+0.8836*LN(G69)+0.284)</f>
        <v>1.9061520661854525</v>
      </c>
      <c r="H70" s="56">
        <f t="shared" ref="H70:BS70" si="307">EXP(-1.0587+0.8836*LN(H69)+0.284)</f>
        <v>3.5167998187216702</v>
      </c>
      <c r="I70" s="56">
        <f t="shared" si="307"/>
        <v>5.0320145113378132</v>
      </c>
      <c r="J70" s="56">
        <f t="shared" si="307"/>
        <v>6.4884020453368594</v>
      </c>
      <c r="K70" s="56">
        <f t="shared" si="307"/>
        <v>7.9025534152101136</v>
      </c>
      <c r="L70" s="56">
        <f t="shared" si="307"/>
        <v>9.2839328169087914</v>
      </c>
      <c r="M70" s="56">
        <f t="shared" si="307"/>
        <v>10.63864145162416</v>
      </c>
      <c r="N70" s="56">
        <f t="shared" si="307"/>
        <v>11.970929046861224</v>
      </c>
      <c r="O70" s="56">
        <f t="shared" si="307"/>
        <v>13.283919206397027</v>
      </c>
      <c r="P70" s="56">
        <f t="shared" si="307"/>
        <v>14.580000678364209</v>
      </c>
      <c r="Q70" s="56">
        <f t="shared" si="307"/>
        <v>15.861056815174882</v>
      </c>
      <c r="R70" s="56">
        <f t="shared" si="307"/>
        <v>17.128608901002789</v>
      </c>
      <c r="S70" s="56">
        <f t="shared" si="307"/>
        <v>18.383910214318981</v>
      </c>
      <c r="T70" s="56">
        <f t="shared" si="307"/>
        <v>19.62801026855567</v>
      </c>
      <c r="U70" s="56">
        <f t="shared" si="307"/>
        <v>20.861800150886065</v>
      </c>
      <c r="V70" s="56">
        <f t="shared" si="307"/>
        <v>22.086045415138244</v>
      </c>
      <c r="W70" s="56">
        <f t="shared" si="307"/>
        <v>23.301410512256528</v>
      </c>
      <c r="X70" s="56">
        <f t="shared" si="307"/>
        <v>24.508477306566164</v>
      </c>
      <c r="Y70" s="56">
        <f t="shared" si="307"/>
        <v>25.707759359346866</v>
      </c>
      <c r="Z70" s="56">
        <f t="shared" si="307"/>
        <v>26.899713119553617</v>
      </c>
      <c r="AA70" s="56">
        <f t="shared" si="307"/>
        <v>28.084746812788826</v>
      </c>
      <c r="AB70" s="56">
        <f t="shared" si="307"/>
        <v>29.263227589164526</v>
      </c>
      <c r="AC70" s="56">
        <f t="shared" si="307"/>
        <v>30.435487334816607</v>
      </c>
      <c r="AD70" s="56">
        <f t="shared" si="307"/>
        <v>31.601827444201565</v>
      </c>
      <c r="AE70" s="56">
        <f t="shared" si="307"/>
        <v>32.76252277459858</v>
      </c>
      <c r="AF70" s="56">
        <f t="shared" si="307"/>
        <v>33.917824950080515</v>
      </c>
      <c r="AG70" s="56">
        <f t="shared" si="307"/>
        <v>35.067965142884553</v>
      </c>
      <c r="AH70" s="56">
        <f t="shared" si="307"/>
        <v>36.213156431144789</v>
      </c>
      <c r="AI70" s="56">
        <f t="shared" si="307"/>
        <v>37.353595810340202</v>
      </c>
      <c r="AJ70" s="46">
        <f t="shared" si="307"/>
        <v>38.489465919507523</v>
      </c>
      <c r="AK70" s="56">
        <f t="shared" si="307"/>
        <v>39.62093653082659</v>
      </c>
      <c r="AL70" s="56">
        <f t="shared" si="307"/>
        <v>40.748165841601811</v>
      </c>
      <c r="AM70" s="56">
        <f t="shared" si="307"/>
        <v>41.871301600209442</v>
      </c>
      <c r="AN70" s="56">
        <f t="shared" si="307"/>
        <v>42.990482091731636</v>
      </c>
      <c r="AO70" s="56">
        <f t="shared" si="307"/>
        <v>44.105837004375104</v>
      </c>
      <c r="AP70" s="56">
        <f t="shared" si="307"/>
        <v>45.217488194087402</v>
      </c>
      <c r="AQ70" s="56">
        <f t="shared" si="307"/>
        <v>46.325550361827496</v>
      </c>
      <c r="AR70" s="56">
        <f t="shared" si="307"/>
        <v>47.430131655558753</v>
      </c>
      <c r="AS70" s="56">
        <f t="shared" si="307"/>
        <v>48.53133420709166</v>
      </c>
      <c r="AT70" s="56">
        <f t="shared" si="307"/>
        <v>49.629254612316544</v>
      </c>
      <c r="AU70" s="56">
        <f t="shared" si="307"/>
        <v>50.723984362061181</v>
      </c>
      <c r="AV70" s="56">
        <f t="shared" si="307"/>
        <v>51.815610229729899</v>
      </c>
      <c r="AW70" s="56">
        <f t="shared" si="307"/>
        <v>52.904214620984739</v>
      </c>
      <c r="AX70" s="56">
        <f t="shared" si="307"/>
        <v>53.989875889981747</v>
      </c>
      <c r="AY70" s="56">
        <f t="shared" si="307"/>
        <v>55.07266862604795</v>
      </c>
      <c r="AZ70" s="56">
        <f t="shared" si="307"/>
        <v>56.15266391415755</v>
      </c>
      <c r="BA70" s="56">
        <f t="shared" si="307"/>
        <v>57.229929572118976</v>
      </c>
      <c r="BB70" s="56">
        <f t="shared" si="307"/>
        <v>58.304530367006365</v>
      </c>
      <c r="BC70" s="56">
        <f t="shared" si="307"/>
        <v>59.376528213045674</v>
      </c>
      <c r="BD70" s="56">
        <f t="shared" si="307"/>
        <v>60.44598235289115</v>
      </c>
      <c r="BE70" s="56">
        <f t="shared" si="307"/>
        <v>61.512949523989633</v>
      </c>
      <c r="BF70" s="56">
        <f t="shared" si="307"/>
        <v>62.57748411152803</v>
      </c>
      <c r="BG70" s="56">
        <f t="shared" si="307"/>
        <v>63.639638289283106</v>
      </c>
      <c r="BH70" s="56">
        <f t="shared" si="307"/>
        <v>64.699462149540565</v>
      </c>
      <c r="BI70" s="56">
        <f t="shared" si="307"/>
        <v>65.757003823118438</v>
      </c>
      <c r="BJ70" s="56">
        <f t="shared" si="307"/>
        <v>66.812309590413832</v>
      </c>
      <c r="BK70" s="56">
        <f t="shared" si="307"/>
        <v>67.865423984293997</v>
      </c>
      <c r="BL70" s="56">
        <f t="shared" si="307"/>
        <v>68.916389885562367</v>
      </c>
      <c r="BM70" s="56">
        <f t="shared" si="307"/>
        <v>69.965248611653806</v>
      </c>
      <c r="BN70" s="56">
        <f t="shared" si="307"/>
        <v>71.012039999146936</v>
      </c>
      <c r="BO70" s="56">
        <f t="shared" si="307"/>
        <v>72.056802480619226</v>
      </c>
      <c r="BP70" s="56">
        <f t="shared" si="307"/>
        <v>73.099573156319792</v>
      </c>
      <c r="BQ70" s="56">
        <f t="shared" si="307"/>
        <v>74.14038786108695</v>
      </c>
      <c r="BR70" s="56">
        <f t="shared" si="307"/>
        <v>75.179281226896393</v>
      </c>
      <c r="BS70" s="56">
        <f t="shared" si="307"/>
        <v>76.216286741389524</v>
      </c>
      <c r="BT70" s="56">
        <f t="shared" ref="BT70:CH70" si="308">EXP(-1.0587+0.8836*LN(BT69)+0.284)</f>
        <v>77.251436802697583</v>
      </c>
      <c r="BU70" s="56">
        <f t="shared" si="308"/>
        <v>78.284762770848715</v>
      </c>
      <c r="BV70" s="56">
        <f t="shared" si="308"/>
        <v>79.316295016018728</v>
      </c>
      <c r="BW70" s="56">
        <f t="shared" si="308"/>
        <v>80.346062963863687</v>
      </c>
      <c r="BX70" s="56">
        <f t="shared" si="308"/>
        <v>81.374095138148775</v>
      </c>
      <c r="BY70" s="56">
        <f t="shared" si="308"/>
        <v>82.40041920087269</v>
      </c>
      <c r="BZ70" s="56">
        <f t="shared" si="308"/>
        <v>83.425061990067064</v>
      </c>
      <c r="CA70" s="56">
        <f t="shared" si="308"/>
        <v>84.448049555436526</v>
      </c>
      <c r="CB70" s="56">
        <f t="shared" si="308"/>
        <v>85.469407191989461</v>
      </c>
      <c r="CC70" s="56">
        <f t="shared" si="308"/>
        <v>86.489159471800505</v>
      </c>
      <c r="CD70" s="56">
        <f t="shared" si="308"/>
        <v>87.5073302740294</v>
      </c>
      <c r="CE70" s="56">
        <f t="shared" si="308"/>
        <v>88.523942813316125</v>
      </c>
      <c r="CF70" s="56">
        <f t="shared" si="308"/>
        <v>89.539019666658362</v>
      </c>
      <c r="CG70" s="56">
        <f t="shared" si="308"/>
        <v>90.552582798871512</v>
      </c>
      <c r="CH70" s="56">
        <f t="shared" si="308"/>
        <v>91.564653586722628</v>
      </c>
    </row>
    <row r="71" spans="4:86" x14ac:dyDescent="0.25">
      <c r="D71" t="s">
        <v>130</v>
      </c>
      <c r="E71" t="s">
        <v>50</v>
      </c>
      <c r="G71" s="56">
        <f>$F$63*70</f>
        <v>612.43000000000006</v>
      </c>
      <c r="H71" s="56">
        <f t="shared" ref="H71:BS71" si="309">$F$63*70</f>
        <v>612.43000000000006</v>
      </c>
      <c r="I71" s="56">
        <f t="shared" si="309"/>
        <v>612.43000000000006</v>
      </c>
      <c r="J71" s="56">
        <f t="shared" si="309"/>
        <v>612.43000000000006</v>
      </c>
      <c r="K71" s="56">
        <f t="shared" si="309"/>
        <v>612.43000000000006</v>
      </c>
      <c r="L71" s="56">
        <f t="shared" si="309"/>
        <v>612.43000000000006</v>
      </c>
      <c r="M71" s="56">
        <f t="shared" si="309"/>
        <v>612.43000000000006</v>
      </c>
      <c r="N71" s="56">
        <f t="shared" si="309"/>
        <v>612.43000000000006</v>
      </c>
      <c r="O71" s="56">
        <f t="shared" si="309"/>
        <v>612.43000000000006</v>
      </c>
      <c r="P71" s="56">
        <f t="shared" si="309"/>
        <v>612.43000000000006</v>
      </c>
      <c r="Q71" s="56">
        <f t="shared" si="309"/>
        <v>612.43000000000006</v>
      </c>
      <c r="R71" s="56">
        <f t="shared" si="309"/>
        <v>612.43000000000006</v>
      </c>
      <c r="S71" s="56">
        <f t="shared" si="309"/>
        <v>612.43000000000006</v>
      </c>
      <c r="T71" s="56">
        <f t="shared" si="309"/>
        <v>612.43000000000006</v>
      </c>
      <c r="U71" s="56">
        <f t="shared" si="309"/>
        <v>612.43000000000006</v>
      </c>
      <c r="V71" s="56">
        <f t="shared" si="309"/>
        <v>612.43000000000006</v>
      </c>
      <c r="W71" s="56">
        <f t="shared" si="309"/>
        <v>612.43000000000006</v>
      </c>
      <c r="X71" s="56">
        <f t="shared" si="309"/>
        <v>612.43000000000006</v>
      </c>
      <c r="Y71" s="56">
        <f t="shared" si="309"/>
        <v>612.43000000000006</v>
      </c>
      <c r="Z71" s="56">
        <f t="shared" si="309"/>
        <v>612.43000000000006</v>
      </c>
      <c r="AA71" s="56">
        <f t="shared" si="309"/>
        <v>612.43000000000006</v>
      </c>
      <c r="AB71" s="56">
        <f t="shared" si="309"/>
        <v>612.43000000000006</v>
      </c>
      <c r="AC71" s="56">
        <f t="shared" si="309"/>
        <v>612.43000000000006</v>
      </c>
      <c r="AD71" s="56">
        <f t="shared" si="309"/>
        <v>612.43000000000006</v>
      </c>
      <c r="AE71" s="56">
        <f t="shared" si="309"/>
        <v>612.43000000000006</v>
      </c>
      <c r="AF71" s="56">
        <f t="shared" si="309"/>
        <v>612.43000000000006</v>
      </c>
      <c r="AG71" s="56">
        <f t="shared" si="309"/>
        <v>612.43000000000006</v>
      </c>
      <c r="AH71" s="56">
        <f t="shared" si="309"/>
        <v>612.43000000000006</v>
      </c>
      <c r="AI71" s="56">
        <f t="shared" si="309"/>
        <v>612.43000000000006</v>
      </c>
      <c r="AJ71" s="46">
        <f t="shared" si="309"/>
        <v>612.43000000000006</v>
      </c>
      <c r="AK71" s="56">
        <f t="shared" si="309"/>
        <v>612.43000000000006</v>
      </c>
      <c r="AL71" s="56">
        <f t="shared" si="309"/>
        <v>612.43000000000006</v>
      </c>
      <c r="AM71" s="56">
        <f t="shared" si="309"/>
        <v>612.43000000000006</v>
      </c>
      <c r="AN71" s="56">
        <f t="shared" si="309"/>
        <v>612.43000000000006</v>
      </c>
      <c r="AO71" s="56">
        <f t="shared" si="309"/>
        <v>612.43000000000006</v>
      </c>
      <c r="AP71" s="56">
        <f t="shared" si="309"/>
        <v>612.43000000000006</v>
      </c>
      <c r="AQ71" s="56">
        <f t="shared" si="309"/>
        <v>612.43000000000006</v>
      </c>
      <c r="AR71" s="56">
        <f t="shared" si="309"/>
        <v>612.43000000000006</v>
      </c>
      <c r="AS71" s="56">
        <f t="shared" si="309"/>
        <v>612.43000000000006</v>
      </c>
      <c r="AT71" s="56">
        <f t="shared" si="309"/>
        <v>612.43000000000006</v>
      </c>
      <c r="AU71" s="56">
        <f t="shared" si="309"/>
        <v>612.43000000000006</v>
      </c>
      <c r="AV71" s="56">
        <f t="shared" si="309"/>
        <v>612.43000000000006</v>
      </c>
      <c r="AW71" s="56">
        <f t="shared" si="309"/>
        <v>612.43000000000006</v>
      </c>
      <c r="AX71" s="56">
        <f t="shared" si="309"/>
        <v>612.43000000000006</v>
      </c>
      <c r="AY71" s="56">
        <f t="shared" si="309"/>
        <v>612.43000000000006</v>
      </c>
      <c r="AZ71" s="56">
        <f t="shared" si="309"/>
        <v>612.43000000000006</v>
      </c>
      <c r="BA71" s="56">
        <f t="shared" si="309"/>
        <v>612.43000000000006</v>
      </c>
      <c r="BB71" s="56">
        <f t="shared" si="309"/>
        <v>612.43000000000006</v>
      </c>
      <c r="BC71" s="56">
        <f t="shared" si="309"/>
        <v>612.43000000000006</v>
      </c>
      <c r="BD71" s="56">
        <f t="shared" si="309"/>
        <v>612.43000000000006</v>
      </c>
      <c r="BE71" s="56">
        <f t="shared" si="309"/>
        <v>612.43000000000006</v>
      </c>
      <c r="BF71" s="56">
        <f t="shared" si="309"/>
        <v>612.43000000000006</v>
      </c>
      <c r="BG71" s="56">
        <f t="shared" si="309"/>
        <v>612.43000000000006</v>
      </c>
      <c r="BH71" s="56">
        <f t="shared" si="309"/>
        <v>612.43000000000006</v>
      </c>
      <c r="BI71" s="56">
        <f t="shared" si="309"/>
        <v>612.43000000000006</v>
      </c>
      <c r="BJ71" s="56">
        <f t="shared" si="309"/>
        <v>612.43000000000006</v>
      </c>
      <c r="BK71" s="56">
        <f t="shared" si="309"/>
        <v>612.43000000000006</v>
      </c>
      <c r="BL71" s="56">
        <f t="shared" si="309"/>
        <v>612.43000000000006</v>
      </c>
      <c r="BM71" s="56">
        <f t="shared" si="309"/>
        <v>612.43000000000006</v>
      </c>
      <c r="BN71" s="56">
        <f t="shared" si="309"/>
        <v>612.43000000000006</v>
      </c>
      <c r="BO71" s="56">
        <f t="shared" si="309"/>
        <v>612.43000000000006</v>
      </c>
      <c r="BP71" s="56">
        <f t="shared" si="309"/>
        <v>612.43000000000006</v>
      </c>
      <c r="BQ71" s="56">
        <f t="shared" si="309"/>
        <v>612.43000000000006</v>
      </c>
      <c r="BR71" s="56">
        <f t="shared" si="309"/>
        <v>612.43000000000006</v>
      </c>
      <c r="BS71" s="56">
        <f t="shared" si="309"/>
        <v>612.43000000000006</v>
      </c>
      <c r="BT71" s="56">
        <f t="shared" ref="BT71:CH71" si="310">$F$63*70</f>
        <v>612.43000000000006</v>
      </c>
      <c r="BU71" s="56">
        <f t="shared" si="310"/>
        <v>612.43000000000006</v>
      </c>
      <c r="BV71" s="56">
        <f t="shared" si="310"/>
        <v>612.43000000000006</v>
      </c>
      <c r="BW71" s="56">
        <f t="shared" si="310"/>
        <v>612.43000000000006</v>
      </c>
      <c r="BX71" s="56">
        <f t="shared" si="310"/>
        <v>612.43000000000006</v>
      </c>
      <c r="BY71" s="56">
        <f t="shared" si="310"/>
        <v>612.43000000000006</v>
      </c>
      <c r="BZ71" s="56">
        <f t="shared" si="310"/>
        <v>612.43000000000006</v>
      </c>
      <c r="CA71" s="56">
        <f t="shared" si="310"/>
        <v>612.43000000000006</v>
      </c>
      <c r="CB71" s="56">
        <f t="shared" si="310"/>
        <v>612.43000000000006</v>
      </c>
      <c r="CC71" s="56">
        <f t="shared" si="310"/>
        <v>612.43000000000006</v>
      </c>
      <c r="CD71" s="56">
        <f t="shared" si="310"/>
        <v>612.43000000000006</v>
      </c>
      <c r="CE71" s="56">
        <f t="shared" si="310"/>
        <v>612.43000000000006</v>
      </c>
      <c r="CF71" s="56">
        <f t="shared" si="310"/>
        <v>612.43000000000006</v>
      </c>
      <c r="CG71" s="56">
        <f t="shared" si="310"/>
        <v>612.43000000000006</v>
      </c>
      <c r="CH71" s="56">
        <f t="shared" si="310"/>
        <v>612.43000000000006</v>
      </c>
    </row>
    <row r="72" spans="4:86" ht="16.5" x14ac:dyDescent="0.25">
      <c r="D72" s="42" t="s">
        <v>71</v>
      </c>
      <c r="E72" t="s">
        <v>72</v>
      </c>
      <c r="F72" s="58" t="s">
        <v>73</v>
      </c>
      <c r="G72" s="56">
        <f>IF(G62&gt;30,10*$F$63,$F$63*(10/2+10/30*G62/2))</f>
        <v>45.203166666666675</v>
      </c>
      <c r="H72" s="56">
        <f t="shared" ref="H72:BS72" si="311">IF(H62&gt;30,10*$F$63,$F$63*(10/2+10/30*H62/2))</f>
        <v>46.661333333333332</v>
      </c>
      <c r="I72" s="56">
        <f t="shared" si="311"/>
        <v>48.119500000000002</v>
      </c>
      <c r="J72" s="56">
        <f t="shared" si="311"/>
        <v>49.577666666666673</v>
      </c>
      <c r="K72" s="56">
        <f t="shared" si="311"/>
        <v>51.035833333333336</v>
      </c>
      <c r="L72" s="56">
        <f t="shared" si="311"/>
        <v>52.494</v>
      </c>
      <c r="M72" s="56">
        <f t="shared" si="311"/>
        <v>53.952166666666663</v>
      </c>
      <c r="N72" s="56">
        <f t="shared" si="311"/>
        <v>55.410333333333334</v>
      </c>
      <c r="O72" s="56">
        <f t="shared" si="311"/>
        <v>56.868500000000004</v>
      </c>
      <c r="P72" s="56">
        <f t="shared" si="311"/>
        <v>58.326666666666668</v>
      </c>
      <c r="Q72" s="56">
        <f t="shared" si="311"/>
        <v>59.784833333333331</v>
      </c>
      <c r="R72" s="56">
        <f t="shared" si="311"/>
        <v>61.243000000000002</v>
      </c>
      <c r="S72" s="56">
        <f t="shared" si="311"/>
        <v>62.701166666666666</v>
      </c>
      <c r="T72" s="56">
        <f t="shared" si="311"/>
        <v>64.159333333333336</v>
      </c>
      <c r="U72" s="56">
        <f t="shared" si="311"/>
        <v>65.617500000000007</v>
      </c>
      <c r="V72" s="56">
        <f t="shared" si="311"/>
        <v>67.075666666666663</v>
      </c>
      <c r="W72" s="56">
        <f t="shared" si="311"/>
        <v>68.533833333333334</v>
      </c>
      <c r="X72" s="56">
        <f t="shared" si="311"/>
        <v>69.992000000000004</v>
      </c>
      <c r="Y72" s="56">
        <f t="shared" si="311"/>
        <v>71.450166666666661</v>
      </c>
      <c r="Z72" s="56">
        <f t="shared" si="311"/>
        <v>72.908333333333331</v>
      </c>
      <c r="AA72" s="56">
        <f t="shared" si="311"/>
        <v>74.366500000000002</v>
      </c>
      <c r="AB72" s="56">
        <f t="shared" si="311"/>
        <v>75.824666666666673</v>
      </c>
      <c r="AC72" s="56">
        <f t="shared" si="311"/>
        <v>77.282833333333329</v>
      </c>
      <c r="AD72" s="56">
        <f t="shared" si="311"/>
        <v>78.741</v>
      </c>
      <c r="AE72" s="56">
        <f t="shared" si="311"/>
        <v>80.19916666666667</v>
      </c>
      <c r="AF72" s="56">
        <f t="shared" si="311"/>
        <v>81.657333333333327</v>
      </c>
      <c r="AG72" s="56">
        <f t="shared" si="311"/>
        <v>83.115500000000011</v>
      </c>
      <c r="AH72" s="56">
        <f t="shared" si="311"/>
        <v>84.573666666666668</v>
      </c>
      <c r="AI72" s="56">
        <f t="shared" si="311"/>
        <v>86.031833333333324</v>
      </c>
      <c r="AJ72" s="46">
        <f t="shared" si="311"/>
        <v>87.490000000000009</v>
      </c>
      <c r="AK72" s="56">
        <f t="shared" si="311"/>
        <v>87.490000000000009</v>
      </c>
      <c r="AL72" s="56">
        <f t="shared" si="311"/>
        <v>87.490000000000009</v>
      </c>
      <c r="AM72" s="56">
        <f t="shared" si="311"/>
        <v>87.490000000000009</v>
      </c>
      <c r="AN72" s="56">
        <f t="shared" si="311"/>
        <v>87.490000000000009</v>
      </c>
      <c r="AO72" s="56">
        <f t="shared" si="311"/>
        <v>87.490000000000009</v>
      </c>
      <c r="AP72" s="56">
        <f t="shared" si="311"/>
        <v>87.490000000000009</v>
      </c>
      <c r="AQ72" s="56">
        <f t="shared" si="311"/>
        <v>87.490000000000009</v>
      </c>
      <c r="AR72" s="56">
        <f t="shared" si="311"/>
        <v>87.490000000000009</v>
      </c>
      <c r="AS72" s="56">
        <f t="shared" si="311"/>
        <v>87.490000000000009</v>
      </c>
      <c r="AT72" s="56">
        <f t="shared" si="311"/>
        <v>87.490000000000009</v>
      </c>
      <c r="AU72" s="56">
        <f t="shared" si="311"/>
        <v>87.490000000000009</v>
      </c>
      <c r="AV72" s="56">
        <f t="shared" si="311"/>
        <v>87.490000000000009</v>
      </c>
      <c r="AW72" s="56">
        <f t="shared" si="311"/>
        <v>87.490000000000009</v>
      </c>
      <c r="AX72" s="56">
        <f t="shared" si="311"/>
        <v>87.490000000000009</v>
      </c>
      <c r="AY72" s="56">
        <f t="shared" si="311"/>
        <v>87.490000000000009</v>
      </c>
      <c r="AZ72" s="56">
        <f t="shared" si="311"/>
        <v>87.490000000000009</v>
      </c>
      <c r="BA72" s="56">
        <f t="shared" si="311"/>
        <v>87.490000000000009</v>
      </c>
      <c r="BB72" s="56">
        <f t="shared" si="311"/>
        <v>87.490000000000009</v>
      </c>
      <c r="BC72" s="56">
        <f t="shared" si="311"/>
        <v>87.490000000000009</v>
      </c>
      <c r="BD72" s="56">
        <f t="shared" si="311"/>
        <v>87.490000000000009</v>
      </c>
      <c r="BE72" s="56">
        <f t="shared" si="311"/>
        <v>87.490000000000009</v>
      </c>
      <c r="BF72" s="56">
        <f t="shared" si="311"/>
        <v>87.490000000000009</v>
      </c>
      <c r="BG72" s="56">
        <f t="shared" si="311"/>
        <v>87.490000000000009</v>
      </c>
      <c r="BH72" s="56">
        <f t="shared" si="311"/>
        <v>87.490000000000009</v>
      </c>
      <c r="BI72" s="56">
        <f t="shared" si="311"/>
        <v>87.490000000000009</v>
      </c>
      <c r="BJ72" s="56">
        <f t="shared" si="311"/>
        <v>87.490000000000009</v>
      </c>
      <c r="BK72" s="56">
        <f t="shared" si="311"/>
        <v>87.490000000000009</v>
      </c>
      <c r="BL72" s="56">
        <f t="shared" si="311"/>
        <v>87.490000000000009</v>
      </c>
      <c r="BM72" s="56">
        <f t="shared" si="311"/>
        <v>87.490000000000009</v>
      </c>
      <c r="BN72" s="56">
        <f t="shared" si="311"/>
        <v>87.490000000000009</v>
      </c>
      <c r="BO72" s="56">
        <f t="shared" si="311"/>
        <v>87.490000000000009</v>
      </c>
      <c r="BP72" s="56">
        <f t="shared" si="311"/>
        <v>87.490000000000009</v>
      </c>
      <c r="BQ72" s="56">
        <f t="shared" si="311"/>
        <v>87.490000000000009</v>
      </c>
      <c r="BR72" s="56">
        <f t="shared" si="311"/>
        <v>87.490000000000009</v>
      </c>
      <c r="BS72" s="56">
        <f t="shared" si="311"/>
        <v>87.490000000000009</v>
      </c>
      <c r="BT72" s="56">
        <f t="shared" ref="BT72:CH72" si="312">IF(BT62&gt;30,10*$F$63,$F$63*(10/2+10/30*BT62/2))</f>
        <v>87.490000000000009</v>
      </c>
      <c r="BU72" s="56">
        <f t="shared" si="312"/>
        <v>87.490000000000009</v>
      </c>
      <c r="BV72" s="56">
        <f t="shared" si="312"/>
        <v>87.490000000000009</v>
      </c>
      <c r="BW72" s="56">
        <f t="shared" si="312"/>
        <v>87.490000000000009</v>
      </c>
      <c r="BX72" s="56">
        <f t="shared" si="312"/>
        <v>87.490000000000009</v>
      </c>
      <c r="BY72" s="56">
        <f t="shared" si="312"/>
        <v>87.490000000000009</v>
      </c>
      <c r="BZ72" s="56">
        <f t="shared" si="312"/>
        <v>87.490000000000009</v>
      </c>
      <c r="CA72" s="56">
        <f t="shared" si="312"/>
        <v>87.490000000000009</v>
      </c>
      <c r="CB72" s="56">
        <f t="shared" si="312"/>
        <v>87.490000000000009</v>
      </c>
      <c r="CC72" s="56">
        <f t="shared" si="312"/>
        <v>87.490000000000009</v>
      </c>
      <c r="CD72" s="56">
        <f t="shared" si="312"/>
        <v>87.490000000000009</v>
      </c>
      <c r="CE72" s="56">
        <f t="shared" si="312"/>
        <v>87.490000000000009</v>
      </c>
      <c r="CF72" s="56">
        <f t="shared" si="312"/>
        <v>87.490000000000009</v>
      </c>
      <c r="CG72" s="56">
        <f t="shared" si="312"/>
        <v>87.490000000000009</v>
      </c>
      <c r="CH72" s="56">
        <f t="shared" si="312"/>
        <v>87.490000000000009</v>
      </c>
    </row>
    <row r="73" spans="4:86" x14ac:dyDescent="0.25">
      <c r="D73" t="s">
        <v>74</v>
      </c>
      <c r="E73" t="s">
        <v>75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0</v>
      </c>
      <c r="W73" s="56">
        <v>0</v>
      </c>
      <c r="X73" s="56">
        <v>0</v>
      </c>
      <c r="Y73" s="56">
        <v>0</v>
      </c>
      <c r="Z73" s="56">
        <v>0</v>
      </c>
      <c r="AA73" s="56">
        <v>0</v>
      </c>
      <c r="AB73" s="56">
        <v>0</v>
      </c>
      <c r="AC73" s="56">
        <v>0</v>
      </c>
      <c r="AD73" s="56">
        <v>0</v>
      </c>
      <c r="AE73" s="56">
        <v>0</v>
      </c>
      <c r="AF73" s="56">
        <v>0</v>
      </c>
      <c r="AG73" s="56">
        <v>0</v>
      </c>
      <c r="AH73" s="56">
        <v>0</v>
      </c>
      <c r="AI73" s="56">
        <v>0</v>
      </c>
      <c r="AJ73" s="46">
        <v>0</v>
      </c>
      <c r="AK73" s="56">
        <v>0</v>
      </c>
      <c r="AL73" s="56">
        <v>0</v>
      </c>
      <c r="AM73" s="56">
        <v>0</v>
      </c>
      <c r="AN73" s="56">
        <v>0</v>
      </c>
      <c r="AO73" s="56">
        <v>0</v>
      </c>
      <c r="AP73" s="56">
        <v>0</v>
      </c>
      <c r="AQ73" s="56">
        <v>0</v>
      </c>
      <c r="AR73" s="56">
        <v>0</v>
      </c>
      <c r="AS73" s="56">
        <v>0</v>
      </c>
      <c r="AT73" s="56">
        <v>0</v>
      </c>
      <c r="AU73" s="56">
        <v>0</v>
      </c>
      <c r="AV73" s="56">
        <v>0</v>
      </c>
      <c r="AW73" s="56">
        <v>0</v>
      </c>
      <c r="AX73" s="56">
        <v>0</v>
      </c>
      <c r="AY73" s="56">
        <v>0</v>
      </c>
      <c r="AZ73" s="56">
        <v>0</v>
      </c>
      <c r="BA73" s="56">
        <v>0</v>
      </c>
      <c r="BB73" s="56">
        <v>0</v>
      </c>
      <c r="BC73" s="56">
        <v>0</v>
      </c>
      <c r="BD73" s="56">
        <v>0</v>
      </c>
      <c r="BE73" s="56">
        <v>0</v>
      </c>
      <c r="BF73" s="56">
        <v>0</v>
      </c>
      <c r="BG73" s="56">
        <v>0</v>
      </c>
      <c r="BH73" s="56">
        <v>0</v>
      </c>
      <c r="BI73" s="56">
        <v>0</v>
      </c>
      <c r="BJ73" s="56">
        <v>0</v>
      </c>
      <c r="BK73" s="56">
        <v>0</v>
      </c>
      <c r="BL73" s="56">
        <v>0</v>
      </c>
      <c r="BM73" s="56">
        <v>0</v>
      </c>
      <c r="BN73" s="56">
        <v>0</v>
      </c>
      <c r="BO73" s="56">
        <v>0</v>
      </c>
      <c r="BP73" s="56">
        <v>0</v>
      </c>
      <c r="BQ73" s="56">
        <v>0</v>
      </c>
      <c r="BR73" s="56">
        <v>0</v>
      </c>
      <c r="BS73" s="56">
        <v>0</v>
      </c>
      <c r="BT73" s="56">
        <v>0</v>
      </c>
      <c r="BU73" s="56">
        <v>0</v>
      </c>
      <c r="BV73" s="56">
        <v>0</v>
      </c>
      <c r="BW73" s="56">
        <v>0</v>
      </c>
      <c r="BX73" s="56">
        <v>0</v>
      </c>
      <c r="BY73" s="56">
        <v>0</v>
      </c>
      <c r="BZ73" s="56">
        <v>0</v>
      </c>
      <c r="CA73" s="56">
        <v>0</v>
      </c>
      <c r="CB73" s="56">
        <v>0</v>
      </c>
      <c r="CC73" s="56">
        <v>0</v>
      </c>
      <c r="CD73" s="56">
        <v>0</v>
      </c>
      <c r="CE73" s="56">
        <v>0</v>
      </c>
      <c r="CF73" s="56">
        <v>0</v>
      </c>
      <c r="CG73" s="56">
        <v>0</v>
      </c>
      <c r="CH73" s="56">
        <v>0</v>
      </c>
    </row>
    <row r="74" spans="4:86" x14ac:dyDescent="0.25">
      <c r="D74" t="s">
        <v>131</v>
      </c>
      <c r="E74" t="s">
        <v>132</v>
      </c>
      <c r="F74" s="56"/>
      <c r="G74" s="56">
        <f>((G69+G70)*0.475+G71+G72+G73)*44/12</f>
        <v>2423.3270623763842</v>
      </c>
      <c r="H74" s="56">
        <f t="shared" ref="H74:AU74" si="313">((H69+H70)*0.475+H71+H72+H73)*44/12</f>
        <v>2440.1644547398296</v>
      </c>
      <c r="I74" s="56">
        <f t="shared" si="313"/>
        <v>2456.8356345239135</v>
      </c>
      <c r="J74" s="56">
        <f t="shared" si="313"/>
        <v>2473.4043570067402</v>
      </c>
      <c r="K74" s="56">
        <f t="shared" si="313"/>
        <v>2489.8995181703799</v>
      </c>
      <c r="L74" s="56">
        <f t="shared" si="313"/>
        <v>2506.3376014894498</v>
      </c>
      <c r="M74" s="56">
        <f t="shared" si="313"/>
        <v>2522.7292332226903</v>
      </c>
      <c r="N74" s="56">
        <f t="shared" si="313"/>
        <v>2539.0818149788388</v>
      </c>
      <c r="O74" s="56">
        <f t="shared" si="313"/>
        <v>2555.4007870344753</v>
      </c>
      <c r="P74" s="56">
        <f t="shared" si="313"/>
        <v>2571.6903097925961</v>
      </c>
      <c r="Q74" s="56">
        <f t="shared" si="313"/>
        <v>2587.9536634253191</v>
      </c>
      <c r="R74" s="56">
        <f t="shared" si="313"/>
        <v>2604.1934975025802</v>
      </c>
      <c r="S74" s="56">
        <f t="shared" si="313"/>
        <v>2620.4119948177163</v>
      </c>
      <c r="T74" s="56">
        <f t="shared" si="313"/>
        <v>2636.61098327329</v>
      </c>
      <c r="U74" s="56">
        <f t="shared" si="313"/>
        <v>2652.7920148461267</v>
      </c>
      <c r="V74" s="56">
        <f t="shared" si="313"/>
        <v>2668.9564228758104</v>
      </c>
      <c r="W74" s="56">
        <f t="shared" si="313"/>
        <v>2685.1053646144023</v>
      </c>
      <c r="X74" s="56">
        <f t="shared" si="313"/>
        <v>2701.239853475603</v>
      </c>
      <c r="Y74" s="56">
        <f t="shared" si="313"/>
        <v>2717.3607839119736</v>
      </c>
      <c r="Z74" s="56">
        <f t="shared" si="313"/>
        <v>2733.4689509054447</v>
      </c>
      <c r="AA74" s="56">
        <f t="shared" si="313"/>
        <v>2749.5650654489405</v>
      </c>
      <c r="AB74" s="56">
        <f t="shared" si="313"/>
        <v>2765.6497669955729</v>
      </c>
      <c r="AC74" s="56">
        <f t="shared" si="313"/>
        <v>2781.7236335803609</v>
      </c>
      <c r="AD74" s="56">
        <f t="shared" si="313"/>
        <v>2797.7871901319845</v>
      </c>
      <c r="AE74" s="56">
        <f t="shared" si="313"/>
        <v>2813.8409153602038</v>
      </c>
      <c r="AF74" s="56">
        <f t="shared" si="313"/>
        <v>2829.8852475102794</v>
      </c>
      <c r="AG74" s="56">
        <f t="shared" si="313"/>
        <v>2845.9205892071909</v>
      </c>
      <c r="AH74" s="56">
        <f t="shared" si="313"/>
        <v>2861.9473115620217</v>
      </c>
      <c r="AI74" s="56">
        <f t="shared" si="313"/>
        <v>2877.9657576752311</v>
      </c>
      <c r="AJ74" s="46">
        <f t="shared" si="313"/>
        <v>2893.9762456431422</v>
      </c>
      <c r="AK74" s="56">
        <f t="shared" si="313"/>
        <v>2904.6324600411899</v>
      </c>
      <c r="AL74" s="56">
        <f t="shared" si="313"/>
        <v>2915.2812875074565</v>
      </c>
      <c r="AM74" s="56">
        <f t="shared" si="313"/>
        <v>2925.922985370365</v>
      </c>
      <c r="AN74" s="56">
        <f t="shared" si="313"/>
        <v>2936.5577944764332</v>
      </c>
      <c r="AO74" s="56">
        <f t="shared" si="313"/>
        <v>2947.1859406992867</v>
      </c>
      <c r="AP74" s="56">
        <f t="shared" si="313"/>
        <v>2957.8076362713691</v>
      </c>
      <c r="AQ74" s="56">
        <f t="shared" si="313"/>
        <v>2968.4230809635169</v>
      </c>
      <c r="AR74" s="56">
        <f t="shared" si="313"/>
        <v>2979.0324631334315</v>
      </c>
      <c r="AS74" s="56">
        <f t="shared" si="313"/>
        <v>2989.6359606606852</v>
      </c>
      <c r="AT74" s="56">
        <f t="shared" si="313"/>
        <v>3000.2337417831181</v>
      </c>
      <c r="AU74" s="56">
        <f t="shared" si="313"/>
        <v>3010.8259658472566</v>
      </c>
      <c r="AV74" s="56">
        <f>((AV69+AV70)*0.475+AV71+AV72+AV73)*44/12</f>
        <v>3021.4127839834468</v>
      </c>
      <c r="AW74" s="56">
        <f t="shared" ref="AW74:CG74" si="314">((AW69+AW70)*0.475+AW71+AW72+AW73)*44/12</f>
        <v>3031.9943397148818</v>
      </c>
      <c r="AX74" s="56">
        <f t="shared" si="314"/>
        <v>3042.5707695083852</v>
      </c>
      <c r="AY74" s="56">
        <f t="shared" si="314"/>
        <v>3053.1422032737005</v>
      </c>
      <c r="AZ74" s="56">
        <f t="shared" si="314"/>
        <v>3063.7087648171582</v>
      </c>
      <c r="BA74" s="56">
        <f t="shared" si="314"/>
        <v>3074.2705722547744</v>
      </c>
      <c r="BB74" s="56">
        <f t="shared" si="314"/>
        <v>3084.8277383892032</v>
      </c>
      <c r="BC74" s="56">
        <f t="shared" si="314"/>
        <v>3095.3803710543884</v>
      </c>
      <c r="BD74" s="56">
        <f t="shared" si="314"/>
        <v>3105.9285734312857</v>
      </c>
      <c r="BE74" s="56">
        <f t="shared" si="314"/>
        <v>3116.4724443376158</v>
      </c>
      <c r="BF74" s="56">
        <f t="shared" si="314"/>
        <v>3127.0120784942451</v>
      </c>
      <c r="BG74" s="56">
        <f t="shared" si="314"/>
        <v>3137.5475667705014</v>
      </c>
      <c r="BH74" s="56">
        <f t="shared" si="314"/>
        <v>3148.0789964104501</v>
      </c>
      <c r="BI74" s="56">
        <f t="shared" si="314"/>
        <v>3158.6064512419321</v>
      </c>
      <c r="BJ74" s="56">
        <f t="shared" si="314"/>
        <v>3169.130011869971</v>
      </c>
      <c r="BK74" s="56">
        <f t="shared" si="314"/>
        <v>3179.649755855979</v>
      </c>
      <c r="BL74" s="56">
        <f t="shared" si="314"/>
        <v>3190.1657578840209</v>
      </c>
      <c r="BM74" s="56">
        <f t="shared" si="314"/>
        <v>3200.6780899152968</v>
      </c>
      <c r="BN74" s="56">
        <f t="shared" si="314"/>
        <v>3211.186821331848</v>
      </c>
      <c r="BO74" s="56">
        <f t="shared" si="314"/>
        <v>3221.6920190704118</v>
      </c>
      <c r="BP74" s="56">
        <f t="shared" si="314"/>
        <v>3232.193747747257</v>
      </c>
      <c r="BQ74" s="56">
        <f t="shared" si="314"/>
        <v>3242.6920697747264</v>
      </c>
      <c r="BR74" s="56">
        <f t="shared" si="314"/>
        <v>3253.1870454701784</v>
      </c>
      <c r="BS74" s="56">
        <f t="shared" si="314"/>
        <v>3263.6787331579203</v>
      </c>
      <c r="BT74" s="56">
        <f t="shared" si="314"/>
        <v>3274.1671892646987</v>
      </c>
      <c r="BU74" s="56">
        <f t="shared" si="314"/>
        <v>3284.6524684092278</v>
      </c>
      <c r="BV74" s="56">
        <f t="shared" si="314"/>
        <v>3295.1346234862335</v>
      </c>
      <c r="BW74" s="56">
        <f t="shared" si="314"/>
        <v>3305.6137057453961</v>
      </c>
      <c r="BX74" s="56">
        <f t="shared" si="314"/>
        <v>3316.0897648656087</v>
      </c>
      <c r="BY74" s="56">
        <f t="shared" si="314"/>
        <v>3326.5628490248532</v>
      </c>
      <c r="BZ74" s="56">
        <f t="shared" si="314"/>
        <v>3337.0330049660338</v>
      </c>
      <c r="CA74" s="56">
        <f t="shared" si="314"/>
        <v>3347.5002780590526</v>
      </c>
      <c r="CB74" s="56">
        <f t="shared" si="314"/>
        <v>3357.9647123593818</v>
      </c>
      <c r="CC74" s="56">
        <f t="shared" si="314"/>
        <v>3368.4263506633865</v>
      </c>
      <c r="CD74" s="56">
        <f t="shared" si="314"/>
        <v>3378.8852345606015</v>
      </c>
      <c r="CE74" s="56">
        <f t="shared" si="314"/>
        <v>3389.3414044831929</v>
      </c>
      <c r="CF74" s="56">
        <f t="shared" si="314"/>
        <v>3399.7948997527633</v>
      </c>
      <c r="CG74" s="56">
        <f t="shared" si="314"/>
        <v>3410.2457586247015</v>
      </c>
      <c r="CH74" s="56">
        <f>((CH69+CH70)*0.475+CH71+CH72+CH73)*44/12</f>
        <v>3420.6940183302086</v>
      </c>
    </row>
    <row r="75" spans="4:86" x14ac:dyDescent="0.25">
      <c r="F75" s="56"/>
      <c r="G75" s="56"/>
      <c r="H75" s="60"/>
      <c r="AJ75" s="41"/>
    </row>
    <row r="76" spans="4:86" x14ac:dyDescent="0.25">
      <c r="F76" s="56"/>
      <c r="G76" s="56"/>
      <c r="AJ76" s="41"/>
    </row>
    <row r="77" spans="4:86" x14ac:dyDescent="0.25">
      <c r="AJ77" s="41"/>
    </row>
    <row r="78" spans="4:86" x14ac:dyDescent="0.25">
      <c r="D78" s="51" t="s">
        <v>82</v>
      </c>
      <c r="E78" s="51"/>
      <c r="AJ78" s="41"/>
    </row>
    <row r="79" spans="4:86" x14ac:dyDescent="0.25">
      <c r="D79" t="s">
        <v>133</v>
      </c>
      <c r="E79" s="42" t="s">
        <v>129</v>
      </c>
      <c r="G79" s="61"/>
      <c r="AJ79" s="41"/>
      <c r="CH79">
        <f>CH68</f>
        <v>80</v>
      </c>
    </row>
    <row r="80" spans="4:86" x14ac:dyDescent="0.25">
      <c r="D80" t="s">
        <v>54</v>
      </c>
      <c r="E80" t="s">
        <v>55</v>
      </c>
      <c r="F80" s="61">
        <f>F64</f>
        <v>0.56999999999999995</v>
      </c>
      <c r="G80" s="61"/>
      <c r="AJ80" s="41"/>
    </row>
    <row r="81" spans="4:87" x14ac:dyDescent="0.25">
      <c r="D81" t="s">
        <v>87</v>
      </c>
      <c r="E81" t="s">
        <v>88</v>
      </c>
      <c r="G81" s="61">
        <f>G79*$F$80*$F$63</f>
        <v>0</v>
      </c>
      <c r="H81" s="61">
        <f t="shared" ref="H81:BS81" si="315">H79*$F$80*$F$63</f>
        <v>0</v>
      </c>
      <c r="I81" s="61">
        <f t="shared" si="315"/>
        <v>0</v>
      </c>
      <c r="J81" s="61">
        <f t="shared" si="315"/>
        <v>0</v>
      </c>
      <c r="K81" s="61">
        <f t="shared" si="315"/>
        <v>0</v>
      </c>
      <c r="L81" s="61">
        <f t="shared" si="315"/>
        <v>0</v>
      </c>
      <c r="M81" s="61">
        <f t="shared" si="315"/>
        <v>0</v>
      </c>
      <c r="N81" s="61">
        <f t="shared" si="315"/>
        <v>0</v>
      </c>
      <c r="O81" s="61">
        <f t="shared" si="315"/>
        <v>0</v>
      </c>
      <c r="P81" s="61">
        <f t="shared" si="315"/>
        <v>0</v>
      </c>
      <c r="Q81" s="61">
        <f t="shared" si="315"/>
        <v>0</v>
      </c>
      <c r="R81" s="61">
        <f t="shared" si="315"/>
        <v>0</v>
      </c>
      <c r="S81" s="61">
        <f t="shared" si="315"/>
        <v>0</v>
      </c>
      <c r="T81" s="61">
        <f t="shared" si="315"/>
        <v>0</v>
      </c>
      <c r="U81" s="61">
        <f t="shared" si="315"/>
        <v>0</v>
      </c>
      <c r="V81" s="61">
        <f t="shared" si="315"/>
        <v>0</v>
      </c>
      <c r="W81" s="61">
        <f t="shared" si="315"/>
        <v>0</v>
      </c>
      <c r="X81" s="61">
        <f t="shared" si="315"/>
        <v>0</v>
      </c>
      <c r="Y81" s="61">
        <f t="shared" si="315"/>
        <v>0</v>
      </c>
      <c r="Z81" s="61">
        <f t="shared" si="315"/>
        <v>0</v>
      </c>
      <c r="AA81" s="61">
        <f t="shared" si="315"/>
        <v>0</v>
      </c>
      <c r="AB81" s="61">
        <f t="shared" si="315"/>
        <v>0</v>
      </c>
      <c r="AC81" s="61">
        <f t="shared" si="315"/>
        <v>0</v>
      </c>
      <c r="AD81" s="61">
        <f t="shared" si="315"/>
        <v>0</v>
      </c>
      <c r="AE81" s="61">
        <f t="shared" si="315"/>
        <v>0</v>
      </c>
      <c r="AF81" s="61">
        <f t="shared" si="315"/>
        <v>0</v>
      </c>
      <c r="AG81" s="61">
        <f t="shared" si="315"/>
        <v>0</v>
      </c>
      <c r="AH81" s="61">
        <f t="shared" si="315"/>
        <v>0</v>
      </c>
      <c r="AI81" s="61">
        <f t="shared" si="315"/>
        <v>0</v>
      </c>
      <c r="AJ81" s="62">
        <f t="shared" si="315"/>
        <v>0</v>
      </c>
      <c r="AK81" s="61">
        <f t="shared" si="315"/>
        <v>0</v>
      </c>
      <c r="AL81" s="61">
        <f t="shared" si="315"/>
        <v>0</v>
      </c>
      <c r="AM81" s="61">
        <f t="shared" si="315"/>
        <v>0</v>
      </c>
      <c r="AN81" s="61">
        <f t="shared" si="315"/>
        <v>0</v>
      </c>
      <c r="AO81" s="61">
        <f t="shared" si="315"/>
        <v>0</v>
      </c>
      <c r="AP81" s="61">
        <f t="shared" si="315"/>
        <v>0</v>
      </c>
      <c r="AQ81" s="61">
        <f t="shared" si="315"/>
        <v>0</v>
      </c>
      <c r="AR81" s="61">
        <f t="shared" si="315"/>
        <v>0</v>
      </c>
      <c r="AS81" s="61">
        <f t="shared" si="315"/>
        <v>0</v>
      </c>
      <c r="AT81" s="61">
        <f t="shared" si="315"/>
        <v>0</v>
      </c>
      <c r="AU81" s="61">
        <f t="shared" si="315"/>
        <v>0</v>
      </c>
      <c r="AV81" s="61">
        <f t="shared" si="315"/>
        <v>0</v>
      </c>
      <c r="AW81" s="61">
        <f t="shared" si="315"/>
        <v>0</v>
      </c>
      <c r="AX81" s="61">
        <f t="shared" si="315"/>
        <v>0</v>
      </c>
      <c r="AY81" s="61">
        <f t="shared" si="315"/>
        <v>0</v>
      </c>
      <c r="AZ81" s="61">
        <f t="shared" si="315"/>
        <v>0</v>
      </c>
      <c r="BA81" s="61">
        <f t="shared" si="315"/>
        <v>0</v>
      </c>
      <c r="BB81" s="61">
        <f t="shared" si="315"/>
        <v>0</v>
      </c>
      <c r="BC81" s="61">
        <f t="shared" si="315"/>
        <v>0</v>
      </c>
      <c r="BD81" s="61">
        <f t="shared" si="315"/>
        <v>0</v>
      </c>
      <c r="BE81" s="61">
        <f t="shared" si="315"/>
        <v>0</v>
      </c>
      <c r="BF81" s="61">
        <f t="shared" si="315"/>
        <v>0</v>
      </c>
      <c r="BG81" s="61">
        <f t="shared" si="315"/>
        <v>0</v>
      </c>
      <c r="BH81" s="61">
        <f t="shared" si="315"/>
        <v>0</v>
      </c>
      <c r="BI81" s="61">
        <f t="shared" si="315"/>
        <v>0</v>
      </c>
      <c r="BJ81" s="61">
        <f t="shared" si="315"/>
        <v>0</v>
      </c>
      <c r="BK81" s="61">
        <f t="shared" si="315"/>
        <v>0</v>
      </c>
      <c r="BL81" s="61">
        <f t="shared" si="315"/>
        <v>0</v>
      </c>
      <c r="BM81" s="61">
        <f t="shared" si="315"/>
        <v>0</v>
      </c>
      <c r="BN81" s="61">
        <f t="shared" si="315"/>
        <v>0</v>
      </c>
      <c r="BO81" s="61">
        <f t="shared" si="315"/>
        <v>0</v>
      </c>
      <c r="BP81" s="61">
        <f t="shared" si="315"/>
        <v>0</v>
      </c>
      <c r="BQ81" s="61">
        <f t="shared" si="315"/>
        <v>0</v>
      </c>
      <c r="BR81" s="61">
        <f t="shared" si="315"/>
        <v>0</v>
      </c>
      <c r="BS81" s="61">
        <f t="shared" si="315"/>
        <v>0</v>
      </c>
      <c r="BT81" s="61">
        <f t="shared" ref="BT81:CH81" si="316">BT79*$F$80*$F$63</f>
        <v>0</v>
      </c>
      <c r="BU81" s="61">
        <f t="shared" si="316"/>
        <v>0</v>
      </c>
      <c r="BV81" s="61">
        <f t="shared" si="316"/>
        <v>0</v>
      </c>
      <c r="BW81" s="61">
        <f t="shared" si="316"/>
        <v>0</v>
      </c>
      <c r="BX81" s="61">
        <f t="shared" si="316"/>
        <v>0</v>
      </c>
      <c r="BY81" s="61">
        <f t="shared" si="316"/>
        <v>0</v>
      </c>
      <c r="BZ81" s="61">
        <f t="shared" si="316"/>
        <v>0</v>
      </c>
      <c r="CA81" s="61">
        <f t="shared" si="316"/>
        <v>0</v>
      </c>
      <c r="CB81" s="61">
        <f t="shared" si="316"/>
        <v>0</v>
      </c>
      <c r="CC81" s="61">
        <f t="shared" si="316"/>
        <v>0</v>
      </c>
      <c r="CD81" s="61">
        <f t="shared" si="316"/>
        <v>0</v>
      </c>
      <c r="CE81" s="61">
        <f t="shared" si="316"/>
        <v>0</v>
      </c>
      <c r="CF81" s="61">
        <f t="shared" si="316"/>
        <v>0</v>
      </c>
      <c r="CG81" s="61">
        <f t="shared" si="316"/>
        <v>0</v>
      </c>
      <c r="CH81" s="61">
        <f t="shared" si="316"/>
        <v>398.95439999999996</v>
      </c>
      <c r="CI81" s="61"/>
    </row>
    <row r="82" spans="4:87" x14ac:dyDescent="0.25">
      <c r="D82" t="s">
        <v>89</v>
      </c>
      <c r="E82" t="s">
        <v>134</v>
      </c>
      <c r="G82" s="61">
        <f>G81*0.475</f>
        <v>0</v>
      </c>
      <c r="H82" s="61">
        <f t="shared" ref="H82:BS82" si="317">H81*0.475</f>
        <v>0</v>
      </c>
      <c r="I82" s="61">
        <f t="shared" si="317"/>
        <v>0</v>
      </c>
      <c r="J82" s="61">
        <f t="shared" si="317"/>
        <v>0</v>
      </c>
      <c r="K82" s="61">
        <f t="shared" si="317"/>
        <v>0</v>
      </c>
      <c r="L82" s="61">
        <f t="shared" si="317"/>
        <v>0</v>
      </c>
      <c r="M82" s="61">
        <f t="shared" si="317"/>
        <v>0</v>
      </c>
      <c r="N82" s="61">
        <f t="shared" si="317"/>
        <v>0</v>
      </c>
      <c r="O82" s="61">
        <f t="shared" si="317"/>
        <v>0</v>
      </c>
      <c r="P82" s="61">
        <f t="shared" si="317"/>
        <v>0</v>
      </c>
      <c r="Q82" s="61">
        <f t="shared" si="317"/>
        <v>0</v>
      </c>
      <c r="R82" s="61">
        <f t="shared" si="317"/>
        <v>0</v>
      </c>
      <c r="S82" s="61">
        <f t="shared" si="317"/>
        <v>0</v>
      </c>
      <c r="T82" s="61">
        <f t="shared" si="317"/>
        <v>0</v>
      </c>
      <c r="U82" s="61">
        <f t="shared" si="317"/>
        <v>0</v>
      </c>
      <c r="V82" s="61">
        <f t="shared" si="317"/>
        <v>0</v>
      </c>
      <c r="W82" s="61">
        <f t="shared" si="317"/>
        <v>0</v>
      </c>
      <c r="X82" s="61">
        <f t="shared" si="317"/>
        <v>0</v>
      </c>
      <c r="Y82" s="61">
        <f t="shared" si="317"/>
        <v>0</v>
      </c>
      <c r="Z82" s="61">
        <f t="shared" si="317"/>
        <v>0</v>
      </c>
      <c r="AA82" s="61">
        <f t="shared" si="317"/>
        <v>0</v>
      </c>
      <c r="AB82" s="61">
        <f t="shared" si="317"/>
        <v>0</v>
      </c>
      <c r="AC82" s="61">
        <f t="shared" si="317"/>
        <v>0</v>
      </c>
      <c r="AD82" s="61">
        <f t="shared" si="317"/>
        <v>0</v>
      </c>
      <c r="AE82" s="61">
        <f t="shared" si="317"/>
        <v>0</v>
      </c>
      <c r="AF82" s="61">
        <f t="shared" si="317"/>
        <v>0</v>
      </c>
      <c r="AG82" s="61">
        <f t="shared" si="317"/>
        <v>0</v>
      </c>
      <c r="AH82" s="61">
        <f t="shared" si="317"/>
        <v>0</v>
      </c>
      <c r="AI82" s="61">
        <f t="shared" si="317"/>
        <v>0</v>
      </c>
      <c r="AJ82" s="62">
        <f t="shared" si="317"/>
        <v>0</v>
      </c>
      <c r="AK82" s="61">
        <f t="shared" si="317"/>
        <v>0</v>
      </c>
      <c r="AL82" s="61">
        <f t="shared" si="317"/>
        <v>0</v>
      </c>
      <c r="AM82" s="61">
        <f t="shared" si="317"/>
        <v>0</v>
      </c>
      <c r="AN82" s="61">
        <f t="shared" si="317"/>
        <v>0</v>
      </c>
      <c r="AO82" s="61">
        <f t="shared" si="317"/>
        <v>0</v>
      </c>
      <c r="AP82" s="61">
        <f t="shared" si="317"/>
        <v>0</v>
      </c>
      <c r="AQ82" s="61">
        <f t="shared" si="317"/>
        <v>0</v>
      </c>
      <c r="AR82" s="61">
        <f t="shared" si="317"/>
        <v>0</v>
      </c>
      <c r="AS82" s="61">
        <f t="shared" si="317"/>
        <v>0</v>
      </c>
      <c r="AT82" s="61">
        <f t="shared" si="317"/>
        <v>0</v>
      </c>
      <c r="AU82" s="61">
        <f t="shared" si="317"/>
        <v>0</v>
      </c>
      <c r="AV82" s="61">
        <f t="shared" si="317"/>
        <v>0</v>
      </c>
      <c r="AW82" s="61">
        <f t="shared" si="317"/>
        <v>0</v>
      </c>
      <c r="AX82" s="61">
        <f t="shared" si="317"/>
        <v>0</v>
      </c>
      <c r="AY82" s="61">
        <f t="shared" si="317"/>
        <v>0</v>
      </c>
      <c r="AZ82" s="61">
        <f t="shared" si="317"/>
        <v>0</v>
      </c>
      <c r="BA82" s="61">
        <f t="shared" si="317"/>
        <v>0</v>
      </c>
      <c r="BB82" s="61">
        <f t="shared" si="317"/>
        <v>0</v>
      </c>
      <c r="BC82" s="61">
        <f t="shared" si="317"/>
        <v>0</v>
      </c>
      <c r="BD82" s="61">
        <f t="shared" si="317"/>
        <v>0</v>
      </c>
      <c r="BE82" s="61">
        <f t="shared" si="317"/>
        <v>0</v>
      </c>
      <c r="BF82" s="61">
        <f t="shared" si="317"/>
        <v>0</v>
      </c>
      <c r="BG82" s="61">
        <f t="shared" si="317"/>
        <v>0</v>
      </c>
      <c r="BH82" s="61">
        <f t="shared" si="317"/>
        <v>0</v>
      </c>
      <c r="BI82" s="61">
        <f t="shared" si="317"/>
        <v>0</v>
      </c>
      <c r="BJ82" s="61">
        <f t="shared" si="317"/>
        <v>0</v>
      </c>
      <c r="BK82" s="61">
        <f t="shared" si="317"/>
        <v>0</v>
      </c>
      <c r="BL82" s="61">
        <f t="shared" si="317"/>
        <v>0</v>
      </c>
      <c r="BM82" s="61">
        <f t="shared" si="317"/>
        <v>0</v>
      </c>
      <c r="BN82" s="61">
        <f t="shared" si="317"/>
        <v>0</v>
      </c>
      <c r="BO82" s="61">
        <f t="shared" si="317"/>
        <v>0</v>
      </c>
      <c r="BP82" s="61">
        <f t="shared" si="317"/>
        <v>0</v>
      </c>
      <c r="BQ82" s="61">
        <f t="shared" si="317"/>
        <v>0</v>
      </c>
      <c r="BR82" s="61">
        <f t="shared" si="317"/>
        <v>0</v>
      </c>
      <c r="BS82" s="61">
        <f t="shared" si="317"/>
        <v>0</v>
      </c>
      <c r="BT82" s="61">
        <f t="shared" ref="BT82:CH82" si="318">BT81*0.475</f>
        <v>0</v>
      </c>
      <c r="BU82" s="61">
        <f t="shared" si="318"/>
        <v>0</v>
      </c>
      <c r="BV82" s="61">
        <f t="shared" si="318"/>
        <v>0</v>
      </c>
      <c r="BW82" s="61">
        <f t="shared" si="318"/>
        <v>0</v>
      </c>
      <c r="BX82" s="61">
        <f t="shared" si="318"/>
        <v>0</v>
      </c>
      <c r="BY82" s="61">
        <f t="shared" si="318"/>
        <v>0</v>
      </c>
      <c r="BZ82" s="61">
        <f t="shared" si="318"/>
        <v>0</v>
      </c>
      <c r="CA82" s="61">
        <f t="shared" si="318"/>
        <v>0</v>
      </c>
      <c r="CB82" s="61">
        <f t="shared" si="318"/>
        <v>0</v>
      </c>
      <c r="CC82" s="61">
        <f t="shared" si="318"/>
        <v>0</v>
      </c>
      <c r="CD82" s="61">
        <f t="shared" si="318"/>
        <v>0</v>
      </c>
      <c r="CE82" s="61">
        <f t="shared" si="318"/>
        <v>0</v>
      </c>
      <c r="CF82" s="61">
        <f t="shared" si="318"/>
        <v>0</v>
      </c>
      <c r="CG82" s="61">
        <f t="shared" si="318"/>
        <v>0</v>
      </c>
      <c r="CH82" s="61">
        <f t="shared" si="318"/>
        <v>189.50333999999998</v>
      </c>
      <c r="CI82" s="61"/>
    </row>
    <row r="83" spans="4:87" x14ac:dyDescent="0.25">
      <c r="D83" t="s">
        <v>91</v>
      </c>
      <c r="F83" s="38">
        <f>F27</f>
        <v>0.5</v>
      </c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2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</row>
    <row r="84" spans="4:87" x14ac:dyDescent="0.25">
      <c r="D84" t="s">
        <v>92</v>
      </c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2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</row>
    <row r="85" spans="4:87" x14ac:dyDescent="0.25">
      <c r="D85" t="s">
        <v>93</v>
      </c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2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75">
        <v>0.25</v>
      </c>
      <c r="CI85" s="61"/>
    </row>
    <row r="86" spans="4:87" x14ac:dyDescent="0.25">
      <c r="D86" t="s">
        <v>94</v>
      </c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2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75">
        <v>0.25</v>
      </c>
      <c r="CI86" s="61"/>
    </row>
    <row r="87" spans="4:87" x14ac:dyDescent="0.25">
      <c r="D87" t="s">
        <v>95</v>
      </c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2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75">
        <v>0.5</v>
      </c>
      <c r="CI87" s="61"/>
    </row>
    <row r="88" spans="4:87" x14ac:dyDescent="0.25">
      <c r="D88" t="s">
        <v>96</v>
      </c>
      <c r="G88" s="61">
        <f>IF(G82=0,0,G82*G84)</f>
        <v>0</v>
      </c>
      <c r="H88" s="61">
        <f>IF(H82=0,0,H82*H84)</f>
        <v>0</v>
      </c>
      <c r="I88" s="61">
        <f t="shared" ref="I88:BT88" si="319">IF(I82=0,0,I82*I84)</f>
        <v>0</v>
      </c>
      <c r="J88" s="61">
        <f t="shared" si="319"/>
        <v>0</v>
      </c>
      <c r="K88" s="61">
        <f t="shared" si="319"/>
        <v>0</v>
      </c>
      <c r="L88" s="61">
        <f t="shared" si="319"/>
        <v>0</v>
      </c>
      <c r="M88" s="61">
        <f t="shared" si="319"/>
        <v>0</v>
      </c>
      <c r="N88" s="61">
        <f t="shared" si="319"/>
        <v>0</v>
      </c>
      <c r="O88" s="61">
        <f t="shared" si="319"/>
        <v>0</v>
      </c>
      <c r="P88" s="61">
        <f t="shared" si="319"/>
        <v>0</v>
      </c>
      <c r="Q88" s="61">
        <f t="shared" si="319"/>
        <v>0</v>
      </c>
      <c r="R88" s="61">
        <f t="shared" si="319"/>
        <v>0</v>
      </c>
      <c r="S88" s="61">
        <f t="shared" si="319"/>
        <v>0</v>
      </c>
      <c r="T88" s="61">
        <f t="shared" si="319"/>
        <v>0</v>
      </c>
      <c r="U88" s="61">
        <f t="shared" si="319"/>
        <v>0</v>
      </c>
      <c r="V88" s="61">
        <f t="shared" si="319"/>
        <v>0</v>
      </c>
      <c r="W88" s="61">
        <f t="shared" si="319"/>
        <v>0</v>
      </c>
      <c r="X88" s="61">
        <f t="shared" si="319"/>
        <v>0</v>
      </c>
      <c r="Y88" s="61">
        <f t="shared" si="319"/>
        <v>0</v>
      </c>
      <c r="Z88" s="61">
        <f t="shared" si="319"/>
        <v>0</v>
      </c>
      <c r="AA88" s="61">
        <f t="shared" si="319"/>
        <v>0</v>
      </c>
      <c r="AB88" s="61">
        <f t="shared" si="319"/>
        <v>0</v>
      </c>
      <c r="AC88" s="61">
        <f t="shared" si="319"/>
        <v>0</v>
      </c>
      <c r="AD88" s="61">
        <f t="shared" si="319"/>
        <v>0</v>
      </c>
      <c r="AE88" s="61">
        <f t="shared" si="319"/>
        <v>0</v>
      </c>
      <c r="AF88" s="61">
        <f t="shared" si="319"/>
        <v>0</v>
      </c>
      <c r="AG88" s="61">
        <f t="shared" si="319"/>
        <v>0</v>
      </c>
      <c r="AH88" s="61">
        <f t="shared" si="319"/>
        <v>0</v>
      </c>
      <c r="AI88" s="61">
        <f t="shared" si="319"/>
        <v>0</v>
      </c>
      <c r="AJ88" s="62">
        <f t="shared" si="319"/>
        <v>0</v>
      </c>
      <c r="AK88" s="61">
        <f t="shared" si="319"/>
        <v>0</v>
      </c>
      <c r="AL88" s="61">
        <f t="shared" si="319"/>
        <v>0</v>
      </c>
      <c r="AM88" s="61">
        <f t="shared" si="319"/>
        <v>0</v>
      </c>
      <c r="AN88" s="61">
        <f t="shared" si="319"/>
        <v>0</v>
      </c>
      <c r="AO88" s="61">
        <f t="shared" si="319"/>
        <v>0</v>
      </c>
      <c r="AP88" s="61">
        <f t="shared" si="319"/>
        <v>0</v>
      </c>
      <c r="AQ88" s="61">
        <f t="shared" si="319"/>
        <v>0</v>
      </c>
      <c r="AR88" s="61">
        <f t="shared" si="319"/>
        <v>0</v>
      </c>
      <c r="AS88" s="61">
        <f t="shared" si="319"/>
        <v>0</v>
      </c>
      <c r="AT88" s="61">
        <f t="shared" si="319"/>
        <v>0</v>
      </c>
      <c r="AU88" s="61">
        <f t="shared" si="319"/>
        <v>0</v>
      </c>
      <c r="AV88" s="61">
        <f t="shared" si="319"/>
        <v>0</v>
      </c>
      <c r="AW88" s="61">
        <f t="shared" si="319"/>
        <v>0</v>
      </c>
      <c r="AX88" s="61">
        <f t="shared" si="319"/>
        <v>0</v>
      </c>
      <c r="AY88" s="61">
        <f t="shared" si="319"/>
        <v>0</v>
      </c>
      <c r="AZ88" s="61">
        <f t="shared" si="319"/>
        <v>0</v>
      </c>
      <c r="BA88" s="61">
        <f t="shared" si="319"/>
        <v>0</v>
      </c>
      <c r="BB88" s="61">
        <f t="shared" si="319"/>
        <v>0</v>
      </c>
      <c r="BC88" s="61">
        <f t="shared" si="319"/>
        <v>0</v>
      </c>
      <c r="BD88" s="61">
        <f t="shared" si="319"/>
        <v>0</v>
      </c>
      <c r="BE88" s="61">
        <f t="shared" si="319"/>
        <v>0</v>
      </c>
      <c r="BF88" s="61">
        <f t="shared" si="319"/>
        <v>0</v>
      </c>
      <c r="BG88" s="61">
        <f t="shared" si="319"/>
        <v>0</v>
      </c>
      <c r="BH88" s="61">
        <f t="shared" si="319"/>
        <v>0</v>
      </c>
      <c r="BI88" s="61">
        <f t="shared" si="319"/>
        <v>0</v>
      </c>
      <c r="BJ88" s="61">
        <f t="shared" si="319"/>
        <v>0</v>
      </c>
      <c r="BK88" s="61">
        <f t="shared" si="319"/>
        <v>0</v>
      </c>
      <c r="BL88" s="61">
        <f t="shared" si="319"/>
        <v>0</v>
      </c>
      <c r="BM88" s="61">
        <f t="shared" si="319"/>
        <v>0</v>
      </c>
      <c r="BN88" s="61">
        <f t="shared" si="319"/>
        <v>0</v>
      </c>
      <c r="BO88" s="61">
        <f t="shared" si="319"/>
        <v>0</v>
      </c>
      <c r="BP88" s="61">
        <f t="shared" si="319"/>
        <v>0</v>
      </c>
      <c r="BQ88" s="61">
        <f t="shared" si="319"/>
        <v>0</v>
      </c>
      <c r="BR88" s="61">
        <f t="shared" si="319"/>
        <v>0</v>
      </c>
      <c r="BS88" s="61">
        <f t="shared" si="319"/>
        <v>0</v>
      </c>
      <c r="BT88" s="61">
        <f t="shared" si="319"/>
        <v>0</v>
      </c>
      <c r="BU88" s="61">
        <f t="shared" ref="BU88:CH88" si="320">IF(BU82=0,0,BU82*BU84)</f>
        <v>0</v>
      </c>
      <c r="BV88" s="61">
        <f t="shared" si="320"/>
        <v>0</v>
      </c>
      <c r="BW88" s="61">
        <f t="shared" si="320"/>
        <v>0</v>
      </c>
      <c r="BX88" s="61">
        <f t="shared" si="320"/>
        <v>0</v>
      </c>
      <c r="BY88" s="61">
        <f t="shared" si="320"/>
        <v>0</v>
      </c>
      <c r="BZ88" s="61">
        <f t="shared" si="320"/>
        <v>0</v>
      </c>
      <c r="CA88" s="61">
        <f t="shared" si="320"/>
        <v>0</v>
      </c>
      <c r="CB88" s="61">
        <f t="shared" si="320"/>
        <v>0</v>
      </c>
      <c r="CC88" s="61">
        <f t="shared" si="320"/>
        <v>0</v>
      </c>
      <c r="CD88" s="61">
        <f t="shared" si="320"/>
        <v>0</v>
      </c>
      <c r="CE88" s="61">
        <f t="shared" si="320"/>
        <v>0</v>
      </c>
      <c r="CF88" s="61">
        <f t="shared" si="320"/>
        <v>0</v>
      </c>
      <c r="CG88" s="61">
        <f t="shared" si="320"/>
        <v>0</v>
      </c>
      <c r="CH88" s="61">
        <f t="shared" si="320"/>
        <v>0</v>
      </c>
      <c r="CI88" s="61"/>
    </row>
    <row r="89" spans="4:87" x14ac:dyDescent="0.25">
      <c r="D89" t="s">
        <v>97</v>
      </c>
      <c r="G89" s="61">
        <f>IF(G82=0,0,G82*G85)</f>
        <v>0</v>
      </c>
      <c r="H89" s="61">
        <f>IF(H82=0,0,H82*H85)</f>
        <v>0</v>
      </c>
      <c r="I89" s="61">
        <f t="shared" ref="I89:BT89" si="321">IF(I82=0,0,I82*I85)</f>
        <v>0</v>
      </c>
      <c r="J89" s="61">
        <f t="shared" si="321"/>
        <v>0</v>
      </c>
      <c r="K89" s="61">
        <f t="shared" si="321"/>
        <v>0</v>
      </c>
      <c r="L89" s="61">
        <f t="shared" si="321"/>
        <v>0</v>
      </c>
      <c r="M89" s="61">
        <f t="shared" si="321"/>
        <v>0</v>
      </c>
      <c r="N89" s="61">
        <f t="shared" si="321"/>
        <v>0</v>
      </c>
      <c r="O89" s="61">
        <f t="shared" si="321"/>
        <v>0</v>
      </c>
      <c r="P89" s="61">
        <f t="shared" si="321"/>
        <v>0</v>
      </c>
      <c r="Q89" s="61">
        <f t="shared" si="321"/>
        <v>0</v>
      </c>
      <c r="R89" s="61">
        <f t="shared" si="321"/>
        <v>0</v>
      </c>
      <c r="S89" s="61">
        <f t="shared" si="321"/>
        <v>0</v>
      </c>
      <c r="T89" s="61">
        <f t="shared" si="321"/>
        <v>0</v>
      </c>
      <c r="U89" s="61">
        <f t="shared" si="321"/>
        <v>0</v>
      </c>
      <c r="V89" s="61">
        <f t="shared" si="321"/>
        <v>0</v>
      </c>
      <c r="W89" s="61">
        <f t="shared" si="321"/>
        <v>0</v>
      </c>
      <c r="X89" s="61">
        <f t="shared" si="321"/>
        <v>0</v>
      </c>
      <c r="Y89" s="61">
        <f t="shared" si="321"/>
        <v>0</v>
      </c>
      <c r="Z89" s="61">
        <f t="shared" si="321"/>
        <v>0</v>
      </c>
      <c r="AA89" s="61">
        <f t="shared" si="321"/>
        <v>0</v>
      </c>
      <c r="AB89" s="61">
        <f t="shared" si="321"/>
        <v>0</v>
      </c>
      <c r="AC89" s="61">
        <f t="shared" si="321"/>
        <v>0</v>
      </c>
      <c r="AD89" s="61">
        <f t="shared" si="321"/>
        <v>0</v>
      </c>
      <c r="AE89" s="61">
        <f t="shared" si="321"/>
        <v>0</v>
      </c>
      <c r="AF89" s="61">
        <f t="shared" si="321"/>
        <v>0</v>
      </c>
      <c r="AG89" s="61">
        <f t="shared" si="321"/>
        <v>0</v>
      </c>
      <c r="AH89" s="61">
        <f t="shared" si="321"/>
        <v>0</v>
      </c>
      <c r="AI89" s="61">
        <f t="shared" si="321"/>
        <v>0</v>
      </c>
      <c r="AJ89" s="62">
        <f t="shared" si="321"/>
        <v>0</v>
      </c>
      <c r="AK89" s="61">
        <f t="shared" si="321"/>
        <v>0</v>
      </c>
      <c r="AL89" s="61">
        <f t="shared" si="321"/>
        <v>0</v>
      </c>
      <c r="AM89" s="61">
        <f t="shared" si="321"/>
        <v>0</v>
      </c>
      <c r="AN89" s="61">
        <f t="shared" si="321"/>
        <v>0</v>
      </c>
      <c r="AO89" s="61">
        <f t="shared" si="321"/>
        <v>0</v>
      </c>
      <c r="AP89" s="61">
        <f t="shared" si="321"/>
        <v>0</v>
      </c>
      <c r="AQ89" s="61">
        <f t="shared" si="321"/>
        <v>0</v>
      </c>
      <c r="AR89" s="61">
        <f t="shared" si="321"/>
        <v>0</v>
      </c>
      <c r="AS89" s="61">
        <f t="shared" si="321"/>
        <v>0</v>
      </c>
      <c r="AT89" s="61">
        <f t="shared" si="321"/>
        <v>0</v>
      </c>
      <c r="AU89" s="61">
        <f t="shared" si="321"/>
        <v>0</v>
      </c>
      <c r="AV89" s="61">
        <f t="shared" si="321"/>
        <v>0</v>
      </c>
      <c r="AW89" s="61">
        <f t="shared" si="321"/>
        <v>0</v>
      </c>
      <c r="AX89" s="61">
        <f t="shared" si="321"/>
        <v>0</v>
      </c>
      <c r="AY89" s="61">
        <f t="shared" si="321"/>
        <v>0</v>
      </c>
      <c r="AZ89" s="61">
        <f t="shared" si="321"/>
        <v>0</v>
      </c>
      <c r="BA89" s="61">
        <f t="shared" si="321"/>
        <v>0</v>
      </c>
      <c r="BB89" s="61">
        <f t="shared" si="321"/>
        <v>0</v>
      </c>
      <c r="BC89" s="61">
        <f t="shared" si="321"/>
        <v>0</v>
      </c>
      <c r="BD89" s="61">
        <f t="shared" si="321"/>
        <v>0</v>
      </c>
      <c r="BE89" s="61">
        <f t="shared" si="321"/>
        <v>0</v>
      </c>
      <c r="BF89" s="61">
        <f t="shared" si="321"/>
        <v>0</v>
      </c>
      <c r="BG89" s="61">
        <f t="shared" si="321"/>
        <v>0</v>
      </c>
      <c r="BH89" s="61">
        <f t="shared" si="321"/>
        <v>0</v>
      </c>
      <c r="BI89" s="61">
        <f t="shared" si="321"/>
        <v>0</v>
      </c>
      <c r="BJ89" s="61">
        <f t="shared" si="321"/>
        <v>0</v>
      </c>
      <c r="BK89" s="61">
        <f t="shared" si="321"/>
        <v>0</v>
      </c>
      <c r="BL89" s="61">
        <f t="shared" si="321"/>
        <v>0</v>
      </c>
      <c r="BM89" s="61">
        <f t="shared" si="321"/>
        <v>0</v>
      </c>
      <c r="BN89" s="61">
        <f t="shared" si="321"/>
        <v>0</v>
      </c>
      <c r="BO89" s="61">
        <f t="shared" si="321"/>
        <v>0</v>
      </c>
      <c r="BP89" s="61">
        <f t="shared" si="321"/>
        <v>0</v>
      </c>
      <c r="BQ89" s="61">
        <f t="shared" si="321"/>
        <v>0</v>
      </c>
      <c r="BR89" s="61">
        <f t="shared" si="321"/>
        <v>0</v>
      </c>
      <c r="BS89" s="61">
        <f t="shared" si="321"/>
        <v>0</v>
      </c>
      <c r="BT89" s="61">
        <f t="shared" si="321"/>
        <v>0</v>
      </c>
      <c r="BU89" s="61">
        <f t="shared" ref="BU89:CH89" si="322">IF(BU82=0,0,BU82*BU85)</f>
        <v>0</v>
      </c>
      <c r="BV89" s="61">
        <f t="shared" si="322"/>
        <v>0</v>
      </c>
      <c r="BW89" s="61">
        <f t="shared" si="322"/>
        <v>0</v>
      </c>
      <c r="BX89" s="61">
        <f t="shared" si="322"/>
        <v>0</v>
      </c>
      <c r="BY89" s="61">
        <f t="shared" si="322"/>
        <v>0</v>
      </c>
      <c r="BZ89" s="61">
        <f t="shared" si="322"/>
        <v>0</v>
      </c>
      <c r="CA89" s="61">
        <f t="shared" si="322"/>
        <v>0</v>
      </c>
      <c r="CB89" s="61">
        <f t="shared" si="322"/>
        <v>0</v>
      </c>
      <c r="CC89" s="61">
        <f t="shared" si="322"/>
        <v>0</v>
      </c>
      <c r="CD89" s="61">
        <f t="shared" si="322"/>
        <v>0</v>
      </c>
      <c r="CE89" s="61">
        <f t="shared" si="322"/>
        <v>0</v>
      </c>
      <c r="CF89" s="61">
        <f t="shared" si="322"/>
        <v>0</v>
      </c>
      <c r="CG89" s="61">
        <f t="shared" si="322"/>
        <v>0</v>
      </c>
      <c r="CH89" s="61">
        <f t="shared" si="322"/>
        <v>47.375834999999995</v>
      </c>
      <c r="CI89" s="61"/>
    </row>
    <row r="90" spans="4:87" x14ac:dyDescent="0.25">
      <c r="D90" t="s">
        <v>98</v>
      </c>
      <c r="G90" s="61">
        <f>IF(G82=0,0,G82*G86)</f>
        <v>0</v>
      </c>
      <c r="H90" s="61">
        <f>IF(H82=0,0,H82*H86)</f>
        <v>0</v>
      </c>
      <c r="I90" s="61">
        <f t="shared" ref="I90:BT90" si="323">IF(I82=0,0,I82*I86)</f>
        <v>0</v>
      </c>
      <c r="J90" s="61">
        <f t="shared" si="323"/>
        <v>0</v>
      </c>
      <c r="K90" s="61">
        <f t="shared" si="323"/>
        <v>0</v>
      </c>
      <c r="L90" s="61">
        <f t="shared" si="323"/>
        <v>0</v>
      </c>
      <c r="M90" s="61">
        <f t="shared" si="323"/>
        <v>0</v>
      </c>
      <c r="N90" s="61">
        <f t="shared" si="323"/>
        <v>0</v>
      </c>
      <c r="O90" s="61">
        <f t="shared" si="323"/>
        <v>0</v>
      </c>
      <c r="P90" s="61">
        <f t="shared" si="323"/>
        <v>0</v>
      </c>
      <c r="Q90" s="61">
        <f t="shared" si="323"/>
        <v>0</v>
      </c>
      <c r="R90" s="61">
        <f t="shared" si="323"/>
        <v>0</v>
      </c>
      <c r="S90" s="61">
        <f t="shared" si="323"/>
        <v>0</v>
      </c>
      <c r="T90" s="61">
        <f t="shared" si="323"/>
        <v>0</v>
      </c>
      <c r="U90" s="61">
        <f t="shared" si="323"/>
        <v>0</v>
      </c>
      <c r="V90" s="61">
        <f t="shared" si="323"/>
        <v>0</v>
      </c>
      <c r="W90" s="61">
        <f t="shared" si="323"/>
        <v>0</v>
      </c>
      <c r="X90" s="61">
        <f t="shared" si="323"/>
        <v>0</v>
      </c>
      <c r="Y90" s="61">
        <f t="shared" si="323"/>
        <v>0</v>
      </c>
      <c r="Z90" s="61">
        <f t="shared" si="323"/>
        <v>0</v>
      </c>
      <c r="AA90" s="61">
        <f t="shared" si="323"/>
        <v>0</v>
      </c>
      <c r="AB90" s="61">
        <f t="shared" si="323"/>
        <v>0</v>
      </c>
      <c r="AC90" s="61">
        <f t="shared" si="323"/>
        <v>0</v>
      </c>
      <c r="AD90" s="61">
        <f t="shared" si="323"/>
        <v>0</v>
      </c>
      <c r="AE90" s="61">
        <f t="shared" si="323"/>
        <v>0</v>
      </c>
      <c r="AF90" s="61">
        <f t="shared" si="323"/>
        <v>0</v>
      </c>
      <c r="AG90" s="61">
        <f t="shared" si="323"/>
        <v>0</v>
      </c>
      <c r="AH90" s="61">
        <f t="shared" si="323"/>
        <v>0</v>
      </c>
      <c r="AI90" s="61">
        <f t="shared" si="323"/>
        <v>0</v>
      </c>
      <c r="AJ90" s="62">
        <f t="shared" si="323"/>
        <v>0</v>
      </c>
      <c r="AK90" s="61">
        <f t="shared" si="323"/>
        <v>0</v>
      </c>
      <c r="AL90" s="61">
        <f t="shared" si="323"/>
        <v>0</v>
      </c>
      <c r="AM90" s="61">
        <f t="shared" si="323"/>
        <v>0</v>
      </c>
      <c r="AN90" s="61">
        <f t="shared" si="323"/>
        <v>0</v>
      </c>
      <c r="AO90" s="61">
        <f t="shared" si="323"/>
        <v>0</v>
      </c>
      <c r="AP90" s="61">
        <f t="shared" si="323"/>
        <v>0</v>
      </c>
      <c r="AQ90" s="61">
        <f t="shared" si="323"/>
        <v>0</v>
      </c>
      <c r="AR90" s="61">
        <f t="shared" si="323"/>
        <v>0</v>
      </c>
      <c r="AS90" s="61">
        <f t="shared" si="323"/>
        <v>0</v>
      </c>
      <c r="AT90" s="61">
        <f t="shared" si="323"/>
        <v>0</v>
      </c>
      <c r="AU90" s="61">
        <f t="shared" si="323"/>
        <v>0</v>
      </c>
      <c r="AV90" s="61">
        <f t="shared" si="323"/>
        <v>0</v>
      </c>
      <c r="AW90" s="61">
        <f t="shared" si="323"/>
        <v>0</v>
      </c>
      <c r="AX90" s="61">
        <f t="shared" si="323"/>
        <v>0</v>
      </c>
      <c r="AY90" s="61">
        <f t="shared" si="323"/>
        <v>0</v>
      </c>
      <c r="AZ90" s="61">
        <f t="shared" si="323"/>
        <v>0</v>
      </c>
      <c r="BA90" s="61">
        <f t="shared" si="323"/>
        <v>0</v>
      </c>
      <c r="BB90" s="61">
        <f t="shared" si="323"/>
        <v>0</v>
      </c>
      <c r="BC90" s="61">
        <f t="shared" si="323"/>
        <v>0</v>
      </c>
      <c r="BD90" s="61">
        <f t="shared" si="323"/>
        <v>0</v>
      </c>
      <c r="BE90" s="61">
        <f t="shared" si="323"/>
        <v>0</v>
      </c>
      <c r="BF90" s="61">
        <f t="shared" si="323"/>
        <v>0</v>
      </c>
      <c r="BG90" s="61">
        <f t="shared" si="323"/>
        <v>0</v>
      </c>
      <c r="BH90" s="61">
        <f t="shared" si="323"/>
        <v>0</v>
      </c>
      <c r="BI90" s="61">
        <f t="shared" si="323"/>
        <v>0</v>
      </c>
      <c r="BJ90" s="61">
        <f t="shared" si="323"/>
        <v>0</v>
      </c>
      <c r="BK90" s="61">
        <f t="shared" si="323"/>
        <v>0</v>
      </c>
      <c r="BL90" s="61">
        <f t="shared" si="323"/>
        <v>0</v>
      </c>
      <c r="BM90" s="61">
        <f t="shared" si="323"/>
        <v>0</v>
      </c>
      <c r="BN90" s="61">
        <f t="shared" si="323"/>
        <v>0</v>
      </c>
      <c r="BO90" s="61">
        <f t="shared" si="323"/>
        <v>0</v>
      </c>
      <c r="BP90" s="61">
        <f t="shared" si="323"/>
        <v>0</v>
      </c>
      <c r="BQ90" s="61">
        <f t="shared" si="323"/>
        <v>0</v>
      </c>
      <c r="BR90" s="61">
        <f t="shared" si="323"/>
        <v>0</v>
      </c>
      <c r="BS90" s="61">
        <f t="shared" si="323"/>
        <v>0</v>
      </c>
      <c r="BT90" s="61">
        <f t="shared" si="323"/>
        <v>0</v>
      </c>
      <c r="BU90" s="61">
        <f t="shared" ref="BU90:CH90" si="324">IF(BU82=0,0,BU82*BU86)</f>
        <v>0</v>
      </c>
      <c r="BV90" s="61">
        <f t="shared" si="324"/>
        <v>0</v>
      </c>
      <c r="BW90" s="61">
        <f t="shared" si="324"/>
        <v>0</v>
      </c>
      <c r="BX90" s="61">
        <f t="shared" si="324"/>
        <v>0</v>
      </c>
      <c r="BY90" s="61">
        <f t="shared" si="324"/>
        <v>0</v>
      </c>
      <c r="BZ90" s="61">
        <f t="shared" si="324"/>
        <v>0</v>
      </c>
      <c r="CA90" s="61">
        <f t="shared" si="324"/>
        <v>0</v>
      </c>
      <c r="CB90" s="61">
        <f t="shared" si="324"/>
        <v>0</v>
      </c>
      <c r="CC90" s="61">
        <f t="shared" si="324"/>
        <v>0</v>
      </c>
      <c r="CD90" s="61">
        <f t="shared" si="324"/>
        <v>0</v>
      </c>
      <c r="CE90" s="61">
        <f t="shared" si="324"/>
        <v>0</v>
      </c>
      <c r="CF90" s="61">
        <f t="shared" si="324"/>
        <v>0</v>
      </c>
      <c r="CG90" s="61">
        <f t="shared" si="324"/>
        <v>0</v>
      </c>
      <c r="CH90" s="61">
        <f t="shared" si="324"/>
        <v>47.375834999999995</v>
      </c>
      <c r="CI90" s="61"/>
    </row>
    <row r="91" spans="4:87" x14ac:dyDescent="0.25">
      <c r="D91" t="s">
        <v>99</v>
      </c>
      <c r="G91" s="61">
        <f>IF(G82=0,0,G82*G87)</f>
        <v>0</v>
      </c>
      <c r="H91" s="61">
        <f>IF(H82=0,0,H82*H87)</f>
        <v>0</v>
      </c>
      <c r="I91" s="61">
        <f t="shared" ref="I91:BT91" si="325">IF(I82=0,0,I82*I87)</f>
        <v>0</v>
      </c>
      <c r="J91" s="61">
        <f t="shared" si="325"/>
        <v>0</v>
      </c>
      <c r="K91" s="61">
        <f t="shared" si="325"/>
        <v>0</v>
      </c>
      <c r="L91" s="61">
        <f t="shared" si="325"/>
        <v>0</v>
      </c>
      <c r="M91" s="61">
        <f t="shared" si="325"/>
        <v>0</v>
      </c>
      <c r="N91" s="61">
        <f t="shared" si="325"/>
        <v>0</v>
      </c>
      <c r="O91" s="61">
        <f t="shared" si="325"/>
        <v>0</v>
      </c>
      <c r="P91" s="61">
        <f t="shared" si="325"/>
        <v>0</v>
      </c>
      <c r="Q91" s="61">
        <f t="shared" si="325"/>
        <v>0</v>
      </c>
      <c r="R91" s="61">
        <f t="shared" si="325"/>
        <v>0</v>
      </c>
      <c r="S91" s="61">
        <f t="shared" si="325"/>
        <v>0</v>
      </c>
      <c r="T91" s="61">
        <f t="shared" si="325"/>
        <v>0</v>
      </c>
      <c r="U91" s="61">
        <f t="shared" si="325"/>
        <v>0</v>
      </c>
      <c r="V91" s="61">
        <f t="shared" si="325"/>
        <v>0</v>
      </c>
      <c r="W91" s="61">
        <f t="shared" si="325"/>
        <v>0</v>
      </c>
      <c r="X91" s="61">
        <f t="shared" si="325"/>
        <v>0</v>
      </c>
      <c r="Y91" s="61">
        <f t="shared" si="325"/>
        <v>0</v>
      </c>
      <c r="Z91" s="61">
        <f t="shared" si="325"/>
        <v>0</v>
      </c>
      <c r="AA91" s="61">
        <f t="shared" si="325"/>
        <v>0</v>
      </c>
      <c r="AB91" s="61">
        <f t="shared" si="325"/>
        <v>0</v>
      </c>
      <c r="AC91" s="61">
        <f t="shared" si="325"/>
        <v>0</v>
      </c>
      <c r="AD91" s="61">
        <f t="shared" si="325"/>
        <v>0</v>
      </c>
      <c r="AE91" s="61">
        <f t="shared" si="325"/>
        <v>0</v>
      </c>
      <c r="AF91" s="61">
        <f t="shared" si="325"/>
        <v>0</v>
      </c>
      <c r="AG91" s="61">
        <f t="shared" si="325"/>
        <v>0</v>
      </c>
      <c r="AH91" s="61">
        <f t="shared" si="325"/>
        <v>0</v>
      </c>
      <c r="AI91" s="61">
        <f t="shared" si="325"/>
        <v>0</v>
      </c>
      <c r="AJ91" s="62">
        <f t="shared" si="325"/>
        <v>0</v>
      </c>
      <c r="AK91" s="61">
        <f t="shared" si="325"/>
        <v>0</v>
      </c>
      <c r="AL91" s="61">
        <f t="shared" si="325"/>
        <v>0</v>
      </c>
      <c r="AM91" s="61">
        <f t="shared" si="325"/>
        <v>0</v>
      </c>
      <c r="AN91" s="61">
        <f t="shared" si="325"/>
        <v>0</v>
      </c>
      <c r="AO91" s="61">
        <f t="shared" si="325"/>
        <v>0</v>
      </c>
      <c r="AP91" s="61">
        <f t="shared" si="325"/>
        <v>0</v>
      </c>
      <c r="AQ91" s="61">
        <f t="shared" si="325"/>
        <v>0</v>
      </c>
      <c r="AR91" s="61">
        <f t="shared" si="325"/>
        <v>0</v>
      </c>
      <c r="AS91" s="61">
        <f t="shared" si="325"/>
        <v>0</v>
      </c>
      <c r="AT91" s="61">
        <f t="shared" si="325"/>
        <v>0</v>
      </c>
      <c r="AU91" s="61">
        <f t="shared" si="325"/>
        <v>0</v>
      </c>
      <c r="AV91" s="61">
        <f t="shared" si="325"/>
        <v>0</v>
      </c>
      <c r="AW91" s="61">
        <f t="shared" si="325"/>
        <v>0</v>
      </c>
      <c r="AX91" s="61">
        <f t="shared" si="325"/>
        <v>0</v>
      </c>
      <c r="AY91" s="61">
        <f t="shared" si="325"/>
        <v>0</v>
      </c>
      <c r="AZ91" s="61">
        <f t="shared" si="325"/>
        <v>0</v>
      </c>
      <c r="BA91" s="61">
        <f t="shared" si="325"/>
        <v>0</v>
      </c>
      <c r="BB91" s="61">
        <f t="shared" si="325"/>
        <v>0</v>
      </c>
      <c r="BC91" s="61">
        <f t="shared" si="325"/>
        <v>0</v>
      </c>
      <c r="BD91" s="61">
        <f t="shared" si="325"/>
        <v>0</v>
      </c>
      <c r="BE91" s="61">
        <f t="shared" si="325"/>
        <v>0</v>
      </c>
      <c r="BF91" s="61">
        <f t="shared" si="325"/>
        <v>0</v>
      </c>
      <c r="BG91" s="61">
        <f t="shared" si="325"/>
        <v>0</v>
      </c>
      <c r="BH91" s="61">
        <f t="shared" si="325"/>
        <v>0</v>
      </c>
      <c r="BI91" s="61">
        <f t="shared" si="325"/>
        <v>0</v>
      </c>
      <c r="BJ91" s="61">
        <f t="shared" si="325"/>
        <v>0</v>
      </c>
      <c r="BK91" s="61">
        <f t="shared" si="325"/>
        <v>0</v>
      </c>
      <c r="BL91" s="61">
        <f t="shared" si="325"/>
        <v>0</v>
      </c>
      <c r="BM91" s="61">
        <f t="shared" si="325"/>
        <v>0</v>
      </c>
      <c r="BN91" s="61">
        <f t="shared" si="325"/>
        <v>0</v>
      </c>
      <c r="BO91" s="61">
        <f t="shared" si="325"/>
        <v>0</v>
      </c>
      <c r="BP91" s="61">
        <f t="shared" si="325"/>
        <v>0</v>
      </c>
      <c r="BQ91" s="61">
        <f t="shared" si="325"/>
        <v>0</v>
      </c>
      <c r="BR91" s="61">
        <f t="shared" si="325"/>
        <v>0</v>
      </c>
      <c r="BS91" s="61">
        <f t="shared" si="325"/>
        <v>0</v>
      </c>
      <c r="BT91" s="61">
        <f t="shared" si="325"/>
        <v>0</v>
      </c>
      <c r="BU91" s="61">
        <f t="shared" ref="BU91:CH91" si="326">IF(BU82=0,0,BU82*BU87)</f>
        <v>0</v>
      </c>
      <c r="BV91" s="61">
        <f t="shared" si="326"/>
        <v>0</v>
      </c>
      <c r="BW91" s="61">
        <f t="shared" si="326"/>
        <v>0</v>
      </c>
      <c r="BX91" s="61">
        <f t="shared" si="326"/>
        <v>0</v>
      </c>
      <c r="BY91" s="61">
        <f t="shared" si="326"/>
        <v>0</v>
      </c>
      <c r="BZ91" s="61">
        <f t="shared" si="326"/>
        <v>0</v>
      </c>
      <c r="CA91" s="61">
        <f t="shared" si="326"/>
        <v>0</v>
      </c>
      <c r="CB91" s="61">
        <f t="shared" si="326"/>
        <v>0</v>
      </c>
      <c r="CC91" s="61">
        <f t="shared" si="326"/>
        <v>0</v>
      </c>
      <c r="CD91" s="61">
        <f t="shared" si="326"/>
        <v>0</v>
      </c>
      <c r="CE91" s="61">
        <f t="shared" si="326"/>
        <v>0</v>
      </c>
      <c r="CF91" s="61">
        <f t="shared" si="326"/>
        <v>0</v>
      </c>
      <c r="CG91" s="61">
        <f t="shared" si="326"/>
        <v>0</v>
      </c>
      <c r="CH91" s="61">
        <f t="shared" si="326"/>
        <v>94.75166999999999</v>
      </c>
      <c r="CI91" s="61"/>
    </row>
    <row r="92" spans="4:87" x14ac:dyDescent="0.25">
      <c r="D92" t="s">
        <v>100</v>
      </c>
      <c r="E92" t="s">
        <v>101</v>
      </c>
      <c r="F92">
        <f>(LN(2))/35</f>
        <v>1.980420515885558E-2</v>
      </c>
      <c r="G92" s="61">
        <v>0</v>
      </c>
      <c r="H92" s="61">
        <f>G92*EXP(-$F$92)+G88*(1-EXP(-$F$92))/$F$92</f>
        <v>0</v>
      </c>
      <c r="I92" s="61">
        <f t="shared" ref="I92:BT92" si="327">H92*EXP(-$F$92)+H88*(1-EXP(-$F$92))/$F$92</f>
        <v>0</v>
      </c>
      <c r="J92" s="61">
        <f t="shared" si="327"/>
        <v>0</v>
      </c>
      <c r="K92" s="61">
        <f t="shared" si="327"/>
        <v>0</v>
      </c>
      <c r="L92" s="61">
        <f t="shared" si="327"/>
        <v>0</v>
      </c>
      <c r="M92" s="61">
        <f t="shared" si="327"/>
        <v>0</v>
      </c>
      <c r="N92" s="61">
        <f t="shared" si="327"/>
        <v>0</v>
      </c>
      <c r="O92" s="61">
        <f t="shared" si="327"/>
        <v>0</v>
      </c>
      <c r="P92" s="61">
        <f t="shared" si="327"/>
        <v>0</v>
      </c>
      <c r="Q92" s="61">
        <f t="shared" si="327"/>
        <v>0</v>
      </c>
      <c r="R92" s="61">
        <f t="shared" si="327"/>
        <v>0</v>
      </c>
      <c r="S92" s="61">
        <f t="shared" si="327"/>
        <v>0</v>
      </c>
      <c r="T92" s="61">
        <f t="shared" si="327"/>
        <v>0</v>
      </c>
      <c r="U92" s="61">
        <f t="shared" si="327"/>
        <v>0</v>
      </c>
      <c r="V92" s="61">
        <f t="shared" si="327"/>
        <v>0</v>
      </c>
      <c r="W92" s="61">
        <f t="shared" si="327"/>
        <v>0</v>
      </c>
      <c r="X92" s="61">
        <f t="shared" si="327"/>
        <v>0</v>
      </c>
      <c r="Y92" s="61">
        <f t="shared" si="327"/>
        <v>0</v>
      </c>
      <c r="Z92" s="61">
        <f t="shared" si="327"/>
        <v>0</v>
      </c>
      <c r="AA92" s="61">
        <f t="shared" si="327"/>
        <v>0</v>
      </c>
      <c r="AB92" s="61">
        <f t="shared" si="327"/>
        <v>0</v>
      </c>
      <c r="AC92" s="61">
        <f t="shared" si="327"/>
        <v>0</v>
      </c>
      <c r="AD92" s="61">
        <f t="shared" si="327"/>
        <v>0</v>
      </c>
      <c r="AE92" s="61">
        <f t="shared" si="327"/>
        <v>0</v>
      </c>
      <c r="AF92" s="61">
        <f t="shared" si="327"/>
        <v>0</v>
      </c>
      <c r="AG92" s="61">
        <f t="shared" si="327"/>
        <v>0</v>
      </c>
      <c r="AH92" s="61">
        <f t="shared" si="327"/>
        <v>0</v>
      </c>
      <c r="AI92" s="61">
        <f t="shared" si="327"/>
        <v>0</v>
      </c>
      <c r="AJ92" s="62">
        <f t="shared" si="327"/>
        <v>0</v>
      </c>
      <c r="AK92" s="61">
        <f t="shared" si="327"/>
        <v>0</v>
      </c>
      <c r="AL92" s="61">
        <f t="shared" si="327"/>
        <v>0</v>
      </c>
      <c r="AM92" s="61">
        <f t="shared" si="327"/>
        <v>0</v>
      </c>
      <c r="AN92" s="61">
        <f t="shared" si="327"/>
        <v>0</v>
      </c>
      <c r="AO92" s="61">
        <f t="shared" si="327"/>
        <v>0</v>
      </c>
      <c r="AP92" s="61">
        <f t="shared" si="327"/>
        <v>0</v>
      </c>
      <c r="AQ92" s="61">
        <f t="shared" si="327"/>
        <v>0</v>
      </c>
      <c r="AR92" s="61">
        <f t="shared" si="327"/>
        <v>0</v>
      </c>
      <c r="AS92" s="61">
        <f t="shared" si="327"/>
        <v>0</v>
      </c>
      <c r="AT92" s="61">
        <f t="shared" si="327"/>
        <v>0</v>
      </c>
      <c r="AU92" s="61">
        <f t="shared" si="327"/>
        <v>0</v>
      </c>
      <c r="AV92" s="61">
        <f t="shared" si="327"/>
        <v>0</v>
      </c>
      <c r="AW92" s="61">
        <f t="shared" si="327"/>
        <v>0</v>
      </c>
      <c r="AX92" s="61">
        <f t="shared" si="327"/>
        <v>0</v>
      </c>
      <c r="AY92" s="61">
        <f t="shared" si="327"/>
        <v>0</v>
      </c>
      <c r="AZ92" s="61">
        <f t="shared" si="327"/>
        <v>0</v>
      </c>
      <c r="BA92" s="61">
        <f t="shared" si="327"/>
        <v>0</v>
      </c>
      <c r="BB92" s="61">
        <f t="shared" si="327"/>
        <v>0</v>
      </c>
      <c r="BC92" s="61">
        <f t="shared" si="327"/>
        <v>0</v>
      </c>
      <c r="BD92" s="61">
        <f t="shared" si="327"/>
        <v>0</v>
      </c>
      <c r="BE92" s="61">
        <f t="shared" si="327"/>
        <v>0</v>
      </c>
      <c r="BF92" s="61">
        <f t="shared" si="327"/>
        <v>0</v>
      </c>
      <c r="BG92" s="61">
        <f t="shared" si="327"/>
        <v>0</v>
      </c>
      <c r="BH92" s="61">
        <f t="shared" si="327"/>
        <v>0</v>
      </c>
      <c r="BI92" s="61">
        <f t="shared" si="327"/>
        <v>0</v>
      </c>
      <c r="BJ92" s="61">
        <f t="shared" si="327"/>
        <v>0</v>
      </c>
      <c r="BK92" s="61">
        <f t="shared" si="327"/>
        <v>0</v>
      </c>
      <c r="BL92" s="61">
        <f t="shared" si="327"/>
        <v>0</v>
      </c>
      <c r="BM92" s="61">
        <f t="shared" si="327"/>
        <v>0</v>
      </c>
      <c r="BN92" s="61">
        <f t="shared" si="327"/>
        <v>0</v>
      </c>
      <c r="BO92" s="61">
        <f t="shared" si="327"/>
        <v>0</v>
      </c>
      <c r="BP92" s="61">
        <f t="shared" si="327"/>
        <v>0</v>
      </c>
      <c r="BQ92" s="61">
        <f t="shared" si="327"/>
        <v>0</v>
      </c>
      <c r="BR92" s="61">
        <f t="shared" si="327"/>
        <v>0</v>
      </c>
      <c r="BS92" s="61">
        <f t="shared" si="327"/>
        <v>0</v>
      </c>
      <c r="BT92" s="61">
        <f t="shared" si="327"/>
        <v>0</v>
      </c>
      <c r="BU92" s="61">
        <f t="shared" ref="BU92:CH92" si="328">BT92*EXP(-$F$92)+BT88*(1-EXP(-$F$92))/$F$92</f>
        <v>0</v>
      </c>
      <c r="BV92" s="61">
        <f t="shared" si="328"/>
        <v>0</v>
      </c>
      <c r="BW92" s="61">
        <f t="shared" si="328"/>
        <v>0</v>
      </c>
      <c r="BX92" s="61">
        <f t="shared" si="328"/>
        <v>0</v>
      </c>
      <c r="BY92" s="61">
        <f t="shared" si="328"/>
        <v>0</v>
      </c>
      <c r="BZ92" s="61">
        <f t="shared" si="328"/>
        <v>0</v>
      </c>
      <c r="CA92" s="61">
        <f t="shared" si="328"/>
        <v>0</v>
      </c>
      <c r="CB92" s="61">
        <f t="shared" si="328"/>
        <v>0</v>
      </c>
      <c r="CC92" s="61">
        <f t="shared" si="328"/>
        <v>0</v>
      </c>
      <c r="CD92" s="61">
        <f t="shared" si="328"/>
        <v>0</v>
      </c>
      <c r="CE92" s="61">
        <f t="shared" si="328"/>
        <v>0</v>
      </c>
      <c r="CF92" s="61">
        <f t="shared" si="328"/>
        <v>0</v>
      </c>
      <c r="CG92" s="61">
        <f t="shared" si="328"/>
        <v>0</v>
      </c>
      <c r="CH92" s="61">
        <f t="shared" si="328"/>
        <v>0</v>
      </c>
      <c r="CI92" s="61"/>
    </row>
    <row r="93" spans="4:87" x14ac:dyDescent="0.25">
      <c r="D93" t="s">
        <v>102</v>
      </c>
      <c r="E93" t="s">
        <v>103</v>
      </c>
      <c r="F93">
        <f>LN(2)/25</f>
        <v>2.7725887222397813E-2</v>
      </c>
      <c r="G93" s="61">
        <v>0</v>
      </c>
      <c r="H93" s="61">
        <f>G93*EXP(-$F$93)+G89*(1-EXP(-$F$93))/$F$93</f>
        <v>0</v>
      </c>
      <c r="I93" s="61">
        <f t="shared" ref="I93:BT93" si="329">H93*EXP(-$F$93)+H89*(1-EXP(-$F$93))/$F$93</f>
        <v>0</v>
      </c>
      <c r="J93" s="61">
        <f t="shared" si="329"/>
        <v>0</v>
      </c>
      <c r="K93" s="61">
        <f t="shared" si="329"/>
        <v>0</v>
      </c>
      <c r="L93" s="61">
        <f t="shared" si="329"/>
        <v>0</v>
      </c>
      <c r="M93" s="61">
        <f t="shared" si="329"/>
        <v>0</v>
      </c>
      <c r="N93" s="61">
        <f t="shared" si="329"/>
        <v>0</v>
      </c>
      <c r="O93" s="61">
        <f t="shared" si="329"/>
        <v>0</v>
      </c>
      <c r="P93" s="61">
        <f t="shared" si="329"/>
        <v>0</v>
      </c>
      <c r="Q93" s="61">
        <f t="shared" si="329"/>
        <v>0</v>
      </c>
      <c r="R93" s="61">
        <f t="shared" si="329"/>
        <v>0</v>
      </c>
      <c r="S93" s="61">
        <f t="shared" si="329"/>
        <v>0</v>
      </c>
      <c r="T93" s="61">
        <f t="shared" si="329"/>
        <v>0</v>
      </c>
      <c r="U93" s="61">
        <f t="shared" si="329"/>
        <v>0</v>
      </c>
      <c r="V93" s="61">
        <f t="shared" si="329"/>
        <v>0</v>
      </c>
      <c r="W93" s="61">
        <f t="shared" si="329"/>
        <v>0</v>
      </c>
      <c r="X93" s="61">
        <f t="shared" si="329"/>
        <v>0</v>
      </c>
      <c r="Y93" s="61">
        <f t="shared" si="329"/>
        <v>0</v>
      </c>
      <c r="Z93" s="61">
        <f t="shared" si="329"/>
        <v>0</v>
      </c>
      <c r="AA93" s="61">
        <f t="shared" si="329"/>
        <v>0</v>
      </c>
      <c r="AB93" s="61">
        <f t="shared" si="329"/>
        <v>0</v>
      </c>
      <c r="AC93" s="61">
        <f t="shared" si="329"/>
        <v>0</v>
      </c>
      <c r="AD93" s="61">
        <f t="shared" si="329"/>
        <v>0</v>
      </c>
      <c r="AE93" s="61">
        <f t="shared" si="329"/>
        <v>0</v>
      </c>
      <c r="AF93" s="61">
        <f t="shared" si="329"/>
        <v>0</v>
      </c>
      <c r="AG93" s="61">
        <f t="shared" si="329"/>
        <v>0</v>
      </c>
      <c r="AH93" s="61">
        <f t="shared" si="329"/>
        <v>0</v>
      </c>
      <c r="AI93" s="61">
        <f t="shared" si="329"/>
        <v>0</v>
      </c>
      <c r="AJ93" s="62">
        <f t="shared" si="329"/>
        <v>0</v>
      </c>
      <c r="AK93" s="61">
        <f t="shared" si="329"/>
        <v>0</v>
      </c>
      <c r="AL93" s="61">
        <f t="shared" si="329"/>
        <v>0</v>
      </c>
      <c r="AM93" s="61">
        <f t="shared" si="329"/>
        <v>0</v>
      </c>
      <c r="AN93" s="61">
        <f t="shared" si="329"/>
        <v>0</v>
      </c>
      <c r="AO93" s="61">
        <f t="shared" si="329"/>
        <v>0</v>
      </c>
      <c r="AP93" s="61">
        <f t="shared" si="329"/>
        <v>0</v>
      </c>
      <c r="AQ93" s="61">
        <f t="shared" si="329"/>
        <v>0</v>
      </c>
      <c r="AR93" s="61">
        <f t="shared" si="329"/>
        <v>0</v>
      </c>
      <c r="AS93" s="61">
        <f t="shared" si="329"/>
        <v>0</v>
      </c>
      <c r="AT93" s="61">
        <f t="shared" si="329"/>
        <v>0</v>
      </c>
      <c r="AU93" s="61">
        <f t="shared" si="329"/>
        <v>0</v>
      </c>
      <c r="AV93" s="61">
        <f t="shared" si="329"/>
        <v>0</v>
      </c>
      <c r="AW93" s="61">
        <f t="shared" si="329"/>
        <v>0</v>
      </c>
      <c r="AX93" s="61">
        <f t="shared" si="329"/>
        <v>0</v>
      </c>
      <c r="AY93" s="61">
        <f t="shared" si="329"/>
        <v>0</v>
      </c>
      <c r="AZ93" s="61">
        <f t="shared" si="329"/>
        <v>0</v>
      </c>
      <c r="BA93" s="61">
        <f t="shared" si="329"/>
        <v>0</v>
      </c>
      <c r="BB93" s="61">
        <f t="shared" si="329"/>
        <v>0</v>
      </c>
      <c r="BC93" s="61">
        <f t="shared" si="329"/>
        <v>0</v>
      </c>
      <c r="BD93" s="61">
        <f t="shared" si="329"/>
        <v>0</v>
      </c>
      <c r="BE93" s="61">
        <f t="shared" si="329"/>
        <v>0</v>
      </c>
      <c r="BF93" s="61">
        <f t="shared" si="329"/>
        <v>0</v>
      </c>
      <c r="BG93" s="61">
        <f t="shared" si="329"/>
        <v>0</v>
      </c>
      <c r="BH93" s="61">
        <f t="shared" si="329"/>
        <v>0</v>
      </c>
      <c r="BI93" s="61">
        <f t="shared" si="329"/>
        <v>0</v>
      </c>
      <c r="BJ93" s="61">
        <f t="shared" si="329"/>
        <v>0</v>
      </c>
      <c r="BK93" s="61">
        <f t="shared" si="329"/>
        <v>0</v>
      </c>
      <c r="BL93" s="61">
        <f t="shared" si="329"/>
        <v>0</v>
      </c>
      <c r="BM93" s="61">
        <f t="shared" si="329"/>
        <v>0</v>
      </c>
      <c r="BN93" s="61">
        <f t="shared" si="329"/>
        <v>0</v>
      </c>
      <c r="BO93" s="61">
        <f t="shared" si="329"/>
        <v>0</v>
      </c>
      <c r="BP93" s="61">
        <f t="shared" si="329"/>
        <v>0</v>
      </c>
      <c r="BQ93" s="61">
        <f t="shared" si="329"/>
        <v>0</v>
      </c>
      <c r="BR93" s="61">
        <f t="shared" si="329"/>
        <v>0</v>
      </c>
      <c r="BS93" s="61">
        <f t="shared" si="329"/>
        <v>0</v>
      </c>
      <c r="BT93" s="61">
        <f t="shared" si="329"/>
        <v>0</v>
      </c>
      <c r="BU93" s="61">
        <f t="shared" ref="BU93:CH93" si="330">BT93*EXP(-$F$93)+BT89*(1-EXP(-$F$93))/$F$93</f>
        <v>0</v>
      </c>
      <c r="BV93" s="61">
        <f t="shared" si="330"/>
        <v>0</v>
      </c>
      <c r="BW93" s="61">
        <f t="shared" si="330"/>
        <v>0</v>
      </c>
      <c r="BX93" s="61">
        <f t="shared" si="330"/>
        <v>0</v>
      </c>
      <c r="BY93" s="61">
        <f t="shared" si="330"/>
        <v>0</v>
      </c>
      <c r="BZ93" s="61">
        <f t="shared" si="330"/>
        <v>0</v>
      </c>
      <c r="CA93" s="61">
        <f t="shared" si="330"/>
        <v>0</v>
      </c>
      <c r="CB93" s="61">
        <f t="shared" si="330"/>
        <v>0</v>
      </c>
      <c r="CC93" s="61">
        <f t="shared" si="330"/>
        <v>0</v>
      </c>
      <c r="CD93" s="61">
        <f t="shared" si="330"/>
        <v>0</v>
      </c>
      <c r="CE93" s="61">
        <f t="shared" si="330"/>
        <v>0</v>
      </c>
      <c r="CF93" s="61">
        <f t="shared" si="330"/>
        <v>0</v>
      </c>
      <c r="CG93" s="61">
        <f t="shared" si="330"/>
        <v>0</v>
      </c>
      <c r="CH93" s="61">
        <f t="shared" si="330"/>
        <v>0</v>
      </c>
      <c r="CI93" s="61"/>
    </row>
    <row r="94" spans="4:87" x14ac:dyDescent="0.25">
      <c r="D94" t="s">
        <v>104</v>
      </c>
      <c r="E94" t="s">
        <v>105</v>
      </c>
      <c r="F94">
        <f>LN(2)/2</f>
        <v>0.34657359027997264</v>
      </c>
      <c r="G94" s="61">
        <v>0</v>
      </c>
      <c r="H94" s="61">
        <f>G94*EXP(-$F$94)+G90*(1-EXP(-$F$94))/$F$94</f>
        <v>0</v>
      </c>
      <c r="I94" s="61">
        <f t="shared" ref="I94:BT94" si="331">H94*EXP(-$F$94)+H90*(1-EXP(-$F$94))/$F$94</f>
        <v>0</v>
      </c>
      <c r="J94" s="61">
        <f t="shared" si="331"/>
        <v>0</v>
      </c>
      <c r="K94" s="61">
        <f t="shared" si="331"/>
        <v>0</v>
      </c>
      <c r="L94" s="61">
        <f t="shared" si="331"/>
        <v>0</v>
      </c>
      <c r="M94" s="61">
        <f t="shared" si="331"/>
        <v>0</v>
      </c>
      <c r="N94" s="61">
        <f t="shared" si="331"/>
        <v>0</v>
      </c>
      <c r="O94" s="61">
        <f t="shared" si="331"/>
        <v>0</v>
      </c>
      <c r="P94" s="61">
        <f t="shared" si="331"/>
        <v>0</v>
      </c>
      <c r="Q94" s="61">
        <f t="shared" si="331"/>
        <v>0</v>
      </c>
      <c r="R94" s="61">
        <f t="shared" si="331"/>
        <v>0</v>
      </c>
      <c r="S94" s="61">
        <f t="shared" si="331"/>
        <v>0</v>
      </c>
      <c r="T94" s="61">
        <f t="shared" si="331"/>
        <v>0</v>
      </c>
      <c r="U94" s="61">
        <f t="shared" si="331"/>
        <v>0</v>
      </c>
      <c r="V94" s="61">
        <f t="shared" si="331"/>
        <v>0</v>
      </c>
      <c r="W94" s="61">
        <f t="shared" si="331"/>
        <v>0</v>
      </c>
      <c r="X94" s="61">
        <f t="shared" si="331"/>
        <v>0</v>
      </c>
      <c r="Y94" s="61">
        <f t="shared" si="331"/>
        <v>0</v>
      </c>
      <c r="Z94" s="61">
        <f t="shared" si="331"/>
        <v>0</v>
      </c>
      <c r="AA94" s="61">
        <f t="shared" si="331"/>
        <v>0</v>
      </c>
      <c r="AB94" s="61">
        <f t="shared" si="331"/>
        <v>0</v>
      </c>
      <c r="AC94" s="61">
        <f t="shared" si="331"/>
        <v>0</v>
      </c>
      <c r="AD94" s="61">
        <f t="shared" si="331"/>
        <v>0</v>
      </c>
      <c r="AE94" s="61">
        <f t="shared" si="331"/>
        <v>0</v>
      </c>
      <c r="AF94" s="61">
        <f t="shared" si="331"/>
        <v>0</v>
      </c>
      <c r="AG94" s="61">
        <f t="shared" si="331"/>
        <v>0</v>
      </c>
      <c r="AH94" s="61">
        <f t="shared" si="331"/>
        <v>0</v>
      </c>
      <c r="AI94" s="61">
        <f t="shared" si="331"/>
        <v>0</v>
      </c>
      <c r="AJ94" s="62">
        <f t="shared" si="331"/>
        <v>0</v>
      </c>
      <c r="AK94" s="61">
        <f t="shared" si="331"/>
        <v>0</v>
      </c>
      <c r="AL94" s="61">
        <f t="shared" si="331"/>
        <v>0</v>
      </c>
      <c r="AM94" s="61">
        <f t="shared" si="331"/>
        <v>0</v>
      </c>
      <c r="AN94" s="61">
        <f t="shared" si="331"/>
        <v>0</v>
      </c>
      <c r="AO94" s="61">
        <f t="shared" si="331"/>
        <v>0</v>
      </c>
      <c r="AP94" s="61">
        <f t="shared" si="331"/>
        <v>0</v>
      </c>
      <c r="AQ94" s="61">
        <f t="shared" si="331"/>
        <v>0</v>
      </c>
      <c r="AR94" s="61">
        <f t="shared" si="331"/>
        <v>0</v>
      </c>
      <c r="AS94" s="61">
        <f t="shared" si="331"/>
        <v>0</v>
      </c>
      <c r="AT94" s="61">
        <f t="shared" si="331"/>
        <v>0</v>
      </c>
      <c r="AU94" s="61">
        <f t="shared" si="331"/>
        <v>0</v>
      </c>
      <c r="AV94" s="61">
        <f t="shared" si="331"/>
        <v>0</v>
      </c>
      <c r="AW94" s="61">
        <f t="shared" si="331"/>
        <v>0</v>
      </c>
      <c r="AX94" s="61">
        <f t="shared" si="331"/>
        <v>0</v>
      </c>
      <c r="AY94" s="61">
        <f t="shared" si="331"/>
        <v>0</v>
      </c>
      <c r="AZ94" s="61">
        <f t="shared" si="331"/>
        <v>0</v>
      </c>
      <c r="BA94" s="61">
        <f t="shared" si="331"/>
        <v>0</v>
      </c>
      <c r="BB94" s="61">
        <f t="shared" si="331"/>
        <v>0</v>
      </c>
      <c r="BC94" s="61">
        <f t="shared" si="331"/>
        <v>0</v>
      </c>
      <c r="BD94" s="61">
        <f t="shared" si="331"/>
        <v>0</v>
      </c>
      <c r="BE94" s="61">
        <f t="shared" si="331"/>
        <v>0</v>
      </c>
      <c r="BF94" s="61">
        <f t="shared" si="331"/>
        <v>0</v>
      </c>
      <c r="BG94" s="61">
        <f t="shared" si="331"/>
        <v>0</v>
      </c>
      <c r="BH94" s="61">
        <f t="shared" si="331"/>
        <v>0</v>
      </c>
      <c r="BI94" s="61">
        <f t="shared" si="331"/>
        <v>0</v>
      </c>
      <c r="BJ94" s="61">
        <f t="shared" si="331"/>
        <v>0</v>
      </c>
      <c r="BK94" s="61">
        <f t="shared" si="331"/>
        <v>0</v>
      </c>
      <c r="BL94" s="61">
        <f t="shared" si="331"/>
        <v>0</v>
      </c>
      <c r="BM94" s="61">
        <f t="shared" si="331"/>
        <v>0</v>
      </c>
      <c r="BN94" s="61">
        <f t="shared" si="331"/>
        <v>0</v>
      </c>
      <c r="BO94" s="61">
        <f t="shared" si="331"/>
        <v>0</v>
      </c>
      <c r="BP94" s="61">
        <f t="shared" si="331"/>
        <v>0</v>
      </c>
      <c r="BQ94" s="61">
        <f t="shared" si="331"/>
        <v>0</v>
      </c>
      <c r="BR94" s="61">
        <f t="shared" si="331"/>
        <v>0</v>
      </c>
      <c r="BS94" s="61">
        <f t="shared" si="331"/>
        <v>0</v>
      </c>
      <c r="BT94" s="61">
        <f t="shared" si="331"/>
        <v>0</v>
      </c>
      <c r="BU94" s="61">
        <f t="shared" ref="BU94:CH94" si="332">BT94*EXP(-$F$94)+BT90*(1-EXP(-$F$94))/$F$94</f>
        <v>0</v>
      </c>
      <c r="BV94" s="61">
        <f t="shared" si="332"/>
        <v>0</v>
      </c>
      <c r="BW94" s="61">
        <f t="shared" si="332"/>
        <v>0</v>
      </c>
      <c r="BX94" s="61">
        <f t="shared" si="332"/>
        <v>0</v>
      </c>
      <c r="BY94" s="61">
        <f t="shared" si="332"/>
        <v>0</v>
      </c>
      <c r="BZ94" s="61">
        <f t="shared" si="332"/>
        <v>0</v>
      </c>
      <c r="CA94" s="61">
        <f t="shared" si="332"/>
        <v>0</v>
      </c>
      <c r="CB94" s="61">
        <f t="shared" si="332"/>
        <v>0</v>
      </c>
      <c r="CC94" s="61">
        <f t="shared" si="332"/>
        <v>0</v>
      </c>
      <c r="CD94" s="61">
        <f t="shared" si="332"/>
        <v>0</v>
      </c>
      <c r="CE94" s="61">
        <f t="shared" si="332"/>
        <v>0</v>
      </c>
      <c r="CF94" s="61">
        <f t="shared" si="332"/>
        <v>0</v>
      </c>
      <c r="CG94" s="61">
        <f t="shared" si="332"/>
        <v>0</v>
      </c>
      <c r="CH94" s="61">
        <f t="shared" si="332"/>
        <v>0</v>
      </c>
      <c r="CI94" s="61"/>
    </row>
    <row r="95" spans="4:87" x14ac:dyDescent="0.25">
      <c r="D95" t="s">
        <v>106</v>
      </c>
      <c r="E95" s="76" t="s">
        <v>107</v>
      </c>
      <c r="G95" s="61">
        <v>0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61">
        <v>0</v>
      </c>
      <c r="T95" s="61">
        <v>0</v>
      </c>
      <c r="U95" s="61">
        <v>0</v>
      </c>
      <c r="V95" s="61">
        <v>0</v>
      </c>
      <c r="W95" s="61">
        <v>0</v>
      </c>
      <c r="X95" s="61">
        <v>0</v>
      </c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61">
        <v>0</v>
      </c>
      <c r="AE95" s="61">
        <v>0</v>
      </c>
      <c r="AF95" s="61">
        <v>0</v>
      </c>
      <c r="AG95" s="61">
        <v>0</v>
      </c>
      <c r="AH95" s="61">
        <v>0</v>
      </c>
      <c r="AI95" s="61">
        <v>0</v>
      </c>
      <c r="AJ95" s="62">
        <v>0</v>
      </c>
      <c r="AK95" s="61">
        <v>0</v>
      </c>
      <c r="AL95" s="61">
        <v>0</v>
      </c>
      <c r="AM95" s="61">
        <v>0</v>
      </c>
      <c r="AN95" s="61">
        <v>0</v>
      </c>
      <c r="AO95" s="61">
        <v>0</v>
      </c>
      <c r="AP95" s="61">
        <v>0</v>
      </c>
      <c r="AQ95" s="61">
        <v>0</v>
      </c>
      <c r="AR95" s="61">
        <v>0</v>
      </c>
      <c r="AS95" s="61">
        <v>0</v>
      </c>
      <c r="AT95" s="61">
        <v>0</v>
      </c>
      <c r="AU95" s="61">
        <v>0</v>
      </c>
      <c r="AV95" s="61">
        <v>0</v>
      </c>
      <c r="AW95" s="61">
        <v>0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61">
        <v>0</v>
      </c>
      <c r="BE95" s="61">
        <v>0</v>
      </c>
      <c r="BF95" s="61">
        <v>0</v>
      </c>
      <c r="BG95" s="61">
        <v>0</v>
      </c>
      <c r="BH95" s="61">
        <v>0</v>
      </c>
      <c r="BI95" s="61">
        <v>0</v>
      </c>
      <c r="BJ95" s="61">
        <v>0</v>
      </c>
      <c r="BK95" s="61">
        <v>0</v>
      </c>
      <c r="BL95" s="61">
        <v>0</v>
      </c>
      <c r="BM95" s="61">
        <v>0</v>
      </c>
      <c r="BN95" s="61">
        <v>0</v>
      </c>
      <c r="BO95" s="61">
        <v>0</v>
      </c>
      <c r="BP95" s="61">
        <v>0</v>
      </c>
      <c r="BQ95" s="61">
        <v>0</v>
      </c>
      <c r="BR95" s="61">
        <v>0</v>
      </c>
      <c r="BS95" s="61">
        <v>0</v>
      </c>
      <c r="BT95" s="61">
        <v>0</v>
      </c>
      <c r="BU95" s="61">
        <v>0</v>
      </c>
      <c r="BV95" s="61">
        <v>0</v>
      </c>
      <c r="BW95" s="61">
        <v>0</v>
      </c>
      <c r="BX95" s="61">
        <v>0</v>
      </c>
      <c r="BY95" s="61">
        <v>0</v>
      </c>
      <c r="BZ95" s="61">
        <v>0</v>
      </c>
      <c r="CA95" s="61">
        <v>0</v>
      </c>
      <c r="CB95" s="61">
        <v>0</v>
      </c>
      <c r="CC95" s="61">
        <v>0</v>
      </c>
      <c r="CD95" s="61">
        <v>0</v>
      </c>
      <c r="CE95" s="61">
        <v>0</v>
      </c>
      <c r="CF95" s="61">
        <v>0</v>
      </c>
      <c r="CG95" s="61">
        <v>0</v>
      </c>
      <c r="CH95" s="61">
        <v>0</v>
      </c>
      <c r="CI95" s="61"/>
    </row>
    <row r="96" spans="4:87" x14ac:dyDescent="0.25">
      <c r="D96" t="s">
        <v>108</v>
      </c>
      <c r="G96" s="61">
        <f>SUM(G92:G95)</f>
        <v>0</v>
      </c>
      <c r="H96" s="61">
        <f>SUM(H92:H95)</f>
        <v>0</v>
      </c>
      <c r="I96" s="61">
        <f t="shared" ref="I96:BT96" si="333">SUM(I92:I95)</f>
        <v>0</v>
      </c>
      <c r="J96" s="61">
        <f t="shared" si="333"/>
        <v>0</v>
      </c>
      <c r="K96" s="61">
        <f t="shared" si="333"/>
        <v>0</v>
      </c>
      <c r="L96" s="61">
        <f t="shared" si="333"/>
        <v>0</v>
      </c>
      <c r="M96" s="61">
        <f t="shared" si="333"/>
        <v>0</v>
      </c>
      <c r="N96" s="61">
        <f t="shared" si="333"/>
        <v>0</v>
      </c>
      <c r="O96" s="61">
        <f t="shared" si="333"/>
        <v>0</v>
      </c>
      <c r="P96" s="61">
        <f t="shared" si="333"/>
        <v>0</v>
      </c>
      <c r="Q96" s="61">
        <f t="shared" si="333"/>
        <v>0</v>
      </c>
      <c r="R96" s="61">
        <f t="shared" si="333"/>
        <v>0</v>
      </c>
      <c r="S96" s="61">
        <f t="shared" si="333"/>
        <v>0</v>
      </c>
      <c r="T96" s="61">
        <f t="shared" si="333"/>
        <v>0</v>
      </c>
      <c r="U96" s="61">
        <f t="shared" si="333"/>
        <v>0</v>
      </c>
      <c r="V96" s="61">
        <f t="shared" si="333"/>
        <v>0</v>
      </c>
      <c r="W96" s="61">
        <f t="shared" si="333"/>
        <v>0</v>
      </c>
      <c r="X96" s="61">
        <f t="shared" si="333"/>
        <v>0</v>
      </c>
      <c r="Y96" s="61">
        <f t="shared" si="333"/>
        <v>0</v>
      </c>
      <c r="Z96" s="61">
        <f t="shared" si="333"/>
        <v>0</v>
      </c>
      <c r="AA96" s="61">
        <f t="shared" si="333"/>
        <v>0</v>
      </c>
      <c r="AB96" s="61">
        <f t="shared" si="333"/>
        <v>0</v>
      </c>
      <c r="AC96" s="61">
        <f t="shared" si="333"/>
        <v>0</v>
      </c>
      <c r="AD96" s="61">
        <f t="shared" si="333"/>
        <v>0</v>
      </c>
      <c r="AE96" s="61">
        <f t="shared" si="333"/>
        <v>0</v>
      </c>
      <c r="AF96" s="61">
        <f t="shared" si="333"/>
        <v>0</v>
      </c>
      <c r="AG96" s="61">
        <f t="shared" si="333"/>
        <v>0</v>
      </c>
      <c r="AH96" s="61">
        <f t="shared" si="333"/>
        <v>0</v>
      </c>
      <c r="AI96" s="61">
        <f t="shared" si="333"/>
        <v>0</v>
      </c>
      <c r="AJ96" s="62">
        <f t="shared" si="333"/>
        <v>0</v>
      </c>
      <c r="AK96" s="61">
        <f t="shared" si="333"/>
        <v>0</v>
      </c>
      <c r="AL96" s="61">
        <f t="shared" si="333"/>
        <v>0</v>
      </c>
      <c r="AM96" s="61">
        <f t="shared" si="333"/>
        <v>0</v>
      </c>
      <c r="AN96" s="61">
        <f t="shared" si="333"/>
        <v>0</v>
      </c>
      <c r="AO96" s="61">
        <f t="shared" si="333"/>
        <v>0</v>
      </c>
      <c r="AP96" s="61">
        <f t="shared" si="333"/>
        <v>0</v>
      </c>
      <c r="AQ96" s="61">
        <f t="shared" si="333"/>
        <v>0</v>
      </c>
      <c r="AR96" s="61">
        <f t="shared" si="333"/>
        <v>0</v>
      </c>
      <c r="AS96" s="61">
        <f t="shared" si="333"/>
        <v>0</v>
      </c>
      <c r="AT96" s="61">
        <f t="shared" si="333"/>
        <v>0</v>
      </c>
      <c r="AU96" s="61">
        <f t="shared" si="333"/>
        <v>0</v>
      </c>
      <c r="AV96" s="61">
        <f t="shared" si="333"/>
        <v>0</v>
      </c>
      <c r="AW96" s="61">
        <f t="shared" si="333"/>
        <v>0</v>
      </c>
      <c r="AX96" s="61">
        <f t="shared" si="333"/>
        <v>0</v>
      </c>
      <c r="AY96" s="61">
        <f t="shared" si="333"/>
        <v>0</v>
      </c>
      <c r="AZ96" s="61">
        <f t="shared" si="333"/>
        <v>0</v>
      </c>
      <c r="BA96" s="61">
        <f t="shared" si="333"/>
        <v>0</v>
      </c>
      <c r="BB96" s="61">
        <f t="shared" si="333"/>
        <v>0</v>
      </c>
      <c r="BC96" s="61">
        <f t="shared" si="333"/>
        <v>0</v>
      </c>
      <c r="BD96" s="61">
        <f t="shared" si="333"/>
        <v>0</v>
      </c>
      <c r="BE96" s="61">
        <f t="shared" si="333"/>
        <v>0</v>
      </c>
      <c r="BF96" s="61">
        <f t="shared" si="333"/>
        <v>0</v>
      </c>
      <c r="BG96" s="61">
        <f t="shared" si="333"/>
        <v>0</v>
      </c>
      <c r="BH96" s="61">
        <f t="shared" si="333"/>
        <v>0</v>
      </c>
      <c r="BI96" s="61">
        <f t="shared" si="333"/>
        <v>0</v>
      </c>
      <c r="BJ96" s="61">
        <f t="shared" si="333"/>
        <v>0</v>
      </c>
      <c r="BK96" s="61">
        <f t="shared" si="333"/>
        <v>0</v>
      </c>
      <c r="BL96" s="61">
        <f t="shared" si="333"/>
        <v>0</v>
      </c>
      <c r="BM96" s="61">
        <f t="shared" si="333"/>
        <v>0</v>
      </c>
      <c r="BN96" s="61">
        <f t="shared" si="333"/>
        <v>0</v>
      </c>
      <c r="BO96" s="61">
        <f t="shared" si="333"/>
        <v>0</v>
      </c>
      <c r="BP96" s="61">
        <f t="shared" si="333"/>
        <v>0</v>
      </c>
      <c r="BQ96" s="61">
        <f t="shared" si="333"/>
        <v>0</v>
      </c>
      <c r="BR96" s="61">
        <f t="shared" si="333"/>
        <v>0</v>
      </c>
      <c r="BS96" s="61">
        <f t="shared" si="333"/>
        <v>0</v>
      </c>
      <c r="BT96" s="61">
        <f t="shared" si="333"/>
        <v>0</v>
      </c>
      <c r="BU96" s="61">
        <f t="shared" ref="BU96:CH96" si="334">SUM(BU92:BU95)</f>
        <v>0</v>
      </c>
      <c r="BV96" s="61">
        <f t="shared" si="334"/>
        <v>0</v>
      </c>
      <c r="BW96" s="61">
        <f t="shared" si="334"/>
        <v>0</v>
      </c>
      <c r="BX96" s="61">
        <f t="shared" si="334"/>
        <v>0</v>
      </c>
      <c r="BY96" s="61">
        <f t="shared" si="334"/>
        <v>0</v>
      </c>
      <c r="BZ96" s="61">
        <f t="shared" si="334"/>
        <v>0</v>
      </c>
      <c r="CA96" s="61">
        <f t="shared" si="334"/>
        <v>0</v>
      </c>
      <c r="CB96" s="61">
        <f t="shared" si="334"/>
        <v>0</v>
      </c>
      <c r="CC96" s="61">
        <f t="shared" si="334"/>
        <v>0</v>
      </c>
      <c r="CD96" s="61">
        <f t="shared" si="334"/>
        <v>0</v>
      </c>
      <c r="CE96" s="61">
        <f t="shared" si="334"/>
        <v>0</v>
      </c>
      <c r="CF96" s="61">
        <f t="shared" si="334"/>
        <v>0</v>
      </c>
      <c r="CG96" s="61">
        <f t="shared" si="334"/>
        <v>0</v>
      </c>
      <c r="CH96" s="61">
        <f t="shared" si="334"/>
        <v>0</v>
      </c>
      <c r="CI96" s="61"/>
    </row>
    <row r="97" spans="4:96" x14ac:dyDescent="0.25">
      <c r="D97" s="14" t="s">
        <v>109</v>
      </c>
      <c r="E97" s="14" t="s">
        <v>135</v>
      </c>
      <c r="G97" s="61">
        <f>G96*44/12</f>
        <v>0</v>
      </c>
      <c r="H97" s="61">
        <f>H96*44/12</f>
        <v>0</v>
      </c>
      <c r="I97" s="61">
        <f t="shared" ref="I97:BT97" si="335">I96*44/12</f>
        <v>0</v>
      </c>
      <c r="J97" s="61">
        <f t="shared" si="335"/>
        <v>0</v>
      </c>
      <c r="K97" s="61">
        <f t="shared" si="335"/>
        <v>0</v>
      </c>
      <c r="L97" s="61">
        <f t="shared" si="335"/>
        <v>0</v>
      </c>
      <c r="M97" s="61">
        <f t="shared" si="335"/>
        <v>0</v>
      </c>
      <c r="N97" s="61">
        <f t="shared" si="335"/>
        <v>0</v>
      </c>
      <c r="O97" s="61">
        <f t="shared" si="335"/>
        <v>0</v>
      </c>
      <c r="P97" s="61">
        <f t="shared" si="335"/>
        <v>0</v>
      </c>
      <c r="Q97" s="61">
        <f t="shared" si="335"/>
        <v>0</v>
      </c>
      <c r="R97" s="61">
        <f t="shared" si="335"/>
        <v>0</v>
      </c>
      <c r="S97" s="61">
        <f t="shared" si="335"/>
        <v>0</v>
      </c>
      <c r="T97" s="61">
        <f t="shared" si="335"/>
        <v>0</v>
      </c>
      <c r="U97" s="61">
        <f t="shared" si="335"/>
        <v>0</v>
      </c>
      <c r="V97" s="61">
        <f t="shared" si="335"/>
        <v>0</v>
      </c>
      <c r="W97" s="61">
        <f t="shared" si="335"/>
        <v>0</v>
      </c>
      <c r="X97" s="61">
        <f t="shared" si="335"/>
        <v>0</v>
      </c>
      <c r="Y97" s="61">
        <f t="shared" si="335"/>
        <v>0</v>
      </c>
      <c r="Z97" s="61">
        <f t="shared" si="335"/>
        <v>0</v>
      </c>
      <c r="AA97" s="61">
        <f t="shared" si="335"/>
        <v>0</v>
      </c>
      <c r="AB97" s="61">
        <f t="shared" si="335"/>
        <v>0</v>
      </c>
      <c r="AC97" s="61">
        <f t="shared" si="335"/>
        <v>0</v>
      </c>
      <c r="AD97" s="61">
        <f t="shared" si="335"/>
        <v>0</v>
      </c>
      <c r="AE97" s="61">
        <f t="shared" si="335"/>
        <v>0</v>
      </c>
      <c r="AF97" s="61">
        <f t="shared" si="335"/>
        <v>0</v>
      </c>
      <c r="AG97" s="61">
        <f t="shared" si="335"/>
        <v>0</v>
      </c>
      <c r="AH97" s="61">
        <f t="shared" si="335"/>
        <v>0</v>
      </c>
      <c r="AI97" s="61">
        <f t="shared" si="335"/>
        <v>0</v>
      </c>
      <c r="AJ97" s="62">
        <f t="shared" si="335"/>
        <v>0</v>
      </c>
      <c r="AK97" s="61">
        <f t="shared" si="335"/>
        <v>0</v>
      </c>
      <c r="AL97" s="61">
        <f t="shared" si="335"/>
        <v>0</v>
      </c>
      <c r="AM97" s="61">
        <f t="shared" si="335"/>
        <v>0</v>
      </c>
      <c r="AN97" s="61">
        <f t="shared" si="335"/>
        <v>0</v>
      </c>
      <c r="AO97" s="61">
        <f t="shared" si="335"/>
        <v>0</v>
      </c>
      <c r="AP97" s="61">
        <f t="shared" si="335"/>
        <v>0</v>
      </c>
      <c r="AQ97" s="61">
        <f t="shared" si="335"/>
        <v>0</v>
      </c>
      <c r="AR97" s="61">
        <f t="shared" si="335"/>
        <v>0</v>
      </c>
      <c r="AS97" s="61">
        <f t="shared" si="335"/>
        <v>0</v>
      </c>
      <c r="AT97" s="61">
        <f t="shared" si="335"/>
        <v>0</v>
      </c>
      <c r="AU97" s="61">
        <f t="shared" si="335"/>
        <v>0</v>
      </c>
      <c r="AV97" s="61">
        <f t="shared" si="335"/>
        <v>0</v>
      </c>
      <c r="AW97" s="61">
        <f t="shared" si="335"/>
        <v>0</v>
      </c>
      <c r="AX97" s="61">
        <f t="shared" si="335"/>
        <v>0</v>
      </c>
      <c r="AY97" s="61">
        <f t="shared" si="335"/>
        <v>0</v>
      </c>
      <c r="AZ97" s="61">
        <f t="shared" si="335"/>
        <v>0</v>
      </c>
      <c r="BA97" s="61">
        <f t="shared" si="335"/>
        <v>0</v>
      </c>
      <c r="BB97" s="61">
        <f t="shared" si="335"/>
        <v>0</v>
      </c>
      <c r="BC97" s="61">
        <f t="shared" si="335"/>
        <v>0</v>
      </c>
      <c r="BD97" s="61">
        <f t="shared" si="335"/>
        <v>0</v>
      </c>
      <c r="BE97" s="61">
        <f t="shared" si="335"/>
        <v>0</v>
      </c>
      <c r="BF97" s="61">
        <f t="shared" si="335"/>
        <v>0</v>
      </c>
      <c r="BG97" s="61">
        <f t="shared" si="335"/>
        <v>0</v>
      </c>
      <c r="BH97" s="61">
        <f t="shared" si="335"/>
        <v>0</v>
      </c>
      <c r="BI97" s="61">
        <f t="shared" si="335"/>
        <v>0</v>
      </c>
      <c r="BJ97" s="61">
        <f t="shared" si="335"/>
        <v>0</v>
      </c>
      <c r="BK97" s="61">
        <f t="shared" si="335"/>
        <v>0</v>
      </c>
      <c r="BL97" s="61">
        <f t="shared" si="335"/>
        <v>0</v>
      </c>
      <c r="BM97" s="61">
        <f t="shared" si="335"/>
        <v>0</v>
      </c>
      <c r="BN97" s="61">
        <f t="shared" si="335"/>
        <v>0</v>
      </c>
      <c r="BO97" s="61">
        <f t="shared" si="335"/>
        <v>0</v>
      </c>
      <c r="BP97" s="61">
        <f t="shared" si="335"/>
        <v>0</v>
      </c>
      <c r="BQ97" s="61">
        <f t="shared" si="335"/>
        <v>0</v>
      </c>
      <c r="BR97" s="61">
        <f t="shared" si="335"/>
        <v>0</v>
      </c>
      <c r="BS97" s="61">
        <f t="shared" si="335"/>
        <v>0</v>
      </c>
      <c r="BT97" s="61">
        <f t="shared" si="335"/>
        <v>0</v>
      </c>
      <c r="BU97" s="61">
        <f t="shared" ref="BU97:CH97" si="336">BU96*44/12</f>
        <v>0</v>
      </c>
      <c r="BV97" s="61">
        <f t="shared" si="336"/>
        <v>0</v>
      </c>
      <c r="BW97" s="61">
        <f t="shared" si="336"/>
        <v>0</v>
      </c>
      <c r="BX97" s="61">
        <f t="shared" si="336"/>
        <v>0</v>
      </c>
      <c r="BY97" s="61">
        <f t="shared" si="336"/>
        <v>0</v>
      </c>
      <c r="BZ97" s="61">
        <f t="shared" si="336"/>
        <v>0</v>
      </c>
      <c r="CA97" s="61">
        <f t="shared" si="336"/>
        <v>0</v>
      </c>
      <c r="CB97" s="61">
        <f t="shared" si="336"/>
        <v>0</v>
      </c>
      <c r="CC97" s="61">
        <f t="shared" si="336"/>
        <v>0</v>
      </c>
      <c r="CD97" s="61">
        <f t="shared" si="336"/>
        <v>0</v>
      </c>
      <c r="CE97" s="61">
        <f t="shared" si="336"/>
        <v>0</v>
      </c>
      <c r="CF97" s="61">
        <f t="shared" si="336"/>
        <v>0</v>
      </c>
      <c r="CG97" s="61">
        <f t="shared" si="336"/>
        <v>0</v>
      </c>
      <c r="CH97" s="61">
        <f t="shared" si="336"/>
        <v>0</v>
      </c>
      <c r="CI97" s="61"/>
    </row>
    <row r="98" spans="4:96" x14ac:dyDescent="0.25">
      <c r="AJ98" s="41"/>
    </row>
    <row r="99" spans="4:96" x14ac:dyDescent="0.25">
      <c r="AJ99" s="41"/>
    </row>
    <row r="100" spans="4:96" x14ac:dyDescent="0.25">
      <c r="D100" s="51" t="s">
        <v>115</v>
      </c>
      <c r="E100" s="5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2"/>
    </row>
    <row r="101" spans="4:96" x14ac:dyDescent="0.25">
      <c r="E101" t="s">
        <v>57</v>
      </c>
      <c r="F101" s="42" t="s">
        <v>136</v>
      </c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2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</row>
    <row r="102" spans="4:96" x14ac:dyDescent="0.25">
      <c r="D102" t="s">
        <v>116</v>
      </c>
      <c r="F102">
        <f>VLOOKUP(F101,'Référencement Essences'!$B$3:$C$6,2,0)</f>
        <v>0.25</v>
      </c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2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</row>
    <row r="103" spans="4:96" x14ac:dyDescent="0.25">
      <c r="D103" t="s">
        <v>117</v>
      </c>
      <c r="E103" s="14" t="s">
        <v>137</v>
      </c>
      <c r="G103" s="61">
        <f>$F$102*G79*$F$63</f>
        <v>0</v>
      </c>
      <c r="H103" s="61">
        <f t="shared" ref="H103:AJ103" si="337">$F$102*H79*$F$63</f>
        <v>0</v>
      </c>
      <c r="I103" s="61">
        <f t="shared" si="337"/>
        <v>0</v>
      </c>
      <c r="J103" s="61">
        <f t="shared" si="337"/>
        <v>0</v>
      </c>
      <c r="K103" s="61">
        <f t="shared" si="337"/>
        <v>0</v>
      </c>
      <c r="L103" s="61">
        <f t="shared" si="337"/>
        <v>0</v>
      </c>
      <c r="M103" s="61">
        <f t="shared" si="337"/>
        <v>0</v>
      </c>
      <c r="N103" s="61">
        <f t="shared" si="337"/>
        <v>0</v>
      </c>
      <c r="O103" s="61">
        <f t="shared" si="337"/>
        <v>0</v>
      </c>
      <c r="P103" s="61">
        <f t="shared" si="337"/>
        <v>0</v>
      </c>
      <c r="Q103" s="61">
        <f t="shared" si="337"/>
        <v>0</v>
      </c>
      <c r="R103" s="61">
        <f t="shared" si="337"/>
        <v>0</v>
      </c>
      <c r="S103" s="61">
        <f t="shared" si="337"/>
        <v>0</v>
      </c>
      <c r="T103" s="61">
        <f t="shared" si="337"/>
        <v>0</v>
      </c>
      <c r="U103" s="61">
        <f t="shared" si="337"/>
        <v>0</v>
      </c>
      <c r="V103" s="61">
        <f t="shared" si="337"/>
        <v>0</v>
      </c>
      <c r="W103" s="61">
        <f t="shared" si="337"/>
        <v>0</v>
      </c>
      <c r="X103" s="61">
        <f t="shared" si="337"/>
        <v>0</v>
      </c>
      <c r="Y103" s="61">
        <f t="shared" si="337"/>
        <v>0</v>
      </c>
      <c r="Z103" s="61">
        <f t="shared" si="337"/>
        <v>0</v>
      </c>
      <c r="AA103" s="61">
        <f t="shared" si="337"/>
        <v>0</v>
      </c>
      <c r="AB103" s="61">
        <f t="shared" si="337"/>
        <v>0</v>
      </c>
      <c r="AC103" s="61">
        <f t="shared" si="337"/>
        <v>0</v>
      </c>
      <c r="AD103" s="61">
        <f t="shared" si="337"/>
        <v>0</v>
      </c>
      <c r="AE103" s="61">
        <f t="shared" si="337"/>
        <v>0</v>
      </c>
      <c r="AF103" s="61">
        <f t="shared" si="337"/>
        <v>0</v>
      </c>
      <c r="AG103" s="61">
        <f t="shared" si="337"/>
        <v>0</v>
      </c>
      <c r="AH103" s="61">
        <f t="shared" si="337"/>
        <v>0</v>
      </c>
      <c r="AI103" s="61">
        <f t="shared" si="337"/>
        <v>0</v>
      </c>
      <c r="AJ103" s="62">
        <f t="shared" si="337"/>
        <v>0</v>
      </c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</row>
    <row r="104" spans="4:96" x14ac:dyDescent="0.25">
      <c r="D104" s="14" t="s">
        <v>119</v>
      </c>
      <c r="G104" s="85">
        <f>SUM(G103:AJ103)</f>
        <v>0</v>
      </c>
      <c r="AJ104" s="41"/>
    </row>
  </sheetData>
  <mergeCells count="1">
    <mergeCell ref="A1:C1"/>
  </mergeCells>
  <conditionalFormatting sqref="G79:CH80 G81:AI97 AK81:CH97">
    <cfRule type="cellIs" dxfId="42" priority="9" operator="greaterThan">
      <formula>0</formula>
    </cfRule>
  </conditionalFormatting>
  <conditionalFormatting sqref="G50:GJ51 G52:AI52 AK52:GJ52">
    <cfRule type="cellIs" dxfId="41" priority="8" operator="greaterThan">
      <formula>0</formula>
    </cfRule>
  </conditionalFormatting>
  <conditionalFormatting sqref="G101:AI103 AK101:CH103">
    <cfRule type="cellIs" dxfId="40" priority="7" operator="greaterThan">
      <formula>0</formula>
    </cfRule>
  </conditionalFormatting>
  <conditionalFormatting sqref="A1 A2:C104">
    <cfRule type="containsBlanks" dxfId="39" priority="6">
      <formula>LEN(TRIM(A1))=0</formula>
    </cfRule>
  </conditionalFormatting>
  <conditionalFormatting sqref="G92:H95 I92:AI94 AK92:CH94">
    <cfRule type="cellIs" dxfId="38" priority="5" operator="greaterThan">
      <formula>0</formula>
    </cfRule>
  </conditionalFormatting>
  <conditionalFormatting sqref="G22:GG22 G23:AI24 AK23:GG24 G25:GG27 G31:GG43 G28:AU30 FV28:GG30">
    <cfRule type="cellIs" dxfId="37" priority="4" operator="greaterThan">
      <formula>0</formula>
    </cfRule>
  </conditionalFormatting>
  <conditionalFormatting sqref="CI88:CI97">
    <cfRule type="cellIs" dxfId="36" priority="3" operator="greaterThan">
      <formula>0</formula>
    </cfRule>
  </conditionalFormatting>
  <conditionalFormatting sqref="CI92:CI94">
    <cfRule type="cellIs" dxfId="35" priority="2" operator="greaterThan">
      <formula>0</formula>
    </cfRule>
  </conditionalFormatting>
  <conditionalFormatting sqref="AV28:FU30">
    <cfRule type="cellIs" dxfId="34" priority="1" operator="greaterThan">
      <formula>0</formula>
    </cfRule>
  </conditionalFormatting>
  <pageMargins left="0.7" right="0.7" top="0.75" bottom="0.75" header="0.3" footer="0.3"/>
  <pageSetup paperSize="8" scale="4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104"/>
  <sheetViews>
    <sheetView topLeftCell="A25" workbookViewId="0">
      <selection activeCell="FW34" sqref="FW34"/>
    </sheetView>
  </sheetViews>
  <sheetFormatPr baseColWidth="10" defaultRowHeight="15" outlineLevelCol="1" x14ac:dyDescent="0.25"/>
  <cols>
    <col min="1" max="1" width="25" customWidth="1" outlineLevel="1"/>
    <col min="2" max="2" width="21.85546875" customWidth="1" outlineLevel="1"/>
    <col min="3" max="3" width="12.28515625" customWidth="1" outlineLevel="1"/>
    <col min="4" max="4" width="44.85546875" customWidth="1"/>
    <col min="5" max="5" width="15.42578125" customWidth="1"/>
    <col min="6" max="6" width="8.28515625" customWidth="1"/>
    <col min="7" max="7" width="8.140625" customWidth="1"/>
    <col min="8" max="11" width="8.7109375" bestFit="1" customWidth="1"/>
    <col min="12" max="26" width="9.7109375" bestFit="1" customWidth="1"/>
    <col min="27" max="114" width="10.7109375" bestFit="1" customWidth="1"/>
    <col min="115" max="121" width="6.85546875" customWidth="1"/>
  </cols>
  <sheetData>
    <row r="1" spans="1:177" ht="16.5" thickBot="1" x14ac:dyDescent="0.3">
      <c r="A1" s="172" t="s">
        <v>44</v>
      </c>
      <c r="B1" s="173"/>
      <c r="C1" s="174"/>
      <c r="D1" s="39" t="s">
        <v>138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AJ1" s="41"/>
    </row>
    <row r="2" spans="1:177" ht="15.75" thickBot="1" x14ac:dyDescent="0.3">
      <c r="D2" s="42" t="s">
        <v>46</v>
      </c>
      <c r="E2" t="s">
        <v>47</v>
      </c>
      <c r="F2" s="42">
        <v>171</v>
      </c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E2">
        <v>25</v>
      </c>
      <c r="AF2">
        <v>26</v>
      </c>
      <c r="AG2">
        <v>27</v>
      </c>
      <c r="AH2">
        <v>28</v>
      </c>
      <c r="AI2">
        <v>29</v>
      </c>
      <c r="AJ2" s="43">
        <v>30</v>
      </c>
      <c r="AK2">
        <v>31</v>
      </c>
      <c r="AL2">
        <v>32</v>
      </c>
      <c r="AM2">
        <v>33</v>
      </c>
      <c r="AN2">
        <v>34</v>
      </c>
      <c r="AO2">
        <v>35</v>
      </c>
      <c r="AP2">
        <v>36</v>
      </c>
      <c r="AQ2">
        <v>37</v>
      </c>
      <c r="AR2">
        <v>38</v>
      </c>
      <c r="AS2">
        <v>39</v>
      </c>
      <c r="AT2">
        <v>40</v>
      </c>
      <c r="AU2">
        <v>41</v>
      </c>
      <c r="AV2">
        <v>42</v>
      </c>
      <c r="AW2">
        <v>43</v>
      </c>
      <c r="AX2">
        <v>44</v>
      </c>
      <c r="AY2">
        <v>45</v>
      </c>
      <c r="AZ2">
        <v>46</v>
      </c>
      <c r="BA2">
        <v>47</v>
      </c>
      <c r="BB2">
        <v>48</v>
      </c>
      <c r="BC2">
        <v>49</v>
      </c>
      <c r="BD2">
        <v>50</v>
      </c>
      <c r="BE2">
        <v>51</v>
      </c>
      <c r="BF2">
        <v>52</v>
      </c>
      <c r="BG2">
        <v>53</v>
      </c>
      <c r="BH2">
        <v>54</v>
      </c>
      <c r="BI2">
        <v>55</v>
      </c>
      <c r="BJ2">
        <v>56</v>
      </c>
      <c r="BK2">
        <v>57</v>
      </c>
      <c r="BL2">
        <v>58</v>
      </c>
      <c r="BM2">
        <v>59</v>
      </c>
      <c r="BN2">
        <v>60</v>
      </c>
      <c r="BO2">
        <v>61</v>
      </c>
      <c r="BP2">
        <v>62</v>
      </c>
      <c r="BQ2">
        <v>63</v>
      </c>
      <c r="BR2">
        <v>64</v>
      </c>
      <c r="BS2">
        <v>65</v>
      </c>
      <c r="BT2">
        <v>66</v>
      </c>
      <c r="BU2">
        <v>67</v>
      </c>
      <c r="BV2">
        <v>68</v>
      </c>
      <c r="BW2">
        <v>69</v>
      </c>
      <c r="BX2">
        <v>70</v>
      </c>
      <c r="BY2">
        <v>71</v>
      </c>
      <c r="BZ2">
        <v>72</v>
      </c>
      <c r="CA2">
        <v>73</v>
      </c>
      <c r="CB2">
        <v>74</v>
      </c>
      <c r="CC2">
        <v>75</v>
      </c>
      <c r="CD2">
        <v>76</v>
      </c>
      <c r="CE2">
        <v>77</v>
      </c>
      <c r="CF2">
        <v>78</v>
      </c>
      <c r="CG2">
        <v>79</v>
      </c>
      <c r="CH2">
        <v>80</v>
      </c>
      <c r="CI2">
        <v>81</v>
      </c>
      <c r="CJ2">
        <v>82</v>
      </c>
      <c r="CK2">
        <v>83</v>
      </c>
      <c r="CL2">
        <v>84</v>
      </c>
      <c r="CM2">
        <v>85</v>
      </c>
      <c r="CN2">
        <v>86</v>
      </c>
      <c r="CO2">
        <v>87</v>
      </c>
      <c r="CP2">
        <v>88</v>
      </c>
      <c r="CQ2">
        <v>89</v>
      </c>
      <c r="CR2">
        <v>90</v>
      </c>
      <c r="CS2">
        <v>91</v>
      </c>
      <c r="CT2">
        <v>92</v>
      </c>
      <c r="CU2">
        <v>93</v>
      </c>
      <c r="CV2">
        <v>94</v>
      </c>
      <c r="CW2">
        <v>95</v>
      </c>
      <c r="CX2">
        <v>96</v>
      </c>
      <c r="CY2">
        <v>97</v>
      </c>
      <c r="CZ2">
        <v>98</v>
      </c>
      <c r="DA2">
        <v>99</v>
      </c>
      <c r="DB2">
        <v>100</v>
      </c>
      <c r="DC2">
        <v>101</v>
      </c>
      <c r="DD2">
        <v>102</v>
      </c>
      <c r="DE2">
        <v>103</v>
      </c>
      <c r="DF2">
        <v>104</v>
      </c>
      <c r="DG2">
        <v>105</v>
      </c>
      <c r="DH2">
        <v>106</v>
      </c>
      <c r="DI2">
        <v>107</v>
      </c>
      <c r="DJ2">
        <v>108</v>
      </c>
      <c r="DK2">
        <v>109</v>
      </c>
      <c r="DL2">
        <v>110</v>
      </c>
      <c r="DM2">
        <v>111</v>
      </c>
      <c r="DN2">
        <v>112</v>
      </c>
      <c r="DO2">
        <v>113</v>
      </c>
      <c r="DP2">
        <v>114</v>
      </c>
      <c r="DQ2">
        <v>115</v>
      </c>
      <c r="DR2">
        <v>116</v>
      </c>
      <c r="DS2">
        <v>117</v>
      </c>
      <c r="DT2">
        <v>118</v>
      </c>
      <c r="DU2">
        <v>119</v>
      </c>
      <c r="DV2">
        <v>120</v>
      </c>
      <c r="DW2">
        <v>121</v>
      </c>
      <c r="DX2">
        <v>122</v>
      </c>
      <c r="DY2">
        <v>123</v>
      </c>
      <c r="DZ2">
        <v>124</v>
      </c>
      <c r="EA2">
        <v>125</v>
      </c>
      <c r="EB2">
        <v>126</v>
      </c>
      <c r="EC2">
        <v>127</v>
      </c>
      <c r="ED2">
        <v>128</v>
      </c>
      <c r="EE2">
        <v>129</v>
      </c>
      <c r="EF2">
        <v>130</v>
      </c>
      <c r="EG2">
        <v>131</v>
      </c>
      <c r="EH2">
        <v>132</v>
      </c>
      <c r="EI2">
        <v>133</v>
      </c>
      <c r="EJ2">
        <v>134</v>
      </c>
      <c r="EK2">
        <v>135</v>
      </c>
      <c r="EL2">
        <v>136</v>
      </c>
      <c r="EM2">
        <v>137</v>
      </c>
      <c r="EN2">
        <v>138</v>
      </c>
      <c r="EO2">
        <v>139</v>
      </c>
      <c r="EP2">
        <v>140</v>
      </c>
      <c r="EQ2">
        <v>141</v>
      </c>
      <c r="ER2">
        <v>142</v>
      </c>
      <c r="ES2">
        <v>143</v>
      </c>
      <c r="ET2">
        <v>144</v>
      </c>
      <c r="EU2">
        <v>145</v>
      </c>
      <c r="EV2">
        <v>146</v>
      </c>
      <c r="EW2">
        <v>147</v>
      </c>
      <c r="EX2">
        <v>148</v>
      </c>
      <c r="EY2">
        <v>149</v>
      </c>
      <c r="EZ2">
        <v>150</v>
      </c>
      <c r="FA2">
        <v>151</v>
      </c>
      <c r="FB2">
        <v>152</v>
      </c>
      <c r="FC2">
        <v>153</v>
      </c>
      <c r="FD2">
        <v>154</v>
      </c>
      <c r="FE2">
        <v>155</v>
      </c>
      <c r="FF2">
        <v>156</v>
      </c>
      <c r="FG2">
        <v>157</v>
      </c>
      <c r="FH2">
        <v>158</v>
      </c>
      <c r="FI2">
        <v>159</v>
      </c>
      <c r="FJ2">
        <v>160</v>
      </c>
      <c r="FK2">
        <v>161</v>
      </c>
      <c r="FL2">
        <v>162</v>
      </c>
      <c r="FM2">
        <v>163</v>
      </c>
      <c r="FN2">
        <v>164</v>
      </c>
      <c r="FO2">
        <v>165</v>
      </c>
      <c r="FP2">
        <v>166</v>
      </c>
      <c r="FQ2">
        <v>167</v>
      </c>
      <c r="FR2">
        <v>168</v>
      </c>
      <c r="FS2">
        <v>169</v>
      </c>
      <c r="FT2">
        <v>170</v>
      </c>
      <c r="FU2">
        <v>171</v>
      </c>
    </row>
    <row r="3" spans="1:177" ht="15.75" thickBot="1" x14ac:dyDescent="0.3">
      <c r="B3" s="44" t="s">
        <v>147</v>
      </c>
      <c r="D3" s="42" t="s">
        <v>49</v>
      </c>
      <c r="E3" t="s">
        <v>50</v>
      </c>
      <c r="F3" s="42">
        <f>'Description plantation'!K4</f>
        <v>0.55800000000000005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6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</row>
    <row r="4" spans="1:177" ht="15.75" thickBot="1" x14ac:dyDescent="0.3">
      <c r="A4" s="47" t="s">
        <v>51</v>
      </c>
      <c r="B4" s="48">
        <f>ROUND(G18,0)/F3</f>
        <v>164.87455197132616</v>
      </c>
      <c r="D4" t="s">
        <v>52</v>
      </c>
      <c r="E4" t="s">
        <v>53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6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</row>
    <row r="5" spans="1:177" ht="15.75" thickBot="1" x14ac:dyDescent="0.3">
      <c r="A5" s="47" t="s">
        <v>9</v>
      </c>
      <c r="B5" s="48">
        <f>ROUND(G46,0)/F3</f>
        <v>0</v>
      </c>
      <c r="D5" t="s">
        <v>54</v>
      </c>
      <c r="E5" t="s">
        <v>55</v>
      </c>
      <c r="F5" s="42">
        <v>0.65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6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</row>
    <row r="6" spans="1:177" ht="15.75" thickBot="1" x14ac:dyDescent="0.3">
      <c r="A6" s="47" t="s">
        <v>56</v>
      </c>
      <c r="B6" s="48">
        <f>ROUND(G54,0)/F3</f>
        <v>0</v>
      </c>
      <c r="E6" t="s">
        <v>57</v>
      </c>
      <c r="F6" s="42" t="s">
        <v>136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6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</row>
    <row r="7" spans="1:177" ht="15.75" thickBot="1" x14ac:dyDescent="0.3">
      <c r="A7" s="49" t="s">
        <v>59</v>
      </c>
      <c r="B7" s="50">
        <f>SUM(B4:B6)</f>
        <v>164.87455197132616</v>
      </c>
      <c r="D7" t="s">
        <v>60</v>
      </c>
      <c r="E7" t="s">
        <v>61</v>
      </c>
      <c r="F7">
        <f>VLOOKUP(F6,'Référencement Essences'!B10:C11,2,0)</f>
        <v>1.56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6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</row>
    <row r="8" spans="1:177" x14ac:dyDescent="0.25">
      <c r="D8" s="51" t="s">
        <v>62</v>
      </c>
      <c r="E8" s="51"/>
      <c r="F8" t="s">
        <v>63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52"/>
      <c r="AI8" s="52"/>
      <c r="AJ8" s="46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53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53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53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53"/>
      <c r="CQ8" s="45"/>
      <c r="CR8" s="45"/>
      <c r="CZ8" s="54"/>
      <c r="DJ8" s="54"/>
    </row>
    <row r="9" spans="1:177" x14ac:dyDescent="0.25">
      <c r="D9" s="42" t="s">
        <v>64</v>
      </c>
      <c r="E9" t="s">
        <v>65</v>
      </c>
      <c r="G9">
        <v>3</v>
      </c>
      <c r="H9">
        <v>6</v>
      </c>
      <c r="I9">
        <v>9</v>
      </c>
      <c r="J9">
        <v>12</v>
      </c>
      <c r="K9">
        <v>15</v>
      </c>
      <c r="L9">
        <v>18</v>
      </c>
      <c r="M9">
        <v>21</v>
      </c>
      <c r="N9">
        <v>24</v>
      </c>
      <c r="O9">
        <v>27</v>
      </c>
      <c r="P9">
        <v>30</v>
      </c>
      <c r="Q9">
        <v>33</v>
      </c>
      <c r="R9">
        <v>36</v>
      </c>
      <c r="S9">
        <v>39</v>
      </c>
      <c r="T9">
        <v>42</v>
      </c>
      <c r="U9">
        <v>45</v>
      </c>
      <c r="V9">
        <v>48</v>
      </c>
      <c r="W9">
        <v>51</v>
      </c>
      <c r="X9">
        <v>54</v>
      </c>
      <c r="Y9">
        <v>57</v>
      </c>
      <c r="Z9">
        <v>60</v>
      </c>
      <c r="AA9">
        <v>63</v>
      </c>
      <c r="AB9">
        <v>66</v>
      </c>
      <c r="AC9">
        <v>69</v>
      </c>
      <c r="AD9">
        <v>72</v>
      </c>
      <c r="AE9">
        <v>75</v>
      </c>
      <c r="AF9">
        <v>78</v>
      </c>
      <c r="AG9">
        <v>81</v>
      </c>
      <c r="AH9">
        <v>84</v>
      </c>
      <c r="AI9">
        <v>87</v>
      </c>
      <c r="AJ9">
        <v>90</v>
      </c>
      <c r="AK9">
        <v>93</v>
      </c>
      <c r="AL9">
        <v>96</v>
      </c>
      <c r="AM9">
        <v>99</v>
      </c>
      <c r="AN9">
        <v>102</v>
      </c>
      <c r="AO9">
        <v>105</v>
      </c>
      <c r="AP9">
        <v>108</v>
      </c>
      <c r="AQ9">
        <v>111</v>
      </c>
      <c r="AR9">
        <v>114</v>
      </c>
      <c r="AS9">
        <v>117</v>
      </c>
      <c r="AT9">
        <v>120</v>
      </c>
      <c r="AU9">
        <v>123</v>
      </c>
      <c r="AV9">
        <v>96</v>
      </c>
      <c r="AW9">
        <v>102.875</v>
      </c>
      <c r="AX9">
        <v>109.75</v>
      </c>
      <c r="AY9">
        <v>116.625</v>
      </c>
      <c r="AZ9">
        <v>123.5</v>
      </c>
      <c r="BA9">
        <v>130.375</v>
      </c>
      <c r="BB9">
        <v>137.25</v>
      </c>
      <c r="BC9">
        <v>144.125</v>
      </c>
      <c r="BD9">
        <v>116</v>
      </c>
      <c r="BE9">
        <v>123.875</v>
      </c>
      <c r="BF9">
        <v>131.75</v>
      </c>
      <c r="BG9">
        <v>139.625</v>
      </c>
      <c r="BH9">
        <v>147.5</v>
      </c>
      <c r="BI9">
        <v>155.375</v>
      </c>
      <c r="BJ9">
        <v>163.25</v>
      </c>
      <c r="BK9">
        <v>171.125</v>
      </c>
      <c r="BL9">
        <v>135</v>
      </c>
      <c r="BM9">
        <v>141.875</v>
      </c>
      <c r="BN9">
        <v>148.75</v>
      </c>
      <c r="BO9">
        <v>155.625</v>
      </c>
      <c r="BP9">
        <v>162.5</v>
      </c>
      <c r="BQ9">
        <v>169.375</v>
      </c>
      <c r="BR9">
        <v>176.25</v>
      </c>
      <c r="BS9">
        <v>183.125</v>
      </c>
      <c r="BT9">
        <v>152</v>
      </c>
      <c r="BU9">
        <v>158.22222222222223</v>
      </c>
      <c r="BV9">
        <v>164.44444444444446</v>
      </c>
      <c r="BW9">
        <v>170.66666666666669</v>
      </c>
      <c r="BX9">
        <v>176.88888888888891</v>
      </c>
      <c r="BY9">
        <v>183.11111111111114</v>
      </c>
      <c r="BZ9">
        <v>189.33333333333337</v>
      </c>
      <c r="CA9">
        <v>195.5555555555556</v>
      </c>
      <c r="CB9">
        <v>201.77777777777783</v>
      </c>
      <c r="CC9">
        <v>171</v>
      </c>
      <c r="CD9">
        <v>176.88888888888889</v>
      </c>
      <c r="CE9">
        <v>182.77777777777777</v>
      </c>
      <c r="CF9">
        <v>188.66666666666666</v>
      </c>
      <c r="CG9">
        <v>194.55555555555554</v>
      </c>
      <c r="CH9">
        <v>200.44444444444443</v>
      </c>
      <c r="CI9">
        <v>206.33333333333331</v>
      </c>
      <c r="CJ9">
        <v>212.2222222222222</v>
      </c>
      <c r="CK9">
        <v>218.11111111111109</v>
      </c>
      <c r="CL9">
        <v>188</v>
      </c>
      <c r="CM9">
        <v>193.77777777777777</v>
      </c>
      <c r="CN9">
        <v>199.55555555555554</v>
      </c>
      <c r="CO9">
        <v>205.33333333333331</v>
      </c>
      <c r="CP9">
        <v>211.11111111111109</v>
      </c>
      <c r="CQ9">
        <v>216.88888888888886</v>
      </c>
      <c r="CR9">
        <v>222.66666666666663</v>
      </c>
      <c r="CS9">
        <v>228.4444444444444</v>
      </c>
      <c r="CT9">
        <v>234.22222222222217</v>
      </c>
      <c r="CU9">
        <v>206</v>
      </c>
      <c r="CV9">
        <v>211.6</v>
      </c>
      <c r="CW9">
        <v>217.2</v>
      </c>
      <c r="CX9">
        <v>222.79999999999998</v>
      </c>
      <c r="CY9">
        <v>228.39999999999998</v>
      </c>
      <c r="CZ9">
        <v>233.99999999999997</v>
      </c>
      <c r="DA9">
        <v>239.59999999999997</v>
      </c>
      <c r="DB9">
        <v>245.19999999999996</v>
      </c>
      <c r="DC9">
        <v>250.79999999999995</v>
      </c>
      <c r="DD9">
        <v>256.39999999999998</v>
      </c>
      <c r="DE9">
        <v>224</v>
      </c>
      <c r="DF9">
        <v>230</v>
      </c>
      <c r="DG9">
        <v>236</v>
      </c>
      <c r="DH9">
        <v>242</v>
      </c>
      <c r="DI9">
        <v>248</v>
      </c>
      <c r="DJ9">
        <v>254</v>
      </c>
      <c r="DK9">
        <v>260</v>
      </c>
      <c r="DL9">
        <v>266</v>
      </c>
      <c r="DM9">
        <v>272</v>
      </c>
      <c r="DN9">
        <v>278</v>
      </c>
      <c r="DO9">
        <v>242</v>
      </c>
      <c r="DP9">
        <v>248.4</v>
      </c>
      <c r="DQ9">
        <v>254.8</v>
      </c>
      <c r="DR9">
        <v>261.2</v>
      </c>
      <c r="DS9">
        <v>267.59999999999997</v>
      </c>
      <c r="DT9">
        <v>273.99999999999994</v>
      </c>
      <c r="DU9">
        <v>280.39999999999992</v>
      </c>
      <c r="DV9">
        <v>286.7999999999999</v>
      </c>
      <c r="DW9">
        <v>293.19999999999987</v>
      </c>
      <c r="DX9">
        <v>299.59999999999985</v>
      </c>
      <c r="DY9">
        <v>261</v>
      </c>
      <c r="DZ9">
        <v>266.66666666666669</v>
      </c>
      <c r="EA9">
        <v>272.33333333333337</v>
      </c>
      <c r="EB9">
        <v>278.00000000000006</v>
      </c>
      <c r="EC9">
        <v>283.66666666666674</v>
      </c>
      <c r="ED9">
        <v>289.33333333333343</v>
      </c>
      <c r="EE9">
        <v>295.00000000000011</v>
      </c>
      <c r="EF9">
        <v>300.6666666666668</v>
      </c>
      <c r="EG9">
        <v>306.33333333333348</v>
      </c>
      <c r="EH9">
        <v>312.00000000000017</v>
      </c>
      <c r="EI9">
        <v>317.66666666666686</v>
      </c>
      <c r="EJ9">
        <v>323.33333333333354</v>
      </c>
      <c r="EK9">
        <v>281</v>
      </c>
      <c r="EL9">
        <v>286.83333333333331</v>
      </c>
      <c r="EM9">
        <v>292.66666666666663</v>
      </c>
      <c r="EN9">
        <v>298.49999999999994</v>
      </c>
      <c r="EO9">
        <v>304.33333333333326</v>
      </c>
      <c r="EP9">
        <v>310.16666666666657</v>
      </c>
      <c r="EQ9">
        <v>315.99999999999989</v>
      </c>
      <c r="ER9">
        <v>321.8333333333332</v>
      </c>
      <c r="ES9">
        <v>327.66666666666652</v>
      </c>
      <c r="ET9">
        <v>333.49999999999983</v>
      </c>
      <c r="EU9">
        <v>339.33333333333314</v>
      </c>
      <c r="EV9">
        <v>345.16666666666646</v>
      </c>
      <c r="EW9">
        <v>303</v>
      </c>
      <c r="EX9">
        <v>308.91666666666669</v>
      </c>
      <c r="EY9">
        <v>314.83333333333337</v>
      </c>
      <c r="EZ9">
        <v>320.75000000000006</v>
      </c>
      <c r="FA9">
        <v>326.66666666666674</v>
      </c>
      <c r="FB9">
        <v>332.58333333333343</v>
      </c>
      <c r="FC9">
        <v>338.50000000000011</v>
      </c>
      <c r="FD9">
        <v>344.4166666666668</v>
      </c>
      <c r="FE9">
        <v>350.33333333333348</v>
      </c>
      <c r="FF9">
        <v>356.25000000000017</v>
      </c>
      <c r="FG9">
        <v>362.16666666666686</v>
      </c>
      <c r="FH9">
        <v>368.08333333333354</v>
      </c>
      <c r="FI9">
        <v>326</v>
      </c>
      <c r="FJ9">
        <v>332.08333333333331</v>
      </c>
      <c r="FK9">
        <v>338.16666666666663</v>
      </c>
      <c r="FL9">
        <v>344.24999999999994</v>
      </c>
      <c r="FM9">
        <v>350.33333333333326</v>
      </c>
      <c r="FN9">
        <v>356.41666666666657</v>
      </c>
      <c r="FO9">
        <v>362.49999999999989</v>
      </c>
      <c r="FP9">
        <v>368.5833333333332</v>
      </c>
      <c r="FQ9">
        <v>374.66666666666652</v>
      </c>
      <c r="FR9">
        <v>380.74999999999983</v>
      </c>
      <c r="FS9">
        <v>386.83333333333314</v>
      </c>
      <c r="FT9">
        <v>392.91666666666646</v>
      </c>
      <c r="FU9">
        <v>399</v>
      </c>
    </row>
    <row r="10" spans="1:177" x14ac:dyDescent="0.25">
      <c r="D10" t="s">
        <v>66</v>
      </c>
      <c r="E10" t="s">
        <v>67</v>
      </c>
      <c r="G10" s="56">
        <f t="shared" ref="G10:BR10" si="0">G9*$F$3*$F$5*$F$7</f>
        <v>1.6974360000000002</v>
      </c>
      <c r="H10" s="56">
        <f t="shared" si="0"/>
        <v>3.3948720000000003</v>
      </c>
      <c r="I10" s="56">
        <f t="shared" si="0"/>
        <v>5.0923080000000009</v>
      </c>
      <c r="J10" s="56">
        <f t="shared" si="0"/>
        <v>6.7897440000000007</v>
      </c>
      <c r="K10" s="56">
        <f t="shared" si="0"/>
        <v>8.4871800000000022</v>
      </c>
      <c r="L10" s="56">
        <f t="shared" si="0"/>
        <v>10.184616000000002</v>
      </c>
      <c r="M10" s="56">
        <f t="shared" si="0"/>
        <v>11.882052000000003</v>
      </c>
      <c r="N10" s="56">
        <f t="shared" si="0"/>
        <v>13.579488000000001</v>
      </c>
      <c r="O10" s="56">
        <f t="shared" si="0"/>
        <v>15.276924000000003</v>
      </c>
      <c r="P10" s="56">
        <f t="shared" si="0"/>
        <v>16.974360000000004</v>
      </c>
      <c r="Q10" s="56">
        <f t="shared" si="0"/>
        <v>18.671796000000001</v>
      </c>
      <c r="R10" s="56">
        <f t="shared" si="0"/>
        <v>20.369232000000004</v>
      </c>
      <c r="S10" s="56">
        <f t="shared" si="0"/>
        <v>22.066668000000004</v>
      </c>
      <c r="T10" s="56">
        <f t="shared" si="0"/>
        <v>23.764104000000007</v>
      </c>
      <c r="U10" s="56">
        <f t="shared" si="0"/>
        <v>25.461540000000007</v>
      </c>
      <c r="V10" s="56">
        <f t="shared" si="0"/>
        <v>27.158976000000003</v>
      </c>
      <c r="W10" s="56">
        <f t="shared" si="0"/>
        <v>28.856412000000002</v>
      </c>
      <c r="X10" s="56">
        <f t="shared" si="0"/>
        <v>30.553848000000006</v>
      </c>
      <c r="Y10" s="56">
        <f t="shared" si="0"/>
        <v>32.251284000000005</v>
      </c>
      <c r="Z10" s="56">
        <f t="shared" si="0"/>
        <v>33.948720000000009</v>
      </c>
      <c r="AA10" s="56">
        <f t="shared" si="0"/>
        <v>35.646156000000012</v>
      </c>
      <c r="AB10" s="56">
        <f t="shared" si="0"/>
        <v>37.343592000000001</v>
      </c>
      <c r="AC10" s="56">
        <f t="shared" si="0"/>
        <v>39.041028000000004</v>
      </c>
      <c r="AD10" s="56">
        <f t="shared" si="0"/>
        <v>40.738464000000008</v>
      </c>
      <c r="AE10" s="56">
        <f t="shared" si="0"/>
        <v>42.435900000000004</v>
      </c>
      <c r="AF10" s="56">
        <f t="shared" si="0"/>
        <v>44.133336000000007</v>
      </c>
      <c r="AG10" s="56">
        <f t="shared" si="0"/>
        <v>45.83077200000001</v>
      </c>
      <c r="AH10" s="56">
        <f t="shared" si="0"/>
        <v>47.528208000000014</v>
      </c>
      <c r="AI10" s="56">
        <f t="shared" si="0"/>
        <v>49.22564400000001</v>
      </c>
      <c r="AJ10" s="46">
        <f t="shared" si="0"/>
        <v>50.923080000000013</v>
      </c>
      <c r="AK10" s="56">
        <f t="shared" si="0"/>
        <v>52.620516000000009</v>
      </c>
      <c r="AL10" s="56">
        <f t="shared" si="0"/>
        <v>54.317952000000005</v>
      </c>
      <c r="AM10" s="56">
        <f t="shared" si="0"/>
        <v>56.015388000000009</v>
      </c>
      <c r="AN10" s="56">
        <f t="shared" si="0"/>
        <v>57.712824000000005</v>
      </c>
      <c r="AO10" s="56">
        <f t="shared" si="0"/>
        <v>59.410260000000001</v>
      </c>
      <c r="AP10" s="56">
        <f t="shared" si="0"/>
        <v>61.107696000000011</v>
      </c>
      <c r="AQ10" s="56">
        <f t="shared" si="0"/>
        <v>62.805132000000008</v>
      </c>
      <c r="AR10" s="56">
        <f t="shared" si="0"/>
        <v>64.502568000000011</v>
      </c>
      <c r="AS10" s="56">
        <f t="shared" si="0"/>
        <v>66.200004000000007</v>
      </c>
      <c r="AT10" s="56">
        <f t="shared" si="0"/>
        <v>67.897440000000017</v>
      </c>
      <c r="AU10" s="56">
        <f t="shared" si="0"/>
        <v>69.594876000000014</v>
      </c>
      <c r="AV10" s="56">
        <f t="shared" si="0"/>
        <v>54.317952000000005</v>
      </c>
      <c r="AW10" s="56">
        <f t="shared" si="0"/>
        <v>58.207909500000007</v>
      </c>
      <c r="AX10" s="56">
        <f t="shared" si="0"/>
        <v>62.097867000000001</v>
      </c>
      <c r="AY10" s="56">
        <f t="shared" si="0"/>
        <v>65.987824500000002</v>
      </c>
      <c r="AZ10" s="56">
        <f t="shared" si="0"/>
        <v>69.87778200000001</v>
      </c>
      <c r="BA10" s="56">
        <f t="shared" si="0"/>
        <v>73.767739500000005</v>
      </c>
      <c r="BB10" s="56">
        <f t="shared" si="0"/>
        <v>77.657697000000013</v>
      </c>
      <c r="BC10" s="56">
        <f t="shared" si="0"/>
        <v>81.547654500000007</v>
      </c>
      <c r="BD10" s="56">
        <f t="shared" si="0"/>
        <v>65.634192000000013</v>
      </c>
      <c r="BE10" s="56">
        <f t="shared" si="0"/>
        <v>70.089961500000015</v>
      </c>
      <c r="BF10" s="56">
        <f t="shared" si="0"/>
        <v>74.545731000000018</v>
      </c>
      <c r="BG10" s="56">
        <f t="shared" si="0"/>
        <v>79.001500500000006</v>
      </c>
      <c r="BH10" s="56">
        <f t="shared" si="0"/>
        <v>83.457270000000008</v>
      </c>
      <c r="BI10" s="56">
        <f t="shared" si="0"/>
        <v>87.913039500000011</v>
      </c>
      <c r="BJ10" s="56">
        <f t="shared" si="0"/>
        <v>92.368809000000013</v>
      </c>
      <c r="BK10" s="56">
        <f t="shared" si="0"/>
        <v>96.824578500000015</v>
      </c>
      <c r="BL10" s="56">
        <f t="shared" si="0"/>
        <v>76.384620000000012</v>
      </c>
      <c r="BM10" s="56">
        <f t="shared" si="0"/>
        <v>80.274577500000007</v>
      </c>
      <c r="BN10" s="56">
        <f t="shared" si="0"/>
        <v>84.164535000000015</v>
      </c>
      <c r="BO10" s="56">
        <f t="shared" si="0"/>
        <v>88.054492500000009</v>
      </c>
      <c r="BP10" s="56">
        <f t="shared" si="0"/>
        <v>91.944450000000018</v>
      </c>
      <c r="BQ10" s="56">
        <f t="shared" si="0"/>
        <v>95.834407500000012</v>
      </c>
      <c r="BR10" s="56">
        <f t="shared" si="0"/>
        <v>99.72436500000002</v>
      </c>
      <c r="BS10" s="56">
        <f t="shared" ref="BS10:ED10" si="1">BS9*$F$3*$F$5*$F$7</f>
        <v>103.6143225</v>
      </c>
      <c r="BT10" s="56">
        <f t="shared" si="1"/>
        <v>86.00342400000001</v>
      </c>
      <c r="BU10" s="56">
        <f t="shared" si="1"/>
        <v>89.52403200000002</v>
      </c>
      <c r="BV10" s="56">
        <f t="shared" si="1"/>
        <v>93.04464000000003</v>
      </c>
      <c r="BW10" s="56">
        <f t="shared" si="1"/>
        <v>96.565248000000025</v>
      </c>
      <c r="BX10" s="56">
        <f t="shared" si="1"/>
        <v>100.08585600000004</v>
      </c>
      <c r="BY10" s="56">
        <f t="shared" si="1"/>
        <v>103.60646400000005</v>
      </c>
      <c r="BZ10" s="56">
        <f t="shared" si="1"/>
        <v>107.12707200000003</v>
      </c>
      <c r="CA10" s="56">
        <f t="shared" si="1"/>
        <v>110.64768000000005</v>
      </c>
      <c r="CB10" s="56">
        <f t="shared" si="1"/>
        <v>114.16828800000005</v>
      </c>
      <c r="CC10" s="56">
        <f t="shared" si="1"/>
        <v>96.753852000000009</v>
      </c>
      <c r="CD10" s="56">
        <f t="shared" si="1"/>
        <v>100.08585600000001</v>
      </c>
      <c r="CE10" s="56">
        <f t="shared" si="1"/>
        <v>103.41786000000002</v>
      </c>
      <c r="CF10" s="56">
        <f t="shared" si="1"/>
        <v>106.74986400000003</v>
      </c>
      <c r="CG10" s="56">
        <f t="shared" si="1"/>
        <v>110.08186800000001</v>
      </c>
      <c r="CH10" s="56">
        <f t="shared" si="1"/>
        <v>113.413872</v>
      </c>
      <c r="CI10" s="56">
        <f t="shared" si="1"/>
        <v>116.74587600000001</v>
      </c>
      <c r="CJ10" s="56">
        <f t="shared" si="1"/>
        <v>120.07788000000001</v>
      </c>
      <c r="CK10" s="56">
        <f t="shared" si="1"/>
        <v>123.40988400000002</v>
      </c>
      <c r="CL10" s="56">
        <f t="shared" si="1"/>
        <v>106.37265600000001</v>
      </c>
      <c r="CM10" s="56">
        <f t="shared" si="1"/>
        <v>109.64179200000001</v>
      </c>
      <c r="CN10" s="56">
        <f t="shared" si="1"/>
        <v>112.910928</v>
      </c>
      <c r="CO10" s="56">
        <f t="shared" si="1"/>
        <v>116.180064</v>
      </c>
      <c r="CP10" s="56">
        <f t="shared" si="1"/>
        <v>119.44920000000002</v>
      </c>
      <c r="CQ10" s="56">
        <f t="shared" si="1"/>
        <v>122.71833599999999</v>
      </c>
      <c r="CR10" s="56">
        <f t="shared" si="1"/>
        <v>125.98747200000001</v>
      </c>
      <c r="CS10" s="56">
        <f t="shared" si="1"/>
        <v>129.256608</v>
      </c>
      <c r="CT10" s="56">
        <f t="shared" si="1"/>
        <v>132.525744</v>
      </c>
      <c r="CU10" s="56">
        <f t="shared" si="1"/>
        <v>116.55727200000001</v>
      </c>
      <c r="CV10" s="56">
        <f t="shared" si="1"/>
        <v>119.7258192</v>
      </c>
      <c r="CW10" s="56">
        <f t="shared" si="1"/>
        <v>122.89436640000001</v>
      </c>
      <c r="CX10" s="56">
        <f t="shared" si="1"/>
        <v>126.06291360000002</v>
      </c>
      <c r="CY10" s="56">
        <f t="shared" si="1"/>
        <v>129.23146080000001</v>
      </c>
      <c r="CZ10" s="56">
        <f t="shared" si="1"/>
        <v>132.40000800000001</v>
      </c>
      <c r="DA10" s="56">
        <f t="shared" si="1"/>
        <v>135.56855519999999</v>
      </c>
      <c r="DB10" s="56">
        <f t="shared" si="1"/>
        <v>138.7371024</v>
      </c>
      <c r="DC10" s="56">
        <f t="shared" si="1"/>
        <v>141.9056496</v>
      </c>
      <c r="DD10" s="56">
        <f t="shared" si="1"/>
        <v>145.07419680000004</v>
      </c>
      <c r="DE10" s="56">
        <f t="shared" si="1"/>
        <v>126.74188800000002</v>
      </c>
      <c r="DF10" s="56">
        <f t="shared" si="1"/>
        <v>130.13676000000001</v>
      </c>
      <c r="DG10" s="56">
        <f t="shared" si="1"/>
        <v>133.53163200000003</v>
      </c>
      <c r="DH10" s="56">
        <f t="shared" si="1"/>
        <v>136.92650400000002</v>
      </c>
      <c r="DI10" s="56">
        <f t="shared" si="1"/>
        <v>140.32137600000004</v>
      </c>
      <c r="DJ10" s="56">
        <f t="shared" si="1"/>
        <v>143.71624800000001</v>
      </c>
      <c r="DK10" s="56">
        <f t="shared" si="1"/>
        <v>147.11112000000003</v>
      </c>
      <c r="DL10" s="56">
        <f t="shared" si="1"/>
        <v>150.50599200000002</v>
      </c>
      <c r="DM10" s="56">
        <f t="shared" si="1"/>
        <v>153.90086400000001</v>
      </c>
      <c r="DN10" s="56">
        <f t="shared" si="1"/>
        <v>157.29573600000003</v>
      </c>
      <c r="DO10" s="56">
        <f t="shared" si="1"/>
        <v>136.92650400000002</v>
      </c>
      <c r="DP10" s="56">
        <f t="shared" si="1"/>
        <v>140.54770080000003</v>
      </c>
      <c r="DQ10" s="56">
        <f t="shared" si="1"/>
        <v>144.16889760000004</v>
      </c>
      <c r="DR10" s="56">
        <f t="shared" si="1"/>
        <v>147.79009440000002</v>
      </c>
      <c r="DS10" s="56">
        <f t="shared" si="1"/>
        <v>151.41129119999999</v>
      </c>
      <c r="DT10" s="56">
        <f t="shared" si="1"/>
        <v>155.032488</v>
      </c>
      <c r="DU10" s="56">
        <f t="shared" si="1"/>
        <v>158.65368479999998</v>
      </c>
      <c r="DV10" s="56">
        <f t="shared" si="1"/>
        <v>162.27488159999996</v>
      </c>
      <c r="DW10" s="56">
        <f t="shared" si="1"/>
        <v>165.89607839999996</v>
      </c>
      <c r="DX10" s="56">
        <f t="shared" si="1"/>
        <v>169.51727519999994</v>
      </c>
      <c r="DY10" s="56">
        <f t="shared" si="1"/>
        <v>147.67693200000002</v>
      </c>
      <c r="DZ10" s="56">
        <f t="shared" si="1"/>
        <v>150.88320000000002</v>
      </c>
      <c r="EA10" s="56">
        <f t="shared" si="1"/>
        <v>154.08946800000004</v>
      </c>
      <c r="EB10" s="56">
        <f t="shared" si="1"/>
        <v>157.29573600000006</v>
      </c>
      <c r="EC10" s="56">
        <f t="shared" si="1"/>
        <v>160.50200400000006</v>
      </c>
      <c r="ED10" s="56">
        <f t="shared" si="1"/>
        <v>163.70827200000008</v>
      </c>
      <c r="EE10" s="56">
        <f t="shared" ref="EE10:FU10" si="2">EE9*$F$3*$F$5*$F$7</f>
        <v>166.9145400000001</v>
      </c>
      <c r="EF10" s="56">
        <f t="shared" si="2"/>
        <v>170.1208080000001</v>
      </c>
      <c r="EG10" s="56">
        <f t="shared" si="2"/>
        <v>173.32707600000012</v>
      </c>
      <c r="EH10" s="56">
        <f t="shared" si="2"/>
        <v>176.53334400000011</v>
      </c>
      <c r="EI10" s="56">
        <f t="shared" si="2"/>
        <v>179.73961200000014</v>
      </c>
      <c r="EJ10" s="56">
        <f t="shared" si="2"/>
        <v>182.94588000000013</v>
      </c>
      <c r="EK10" s="56">
        <f t="shared" si="2"/>
        <v>158.99317200000002</v>
      </c>
      <c r="EL10" s="56">
        <f t="shared" si="2"/>
        <v>162.29374200000001</v>
      </c>
      <c r="EM10" s="56">
        <f t="shared" si="2"/>
        <v>165.594312</v>
      </c>
      <c r="EN10" s="56">
        <f t="shared" si="2"/>
        <v>168.894882</v>
      </c>
      <c r="EO10" s="56">
        <f t="shared" si="2"/>
        <v>172.19545199999999</v>
      </c>
      <c r="EP10" s="56">
        <f t="shared" si="2"/>
        <v>175.49602199999995</v>
      </c>
      <c r="EQ10" s="56">
        <f t="shared" si="2"/>
        <v>178.79659199999995</v>
      </c>
      <c r="ER10" s="56">
        <f t="shared" si="2"/>
        <v>182.09716199999997</v>
      </c>
      <c r="ES10" s="56">
        <f t="shared" si="2"/>
        <v>185.39773199999993</v>
      </c>
      <c r="ET10" s="56">
        <f t="shared" si="2"/>
        <v>188.69830199999996</v>
      </c>
      <c r="EU10" s="56">
        <f t="shared" si="2"/>
        <v>191.99887199999992</v>
      </c>
      <c r="EV10" s="56">
        <f t="shared" si="2"/>
        <v>195.29944199999991</v>
      </c>
      <c r="EW10" s="56">
        <f t="shared" si="2"/>
        <v>171.44103600000003</v>
      </c>
      <c r="EX10" s="56">
        <f t="shared" si="2"/>
        <v>174.78875700000003</v>
      </c>
      <c r="EY10" s="56">
        <f t="shared" si="2"/>
        <v>178.13647800000007</v>
      </c>
      <c r="EZ10" s="56">
        <f t="shared" si="2"/>
        <v>181.48419900000005</v>
      </c>
      <c r="FA10" s="56">
        <f t="shared" si="2"/>
        <v>184.83192000000008</v>
      </c>
      <c r="FB10" s="56">
        <f t="shared" si="2"/>
        <v>188.17964100000009</v>
      </c>
      <c r="FC10" s="56">
        <f t="shared" si="2"/>
        <v>191.52736200000012</v>
      </c>
      <c r="FD10" s="56">
        <f t="shared" si="2"/>
        <v>194.8750830000001</v>
      </c>
      <c r="FE10" s="56">
        <f t="shared" si="2"/>
        <v>198.22280400000011</v>
      </c>
      <c r="FF10" s="56">
        <f t="shared" si="2"/>
        <v>201.57052500000012</v>
      </c>
      <c r="FG10" s="56">
        <f t="shared" si="2"/>
        <v>204.91824600000012</v>
      </c>
      <c r="FH10" s="56">
        <f t="shared" si="2"/>
        <v>208.26596700000016</v>
      </c>
      <c r="FI10" s="56">
        <f t="shared" si="2"/>
        <v>184.45471200000003</v>
      </c>
      <c r="FJ10" s="56">
        <f t="shared" si="2"/>
        <v>187.89673500000004</v>
      </c>
      <c r="FK10" s="56">
        <f t="shared" si="2"/>
        <v>191.33875800000001</v>
      </c>
      <c r="FL10" s="56">
        <f t="shared" si="2"/>
        <v>194.78078100000002</v>
      </c>
      <c r="FM10" s="56">
        <f t="shared" si="2"/>
        <v>198.222804</v>
      </c>
      <c r="FN10" s="56">
        <f t="shared" si="2"/>
        <v>201.66482699999995</v>
      </c>
      <c r="FO10" s="56">
        <f t="shared" si="2"/>
        <v>205.10684999999995</v>
      </c>
      <c r="FP10" s="56">
        <f t="shared" si="2"/>
        <v>208.54887299999993</v>
      </c>
      <c r="FQ10" s="56">
        <f t="shared" si="2"/>
        <v>211.99089599999994</v>
      </c>
      <c r="FR10" s="56">
        <f t="shared" si="2"/>
        <v>215.43291899999994</v>
      </c>
      <c r="FS10" s="56">
        <f t="shared" si="2"/>
        <v>218.87494199999992</v>
      </c>
      <c r="FT10" s="56">
        <f t="shared" si="2"/>
        <v>222.31696499999993</v>
      </c>
      <c r="FU10" s="56">
        <f t="shared" si="2"/>
        <v>225.75898800000004</v>
      </c>
    </row>
    <row r="11" spans="1:177" x14ac:dyDescent="0.25">
      <c r="D11" t="s">
        <v>68</v>
      </c>
      <c r="E11" t="s">
        <v>69</v>
      </c>
      <c r="G11" s="56">
        <f>EXP(-1.0587+0.8836*LN(G10)+0.284)</f>
        <v>0.73552513898600569</v>
      </c>
      <c r="H11" s="56">
        <f t="shared" ref="H11:BS11" si="3">EXP(-1.0587+0.8836*LN(H10)+0.284)</f>
        <v>1.3570243011239127</v>
      </c>
      <c r="I11" s="56">
        <f t="shared" si="3"/>
        <v>1.9416987964858667</v>
      </c>
      <c r="J11" s="56">
        <f t="shared" si="3"/>
        <v>2.5036737104316438</v>
      </c>
      <c r="K11" s="56">
        <f t="shared" si="3"/>
        <v>3.0493509946972122</v>
      </c>
      <c r="L11" s="56">
        <f t="shared" si="3"/>
        <v>3.5823825898417163</v>
      </c>
      <c r="M11" s="56">
        <f t="shared" si="3"/>
        <v>4.1051227607392988</v>
      </c>
      <c r="N11" s="56">
        <f t="shared" si="3"/>
        <v>4.6192113458211201</v>
      </c>
      <c r="O11" s="56">
        <f t="shared" si="3"/>
        <v>5.1258536471945071</v>
      </c>
      <c r="P11" s="56">
        <f t="shared" si="3"/>
        <v>5.6259714088973167</v>
      </c>
      <c r="Q11" s="56">
        <f t="shared" si="3"/>
        <v>6.120291358387048</v>
      </c>
      <c r="R11" s="56">
        <f t="shared" si="3"/>
        <v>6.6094005121841537</v>
      </c>
      <c r="S11" s="56">
        <f t="shared" si="3"/>
        <v>7.0937824716958664</v>
      </c>
      <c r="T11" s="56">
        <f t="shared" si="3"/>
        <v>7.5738422117018951</v>
      </c>
      <c r="U11" s="56">
        <f t="shared" si="3"/>
        <v>8.0499235751875631</v>
      </c>
      <c r="V11" s="56">
        <f t="shared" si="3"/>
        <v>8.522321965702135</v>
      </c>
      <c r="W11" s="56">
        <f t="shared" si="3"/>
        <v>8.9912937743184269</v>
      </c>
      <c r="X11" s="56">
        <f t="shared" si="3"/>
        <v>9.4570635244867187</v>
      </c>
      <c r="Y11" s="56">
        <f t="shared" si="3"/>
        <v>9.9198293836241795</v>
      </c>
      <c r="Z11" s="56">
        <f t="shared" si="3"/>
        <v>10.379767481267898</v>
      </c>
      <c r="AA11" s="56">
        <f t="shared" si="3"/>
        <v>10.837035339054385</v>
      </c>
      <c r="AB11" s="56">
        <f t="shared" si="3"/>
        <v>11.291774628858638</v>
      </c>
      <c r="AC11" s="56">
        <f t="shared" si="3"/>
        <v>11.74411341527766</v>
      </c>
      <c r="AD11" s="56">
        <f t="shared" si="3"/>
        <v>12.194167997112302</v>
      </c>
      <c r="AE11" s="56">
        <f t="shared" si="3"/>
        <v>12.642044433287261</v>
      </c>
      <c r="AF11" s="56">
        <f t="shared" si="3"/>
        <v>13.087839817751352</v>
      </c>
      <c r="AG11" s="56">
        <f t="shared" si="3"/>
        <v>13.531643352722476</v>
      </c>
      <c r="AH11" s="56">
        <f t="shared" si="3"/>
        <v>13.973537258463578</v>
      </c>
      <c r="AI11" s="56">
        <f t="shared" si="3"/>
        <v>14.413597549438395</v>
      </c>
      <c r="AJ11" s="46">
        <f t="shared" si="3"/>
        <v>14.851894700403504</v>
      </c>
      <c r="AK11" s="56">
        <f t="shared" si="3"/>
        <v>15.288494221193282</v>
      </c>
      <c r="AL11" s="56">
        <f t="shared" si="3"/>
        <v>15.723457155255637</v>
      </c>
      <c r="AM11" s="56">
        <f t="shared" si="3"/>
        <v>16.156840514120198</v>
      </c>
      <c r="AN11" s="56">
        <f t="shared" si="3"/>
        <v>16.588697657723976</v>
      </c>
      <c r="AO11" s="56">
        <f t="shared" si="3"/>
        <v>17.019078628735645</v>
      </c>
      <c r="AP11" s="56">
        <f t="shared" si="3"/>
        <v>17.448030447597262</v>
      </c>
      <c r="AQ11" s="56">
        <f t="shared" si="3"/>
        <v>17.875597373862046</v>
      </c>
      <c r="AR11" s="56">
        <f t="shared" si="3"/>
        <v>18.301821138484804</v>
      </c>
      <c r="AS11" s="56">
        <f t="shared" si="3"/>
        <v>18.726741150973034</v>
      </c>
      <c r="AT11" s="56">
        <f t="shared" si="3"/>
        <v>19.150394684693815</v>
      </c>
      <c r="AU11" s="56">
        <f t="shared" si="3"/>
        <v>19.572817043128406</v>
      </c>
      <c r="AV11" s="56">
        <f t="shared" si="3"/>
        <v>15.723457155255637</v>
      </c>
      <c r="AW11" s="56">
        <f t="shared" si="3"/>
        <v>16.714375781234423</v>
      </c>
      <c r="AX11" s="56">
        <f t="shared" si="3"/>
        <v>17.697610059330451</v>
      </c>
      <c r="AY11" s="56">
        <f t="shared" si="3"/>
        <v>18.67369615478356</v>
      </c>
      <c r="AZ11" s="56">
        <f t="shared" si="3"/>
        <v>19.643103448332692</v>
      </c>
      <c r="BA11" s="56">
        <f t="shared" si="3"/>
        <v>20.606246110185467</v>
      </c>
      <c r="BB11" s="56">
        <f t="shared" si="3"/>
        <v>21.563492163034475</v>
      </c>
      <c r="BC11" s="56">
        <f t="shared" si="3"/>
        <v>22.515170677557233</v>
      </c>
      <c r="BD11" s="56">
        <f t="shared" si="3"/>
        <v>18.585243665280068</v>
      </c>
      <c r="BE11" s="56">
        <f t="shared" si="3"/>
        <v>19.695796512268505</v>
      </c>
      <c r="BF11" s="56">
        <f t="shared" si="3"/>
        <v>20.79815599861297</v>
      </c>
      <c r="BG11" s="56">
        <f t="shared" si="3"/>
        <v>21.892867636698636</v>
      </c>
      <c r="BH11" s="56">
        <f t="shared" si="3"/>
        <v>22.98041192840315</v>
      </c>
      <c r="BI11" s="56">
        <f t="shared" si="3"/>
        <v>24.061215169986742</v>
      </c>
      <c r="BJ11" s="56">
        <f t="shared" si="3"/>
        <v>25.135658004139781</v>
      </c>
      <c r="BK11" s="56">
        <f t="shared" si="3"/>
        <v>26.204082275075514</v>
      </c>
      <c r="BL11" s="56">
        <f t="shared" si="3"/>
        <v>21.250839827572882</v>
      </c>
      <c r="BM11" s="56">
        <f t="shared" si="3"/>
        <v>22.204306361269524</v>
      </c>
      <c r="BN11" s="56">
        <f t="shared" si="3"/>
        <v>23.152407761807449</v>
      </c>
      <c r="BO11" s="56">
        <f t="shared" si="3"/>
        <v>24.095420318803001</v>
      </c>
      <c r="BP11" s="56">
        <f t="shared" si="3"/>
        <v>25.033594530509351</v>
      </c>
      <c r="BQ11" s="56">
        <f t="shared" si="3"/>
        <v>25.967158500193484</v>
      </c>
      <c r="BR11" s="56">
        <f t="shared" si="3"/>
        <v>26.896320765544079</v>
      </c>
      <c r="BS11" s="56">
        <f t="shared" si="3"/>
        <v>27.821272674190883</v>
      </c>
      <c r="BT11" s="56">
        <f t="shared" ref="BT11:EE11" si="4">EXP(-1.0587+0.8836*LN(BT10)+0.284)</f>
        <v>23.598813842999704</v>
      </c>
      <c r="BU11" s="56">
        <f t="shared" si="4"/>
        <v>24.450397571725219</v>
      </c>
      <c r="BV11" s="56">
        <f t="shared" si="4"/>
        <v>25.298091001287059</v>
      </c>
      <c r="BW11" s="56">
        <f t="shared" si="4"/>
        <v>26.142058184660222</v>
      </c>
      <c r="BX11" s="56">
        <f t="shared" si="4"/>
        <v>26.982450534702295</v>
      </c>
      <c r="BY11" s="56">
        <f t="shared" si="4"/>
        <v>27.819408208127228</v>
      </c>
      <c r="BZ11" s="56">
        <f t="shared" si="4"/>
        <v>28.653061296081443</v>
      </c>
      <c r="CA11" s="56">
        <f t="shared" si="4"/>
        <v>29.483530853816099</v>
      </c>
      <c r="CB11" s="56">
        <f t="shared" si="4"/>
        <v>30.310929795628429</v>
      </c>
      <c r="CC11" s="56">
        <f t="shared" si="4"/>
        <v>26.187168533874786</v>
      </c>
      <c r="CD11" s="56">
        <f t="shared" si="4"/>
        <v>26.982450534702295</v>
      </c>
      <c r="CE11" s="56">
        <f t="shared" si="4"/>
        <v>27.77465608102225</v>
      </c>
      <c r="CF11" s="56">
        <f t="shared" si="4"/>
        <v>28.563895661758703</v>
      </c>
      <c r="CG11" s="56">
        <f t="shared" si="4"/>
        <v>29.35027247663357</v>
      </c>
      <c r="CH11" s="56">
        <f t="shared" si="4"/>
        <v>30.133883122962914</v>
      </c>
      <c r="CI11" s="56">
        <f t="shared" si="4"/>
        <v>30.914818199475182</v>
      </c>
      <c r="CJ11" s="56">
        <f t="shared" si="4"/>
        <v>31.693162839258203</v>
      </c>
      <c r="CK11" s="56">
        <f t="shared" si="4"/>
        <v>32.468997181889293</v>
      </c>
      <c r="CL11" s="56">
        <f t="shared" si="4"/>
        <v>28.47469334532483</v>
      </c>
      <c r="CM11" s="56">
        <f t="shared" si="4"/>
        <v>29.246571959191588</v>
      </c>
      <c r="CN11" s="56">
        <f t="shared" si="4"/>
        <v>30.015775883230763</v>
      </c>
      <c r="CO11" s="56">
        <f t="shared" si="4"/>
        <v>30.782391451400454</v>
      </c>
      <c r="CP11" s="56">
        <f t="shared" si="4"/>
        <v>31.54649986262719</v>
      </c>
      <c r="CQ11" s="56">
        <f t="shared" si="4"/>
        <v>32.308177618301897</v>
      </c>
      <c r="CR11" s="56">
        <f t="shared" si="4"/>
        <v>33.067496911846284</v>
      </c>
      <c r="CS11" s="56">
        <f t="shared" si="4"/>
        <v>33.824525976707456</v>
      </c>
      <c r="CT11" s="56">
        <f t="shared" si="4"/>
        <v>34.579329398156155</v>
      </c>
      <c r="CU11" s="56">
        <f t="shared" si="4"/>
        <v>30.870684268522673</v>
      </c>
      <c r="CV11" s="56">
        <f t="shared" si="4"/>
        <v>31.611042614164116</v>
      </c>
      <c r="CW11" s="56">
        <f t="shared" si="4"/>
        <v>32.349123492556423</v>
      </c>
      <c r="CX11" s="56">
        <f t="shared" si="4"/>
        <v>33.08499237425751</v>
      </c>
      <c r="CY11" s="56">
        <f t="shared" si="4"/>
        <v>33.818711251106166</v>
      </c>
      <c r="CZ11" s="56">
        <f t="shared" si="4"/>
        <v>34.550338901755886</v>
      </c>
      <c r="DA11" s="56">
        <f t="shared" si="4"/>
        <v>35.279931131074591</v>
      </c>
      <c r="DB11" s="56">
        <f t="shared" si="4"/>
        <v>36.007540986532248</v>
      </c>
      <c r="DC11" s="56">
        <f t="shared" si="4"/>
        <v>36.733218954263528</v>
      </c>
      <c r="DD11" s="56">
        <f t="shared" si="4"/>
        <v>37.457013137125543</v>
      </c>
      <c r="DE11" s="56">
        <f t="shared" si="4"/>
        <v>33.242396793141836</v>
      </c>
      <c r="DF11" s="56">
        <f t="shared" si="4"/>
        <v>34.027958618905402</v>
      </c>
      <c r="DG11" s="56">
        <f t="shared" si="4"/>
        <v>34.811138401554622</v>
      </c>
      <c r="DH11" s="56">
        <f t="shared" si="4"/>
        <v>35.592003665518419</v>
      </c>
      <c r="DI11" s="56">
        <f t="shared" si="4"/>
        <v>36.370618396049828</v>
      </c>
      <c r="DJ11" s="56">
        <f t="shared" si="4"/>
        <v>37.147043305797567</v>
      </c>
      <c r="DK11" s="56">
        <f t="shared" si="4"/>
        <v>37.921336075480703</v>
      </c>
      <c r="DL11" s="56">
        <f t="shared" si="4"/>
        <v>38.693551571720548</v>
      </c>
      <c r="DM11" s="56">
        <f t="shared" si="4"/>
        <v>39.463742044665054</v>
      </c>
      <c r="DN11" s="56">
        <f t="shared" si="4"/>
        <v>40.231957307683558</v>
      </c>
      <c r="DO11" s="56">
        <f t="shared" si="4"/>
        <v>35.592003665518419</v>
      </c>
      <c r="DP11" s="56">
        <f t="shared" si="4"/>
        <v>36.422447530703423</v>
      </c>
      <c r="DQ11" s="56">
        <f t="shared" si="4"/>
        <v>37.250404306721776</v>
      </c>
      <c r="DR11" s="56">
        <f t="shared" si="4"/>
        <v>38.075943648110879</v>
      </c>
      <c r="DS11" s="56">
        <f t="shared" si="4"/>
        <v>38.899131601414638</v>
      </c>
      <c r="DT11" s="56">
        <f t="shared" si="4"/>
        <v>39.72003087382614</v>
      </c>
      <c r="DU11" s="56">
        <f t="shared" si="4"/>
        <v>40.538701076023806</v>
      </c>
      <c r="DV11" s="56">
        <f t="shared" si="4"/>
        <v>41.355198942212176</v>
      </c>
      <c r="DW11" s="56">
        <f t="shared" si="4"/>
        <v>42.169578529967772</v>
      </c>
      <c r="DX11" s="56">
        <f t="shared" si="4"/>
        <v>42.981891402143845</v>
      </c>
      <c r="DY11" s="56">
        <f t="shared" si="4"/>
        <v>38.05018147083161</v>
      </c>
      <c r="DZ11" s="56">
        <f t="shared" si="4"/>
        <v>38.779227360583199</v>
      </c>
      <c r="EA11" s="56">
        <f t="shared" si="4"/>
        <v>39.506472040426189</v>
      </c>
      <c r="EB11" s="56">
        <f t="shared" si="4"/>
        <v>40.231957307683558</v>
      </c>
      <c r="EC11" s="56">
        <f t="shared" si="4"/>
        <v>40.955723158302931</v>
      </c>
      <c r="ED11" s="56">
        <f t="shared" si="4"/>
        <v>41.677807898900191</v>
      </c>
      <c r="EE11" s="56">
        <f t="shared" si="4"/>
        <v>42.398248249777708</v>
      </c>
      <c r="EF11" s="56">
        <f t="shared" ref="EF11:FU11" si="5">EXP(-1.0587+0.8836*LN(EF10)+0.284)</f>
        <v>43.117079439803028</v>
      </c>
      <c r="EG11" s="56">
        <f t="shared" si="5"/>
        <v>43.834335293932661</v>
      </c>
      <c r="EH11" s="56">
        <f t="shared" si="5"/>
        <v>44.550048314076719</v>
      </c>
      <c r="EI11" s="56">
        <f t="shared" si="5"/>
        <v>45.264249753922101</v>
      </c>
      <c r="EJ11" s="56">
        <f t="shared" si="5"/>
        <v>45.976969688266088</v>
      </c>
      <c r="EK11" s="56">
        <f t="shared" si="5"/>
        <v>40.615339176436905</v>
      </c>
      <c r="EL11" s="56">
        <f t="shared" si="5"/>
        <v>41.359445944376183</v>
      </c>
      <c r="EM11" s="56">
        <f t="shared" si="5"/>
        <v>42.101793196724699</v>
      </c>
      <c r="EN11" s="56">
        <f t="shared" si="5"/>
        <v>42.842420045554569</v>
      </c>
      <c r="EO11" s="56">
        <f t="shared" si="5"/>
        <v>43.581363986830837</v>
      </c>
      <c r="EP11" s="56">
        <f t="shared" si="5"/>
        <v>44.318660996864125</v>
      </c>
      <c r="EQ11" s="56">
        <f t="shared" si="5"/>
        <v>45.054345621301643</v>
      </c>
      <c r="ER11" s="56">
        <f t="shared" si="5"/>
        <v>45.788451057361222</v>
      </c>
      <c r="ES11" s="56">
        <f t="shared" si="5"/>
        <v>46.52100922993494</v>
      </c>
      <c r="ET11" s="56">
        <f t="shared" si="5"/>
        <v>47.252050862119603</v>
      </c>
      <c r="EU11" s="56">
        <f t="shared" si="5"/>
        <v>47.981605540672895</v>
      </c>
      <c r="EV11" s="56">
        <f t="shared" si="5"/>
        <v>48.709701776841435</v>
      </c>
      <c r="EW11" s="56">
        <f t="shared" si="5"/>
        <v>43.41260898881206</v>
      </c>
      <c r="EX11" s="56">
        <f t="shared" si="5"/>
        <v>44.160805673045289</v>
      </c>
      <c r="EY11" s="56">
        <f t="shared" si="5"/>
        <v>44.907336075008878</v>
      </c>
      <c r="EZ11" s="56">
        <f t="shared" si="5"/>
        <v>45.652235120106951</v>
      </c>
      <c r="FA11" s="56">
        <f t="shared" si="5"/>
        <v>46.395536371492199</v>
      </c>
      <c r="FB11" s="56">
        <f t="shared" si="5"/>
        <v>47.137272106894322</v>
      </c>
      <c r="FC11" s="56">
        <f t="shared" si="5"/>
        <v>47.877473389825639</v>
      </c>
      <c r="FD11" s="56">
        <f t="shared" si="5"/>
        <v>48.616170135668305</v>
      </c>
      <c r="FE11" s="56">
        <f t="shared" si="5"/>
        <v>49.353391173091161</v>
      </c>
      <c r="FF11" s="56">
        <f t="shared" si="5"/>
        <v>50.089164301199993</v>
      </c>
      <c r="FG11" s="56">
        <f t="shared" si="5"/>
        <v>50.823516342783634</v>
      </c>
      <c r="FH11" s="56">
        <f t="shared" si="5"/>
        <v>51.556473193982399</v>
      </c>
      <c r="FI11" s="56">
        <f t="shared" si="5"/>
        <v>46.311862965669263</v>
      </c>
      <c r="FJ11" s="56">
        <f t="shared" si="5"/>
        <v>47.07464999720473</v>
      </c>
      <c r="FK11" s="56">
        <f t="shared" si="5"/>
        <v>47.835812177693938</v>
      </c>
      <c r="FL11" s="56">
        <f t="shared" si="5"/>
        <v>48.595382108579585</v>
      </c>
      <c r="FM11" s="56">
        <f t="shared" si="5"/>
        <v>49.353391173091119</v>
      </c>
      <c r="FN11" s="56">
        <f t="shared" si="5"/>
        <v>50.109869602114543</v>
      </c>
      <c r="FO11" s="56">
        <f t="shared" si="5"/>
        <v>50.864846535437074</v>
      </c>
      <c r="FP11" s="56">
        <f t="shared" si="5"/>
        <v>51.618350078765054</v>
      </c>
      <c r="FQ11" s="56">
        <f t="shared" si="5"/>
        <v>52.37040735687021</v>
      </c>
      <c r="FR11" s="56">
        <f t="shared" si="5"/>
        <v>53.121044563186871</v>
      </c>
      <c r="FS11" s="56">
        <f t="shared" si="5"/>
        <v>53.870287006149113</v>
      </c>
      <c r="FT11" s="56">
        <f t="shared" si="5"/>
        <v>54.618159152530993</v>
      </c>
      <c r="FU11" s="56">
        <f t="shared" si="5"/>
        <v>55.36468466802588</v>
      </c>
    </row>
    <row r="12" spans="1:177" x14ac:dyDescent="0.25">
      <c r="D12" t="s">
        <v>70</v>
      </c>
      <c r="E12" t="s">
        <v>50</v>
      </c>
      <c r="G12" s="56">
        <f>$F$3*70</f>
        <v>39.06</v>
      </c>
      <c r="H12" s="56">
        <f t="shared" ref="H12:BS12" si="6">$F$3*70</f>
        <v>39.06</v>
      </c>
      <c r="I12" s="56">
        <f t="shared" si="6"/>
        <v>39.06</v>
      </c>
      <c r="J12" s="56">
        <f t="shared" si="6"/>
        <v>39.06</v>
      </c>
      <c r="K12" s="56">
        <f t="shared" si="6"/>
        <v>39.06</v>
      </c>
      <c r="L12" s="56">
        <f t="shared" si="6"/>
        <v>39.06</v>
      </c>
      <c r="M12" s="56">
        <f t="shared" si="6"/>
        <v>39.06</v>
      </c>
      <c r="N12" s="56">
        <f t="shared" si="6"/>
        <v>39.06</v>
      </c>
      <c r="O12" s="56">
        <f t="shared" si="6"/>
        <v>39.06</v>
      </c>
      <c r="P12" s="56">
        <f t="shared" si="6"/>
        <v>39.06</v>
      </c>
      <c r="Q12" s="56">
        <f t="shared" si="6"/>
        <v>39.06</v>
      </c>
      <c r="R12" s="56">
        <f t="shared" si="6"/>
        <v>39.06</v>
      </c>
      <c r="S12" s="56">
        <f t="shared" si="6"/>
        <v>39.06</v>
      </c>
      <c r="T12" s="56">
        <f t="shared" si="6"/>
        <v>39.06</v>
      </c>
      <c r="U12" s="56">
        <f t="shared" si="6"/>
        <v>39.06</v>
      </c>
      <c r="V12" s="56">
        <f t="shared" si="6"/>
        <v>39.06</v>
      </c>
      <c r="W12" s="56">
        <f t="shared" si="6"/>
        <v>39.06</v>
      </c>
      <c r="X12" s="56">
        <f t="shared" si="6"/>
        <v>39.06</v>
      </c>
      <c r="Y12" s="56">
        <f t="shared" si="6"/>
        <v>39.06</v>
      </c>
      <c r="Z12" s="56">
        <f t="shared" si="6"/>
        <v>39.06</v>
      </c>
      <c r="AA12" s="56">
        <f t="shared" si="6"/>
        <v>39.06</v>
      </c>
      <c r="AB12" s="56">
        <f t="shared" si="6"/>
        <v>39.06</v>
      </c>
      <c r="AC12" s="56">
        <f t="shared" si="6"/>
        <v>39.06</v>
      </c>
      <c r="AD12" s="56">
        <f t="shared" si="6"/>
        <v>39.06</v>
      </c>
      <c r="AE12" s="56">
        <f t="shared" si="6"/>
        <v>39.06</v>
      </c>
      <c r="AF12" s="56">
        <f t="shared" si="6"/>
        <v>39.06</v>
      </c>
      <c r="AG12" s="56">
        <f t="shared" si="6"/>
        <v>39.06</v>
      </c>
      <c r="AH12" s="56">
        <f t="shared" si="6"/>
        <v>39.06</v>
      </c>
      <c r="AI12" s="56">
        <f t="shared" si="6"/>
        <v>39.06</v>
      </c>
      <c r="AJ12" s="46">
        <f t="shared" si="6"/>
        <v>39.06</v>
      </c>
      <c r="AK12" s="56">
        <f t="shared" si="6"/>
        <v>39.06</v>
      </c>
      <c r="AL12" s="56">
        <f t="shared" si="6"/>
        <v>39.06</v>
      </c>
      <c r="AM12" s="56">
        <f t="shared" si="6"/>
        <v>39.06</v>
      </c>
      <c r="AN12" s="56">
        <f t="shared" si="6"/>
        <v>39.06</v>
      </c>
      <c r="AO12" s="56">
        <f t="shared" si="6"/>
        <v>39.06</v>
      </c>
      <c r="AP12" s="56">
        <f t="shared" si="6"/>
        <v>39.06</v>
      </c>
      <c r="AQ12" s="56">
        <f t="shared" si="6"/>
        <v>39.06</v>
      </c>
      <c r="AR12" s="56">
        <f t="shared" si="6"/>
        <v>39.06</v>
      </c>
      <c r="AS12" s="56">
        <f t="shared" si="6"/>
        <v>39.06</v>
      </c>
      <c r="AT12" s="56">
        <f t="shared" si="6"/>
        <v>39.06</v>
      </c>
      <c r="AU12" s="56">
        <f t="shared" si="6"/>
        <v>39.06</v>
      </c>
      <c r="AV12" s="56">
        <f t="shared" si="6"/>
        <v>39.06</v>
      </c>
      <c r="AW12" s="56">
        <f t="shared" si="6"/>
        <v>39.06</v>
      </c>
      <c r="AX12" s="56">
        <f t="shared" si="6"/>
        <v>39.06</v>
      </c>
      <c r="AY12" s="56">
        <f t="shared" si="6"/>
        <v>39.06</v>
      </c>
      <c r="AZ12" s="56">
        <f t="shared" si="6"/>
        <v>39.06</v>
      </c>
      <c r="BA12" s="56">
        <f t="shared" si="6"/>
        <v>39.06</v>
      </c>
      <c r="BB12" s="56">
        <f t="shared" si="6"/>
        <v>39.06</v>
      </c>
      <c r="BC12" s="56">
        <f t="shared" si="6"/>
        <v>39.06</v>
      </c>
      <c r="BD12" s="56">
        <f t="shared" si="6"/>
        <v>39.06</v>
      </c>
      <c r="BE12" s="56">
        <f t="shared" si="6"/>
        <v>39.06</v>
      </c>
      <c r="BF12" s="56">
        <f t="shared" si="6"/>
        <v>39.06</v>
      </c>
      <c r="BG12" s="56">
        <f t="shared" si="6"/>
        <v>39.06</v>
      </c>
      <c r="BH12" s="56">
        <f t="shared" si="6"/>
        <v>39.06</v>
      </c>
      <c r="BI12" s="56">
        <f t="shared" si="6"/>
        <v>39.06</v>
      </c>
      <c r="BJ12" s="56">
        <f t="shared" si="6"/>
        <v>39.06</v>
      </c>
      <c r="BK12" s="56">
        <f t="shared" si="6"/>
        <v>39.06</v>
      </c>
      <c r="BL12" s="56">
        <f t="shared" si="6"/>
        <v>39.06</v>
      </c>
      <c r="BM12" s="56">
        <f t="shared" si="6"/>
        <v>39.06</v>
      </c>
      <c r="BN12" s="56">
        <f t="shared" si="6"/>
        <v>39.06</v>
      </c>
      <c r="BO12" s="56">
        <f t="shared" si="6"/>
        <v>39.06</v>
      </c>
      <c r="BP12" s="56">
        <f t="shared" si="6"/>
        <v>39.06</v>
      </c>
      <c r="BQ12" s="56">
        <f t="shared" si="6"/>
        <v>39.06</v>
      </c>
      <c r="BR12" s="56">
        <f t="shared" si="6"/>
        <v>39.06</v>
      </c>
      <c r="BS12" s="56">
        <f t="shared" si="6"/>
        <v>39.06</v>
      </c>
      <c r="BT12" s="56">
        <f t="shared" ref="BT12:EE12" si="7">$F$3*70</f>
        <v>39.06</v>
      </c>
      <c r="BU12" s="56">
        <f t="shared" si="7"/>
        <v>39.06</v>
      </c>
      <c r="BV12" s="56">
        <f t="shared" si="7"/>
        <v>39.06</v>
      </c>
      <c r="BW12" s="56">
        <f t="shared" si="7"/>
        <v>39.06</v>
      </c>
      <c r="BX12" s="56">
        <f t="shared" si="7"/>
        <v>39.06</v>
      </c>
      <c r="BY12" s="56">
        <f t="shared" si="7"/>
        <v>39.06</v>
      </c>
      <c r="BZ12" s="56">
        <f t="shared" si="7"/>
        <v>39.06</v>
      </c>
      <c r="CA12" s="56">
        <f t="shared" si="7"/>
        <v>39.06</v>
      </c>
      <c r="CB12" s="56">
        <f t="shared" si="7"/>
        <v>39.06</v>
      </c>
      <c r="CC12" s="56">
        <f t="shared" si="7"/>
        <v>39.06</v>
      </c>
      <c r="CD12" s="56">
        <f t="shared" si="7"/>
        <v>39.06</v>
      </c>
      <c r="CE12" s="56">
        <f t="shared" si="7"/>
        <v>39.06</v>
      </c>
      <c r="CF12" s="56">
        <f t="shared" si="7"/>
        <v>39.06</v>
      </c>
      <c r="CG12" s="56">
        <f t="shared" si="7"/>
        <v>39.06</v>
      </c>
      <c r="CH12" s="56">
        <f t="shared" si="7"/>
        <v>39.06</v>
      </c>
      <c r="CI12" s="56">
        <f t="shared" si="7"/>
        <v>39.06</v>
      </c>
      <c r="CJ12" s="56">
        <f t="shared" si="7"/>
        <v>39.06</v>
      </c>
      <c r="CK12" s="56">
        <f t="shared" si="7"/>
        <v>39.06</v>
      </c>
      <c r="CL12" s="56">
        <f t="shared" si="7"/>
        <v>39.06</v>
      </c>
      <c r="CM12" s="56">
        <f t="shared" si="7"/>
        <v>39.06</v>
      </c>
      <c r="CN12" s="56">
        <f t="shared" si="7"/>
        <v>39.06</v>
      </c>
      <c r="CO12" s="56">
        <f t="shared" si="7"/>
        <v>39.06</v>
      </c>
      <c r="CP12" s="56">
        <f t="shared" si="7"/>
        <v>39.06</v>
      </c>
      <c r="CQ12" s="56">
        <f t="shared" si="7"/>
        <v>39.06</v>
      </c>
      <c r="CR12" s="56">
        <f t="shared" si="7"/>
        <v>39.06</v>
      </c>
      <c r="CS12" s="56">
        <f t="shared" si="7"/>
        <v>39.06</v>
      </c>
      <c r="CT12" s="56">
        <f t="shared" si="7"/>
        <v>39.06</v>
      </c>
      <c r="CU12" s="56">
        <f t="shared" si="7"/>
        <v>39.06</v>
      </c>
      <c r="CV12" s="56">
        <f t="shared" si="7"/>
        <v>39.06</v>
      </c>
      <c r="CW12" s="56">
        <f t="shared" si="7"/>
        <v>39.06</v>
      </c>
      <c r="CX12" s="56">
        <f t="shared" si="7"/>
        <v>39.06</v>
      </c>
      <c r="CY12" s="56">
        <f t="shared" si="7"/>
        <v>39.06</v>
      </c>
      <c r="CZ12" s="56">
        <f t="shared" si="7"/>
        <v>39.06</v>
      </c>
      <c r="DA12" s="56">
        <f t="shared" si="7"/>
        <v>39.06</v>
      </c>
      <c r="DB12" s="56">
        <f t="shared" si="7"/>
        <v>39.06</v>
      </c>
      <c r="DC12" s="56">
        <f t="shared" si="7"/>
        <v>39.06</v>
      </c>
      <c r="DD12" s="56">
        <f t="shared" si="7"/>
        <v>39.06</v>
      </c>
      <c r="DE12" s="56">
        <f t="shared" si="7"/>
        <v>39.06</v>
      </c>
      <c r="DF12" s="56">
        <f t="shared" si="7"/>
        <v>39.06</v>
      </c>
      <c r="DG12" s="56">
        <f t="shared" si="7"/>
        <v>39.06</v>
      </c>
      <c r="DH12" s="56">
        <f t="shared" si="7"/>
        <v>39.06</v>
      </c>
      <c r="DI12" s="56">
        <f t="shared" si="7"/>
        <v>39.06</v>
      </c>
      <c r="DJ12" s="56">
        <f t="shared" si="7"/>
        <v>39.06</v>
      </c>
      <c r="DK12" s="56">
        <f t="shared" si="7"/>
        <v>39.06</v>
      </c>
      <c r="DL12" s="56">
        <f t="shared" si="7"/>
        <v>39.06</v>
      </c>
      <c r="DM12" s="56">
        <f t="shared" si="7"/>
        <v>39.06</v>
      </c>
      <c r="DN12" s="56">
        <f t="shared" si="7"/>
        <v>39.06</v>
      </c>
      <c r="DO12" s="56">
        <f t="shared" si="7"/>
        <v>39.06</v>
      </c>
      <c r="DP12" s="56">
        <f t="shared" si="7"/>
        <v>39.06</v>
      </c>
      <c r="DQ12" s="56">
        <f t="shared" si="7"/>
        <v>39.06</v>
      </c>
      <c r="DR12" s="56">
        <f t="shared" si="7"/>
        <v>39.06</v>
      </c>
      <c r="DS12" s="56">
        <f t="shared" si="7"/>
        <v>39.06</v>
      </c>
      <c r="DT12" s="56">
        <f t="shared" si="7"/>
        <v>39.06</v>
      </c>
      <c r="DU12" s="56">
        <f t="shared" si="7"/>
        <v>39.06</v>
      </c>
      <c r="DV12" s="56">
        <f t="shared" si="7"/>
        <v>39.06</v>
      </c>
      <c r="DW12" s="56">
        <f t="shared" si="7"/>
        <v>39.06</v>
      </c>
      <c r="DX12" s="56">
        <f t="shared" si="7"/>
        <v>39.06</v>
      </c>
      <c r="DY12" s="56">
        <f t="shared" si="7"/>
        <v>39.06</v>
      </c>
      <c r="DZ12" s="56">
        <f t="shared" si="7"/>
        <v>39.06</v>
      </c>
      <c r="EA12" s="56">
        <f t="shared" si="7"/>
        <v>39.06</v>
      </c>
      <c r="EB12" s="56">
        <f t="shared" si="7"/>
        <v>39.06</v>
      </c>
      <c r="EC12" s="56">
        <f t="shared" si="7"/>
        <v>39.06</v>
      </c>
      <c r="ED12" s="56">
        <f t="shared" si="7"/>
        <v>39.06</v>
      </c>
      <c r="EE12" s="56">
        <f t="shared" si="7"/>
        <v>39.06</v>
      </c>
      <c r="EF12" s="56">
        <f t="shared" ref="EF12:FU12" si="8">$F$3*70</f>
        <v>39.06</v>
      </c>
      <c r="EG12" s="56">
        <f t="shared" si="8"/>
        <v>39.06</v>
      </c>
      <c r="EH12" s="56">
        <f t="shared" si="8"/>
        <v>39.06</v>
      </c>
      <c r="EI12" s="56">
        <f t="shared" si="8"/>
        <v>39.06</v>
      </c>
      <c r="EJ12" s="56">
        <f t="shared" si="8"/>
        <v>39.06</v>
      </c>
      <c r="EK12" s="56">
        <f t="shared" si="8"/>
        <v>39.06</v>
      </c>
      <c r="EL12" s="56">
        <f t="shared" si="8"/>
        <v>39.06</v>
      </c>
      <c r="EM12" s="56">
        <f t="shared" si="8"/>
        <v>39.06</v>
      </c>
      <c r="EN12" s="56">
        <f t="shared" si="8"/>
        <v>39.06</v>
      </c>
      <c r="EO12" s="56">
        <f t="shared" si="8"/>
        <v>39.06</v>
      </c>
      <c r="EP12" s="56">
        <f t="shared" si="8"/>
        <v>39.06</v>
      </c>
      <c r="EQ12" s="56">
        <f t="shared" si="8"/>
        <v>39.06</v>
      </c>
      <c r="ER12" s="56">
        <f t="shared" si="8"/>
        <v>39.06</v>
      </c>
      <c r="ES12" s="56">
        <f t="shared" si="8"/>
        <v>39.06</v>
      </c>
      <c r="ET12" s="56">
        <f t="shared" si="8"/>
        <v>39.06</v>
      </c>
      <c r="EU12" s="56">
        <f t="shared" si="8"/>
        <v>39.06</v>
      </c>
      <c r="EV12" s="56">
        <f t="shared" si="8"/>
        <v>39.06</v>
      </c>
      <c r="EW12" s="56">
        <f t="shared" si="8"/>
        <v>39.06</v>
      </c>
      <c r="EX12" s="56">
        <f t="shared" si="8"/>
        <v>39.06</v>
      </c>
      <c r="EY12" s="56">
        <f t="shared" si="8"/>
        <v>39.06</v>
      </c>
      <c r="EZ12" s="56">
        <f t="shared" si="8"/>
        <v>39.06</v>
      </c>
      <c r="FA12" s="56">
        <f t="shared" si="8"/>
        <v>39.06</v>
      </c>
      <c r="FB12" s="56">
        <f t="shared" si="8"/>
        <v>39.06</v>
      </c>
      <c r="FC12" s="56">
        <f t="shared" si="8"/>
        <v>39.06</v>
      </c>
      <c r="FD12" s="56">
        <f t="shared" si="8"/>
        <v>39.06</v>
      </c>
      <c r="FE12" s="56">
        <f t="shared" si="8"/>
        <v>39.06</v>
      </c>
      <c r="FF12" s="56">
        <f t="shared" si="8"/>
        <v>39.06</v>
      </c>
      <c r="FG12" s="56">
        <f t="shared" si="8"/>
        <v>39.06</v>
      </c>
      <c r="FH12" s="56">
        <f t="shared" si="8"/>
        <v>39.06</v>
      </c>
      <c r="FI12" s="56">
        <f t="shared" si="8"/>
        <v>39.06</v>
      </c>
      <c r="FJ12" s="56">
        <f t="shared" si="8"/>
        <v>39.06</v>
      </c>
      <c r="FK12" s="56">
        <f t="shared" si="8"/>
        <v>39.06</v>
      </c>
      <c r="FL12" s="56">
        <f t="shared" si="8"/>
        <v>39.06</v>
      </c>
      <c r="FM12" s="56">
        <f t="shared" si="8"/>
        <v>39.06</v>
      </c>
      <c r="FN12" s="56">
        <f t="shared" si="8"/>
        <v>39.06</v>
      </c>
      <c r="FO12" s="56">
        <f t="shared" si="8"/>
        <v>39.06</v>
      </c>
      <c r="FP12" s="56">
        <f t="shared" si="8"/>
        <v>39.06</v>
      </c>
      <c r="FQ12" s="56">
        <f t="shared" si="8"/>
        <v>39.06</v>
      </c>
      <c r="FR12" s="56">
        <f t="shared" si="8"/>
        <v>39.06</v>
      </c>
      <c r="FS12" s="56">
        <f t="shared" si="8"/>
        <v>39.06</v>
      </c>
      <c r="FT12" s="56">
        <f t="shared" si="8"/>
        <v>39.06</v>
      </c>
      <c r="FU12" s="56">
        <f t="shared" si="8"/>
        <v>39.06</v>
      </c>
    </row>
    <row r="13" spans="1:177" ht="16.5" x14ac:dyDescent="0.25">
      <c r="D13" s="42" t="s">
        <v>71</v>
      </c>
      <c r="E13" t="s">
        <v>72</v>
      </c>
      <c r="F13" s="58" t="s">
        <v>73</v>
      </c>
      <c r="G13" s="56">
        <f t="shared" ref="G13:BR13" si="9">IF(G2&gt;30,10*$F$3,$F$3*(10/2+10/30*G2/2))</f>
        <v>2.8830000000000005</v>
      </c>
      <c r="H13" s="56">
        <f t="shared" si="9"/>
        <v>2.976</v>
      </c>
      <c r="I13" s="56">
        <f t="shared" si="9"/>
        <v>3.0690000000000004</v>
      </c>
      <c r="J13" s="56">
        <f t="shared" si="9"/>
        <v>3.1620000000000004</v>
      </c>
      <c r="K13" s="56">
        <f t="shared" si="9"/>
        <v>3.2550000000000003</v>
      </c>
      <c r="L13" s="56">
        <f t="shared" si="9"/>
        <v>3.3480000000000003</v>
      </c>
      <c r="M13" s="56">
        <f t="shared" si="9"/>
        <v>3.4409999999999998</v>
      </c>
      <c r="N13" s="56">
        <f t="shared" si="9"/>
        <v>3.5340000000000003</v>
      </c>
      <c r="O13" s="56">
        <f t="shared" si="9"/>
        <v>3.6270000000000002</v>
      </c>
      <c r="P13" s="56">
        <f t="shared" si="9"/>
        <v>3.72</v>
      </c>
      <c r="Q13" s="56">
        <f t="shared" si="9"/>
        <v>3.8130000000000002</v>
      </c>
      <c r="R13" s="56">
        <f t="shared" si="9"/>
        <v>3.9060000000000006</v>
      </c>
      <c r="S13" s="56">
        <f t="shared" si="9"/>
        <v>3.9990000000000001</v>
      </c>
      <c r="T13" s="56">
        <f t="shared" si="9"/>
        <v>4.0920000000000005</v>
      </c>
      <c r="U13" s="56">
        <f t="shared" si="9"/>
        <v>4.1850000000000005</v>
      </c>
      <c r="V13" s="56">
        <f t="shared" si="9"/>
        <v>4.2780000000000005</v>
      </c>
      <c r="W13" s="56">
        <f t="shared" si="9"/>
        <v>4.3710000000000004</v>
      </c>
      <c r="X13" s="56">
        <f t="shared" si="9"/>
        <v>4.4640000000000004</v>
      </c>
      <c r="Y13" s="56">
        <f t="shared" si="9"/>
        <v>4.5570000000000004</v>
      </c>
      <c r="Z13" s="56">
        <f t="shared" si="9"/>
        <v>4.6499999999999995</v>
      </c>
      <c r="AA13" s="56">
        <f t="shared" si="9"/>
        <v>4.7430000000000003</v>
      </c>
      <c r="AB13" s="56">
        <f t="shared" si="9"/>
        <v>4.8360000000000003</v>
      </c>
      <c r="AC13" s="56">
        <f t="shared" si="9"/>
        <v>4.9289999999999994</v>
      </c>
      <c r="AD13" s="56">
        <f t="shared" si="9"/>
        <v>5.0220000000000002</v>
      </c>
      <c r="AE13" s="56">
        <f t="shared" si="9"/>
        <v>5.1150000000000002</v>
      </c>
      <c r="AF13" s="56">
        <f t="shared" si="9"/>
        <v>5.2080000000000002</v>
      </c>
      <c r="AG13" s="56">
        <f t="shared" si="9"/>
        <v>5.3010000000000002</v>
      </c>
      <c r="AH13" s="56">
        <f t="shared" si="9"/>
        <v>5.3940000000000001</v>
      </c>
      <c r="AI13" s="56">
        <f t="shared" si="9"/>
        <v>5.4870000000000001</v>
      </c>
      <c r="AJ13" s="46">
        <f t="shared" si="9"/>
        <v>5.58</v>
      </c>
      <c r="AK13" s="56">
        <f t="shared" si="9"/>
        <v>5.58</v>
      </c>
      <c r="AL13" s="56">
        <f t="shared" si="9"/>
        <v>5.58</v>
      </c>
      <c r="AM13" s="56">
        <f t="shared" si="9"/>
        <v>5.58</v>
      </c>
      <c r="AN13" s="56">
        <f t="shared" si="9"/>
        <v>5.58</v>
      </c>
      <c r="AO13" s="56">
        <f t="shared" si="9"/>
        <v>5.58</v>
      </c>
      <c r="AP13" s="56">
        <f t="shared" si="9"/>
        <v>5.58</v>
      </c>
      <c r="AQ13" s="56">
        <f t="shared" si="9"/>
        <v>5.58</v>
      </c>
      <c r="AR13" s="56">
        <f t="shared" si="9"/>
        <v>5.58</v>
      </c>
      <c r="AS13" s="56">
        <f t="shared" si="9"/>
        <v>5.58</v>
      </c>
      <c r="AT13" s="56">
        <f t="shared" si="9"/>
        <v>5.58</v>
      </c>
      <c r="AU13" s="56">
        <f t="shared" si="9"/>
        <v>5.58</v>
      </c>
      <c r="AV13" s="56">
        <f t="shared" si="9"/>
        <v>5.58</v>
      </c>
      <c r="AW13" s="56">
        <f t="shared" si="9"/>
        <v>5.58</v>
      </c>
      <c r="AX13" s="56">
        <f t="shared" si="9"/>
        <v>5.58</v>
      </c>
      <c r="AY13" s="56">
        <f t="shared" si="9"/>
        <v>5.58</v>
      </c>
      <c r="AZ13" s="56">
        <f t="shared" si="9"/>
        <v>5.58</v>
      </c>
      <c r="BA13" s="56">
        <f t="shared" si="9"/>
        <v>5.58</v>
      </c>
      <c r="BB13" s="56">
        <f t="shared" si="9"/>
        <v>5.58</v>
      </c>
      <c r="BC13" s="56">
        <f t="shared" si="9"/>
        <v>5.58</v>
      </c>
      <c r="BD13" s="56">
        <f t="shared" si="9"/>
        <v>5.58</v>
      </c>
      <c r="BE13" s="56">
        <f t="shared" si="9"/>
        <v>5.58</v>
      </c>
      <c r="BF13" s="56">
        <f t="shared" si="9"/>
        <v>5.58</v>
      </c>
      <c r="BG13" s="56">
        <f t="shared" si="9"/>
        <v>5.58</v>
      </c>
      <c r="BH13" s="56">
        <f t="shared" si="9"/>
        <v>5.58</v>
      </c>
      <c r="BI13" s="56">
        <f t="shared" si="9"/>
        <v>5.58</v>
      </c>
      <c r="BJ13" s="56">
        <f t="shared" si="9"/>
        <v>5.58</v>
      </c>
      <c r="BK13" s="56">
        <f t="shared" si="9"/>
        <v>5.58</v>
      </c>
      <c r="BL13" s="56">
        <f t="shared" si="9"/>
        <v>5.58</v>
      </c>
      <c r="BM13" s="56">
        <f t="shared" si="9"/>
        <v>5.58</v>
      </c>
      <c r="BN13" s="56">
        <f t="shared" si="9"/>
        <v>5.58</v>
      </c>
      <c r="BO13" s="56">
        <f t="shared" si="9"/>
        <v>5.58</v>
      </c>
      <c r="BP13" s="56">
        <f t="shared" si="9"/>
        <v>5.58</v>
      </c>
      <c r="BQ13" s="56">
        <f t="shared" si="9"/>
        <v>5.58</v>
      </c>
      <c r="BR13" s="56">
        <f t="shared" si="9"/>
        <v>5.58</v>
      </c>
      <c r="BS13" s="56">
        <f t="shared" ref="BS13:ED13" si="10">IF(BS2&gt;30,10*$F$3,$F$3*(10/2+10/30*BS2/2))</f>
        <v>5.58</v>
      </c>
      <c r="BT13" s="56">
        <f t="shared" si="10"/>
        <v>5.58</v>
      </c>
      <c r="BU13" s="56">
        <f t="shared" si="10"/>
        <v>5.58</v>
      </c>
      <c r="BV13" s="56">
        <f t="shared" si="10"/>
        <v>5.58</v>
      </c>
      <c r="BW13" s="56">
        <f t="shared" si="10"/>
        <v>5.58</v>
      </c>
      <c r="BX13" s="56">
        <f t="shared" si="10"/>
        <v>5.58</v>
      </c>
      <c r="BY13" s="56">
        <f t="shared" si="10"/>
        <v>5.58</v>
      </c>
      <c r="BZ13" s="56">
        <f t="shared" si="10"/>
        <v>5.58</v>
      </c>
      <c r="CA13" s="56">
        <f t="shared" si="10"/>
        <v>5.58</v>
      </c>
      <c r="CB13" s="56">
        <f t="shared" si="10"/>
        <v>5.58</v>
      </c>
      <c r="CC13" s="56">
        <f t="shared" si="10"/>
        <v>5.58</v>
      </c>
      <c r="CD13" s="56">
        <f t="shared" si="10"/>
        <v>5.58</v>
      </c>
      <c r="CE13" s="56">
        <f t="shared" si="10"/>
        <v>5.58</v>
      </c>
      <c r="CF13" s="56">
        <f t="shared" si="10"/>
        <v>5.58</v>
      </c>
      <c r="CG13" s="56">
        <f t="shared" si="10"/>
        <v>5.58</v>
      </c>
      <c r="CH13" s="56">
        <f t="shared" si="10"/>
        <v>5.58</v>
      </c>
      <c r="CI13" s="56">
        <f t="shared" si="10"/>
        <v>5.58</v>
      </c>
      <c r="CJ13" s="56">
        <f t="shared" si="10"/>
        <v>5.58</v>
      </c>
      <c r="CK13" s="56">
        <f t="shared" si="10"/>
        <v>5.58</v>
      </c>
      <c r="CL13" s="56">
        <f t="shared" si="10"/>
        <v>5.58</v>
      </c>
      <c r="CM13" s="56">
        <f t="shared" si="10"/>
        <v>5.58</v>
      </c>
      <c r="CN13" s="56">
        <f t="shared" si="10"/>
        <v>5.58</v>
      </c>
      <c r="CO13" s="56">
        <f t="shared" si="10"/>
        <v>5.58</v>
      </c>
      <c r="CP13" s="56">
        <f t="shared" si="10"/>
        <v>5.58</v>
      </c>
      <c r="CQ13" s="56">
        <f t="shared" si="10"/>
        <v>5.58</v>
      </c>
      <c r="CR13" s="56">
        <f t="shared" si="10"/>
        <v>5.58</v>
      </c>
      <c r="CS13" s="56">
        <f t="shared" si="10"/>
        <v>5.58</v>
      </c>
      <c r="CT13" s="56">
        <f t="shared" si="10"/>
        <v>5.58</v>
      </c>
      <c r="CU13" s="56">
        <f t="shared" si="10"/>
        <v>5.58</v>
      </c>
      <c r="CV13" s="56">
        <f t="shared" si="10"/>
        <v>5.58</v>
      </c>
      <c r="CW13" s="56">
        <f t="shared" si="10"/>
        <v>5.58</v>
      </c>
      <c r="CX13" s="56">
        <f t="shared" si="10"/>
        <v>5.58</v>
      </c>
      <c r="CY13" s="56">
        <f t="shared" si="10"/>
        <v>5.58</v>
      </c>
      <c r="CZ13" s="56">
        <f t="shared" si="10"/>
        <v>5.58</v>
      </c>
      <c r="DA13" s="56">
        <f t="shared" si="10"/>
        <v>5.58</v>
      </c>
      <c r="DB13" s="56">
        <f t="shared" si="10"/>
        <v>5.58</v>
      </c>
      <c r="DC13" s="56">
        <f t="shared" si="10"/>
        <v>5.58</v>
      </c>
      <c r="DD13" s="56">
        <f t="shared" si="10"/>
        <v>5.58</v>
      </c>
      <c r="DE13" s="56">
        <f t="shared" si="10"/>
        <v>5.58</v>
      </c>
      <c r="DF13" s="56">
        <f t="shared" si="10"/>
        <v>5.58</v>
      </c>
      <c r="DG13" s="56">
        <f t="shared" si="10"/>
        <v>5.58</v>
      </c>
      <c r="DH13" s="56">
        <f t="shared" si="10"/>
        <v>5.58</v>
      </c>
      <c r="DI13" s="56">
        <f t="shared" si="10"/>
        <v>5.58</v>
      </c>
      <c r="DJ13" s="56">
        <f t="shared" si="10"/>
        <v>5.58</v>
      </c>
      <c r="DK13" s="56">
        <f t="shared" si="10"/>
        <v>5.58</v>
      </c>
      <c r="DL13" s="56">
        <f t="shared" si="10"/>
        <v>5.58</v>
      </c>
      <c r="DM13" s="56">
        <f t="shared" si="10"/>
        <v>5.58</v>
      </c>
      <c r="DN13" s="56">
        <f t="shared" si="10"/>
        <v>5.58</v>
      </c>
      <c r="DO13" s="56">
        <f t="shared" si="10"/>
        <v>5.58</v>
      </c>
      <c r="DP13" s="56">
        <f t="shared" si="10"/>
        <v>5.58</v>
      </c>
      <c r="DQ13" s="56">
        <f t="shared" si="10"/>
        <v>5.58</v>
      </c>
      <c r="DR13" s="56">
        <f t="shared" si="10"/>
        <v>5.58</v>
      </c>
      <c r="DS13" s="56">
        <f t="shared" si="10"/>
        <v>5.58</v>
      </c>
      <c r="DT13" s="56">
        <f t="shared" si="10"/>
        <v>5.58</v>
      </c>
      <c r="DU13" s="56">
        <f t="shared" si="10"/>
        <v>5.58</v>
      </c>
      <c r="DV13" s="56">
        <f t="shared" si="10"/>
        <v>5.58</v>
      </c>
      <c r="DW13" s="56">
        <f t="shared" si="10"/>
        <v>5.58</v>
      </c>
      <c r="DX13" s="56">
        <f t="shared" si="10"/>
        <v>5.58</v>
      </c>
      <c r="DY13" s="56">
        <f t="shared" si="10"/>
        <v>5.58</v>
      </c>
      <c r="DZ13" s="56">
        <f t="shared" si="10"/>
        <v>5.58</v>
      </c>
      <c r="EA13" s="56">
        <f t="shared" si="10"/>
        <v>5.58</v>
      </c>
      <c r="EB13" s="56">
        <f t="shared" si="10"/>
        <v>5.58</v>
      </c>
      <c r="EC13" s="56">
        <f t="shared" si="10"/>
        <v>5.58</v>
      </c>
      <c r="ED13" s="56">
        <f t="shared" si="10"/>
        <v>5.58</v>
      </c>
      <c r="EE13" s="56">
        <f t="shared" ref="EE13:FU13" si="11">IF(EE2&gt;30,10*$F$3,$F$3*(10/2+10/30*EE2/2))</f>
        <v>5.58</v>
      </c>
      <c r="EF13" s="56">
        <f t="shared" si="11"/>
        <v>5.58</v>
      </c>
      <c r="EG13" s="56">
        <f t="shared" si="11"/>
        <v>5.58</v>
      </c>
      <c r="EH13" s="56">
        <f t="shared" si="11"/>
        <v>5.58</v>
      </c>
      <c r="EI13" s="56">
        <f t="shared" si="11"/>
        <v>5.58</v>
      </c>
      <c r="EJ13" s="56">
        <f t="shared" si="11"/>
        <v>5.58</v>
      </c>
      <c r="EK13" s="56">
        <f t="shared" si="11"/>
        <v>5.58</v>
      </c>
      <c r="EL13" s="56">
        <f t="shared" si="11"/>
        <v>5.58</v>
      </c>
      <c r="EM13" s="56">
        <f t="shared" si="11"/>
        <v>5.58</v>
      </c>
      <c r="EN13" s="56">
        <f t="shared" si="11"/>
        <v>5.58</v>
      </c>
      <c r="EO13" s="56">
        <f t="shared" si="11"/>
        <v>5.58</v>
      </c>
      <c r="EP13" s="56">
        <f t="shared" si="11"/>
        <v>5.58</v>
      </c>
      <c r="EQ13" s="56">
        <f t="shared" si="11"/>
        <v>5.58</v>
      </c>
      <c r="ER13" s="56">
        <f t="shared" si="11"/>
        <v>5.58</v>
      </c>
      <c r="ES13" s="56">
        <f t="shared" si="11"/>
        <v>5.58</v>
      </c>
      <c r="ET13" s="56">
        <f t="shared" si="11"/>
        <v>5.58</v>
      </c>
      <c r="EU13" s="56">
        <f t="shared" si="11"/>
        <v>5.58</v>
      </c>
      <c r="EV13" s="56">
        <f t="shared" si="11"/>
        <v>5.58</v>
      </c>
      <c r="EW13" s="56">
        <f t="shared" si="11"/>
        <v>5.58</v>
      </c>
      <c r="EX13" s="56">
        <f t="shared" si="11"/>
        <v>5.58</v>
      </c>
      <c r="EY13" s="56">
        <f t="shared" si="11"/>
        <v>5.58</v>
      </c>
      <c r="EZ13" s="56">
        <f t="shared" si="11"/>
        <v>5.58</v>
      </c>
      <c r="FA13" s="56">
        <f t="shared" si="11"/>
        <v>5.58</v>
      </c>
      <c r="FB13" s="56">
        <f t="shared" si="11"/>
        <v>5.58</v>
      </c>
      <c r="FC13" s="56">
        <f t="shared" si="11"/>
        <v>5.58</v>
      </c>
      <c r="FD13" s="56">
        <f t="shared" si="11"/>
        <v>5.58</v>
      </c>
      <c r="FE13" s="56">
        <f t="shared" si="11"/>
        <v>5.58</v>
      </c>
      <c r="FF13" s="56">
        <f t="shared" si="11"/>
        <v>5.58</v>
      </c>
      <c r="FG13" s="56">
        <f t="shared" si="11"/>
        <v>5.58</v>
      </c>
      <c r="FH13" s="56">
        <f t="shared" si="11"/>
        <v>5.58</v>
      </c>
      <c r="FI13" s="56">
        <f t="shared" si="11"/>
        <v>5.58</v>
      </c>
      <c r="FJ13" s="56">
        <f t="shared" si="11"/>
        <v>5.58</v>
      </c>
      <c r="FK13" s="56">
        <f t="shared" si="11"/>
        <v>5.58</v>
      </c>
      <c r="FL13" s="56">
        <f t="shared" si="11"/>
        <v>5.58</v>
      </c>
      <c r="FM13" s="56">
        <f t="shared" si="11"/>
        <v>5.58</v>
      </c>
      <c r="FN13" s="56">
        <f t="shared" si="11"/>
        <v>5.58</v>
      </c>
      <c r="FO13" s="56">
        <f t="shared" si="11"/>
        <v>5.58</v>
      </c>
      <c r="FP13" s="56">
        <f t="shared" si="11"/>
        <v>5.58</v>
      </c>
      <c r="FQ13" s="56">
        <f t="shared" si="11"/>
        <v>5.58</v>
      </c>
      <c r="FR13" s="56">
        <f t="shared" si="11"/>
        <v>5.58</v>
      </c>
      <c r="FS13" s="56">
        <f t="shared" si="11"/>
        <v>5.58</v>
      </c>
      <c r="FT13" s="56">
        <f t="shared" si="11"/>
        <v>5.58</v>
      </c>
      <c r="FU13" s="56">
        <f t="shared" si="11"/>
        <v>5.58</v>
      </c>
    </row>
    <row r="14" spans="1:177" x14ac:dyDescent="0.25">
      <c r="D14" t="s">
        <v>74</v>
      </c>
      <c r="E14" t="s">
        <v>75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6">
        <v>0</v>
      </c>
      <c r="AI14" s="56">
        <v>0</v>
      </c>
      <c r="AJ14" s="46">
        <v>0</v>
      </c>
      <c r="AK14" s="56">
        <v>0</v>
      </c>
      <c r="AL14" s="56">
        <v>0</v>
      </c>
      <c r="AM14" s="56">
        <v>0</v>
      </c>
      <c r="AN14" s="56">
        <v>0</v>
      </c>
      <c r="AO14" s="56">
        <v>0</v>
      </c>
      <c r="AP14" s="56">
        <v>0</v>
      </c>
      <c r="AQ14" s="56">
        <v>0</v>
      </c>
      <c r="AR14" s="56">
        <v>0</v>
      </c>
      <c r="AS14" s="56">
        <v>0</v>
      </c>
      <c r="AT14" s="56">
        <v>0</v>
      </c>
      <c r="AU14" s="56">
        <v>0</v>
      </c>
      <c r="AV14" s="56">
        <v>0</v>
      </c>
      <c r="AW14" s="56">
        <v>0</v>
      </c>
      <c r="AX14" s="56">
        <v>0</v>
      </c>
      <c r="AY14" s="56">
        <v>0</v>
      </c>
      <c r="AZ14" s="56">
        <v>0</v>
      </c>
      <c r="BA14" s="56">
        <v>0</v>
      </c>
      <c r="BB14" s="56">
        <v>0</v>
      </c>
      <c r="BC14" s="56">
        <v>0</v>
      </c>
      <c r="BD14" s="56">
        <v>0</v>
      </c>
      <c r="BE14" s="56">
        <v>0</v>
      </c>
      <c r="BF14" s="56">
        <v>0</v>
      </c>
      <c r="BG14" s="56">
        <v>0</v>
      </c>
      <c r="BH14" s="56">
        <v>0</v>
      </c>
      <c r="BI14" s="56">
        <v>0</v>
      </c>
      <c r="BJ14" s="56">
        <v>0</v>
      </c>
      <c r="BK14" s="56">
        <v>0</v>
      </c>
      <c r="BL14" s="56">
        <v>0</v>
      </c>
      <c r="BM14" s="56">
        <v>0</v>
      </c>
      <c r="BN14" s="56">
        <v>0</v>
      </c>
      <c r="BO14" s="56">
        <v>0</v>
      </c>
      <c r="BP14" s="56">
        <v>0</v>
      </c>
      <c r="BQ14" s="56">
        <v>0</v>
      </c>
      <c r="BR14" s="56">
        <v>0</v>
      </c>
      <c r="BS14" s="56">
        <v>0</v>
      </c>
      <c r="BT14" s="56">
        <v>0</v>
      </c>
      <c r="BU14" s="56">
        <v>0</v>
      </c>
      <c r="BV14" s="56">
        <v>0</v>
      </c>
      <c r="BW14" s="56">
        <v>0</v>
      </c>
      <c r="BX14" s="56">
        <v>0</v>
      </c>
      <c r="BY14" s="56">
        <v>0</v>
      </c>
      <c r="BZ14" s="56">
        <v>0</v>
      </c>
      <c r="CA14" s="56">
        <v>0</v>
      </c>
      <c r="CB14" s="56">
        <v>0</v>
      </c>
      <c r="CC14" s="56">
        <v>0</v>
      </c>
      <c r="CD14" s="56">
        <v>0</v>
      </c>
      <c r="CE14" s="56">
        <v>0</v>
      </c>
      <c r="CF14" s="56">
        <v>0</v>
      </c>
      <c r="CG14" s="56">
        <v>0</v>
      </c>
      <c r="CH14" s="56">
        <v>0</v>
      </c>
      <c r="CI14" s="56">
        <v>0</v>
      </c>
      <c r="CJ14" s="56">
        <v>0</v>
      </c>
      <c r="CK14" s="56">
        <v>0</v>
      </c>
      <c r="CL14" s="56">
        <v>0</v>
      </c>
      <c r="CM14" s="56">
        <v>0</v>
      </c>
      <c r="CN14" s="56">
        <v>0</v>
      </c>
      <c r="CO14" s="56">
        <v>0</v>
      </c>
      <c r="CP14" s="56">
        <v>0</v>
      </c>
      <c r="CQ14" s="56">
        <v>0</v>
      </c>
      <c r="CR14" s="56">
        <v>0</v>
      </c>
      <c r="CS14" s="56">
        <v>0</v>
      </c>
      <c r="CT14" s="56">
        <v>0</v>
      </c>
      <c r="CU14" s="56">
        <v>0</v>
      </c>
      <c r="CV14" s="56">
        <v>0</v>
      </c>
      <c r="CW14" s="56">
        <v>0</v>
      </c>
      <c r="CX14" s="56">
        <v>0</v>
      </c>
      <c r="CY14" s="56">
        <v>0</v>
      </c>
      <c r="CZ14" s="56">
        <v>0</v>
      </c>
      <c r="DA14" s="56">
        <v>0</v>
      </c>
      <c r="DB14" s="56">
        <v>0</v>
      </c>
      <c r="DC14" s="56">
        <v>0</v>
      </c>
      <c r="DD14" s="56">
        <v>0</v>
      </c>
      <c r="DE14" s="56">
        <v>0</v>
      </c>
      <c r="DF14" s="56">
        <v>0</v>
      </c>
      <c r="DG14" s="56">
        <v>0</v>
      </c>
      <c r="DH14" s="56">
        <v>0</v>
      </c>
      <c r="DI14" s="56">
        <v>0</v>
      </c>
      <c r="DJ14" s="56">
        <v>0</v>
      </c>
      <c r="DK14" s="56">
        <v>0</v>
      </c>
      <c r="DL14" s="56">
        <v>0</v>
      </c>
      <c r="DM14" s="56">
        <v>0</v>
      </c>
      <c r="DN14" s="56">
        <v>0</v>
      </c>
      <c r="DO14" s="56">
        <v>0</v>
      </c>
      <c r="DP14" s="56">
        <v>0</v>
      </c>
      <c r="DQ14" s="56">
        <v>0</v>
      </c>
      <c r="DR14" s="56">
        <v>0</v>
      </c>
      <c r="DS14" s="56">
        <v>0</v>
      </c>
      <c r="DT14" s="56">
        <v>0</v>
      </c>
      <c r="DU14" s="56">
        <v>0</v>
      </c>
      <c r="DV14" s="56">
        <v>0</v>
      </c>
      <c r="DW14" s="56">
        <v>0</v>
      </c>
      <c r="DX14" s="56">
        <v>0</v>
      </c>
      <c r="DY14" s="56">
        <v>0</v>
      </c>
      <c r="DZ14" s="56">
        <v>0</v>
      </c>
      <c r="EA14" s="56">
        <v>0</v>
      </c>
      <c r="EB14" s="56">
        <v>0</v>
      </c>
      <c r="EC14" s="56">
        <v>0</v>
      </c>
      <c r="ED14" s="56">
        <v>0</v>
      </c>
      <c r="EE14" s="56">
        <v>0</v>
      </c>
      <c r="EF14" s="56">
        <v>0</v>
      </c>
      <c r="EG14" s="56">
        <v>0</v>
      </c>
      <c r="EH14" s="56">
        <v>0</v>
      </c>
      <c r="EI14" s="56">
        <v>0</v>
      </c>
      <c r="EJ14" s="56">
        <v>0</v>
      </c>
      <c r="EK14" s="56">
        <v>0</v>
      </c>
      <c r="EL14" s="56">
        <v>0</v>
      </c>
      <c r="EM14" s="56">
        <v>0</v>
      </c>
      <c r="EN14" s="56">
        <v>0</v>
      </c>
      <c r="EO14" s="56">
        <v>0</v>
      </c>
      <c r="EP14" s="56">
        <v>0</v>
      </c>
      <c r="EQ14" s="56">
        <v>0</v>
      </c>
      <c r="ER14" s="56">
        <v>0</v>
      </c>
      <c r="ES14" s="56">
        <v>0</v>
      </c>
      <c r="ET14" s="56">
        <v>0</v>
      </c>
      <c r="EU14" s="56">
        <v>0</v>
      </c>
      <c r="EV14" s="56">
        <v>0</v>
      </c>
      <c r="EW14" s="56">
        <v>0</v>
      </c>
      <c r="EX14" s="56">
        <v>0</v>
      </c>
      <c r="EY14" s="56">
        <v>0</v>
      </c>
      <c r="EZ14" s="56">
        <v>0</v>
      </c>
      <c r="FA14" s="56">
        <v>0</v>
      </c>
      <c r="FB14" s="56">
        <v>0</v>
      </c>
      <c r="FC14" s="56">
        <v>0</v>
      </c>
      <c r="FD14" s="56">
        <v>0</v>
      </c>
      <c r="FE14" s="56">
        <v>0</v>
      </c>
      <c r="FF14" s="56">
        <v>0</v>
      </c>
      <c r="FG14" s="56">
        <v>0</v>
      </c>
      <c r="FH14" s="56">
        <v>0</v>
      </c>
      <c r="FI14" s="56">
        <v>0</v>
      </c>
      <c r="FJ14" s="56">
        <v>0</v>
      </c>
      <c r="FK14" s="56">
        <v>0</v>
      </c>
      <c r="FL14" s="56">
        <v>0</v>
      </c>
      <c r="FM14" s="56">
        <v>0</v>
      </c>
      <c r="FN14" s="56">
        <v>0</v>
      </c>
      <c r="FO14" s="56">
        <v>0</v>
      </c>
      <c r="FP14" s="56">
        <v>0</v>
      </c>
      <c r="FQ14" s="56">
        <v>0</v>
      </c>
      <c r="FR14" s="56">
        <v>0</v>
      </c>
      <c r="FS14" s="56">
        <v>0</v>
      </c>
      <c r="FT14" s="56">
        <v>0</v>
      </c>
      <c r="FU14" s="56">
        <v>0</v>
      </c>
    </row>
    <row r="15" spans="1:177" x14ac:dyDescent="0.25">
      <c r="D15" t="s">
        <v>76</v>
      </c>
      <c r="E15" t="s">
        <v>77</v>
      </c>
      <c r="F15" s="56"/>
      <c r="G15" s="56">
        <f t="shared" ref="G15:BR15" si="12">((G10+G11)*0.475+G12+G13+G14)*44/12</f>
        <v>158.02840731706729</v>
      </c>
      <c r="H15" s="56">
        <f t="shared" si="12"/>
        <v>162.40821939112416</v>
      </c>
      <c r="I15" s="56">
        <f t="shared" si="12"/>
        <v>166.72389517054623</v>
      </c>
      <c r="J15" s="56">
        <f t="shared" si="12"/>
        <v>171.00003584566844</v>
      </c>
      <c r="K15" s="56">
        <f t="shared" si="12"/>
        <v>175.24779148243101</v>
      </c>
      <c r="L15" s="56">
        <f t="shared" si="12"/>
        <v>179.47352254397433</v>
      </c>
      <c r="M15" s="56">
        <f t="shared" si="12"/>
        <v>183.68132937495432</v>
      </c>
      <c r="N15" s="56">
        <f t="shared" si="12"/>
        <v>187.87406802730513</v>
      </c>
      <c r="O15" s="56">
        <f t="shared" si="12"/>
        <v>192.05383773553046</v>
      </c>
      <c r="P15" s="56">
        <f t="shared" si="12"/>
        <v>196.22224387049619</v>
      </c>
      <c r="Q15" s="56">
        <f t="shared" si="12"/>
        <v>200.38055214919078</v>
      </c>
      <c r="R15" s="56">
        <f t="shared" si="12"/>
        <v>204.52978495872074</v>
      </c>
      <c r="S15" s="56">
        <f t="shared" si="12"/>
        <v>208.67078457153698</v>
      </c>
      <c r="T15" s="56">
        <f t="shared" si="12"/>
        <v>212.80425631871412</v>
      </c>
      <c r="U15" s="56">
        <f t="shared" si="12"/>
        <v>216.93079906011837</v>
      </c>
      <c r="V15" s="56">
        <f t="shared" si="12"/>
        <v>221.05092729026455</v>
      </c>
      <c r="W15" s="56">
        <f t="shared" si="12"/>
        <v>225.16508755693792</v>
      </c>
      <c r="X15" s="56">
        <f t="shared" si="12"/>
        <v>229.2736709051477</v>
      </c>
      <c r="Y15" s="56">
        <f t="shared" si="12"/>
        <v>233.3770224764788</v>
      </c>
      <c r="Z15" s="56">
        <f t="shared" si="12"/>
        <v>237.47544902987497</v>
      </c>
      <c r="AA15" s="56">
        <f t="shared" si="12"/>
        <v>241.56922491551973</v>
      </c>
      <c r="AB15" s="56">
        <f t="shared" si="12"/>
        <v>245.65859687859549</v>
      </c>
      <c r="AC15" s="56">
        <f t="shared" si="12"/>
        <v>249.74378796494193</v>
      </c>
      <c r="AD15" s="56">
        <f t="shared" si="12"/>
        <v>253.82500072830396</v>
      </c>
      <c r="AE15" s="56">
        <f t="shared" si="12"/>
        <v>257.90241988797527</v>
      </c>
      <c r="AF15" s="56">
        <f t="shared" si="12"/>
        <v>261.9762145492503</v>
      </c>
      <c r="AG15" s="56">
        <f t="shared" si="12"/>
        <v>266.04654007265833</v>
      </c>
      <c r="AH15" s="56">
        <f t="shared" si="12"/>
        <v>270.11353965849077</v>
      </c>
      <c r="AI15" s="56">
        <f t="shared" si="12"/>
        <v>274.17734569860517</v>
      </c>
      <c r="AJ15" s="46">
        <f t="shared" si="12"/>
        <v>278.23808093653611</v>
      </c>
      <c r="AK15" s="56">
        <f t="shared" si="12"/>
        <v>281.95485946857832</v>
      </c>
      <c r="AL15" s="56">
        <f t="shared" si="12"/>
        <v>285.66878761207028</v>
      </c>
      <c r="AM15" s="56">
        <f t="shared" si="12"/>
        <v>289.37996466209268</v>
      </c>
      <c r="AN15" s="56">
        <f t="shared" si="12"/>
        <v>293.08848355386931</v>
      </c>
      <c r="AO15" s="56">
        <f t="shared" si="12"/>
        <v>296.79443144504791</v>
      </c>
      <c r="AP15" s="56">
        <f t="shared" si="12"/>
        <v>300.4978902295652</v>
      </c>
      <c r="AQ15" s="56">
        <f t="shared" si="12"/>
        <v>304.19893699280971</v>
      </c>
      <c r="AR15" s="56">
        <f t="shared" si="12"/>
        <v>307.8976444161944</v>
      </c>
      <c r="AS15" s="56">
        <f t="shared" si="12"/>
        <v>311.59408113794473</v>
      </c>
      <c r="AT15" s="56">
        <f t="shared" si="12"/>
        <v>315.28831207584182</v>
      </c>
      <c r="AU15" s="56">
        <f t="shared" si="12"/>
        <v>318.98039871678202</v>
      </c>
      <c r="AV15" s="56">
        <f t="shared" si="12"/>
        <v>285.66878761207028</v>
      </c>
      <c r="AW15" s="56">
        <f t="shared" si="12"/>
        <v>294.16964686481657</v>
      </c>
      <c r="AX15" s="56">
        <f t="shared" si="12"/>
        <v>302.65712254500056</v>
      </c>
      <c r="AY15" s="56">
        <f t="shared" si="12"/>
        <v>311.13214847374803</v>
      </c>
      <c r="AZ15" s="56">
        <f t="shared" si="12"/>
        <v>319.59554215584615</v>
      </c>
      <c r="BA15" s="56">
        <f t="shared" si="12"/>
        <v>328.04802493773968</v>
      </c>
      <c r="BB15" s="56">
        <f t="shared" si="12"/>
        <v>336.49023779228509</v>
      </c>
      <c r="BC15" s="56">
        <f t="shared" si="12"/>
        <v>344.92275385091216</v>
      </c>
      <c r="BD15" s="56">
        <f t="shared" si="12"/>
        <v>310.36218378369614</v>
      </c>
      <c r="BE15" s="56">
        <f t="shared" si="12"/>
        <v>320.05686187136763</v>
      </c>
      <c r="BF15" s="56">
        <f t="shared" si="12"/>
        <v>329.73726985591765</v>
      </c>
      <c r="BG15" s="56">
        <f t="shared" si="12"/>
        <v>339.40435783808346</v>
      </c>
      <c r="BH15" s="56">
        <f t="shared" si="12"/>
        <v>349.05896269196887</v>
      </c>
      <c r="BI15" s="56">
        <f t="shared" si="12"/>
        <v>358.70182688356027</v>
      </c>
      <c r="BJ15" s="56">
        <f t="shared" si="12"/>
        <v>368.33361336554344</v>
      </c>
      <c r="BK15" s="56">
        <f t="shared" si="12"/>
        <v>377.95491751658983</v>
      </c>
      <c r="BL15" s="56">
        <f t="shared" si="12"/>
        <v>333.72842586635613</v>
      </c>
      <c r="BM15" s="56">
        <f t="shared" si="12"/>
        <v>342.16405605837775</v>
      </c>
      <c r="BN15" s="56">
        <f t="shared" si="12"/>
        <v>350.59034197681467</v>
      </c>
      <c r="BO15" s="56">
        <f t="shared" si="12"/>
        <v>359.00776482608194</v>
      </c>
      <c r="BP15" s="56">
        <f t="shared" si="12"/>
        <v>367.41676089063714</v>
      </c>
      <c r="BQ15" s="56">
        <f t="shared" si="12"/>
        <v>375.81772745033703</v>
      </c>
      <c r="BR15" s="56">
        <f t="shared" si="12"/>
        <v>384.21102770832266</v>
      </c>
      <c r="BS15" s="56">
        <f t="shared" ref="BS15:CQ15" si="13">((BS10+BS11)*0.475+BS12+BS13+BS14)*44/12</f>
        <v>392.5969949283824</v>
      </c>
      <c r="BT15" s="56">
        <f t="shared" si="13"/>
        <v>354.57056424322445</v>
      </c>
      <c r="BU15" s="56">
        <f t="shared" si="13"/>
        <v>362.18546483742148</v>
      </c>
      <c r="BV15" s="56">
        <f t="shared" si="13"/>
        <v>369.7935898272417</v>
      </c>
      <c r="BW15" s="56">
        <f t="shared" si="13"/>
        <v>377.39522493828326</v>
      </c>
      <c r="BX15" s="56">
        <f t="shared" si="13"/>
        <v>384.9906338812732</v>
      </c>
      <c r="BY15" s="56">
        <f t="shared" si="13"/>
        <v>392.5800607624883</v>
      </c>
      <c r="BZ15" s="56">
        <f t="shared" si="13"/>
        <v>400.16373215734188</v>
      </c>
      <c r="CA15" s="56">
        <f t="shared" si="13"/>
        <v>407.74185890372979</v>
      </c>
      <c r="CB15" s="56">
        <f t="shared" si="13"/>
        <v>415.3146376607196</v>
      </c>
      <c r="CC15" s="56">
        <f t="shared" si="13"/>
        <v>377.80227742983192</v>
      </c>
      <c r="CD15" s="56">
        <f t="shared" si="13"/>
        <v>384.9906338812732</v>
      </c>
      <c r="CE15" s="56">
        <f t="shared" si="13"/>
        <v>392.17363217444705</v>
      </c>
      <c r="CF15" s="56">
        <f t="shared" si="13"/>
        <v>399.35146474422982</v>
      </c>
      <c r="CG15" s="56">
        <f t="shared" si="13"/>
        <v>406.52431133013675</v>
      </c>
      <c r="CH15" s="56">
        <f t="shared" si="13"/>
        <v>413.69234017249369</v>
      </c>
      <c r="CI15" s="56">
        <f t="shared" si="13"/>
        <v>420.85570906408594</v>
      </c>
      <c r="CJ15" s="56">
        <f t="shared" si="13"/>
        <v>428.01456627837473</v>
      </c>
      <c r="CK15" s="56">
        <f t="shared" si="13"/>
        <v>435.16905139179056</v>
      </c>
      <c r="CL15" s="56">
        <f t="shared" si="13"/>
        <v>398.5391334431074</v>
      </c>
      <c r="CM15" s="56">
        <f t="shared" si="13"/>
        <v>405.57723389559197</v>
      </c>
      <c r="CN15" s="56">
        <f t="shared" si="13"/>
        <v>412.61067592996028</v>
      </c>
      <c r="CO15" s="56">
        <f t="shared" si="13"/>
        <v>419.6396099111891</v>
      </c>
      <c r="CP15" s="56">
        <f t="shared" si="13"/>
        <v>426.66417726074241</v>
      </c>
      <c r="CQ15" s="56">
        <f t="shared" si="13"/>
        <v>433.68451121854241</v>
      </c>
      <c r="CR15" s="56">
        <f>((CR10+CR11)*0.475+CR12+CR13+CR14)*44/12</f>
        <v>440.70073752146556</v>
      </c>
      <c r="CS15" s="56">
        <f t="shared" ref="CS15:FD15" si="14">((CS10+CS11)*0.475+CS12+CS13+CS14)*44/12</f>
        <v>447.71297500943211</v>
      </c>
      <c r="CT15" s="56">
        <f t="shared" si="14"/>
        <v>454.72133616845525</v>
      </c>
      <c r="CU15" s="56">
        <f t="shared" si="14"/>
        <v>420.45035716767694</v>
      </c>
      <c r="CV15" s="56">
        <f t="shared" si="14"/>
        <v>427.25836765966915</v>
      </c>
      <c r="CW15" s="56">
        <f t="shared" si="14"/>
        <v>434.0624115628691</v>
      </c>
      <c r="CX15" s="56">
        <f t="shared" si="14"/>
        <v>440.86260290516515</v>
      </c>
      <c r="CY15" s="56">
        <f t="shared" si="14"/>
        <v>447.6590496556766</v>
      </c>
      <c r="CZ15" s="56">
        <f t="shared" si="14"/>
        <v>454.45185418722485</v>
      </c>
      <c r="DA15" s="56">
        <f t="shared" si="14"/>
        <v>461.24111369328824</v>
      </c>
      <c r="DB15" s="56">
        <f t="shared" si="14"/>
        <v>468.02692056487695</v>
      </c>
      <c r="DC15" s="56">
        <f t="shared" si="14"/>
        <v>474.80936273200905</v>
      </c>
      <c r="DD15" s="56">
        <f t="shared" si="14"/>
        <v>481.58852397382708</v>
      </c>
      <c r="DE15" s="56">
        <f t="shared" si="14"/>
        <v>442.31929601472206</v>
      </c>
      <c r="DF15" s="56">
        <f t="shared" si="14"/>
        <v>449.60021826126018</v>
      </c>
      <c r="DG15" s="56">
        <f t="shared" si="14"/>
        <v>456.87699178270765</v>
      </c>
      <c r="DH15" s="56">
        <f t="shared" si="14"/>
        <v>464.1497341841112</v>
      </c>
      <c r="DI15" s="56">
        <f t="shared" si="14"/>
        <v>471.41855690645349</v>
      </c>
      <c r="DJ15" s="56">
        <f t="shared" si="14"/>
        <v>478.68356569093083</v>
      </c>
      <c r="DK15" s="56">
        <f t="shared" si="14"/>
        <v>485.94486099812895</v>
      </c>
      <c r="DL15" s="56">
        <f t="shared" si="14"/>
        <v>493.20253838741331</v>
      </c>
      <c r="DM15" s="56">
        <f t="shared" si="14"/>
        <v>500.45668886112497</v>
      </c>
      <c r="DN15" s="56">
        <f t="shared" si="14"/>
        <v>507.70739917754895</v>
      </c>
      <c r="DO15" s="56">
        <f t="shared" si="14"/>
        <v>464.1497341841112</v>
      </c>
      <c r="DP15" s="56">
        <f t="shared" si="14"/>
        <v>471.9030083426419</v>
      </c>
      <c r="DQ15" s="56">
        <f t="shared" si="14"/>
        <v>479.65195082087388</v>
      </c>
      <c r="DR15" s="56">
        <f t="shared" si="14"/>
        <v>487.39668293379322</v>
      </c>
      <c r="DS15" s="56">
        <f t="shared" si="14"/>
        <v>495.13731971246381</v>
      </c>
      <c r="DT15" s="56">
        <f t="shared" si="14"/>
        <v>502.87397037191386</v>
      </c>
      <c r="DU15" s="56">
        <f t="shared" si="14"/>
        <v>510.60673873407472</v>
      </c>
      <c r="DV15" s="56">
        <f t="shared" si="14"/>
        <v>518.33572361101949</v>
      </c>
      <c r="DW15" s="56">
        <f t="shared" si="14"/>
        <v>526.06101915302713</v>
      </c>
      <c r="DX15" s="56">
        <f t="shared" si="14"/>
        <v>533.78271516540042</v>
      </c>
      <c r="DY15" s="56">
        <f t="shared" si="14"/>
        <v>487.15472262836511</v>
      </c>
      <c r="DZ15" s="56">
        <f t="shared" si="14"/>
        <v>494.00872765301591</v>
      </c>
      <c r="EA15" s="56">
        <f t="shared" si="14"/>
        <v>500.85959557040906</v>
      </c>
      <c r="EB15" s="56">
        <f t="shared" si="14"/>
        <v>507.70739917754901</v>
      </c>
      <c r="EC15" s="56">
        <f t="shared" si="14"/>
        <v>514.55220813404435</v>
      </c>
      <c r="ED15" s="56">
        <f t="shared" si="14"/>
        <v>521.39408915725141</v>
      </c>
      <c r="EE15" s="56">
        <f t="shared" si="14"/>
        <v>528.23310620169639</v>
      </c>
      <c r="EF15" s="56">
        <f t="shared" si="14"/>
        <v>535.06932062432384</v>
      </c>
      <c r="EG15" s="56">
        <f t="shared" si="14"/>
        <v>541.90279133693298</v>
      </c>
      <c r="EH15" s="56">
        <f t="shared" si="14"/>
        <v>548.73357494701725</v>
      </c>
      <c r="EI15" s="56">
        <f t="shared" si="14"/>
        <v>555.56172588808124</v>
      </c>
      <c r="EJ15" s="56">
        <f t="shared" si="14"/>
        <v>562.38729654039707</v>
      </c>
      <c r="EK15" s="56">
        <f t="shared" si="14"/>
        <v>511.331490298961</v>
      </c>
      <c r="EL15" s="56">
        <f t="shared" si="14"/>
        <v>518.3759690031219</v>
      </c>
      <c r="EM15" s="56">
        <f t="shared" si="14"/>
        <v>525.41738321762898</v>
      </c>
      <c r="EN15" s="56">
        <f t="shared" si="14"/>
        <v>532.45580106267437</v>
      </c>
      <c r="EO15" s="56">
        <f t="shared" si="14"/>
        <v>539.49128784373045</v>
      </c>
      <c r="EP15" s="56">
        <f t="shared" si="14"/>
        <v>546.52390621953828</v>
      </c>
      <c r="EQ15" s="56">
        <f t="shared" si="14"/>
        <v>553.55371635710037</v>
      </c>
      <c r="ER15" s="56">
        <f t="shared" si="14"/>
        <v>560.58077607490407</v>
      </c>
      <c r="ES15" s="56">
        <f t="shared" si="14"/>
        <v>567.60514097546991</v>
      </c>
      <c r="ET15" s="56">
        <f t="shared" si="14"/>
        <v>574.62686456819165</v>
      </c>
      <c r="EU15" s="56">
        <f t="shared" si="14"/>
        <v>581.64599838333856</v>
      </c>
      <c r="EV15" s="56">
        <f t="shared" si="14"/>
        <v>588.66259207799874</v>
      </c>
      <c r="EW15" s="56">
        <f t="shared" si="14"/>
        <v>537.88343168884774</v>
      </c>
      <c r="EX15" s="56">
        <f t="shared" si="14"/>
        <v>545.01715498888723</v>
      </c>
      <c r="EY15" s="56">
        <f t="shared" si="14"/>
        <v>552.14797618064063</v>
      </c>
      <c r="EZ15" s="56">
        <f t="shared" si="14"/>
        <v>559.27595609251966</v>
      </c>
      <c r="FA15" s="56">
        <f t="shared" si="14"/>
        <v>566.40115318034907</v>
      </c>
      <c r="FB15" s="56">
        <f t="shared" si="14"/>
        <v>573.52362366117438</v>
      </c>
      <c r="FC15" s="56">
        <f t="shared" si="14"/>
        <v>580.64342163727986</v>
      </c>
      <c r="FD15" s="56">
        <f t="shared" si="14"/>
        <v>587.76059921128922</v>
      </c>
      <c r="FE15" s="56">
        <f t="shared" ref="FE15:FU15" si="15">((FE10+FE11)*0.475+FE12+FE13+FE14)*44/12</f>
        <v>594.87520659313395</v>
      </c>
      <c r="FF15" s="56">
        <f t="shared" si="15"/>
        <v>601.98729219959023</v>
      </c>
      <c r="FG15" s="56">
        <f t="shared" si="15"/>
        <v>609.09690274701506</v>
      </c>
      <c r="FH15" s="56">
        <f t="shared" si="15"/>
        <v>616.20408333785292</v>
      </c>
      <c r="FI15" s="56">
        <f t="shared" si="15"/>
        <v>565.59845139854076</v>
      </c>
      <c r="FJ15" s="56">
        <f t="shared" si="15"/>
        <v>572.92182887013166</v>
      </c>
      <c r="FK15" s="56">
        <f t="shared" si="15"/>
        <v>580.24237639281705</v>
      </c>
      <c r="FL15" s="56">
        <f t="shared" si="15"/>
        <v>587.56015074744278</v>
      </c>
      <c r="FM15" s="56">
        <f t="shared" si="15"/>
        <v>594.87520659313373</v>
      </c>
      <c r="FN15" s="56">
        <f t="shared" si="15"/>
        <v>602.18759658201623</v>
      </c>
      <c r="FO15" s="56">
        <f t="shared" si="15"/>
        <v>609.4973714658862</v>
      </c>
      <c r="FP15" s="56">
        <f t="shared" si="15"/>
        <v>616.80458019551577</v>
      </c>
      <c r="FQ15" s="56">
        <f t="shared" si="15"/>
        <v>624.10927001321556</v>
      </c>
      <c r="FR15" s="56">
        <f t="shared" si="15"/>
        <v>631.41148653921709</v>
      </c>
      <c r="FS15" s="56">
        <f t="shared" si="15"/>
        <v>638.71127385237628</v>
      </c>
      <c r="FT15" s="56">
        <f t="shared" si="15"/>
        <v>646.008674565658</v>
      </c>
      <c r="FU15" s="56">
        <f t="shared" si="15"/>
        <v>653.30372989681189</v>
      </c>
    </row>
    <row r="16" spans="1:177" x14ac:dyDescent="0.25">
      <c r="E16" s="3" t="s">
        <v>78</v>
      </c>
      <c r="F16" s="59"/>
      <c r="G16" s="59">
        <f>AJ15-AJ74</f>
        <v>92.049403195437066</v>
      </c>
      <c r="H16" s="60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2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</row>
    <row r="17" spans="4:16384" ht="15.75" thickBot="1" x14ac:dyDescent="0.3">
      <c r="E17" s="3" t="s">
        <v>79</v>
      </c>
      <c r="F17" s="59"/>
      <c r="G17" s="59">
        <f>1/$F$2*SUM(G15:GZ15)-1/$F$62*SUM(G74:GZ74)</f>
        <v>223.46708221845546</v>
      </c>
      <c r="H17" s="60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2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</row>
    <row r="18" spans="4:16384" s="63" customFormat="1" ht="15.75" thickBot="1" x14ac:dyDescent="0.3">
      <c r="E18" s="64" t="s">
        <v>51</v>
      </c>
      <c r="F18" s="65"/>
      <c r="G18" s="65">
        <f>MIN(G16:G17)</f>
        <v>92.049403195437066</v>
      </c>
      <c r="H18" s="66" t="s">
        <v>80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8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2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4:16384" s="63" customFormat="1" x14ac:dyDescent="0.25">
      <c r="E19" s="63" t="s">
        <v>81</v>
      </c>
      <c r="F19" s="69"/>
      <c r="G19" s="69">
        <f t="shared" ref="G19:BR19" si="16">G15-G74</f>
        <v>3.3917543776982768</v>
      </c>
      <c r="H19" s="69">
        <f t="shared" si="16"/>
        <v>6.6301345357491073</v>
      </c>
      <c r="I19" s="69">
        <f t="shared" si="16"/>
        <v>9.8189825197579239</v>
      </c>
      <c r="J19" s="69">
        <f t="shared" si="16"/>
        <v>12.977297719200806</v>
      </c>
      <c r="K19" s="69">
        <f t="shared" si="16"/>
        <v>16.113691280229347</v>
      </c>
      <c r="L19" s="69">
        <f t="shared" si="16"/>
        <v>19.233075360133824</v>
      </c>
      <c r="M19" s="69">
        <f t="shared" si="16"/>
        <v>22.338616636788032</v>
      </c>
      <c r="N19" s="69">
        <f t="shared" si="16"/>
        <v>25.432520826351293</v>
      </c>
      <c r="O19" s="69">
        <f t="shared" si="16"/>
        <v>28.516409158259847</v>
      </c>
      <c r="P19" s="69">
        <f t="shared" si="16"/>
        <v>31.591521453266978</v>
      </c>
      <c r="Q19" s="69">
        <f t="shared" si="16"/>
        <v>34.65883521895276</v>
      </c>
      <c r="R19" s="69">
        <f t="shared" si="16"/>
        <v>37.719140040315608</v>
      </c>
      <c r="S19" s="69">
        <f t="shared" si="16"/>
        <v>40.773086400609458</v>
      </c>
      <c r="T19" s="69">
        <f t="shared" si="16"/>
        <v>43.821219023874676</v>
      </c>
      <c r="U19" s="69">
        <f t="shared" si="16"/>
        <v>46.864000406912538</v>
      </c>
      <c r="V19" s="69">
        <f t="shared" si="16"/>
        <v>49.901827891540165</v>
      </c>
      <c r="W19" s="69">
        <f t="shared" si="16"/>
        <v>52.935046344618769</v>
      </c>
      <c r="X19" s="69">
        <f t="shared" si="16"/>
        <v>55.963957768463303</v>
      </c>
      <c r="Y19" s="69">
        <f t="shared" si="16"/>
        <v>58.98882871437911</v>
      </c>
      <c r="Z19" s="69">
        <f t="shared" si="16"/>
        <v>62.009896090929089</v>
      </c>
      <c r="AA19" s="69">
        <f t="shared" si="16"/>
        <v>65.027371777535137</v>
      </c>
      <c r="AB19" s="69">
        <f t="shared" si="16"/>
        <v>68.041446334400348</v>
      </c>
      <c r="AC19" s="69">
        <f t="shared" si="16"/>
        <v>71.05229201883094</v>
      </c>
      <c r="AD19" s="69">
        <f t="shared" si="16"/>
        <v>74.060065262179904</v>
      </c>
      <c r="AE19" s="69">
        <f t="shared" si="16"/>
        <v>77.064908722333143</v>
      </c>
      <c r="AF19" s="69">
        <f t="shared" si="16"/>
        <v>80.06695299855474</v>
      </c>
      <c r="AG19" s="69">
        <f t="shared" si="16"/>
        <v>83.066318075087878</v>
      </c>
      <c r="AH19" s="69">
        <f t="shared" si="16"/>
        <v>86.063114544878374</v>
      </c>
      <c r="AI19" s="69">
        <f t="shared" si="16"/>
        <v>89.057444653566819</v>
      </c>
      <c r="AJ19" s="70">
        <f t="shared" si="16"/>
        <v>92.049403195437066</v>
      </c>
      <c r="AK19" s="69">
        <f t="shared" si="16"/>
        <v>95.039078286548175</v>
      </c>
      <c r="AL19" s="69">
        <f t="shared" si="16"/>
        <v>98.026552035306025</v>
      </c>
      <c r="AM19" s="69">
        <f t="shared" si="16"/>
        <v>101.01190112685825</v>
      </c>
      <c r="AN19" s="69">
        <f t="shared" si="16"/>
        <v>103.99519733466332</v>
      </c>
      <c r="AO19" s="69">
        <f t="shared" si="16"/>
        <v>106.97650797018341</v>
      </c>
      <c r="AP19" s="69">
        <f t="shared" si="16"/>
        <v>109.95589627974041</v>
      </c>
      <c r="AQ19" s="69">
        <f t="shared" si="16"/>
        <v>112.9334217960357</v>
      </c>
      <c r="AR19" s="69">
        <f t="shared" si="16"/>
        <v>115.90914065060005</v>
      </c>
      <c r="AS19" s="69">
        <f t="shared" si="16"/>
        <v>118.8831058524286</v>
      </c>
      <c r="AT19" s="69">
        <f t="shared" si="16"/>
        <v>121.85536753723395</v>
      </c>
      <c r="AU19" s="69">
        <f t="shared" si="16"/>
        <v>124.8259731910716</v>
      </c>
      <c r="AV19" s="69">
        <f t="shared" si="16"/>
        <v>90.79335608631294</v>
      </c>
      <c r="AW19" s="69">
        <f t="shared" si="16"/>
        <v>98.573671715530025</v>
      </c>
      <c r="AX19" s="69">
        <f t="shared" si="16"/>
        <v>106.34105415816637</v>
      </c>
      <c r="AY19" s="69">
        <f t="shared" si="16"/>
        <v>114.09642582094367</v>
      </c>
      <c r="AZ19" s="69">
        <f t="shared" si="16"/>
        <v>121.84059333051573</v>
      </c>
      <c r="BA19" s="69">
        <f t="shared" si="16"/>
        <v>129.57426765516857</v>
      </c>
      <c r="BB19" s="69">
        <f t="shared" si="16"/>
        <v>137.29807985645371</v>
      </c>
      <c r="BC19" s="69">
        <f t="shared" si="16"/>
        <v>145.01259359106726</v>
      </c>
      <c r="BD19" s="69">
        <f t="shared" si="16"/>
        <v>109.73441046318143</v>
      </c>
      <c r="BE19" s="69">
        <f t="shared" si="16"/>
        <v>118.71185607099576</v>
      </c>
      <c r="BF19" s="69">
        <f t="shared" si="16"/>
        <v>127.67540383393631</v>
      </c>
      <c r="BG19" s="69">
        <f t="shared" si="16"/>
        <v>136.62599586858769</v>
      </c>
      <c r="BH19" s="69">
        <f t="shared" si="16"/>
        <v>145.56446138343151</v>
      </c>
      <c r="BI19" s="69">
        <f t="shared" si="16"/>
        <v>154.4915354789953</v>
      </c>
      <c r="BJ19" s="69">
        <f t="shared" si="16"/>
        <v>163.40787402567602</v>
      </c>
      <c r="BK19" s="69">
        <f t="shared" si="16"/>
        <v>172.31406558728065</v>
      </c>
      <c r="BL19" s="69">
        <f t="shared" si="16"/>
        <v>127.37279013141685</v>
      </c>
      <c r="BM19" s="69">
        <f t="shared" si="16"/>
        <v>135.09395897881316</v>
      </c>
      <c r="BN19" s="69">
        <f t="shared" si="16"/>
        <v>142.80609991743822</v>
      </c>
      <c r="BO19" s="69">
        <f t="shared" si="16"/>
        <v>150.50968827036991</v>
      </c>
      <c r="BP19" s="69">
        <f t="shared" si="16"/>
        <v>158.20515464461496</v>
      </c>
      <c r="BQ19" s="69">
        <f t="shared" si="16"/>
        <v>165.89289083622504</v>
      </c>
      <c r="BR19" s="69">
        <f t="shared" si="16"/>
        <v>173.57325474861017</v>
      </c>
      <c r="BS19" s="69">
        <f t="shared" ref="BS19:ED19" si="17">BS15-BS74</f>
        <v>181.24657452094507</v>
      </c>
      <c r="BT19" s="69">
        <f t="shared" si="17"/>
        <v>142.50778032805223</v>
      </c>
      <c r="BU19" s="69">
        <f t="shared" si="17"/>
        <v>149.41059655547932</v>
      </c>
      <c r="BV19" s="69">
        <f t="shared" si="17"/>
        <v>156.30691167194675</v>
      </c>
      <c r="BW19" s="69">
        <f t="shared" si="17"/>
        <v>163.1970069000447</v>
      </c>
      <c r="BX19" s="69">
        <f t="shared" si="17"/>
        <v>170.08114158550859</v>
      </c>
      <c r="BY19" s="69">
        <f t="shared" si="17"/>
        <v>176.95955560149972</v>
      </c>
      <c r="BZ19" s="69">
        <f t="shared" si="17"/>
        <v>183.83247141640754</v>
      </c>
      <c r="CA19" s="69">
        <f t="shared" si="17"/>
        <v>190.70009588174179</v>
      </c>
      <c r="CB19" s="69">
        <f t="shared" si="17"/>
        <v>197.56262178567505</v>
      </c>
      <c r="CC19" s="69">
        <f t="shared" si="17"/>
        <v>159.34025436946351</v>
      </c>
      <c r="CD19" s="69">
        <f t="shared" si="17"/>
        <v>165.81884564908594</v>
      </c>
      <c r="CE19" s="69">
        <f t="shared" si="17"/>
        <v>172.29231723140975</v>
      </c>
      <c r="CF19" s="69">
        <f t="shared" si="17"/>
        <v>178.76085809635342</v>
      </c>
      <c r="CG19" s="69">
        <f t="shared" si="17"/>
        <v>185.22464462215663</v>
      </c>
      <c r="CH19" s="69">
        <f t="shared" si="17"/>
        <v>191.68384177785876</v>
      </c>
      <c r="CI19" s="69">
        <f t="shared" si="17"/>
        <v>420.85570906408594</v>
      </c>
      <c r="CJ19" s="69">
        <f t="shared" si="17"/>
        <v>428.01456627837473</v>
      </c>
      <c r="CK19" s="69">
        <f t="shared" si="17"/>
        <v>435.16905139179056</v>
      </c>
      <c r="CL19" s="69">
        <f t="shared" si="17"/>
        <v>398.5391334431074</v>
      </c>
      <c r="CM19" s="69">
        <f t="shared" si="17"/>
        <v>405.57723389559197</v>
      </c>
      <c r="CN19" s="69">
        <f t="shared" si="17"/>
        <v>412.61067592996028</v>
      </c>
      <c r="CO19" s="69">
        <f t="shared" si="17"/>
        <v>419.6396099111891</v>
      </c>
      <c r="CP19" s="69">
        <f t="shared" si="17"/>
        <v>426.66417726074241</v>
      </c>
      <c r="CQ19" s="69">
        <f t="shared" si="17"/>
        <v>433.68451121854241</v>
      </c>
      <c r="CR19" s="69">
        <f t="shared" si="17"/>
        <v>440.70073752146556</v>
      </c>
      <c r="CS19" s="69">
        <f t="shared" si="17"/>
        <v>447.71297500943211</v>
      </c>
      <c r="CT19" s="69">
        <f t="shared" si="17"/>
        <v>454.72133616845525</v>
      </c>
      <c r="CU19" s="69">
        <f t="shared" si="17"/>
        <v>420.45035716767694</v>
      </c>
      <c r="CV19" s="69">
        <f t="shared" si="17"/>
        <v>427.25836765966915</v>
      </c>
      <c r="CW19" s="69">
        <f t="shared" si="17"/>
        <v>434.0624115628691</v>
      </c>
      <c r="CX19" s="69">
        <f t="shared" si="17"/>
        <v>440.86260290516515</v>
      </c>
      <c r="CY19" s="69">
        <f t="shared" si="17"/>
        <v>447.6590496556766</v>
      </c>
      <c r="CZ19" s="69">
        <f t="shared" si="17"/>
        <v>454.45185418722485</v>
      </c>
      <c r="DA19" s="69">
        <f t="shared" si="17"/>
        <v>461.24111369328824</v>
      </c>
      <c r="DB19" s="69">
        <f t="shared" si="17"/>
        <v>468.02692056487695</v>
      </c>
      <c r="DC19" s="69">
        <f t="shared" si="17"/>
        <v>474.80936273200905</v>
      </c>
      <c r="DD19" s="69">
        <f t="shared" si="17"/>
        <v>481.58852397382708</v>
      </c>
      <c r="DE19" s="69">
        <f t="shared" si="17"/>
        <v>442.31929601472206</v>
      </c>
      <c r="DF19" s="69">
        <f t="shared" si="17"/>
        <v>449.60021826126018</v>
      </c>
      <c r="DG19" s="69">
        <f t="shared" si="17"/>
        <v>456.87699178270765</v>
      </c>
      <c r="DH19" s="69">
        <f t="shared" si="17"/>
        <v>464.1497341841112</v>
      </c>
      <c r="DI19" s="69">
        <f t="shared" si="17"/>
        <v>471.41855690645349</v>
      </c>
      <c r="DJ19" s="69">
        <f t="shared" si="17"/>
        <v>478.68356569093083</v>
      </c>
      <c r="DK19" s="69">
        <f t="shared" si="17"/>
        <v>485.94486099812895</v>
      </c>
      <c r="DL19" s="69">
        <f t="shared" si="17"/>
        <v>493.20253838741331</v>
      </c>
      <c r="DM19" s="69">
        <f t="shared" si="17"/>
        <v>500.45668886112497</v>
      </c>
      <c r="DN19" s="69">
        <f t="shared" si="17"/>
        <v>507.70739917754895</v>
      </c>
      <c r="DO19" s="69">
        <f t="shared" si="17"/>
        <v>464.1497341841112</v>
      </c>
      <c r="DP19" s="69">
        <f t="shared" si="17"/>
        <v>471.9030083426419</v>
      </c>
      <c r="DQ19" s="69">
        <f t="shared" si="17"/>
        <v>479.65195082087388</v>
      </c>
      <c r="DR19" s="69">
        <f t="shared" si="17"/>
        <v>487.39668293379322</v>
      </c>
      <c r="DS19" s="69">
        <f t="shared" si="17"/>
        <v>495.13731971246381</v>
      </c>
      <c r="DT19" s="69">
        <f t="shared" si="17"/>
        <v>502.87397037191386</v>
      </c>
      <c r="DU19" s="69">
        <f t="shared" si="17"/>
        <v>510.60673873407472</v>
      </c>
      <c r="DV19" s="69">
        <f t="shared" si="17"/>
        <v>518.33572361101949</v>
      </c>
      <c r="DW19" s="69">
        <f t="shared" si="17"/>
        <v>526.06101915302713</v>
      </c>
      <c r="DX19" s="69">
        <f t="shared" si="17"/>
        <v>533.78271516540042</v>
      </c>
      <c r="DY19" s="69">
        <f t="shared" si="17"/>
        <v>487.15472262836511</v>
      </c>
      <c r="DZ19" s="69">
        <f t="shared" si="17"/>
        <v>494.00872765301591</v>
      </c>
      <c r="EA19" s="69">
        <f t="shared" si="17"/>
        <v>500.85959557040906</v>
      </c>
      <c r="EB19" s="69">
        <f t="shared" si="17"/>
        <v>507.70739917754901</v>
      </c>
      <c r="EC19" s="69">
        <f t="shared" si="17"/>
        <v>514.55220813404435</v>
      </c>
      <c r="ED19" s="69">
        <f t="shared" si="17"/>
        <v>521.39408915725141</v>
      </c>
      <c r="EE19" s="69">
        <f t="shared" ref="EE19:FU19" si="18">EE15-EE74</f>
        <v>528.23310620169639</v>
      </c>
      <c r="EF19" s="69">
        <f t="shared" si="18"/>
        <v>535.06932062432384</v>
      </c>
      <c r="EG19" s="69">
        <f t="shared" si="18"/>
        <v>541.90279133693298</v>
      </c>
      <c r="EH19" s="69">
        <f t="shared" si="18"/>
        <v>548.73357494701725</v>
      </c>
      <c r="EI19" s="69">
        <f t="shared" si="18"/>
        <v>555.56172588808124</v>
      </c>
      <c r="EJ19" s="69">
        <f t="shared" si="18"/>
        <v>562.38729654039707</v>
      </c>
      <c r="EK19" s="69">
        <f t="shared" si="18"/>
        <v>511.331490298961</v>
      </c>
      <c r="EL19" s="69">
        <f t="shared" si="18"/>
        <v>518.3759690031219</v>
      </c>
      <c r="EM19" s="69">
        <f t="shared" si="18"/>
        <v>525.41738321762898</v>
      </c>
      <c r="EN19" s="69">
        <f t="shared" si="18"/>
        <v>532.45580106267437</v>
      </c>
      <c r="EO19" s="69">
        <f t="shared" si="18"/>
        <v>539.49128784373045</v>
      </c>
      <c r="EP19" s="69">
        <f t="shared" si="18"/>
        <v>546.52390621953828</v>
      </c>
      <c r="EQ19" s="69">
        <f t="shared" si="18"/>
        <v>553.55371635710037</v>
      </c>
      <c r="ER19" s="69">
        <f t="shared" si="18"/>
        <v>560.58077607490407</v>
      </c>
      <c r="ES19" s="69">
        <f t="shared" si="18"/>
        <v>567.60514097546991</v>
      </c>
      <c r="ET19" s="69">
        <f t="shared" si="18"/>
        <v>574.62686456819165</v>
      </c>
      <c r="EU19" s="69">
        <f t="shared" si="18"/>
        <v>581.64599838333856</v>
      </c>
      <c r="EV19" s="69">
        <f t="shared" si="18"/>
        <v>588.66259207799874</v>
      </c>
      <c r="EW19" s="69">
        <f t="shared" si="18"/>
        <v>537.88343168884774</v>
      </c>
      <c r="EX19" s="69">
        <f t="shared" si="18"/>
        <v>545.01715498888723</v>
      </c>
      <c r="EY19" s="69">
        <f t="shared" si="18"/>
        <v>552.14797618064063</v>
      </c>
      <c r="EZ19" s="69">
        <f t="shared" si="18"/>
        <v>559.27595609251966</v>
      </c>
      <c r="FA19" s="69">
        <f t="shared" si="18"/>
        <v>566.40115318034907</v>
      </c>
      <c r="FB19" s="69">
        <f t="shared" si="18"/>
        <v>573.52362366117438</v>
      </c>
      <c r="FC19" s="69">
        <f t="shared" si="18"/>
        <v>580.64342163727986</v>
      </c>
      <c r="FD19" s="69">
        <f t="shared" si="18"/>
        <v>587.76059921128922</v>
      </c>
      <c r="FE19" s="69">
        <f t="shared" si="18"/>
        <v>594.87520659313395</v>
      </c>
      <c r="FF19" s="69">
        <f t="shared" si="18"/>
        <v>601.98729219959023</v>
      </c>
      <c r="FG19" s="69">
        <f t="shared" si="18"/>
        <v>609.09690274701506</v>
      </c>
      <c r="FH19" s="69">
        <f t="shared" si="18"/>
        <v>616.20408333785292</v>
      </c>
      <c r="FI19" s="69">
        <f t="shared" si="18"/>
        <v>565.59845139854076</v>
      </c>
      <c r="FJ19" s="69">
        <f t="shared" si="18"/>
        <v>572.92182887013166</v>
      </c>
      <c r="FK19" s="69">
        <f t="shared" si="18"/>
        <v>580.24237639281705</v>
      </c>
      <c r="FL19" s="69">
        <f t="shared" si="18"/>
        <v>587.56015074744278</v>
      </c>
      <c r="FM19" s="69">
        <f t="shared" si="18"/>
        <v>594.87520659313373</v>
      </c>
      <c r="FN19" s="69">
        <f t="shared" si="18"/>
        <v>602.18759658201623</v>
      </c>
      <c r="FO19" s="69">
        <f t="shared" si="18"/>
        <v>609.4973714658862</v>
      </c>
      <c r="FP19" s="69">
        <f t="shared" si="18"/>
        <v>616.80458019551577</v>
      </c>
      <c r="FQ19" s="69">
        <f t="shared" si="18"/>
        <v>624.10927001321556</v>
      </c>
      <c r="FR19" s="69">
        <f t="shared" si="18"/>
        <v>631.41148653921709</v>
      </c>
      <c r="FS19" s="69">
        <f t="shared" si="18"/>
        <v>638.71127385237628</v>
      </c>
      <c r="FT19" s="69">
        <f t="shared" si="18"/>
        <v>646.008674565658</v>
      </c>
      <c r="FU19" s="69">
        <f t="shared" si="18"/>
        <v>653.30372989681189</v>
      </c>
    </row>
    <row r="20" spans="4:16384" x14ac:dyDescent="0.25">
      <c r="D20" s="63"/>
      <c r="E20" s="63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70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  <c r="IM20" s="63"/>
      <c r="IN20" s="63"/>
      <c r="IO20" s="63"/>
      <c r="IP20" s="63"/>
      <c r="IQ20" s="63"/>
      <c r="IR20" s="63"/>
      <c r="IS20" s="63"/>
      <c r="IT20" s="63"/>
      <c r="IU20" s="63"/>
      <c r="IV20" s="63"/>
      <c r="IW20" s="63"/>
      <c r="IX20" s="63"/>
      <c r="IY20" s="63"/>
      <c r="IZ20" s="63"/>
      <c r="JA20" s="63"/>
      <c r="JB20" s="63"/>
      <c r="JC20" s="63"/>
      <c r="JD20" s="63"/>
      <c r="JE20" s="63"/>
      <c r="JF20" s="63"/>
      <c r="JG20" s="63"/>
      <c r="JH20" s="63"/>
      <c r="JI20" s="63"/>
      <c r="JJ20" s="63"/>
      <c r="JK20" s="63"/>
      <c r="JL20" s="63"/>
      <c r="JM20" s="63"/>
      <c r="JN20" s="63"/>
      <c r="JO20" s="63"/>
      <c r="JP20" s="63"/>
      <c r="JQ20" s="63"/>
      <c r="JR20" s="63"/>
      <c r="JS20" s="63"/>
      <c r="JT20" s="63"/>
      <c r="JU20" s="63"/>
      <c r="JV20" s="63"/>
      <c r="JW20" s="63"/>
      <c r="JX20" s="63"/>
      <c r="JY20" s="63"/>
      <c r="JZ20" s="63"/>
      <c r="KA20" s="63"/>
      <c r="KB20" s="63"/>
      <c r="KC20" s="63"/>
      <c r="KD20" s="63"/>
      <c r="KE20" s="63"/>
      <c r="KF20" s="63"/>
      <c r="KG20" s="63"/>
      <c r="KH20" s="63"/>
      <c r="KI20" s="63"/>
      <c r="KJ20" s="63"/>
      <c r="KK20" s="63"/>
      <c r="KL20" s="63"/>
      <c r="KM20" s="63"/>
      <c r="KN20" s="63"/>
      <c r="KO20" s="63"/>
      <c r="KP20" s="63"/>
      <c r="KQ20" s="63"/>
      <c r="KR20" s="63"/>
      <c r="KS20" s="63"/>
      <c r="KT20" s="63"/>
      <c r="KU20" s="63"/>
      <c r="KV20" s="63"/>
      <c r="KW20" s="63"/>
      <c r="KX20" s="63"/>
      <c r="KY20" s="63"/>
      <c r="KZ20" s="63"/>
      <c r="LA20" s="63"/>
      <c r="LB20" s="63"/>
      <c r="LC20" s="63"/>
      <c r="LD20" s="63"/>
      <c r="LE20" s="63"/>
      <c r="LF20" s="63"/>
      <c r="LG20" s="63"/>
      <c r="LH20" s="63"/>
      <c r="LI20" s="63"/>
      <c r="LJ20" s="63"/>
      <c r="LK20" s="63"/>
      <c r="LL20" s="63"/>
      <c r="LM20" s="63"/>
      <c r="LN20" s="63"/>
      <c r="LO20" s="63"/>
      <c r="LP20" s="63"/>
      <c r="LQ20" s="63"/>
      <c r="LR20" s="63"/>
      <c r="LS20" s="63"/>
      <c r="LT20" s="63"/>
      <c r="LU20" s="63"/>
      <c r="LV20" s="63"/>
      <c r="LW20" s="63"/>
      <c r="LX20" s="63"/>
      <c r="LY20" s="63"/>
      <c r="LZ20" s="63"/>
      <c r="MA20" s="63"/>
      <c r="MB20" s="63"/>
      <c r="MC20" s="63"/>
      <c r="MD20" s="63"/>
      <c r="ME20" s="63"/>
      <c r="MF20" s="63"/>
      <c r="MG20" s="63"/>
      <c r="MH20" s="63"/>
      <c r="MI20" s="63"/>
      <c r="MJ20" s="63"/>
      <c r="MK20" s="63"/>
      <c r="ML20" s="63"/>
      <c r="MM20" s="63"/>
      <c r="MN20" s="63"/>
      <c r="MO20" s="63"/>
      <c r="MP20" s="63"/>
      <c r="MQ20" s="63"/>
      <c r="MR20" s="63"/>
      <c r="MS20" s="63"/>
      <c r="MT20" s="63"/>
      <c r="MU20" s="63"/>
      <c r="MV20" s="63"/>
      <c r="MW20" s="63"/>
      <c r="MX20" s="63"/>
      <c r="MY20" s="63"/>
      <c r="MZ20" s="63"/>
      <c r="NA20" s="63"/>
      <c r="NB20" s="63"/>
      <c r="NC20" s="63"/>
      <c r="ND20" s="63"/>
      <c r="NE20" s="63"/>
      <c r="NF20" s="63"/>
      <c r="NG20" s="63"/>
      <c r="NH20" s="63"/>
      <c r="NI20" s="63"/>
      <c r="NJ20" s="63"/>
      <c r="NK20" s="63"/>
      <c r="NL20" s="63"/>
      <c r="NM20" s="63"/>
      <c r="NN20" s="63"/>
      <c r="NO20" s="63"/>
      <c r="NP20" s="63"/>
      <c r="NQ20" s="63"/>
      <c r="NR20" s="63"/>
      <c r="NS20" s="63"/>
      <c r="NT20" s="63"/>
      <c r="NU20" s="63"/>
      <c r="NV20" s="63"/>
      <c r="NW20" s="63"/>
      <c r="NX20" s="63"/>
      <c r="NY20" s="63"/>
      <c r="NZ20" s="63"/>
      <c r="OA20" s="63"/>
      <c r="OB20" s="63"/>
      <c r="OC20" s="63"/>
      <c r="OD20" s="63"/>
      <c r="OE20" s="63"/>
      <c r="OF20" s="63"/>
      <c r="OG20" s="63"/>
      <c r="OH20" s="63"/>
      <c r="OI20" s="63"/>
      <c r="OJ20" s="63"/>
      <c r="OK20" s="63"/>
      <c r="OL20" s="63"/>
      <c r="OM20" s="63"/>
      <c r="ON20" s="63"/>
      <c r="OO20" s="63"/>
      <c r="OP20" s="63"/>
      <c r="OQ20" s="63"/>
      <c r="OR20" s="63"/>
      <c r="OS20" s="63"/>
      <c r="OT20" s="63"/>
      <c r="OU20" s="63"/>
      <c r="OV20" s="63"/>
      <c r="OW20" s="63"/>
      <c r="OX20" s="63"/>
      <c r="OY20" s="63"/>
      <c r="OZ20" s="63"/>
      <c r="PA20" s="63"/>
      <c r="PB20" s="63"/>
      <c r="PC20" s="63"/>
      <c r="PD20" s="63"/>
      <c r="PE20" s="63"/>
      <c r="PF20" s="63"/>
      <c r="PG20" s="63"/>
      <c r="PH20" s="63"/>
      <c r="PI20" s="63"/>
      <c r="PJ20" s="63"/>
      <c r="PK20" s="63"/>
      <c r="PL20" s="63"/>
      <c r="PM20" s="63"/>
      <c r="PN20" s="63"/>
      <c r="PO20" s="63"/>
      <c r="PP20" s="63"/>
      <c r="PQ20" s="63"/>
      <c r="PR20" s="63"/>
      <c r="PS20" s="63"/>
      <c r="PT20" s="63"/>
      <c r="PU20" s="63"/>
      <c r="PV20" s="63"/>
      <c r="PW20" s="63"/>
      <c r="PX20" s="63"/>
      <c r="PY20" s="63"/>
      <c r="PZ20" s="63"/>
      <c r="QA20" s="63"/>
      <c r="QB20" s="63"/>
      <c r="QC20" s="63"/>
      <c r="QD20" s="63"/>
      <c r="QE20" s="63"/>
      <c r="QF20" s="63"/>
      <c r="QG20" s="63"/>
      <c r="QH20" s="63"/>
      <c r="QI20" s="63"/>
      <c r="QJ20" s="63"/>
      <c r="QK20" s="63"/>
      <c r="QL20" s="63"/>
      <c r="QM20" s="63"/>
      <c r="QN20" s="63"/>
      <c r="QO20" s="63"/>
      <c r="QP20" s="63"/>
      <c r="QQ20" s="63"/>
      <c r="QR20" s="63"/>
      <c r="QS20" s="63"/>
      <c r="QT20" s="63"/>
      <c r="QU20" s="63"/>
      <c r="QV20" s="63"/>
      <c r="QW20" s="63"/>
      <c r="QX20" s="63"/>
      <c r="QY20" s="63"/>
      <c r="QZ20" s="63"/>
      <c r="RA20" s="63"/>
      <c r="RB20" s="63"/>
      <c r="RC20" s="63"/>
      <c r="RD20" s="63"/>
      <c r="RE20" s="63"/>
      <c r="RF20" s="63"/>
      <c r="RG20" s="63"/>
      <c r="RH20" s="63"/>
      <c r="RI20" s="63"/>
      <c r="RJ20" s="63"/>
      <c r="RK20" s="63"/>
      <c r="RL20" s="63"/>
      <c r="RM20" s="63"/>
      <c r="RN20" s="63"/>
      <c r="RO20" s="63"/>
      <c r="RP20" s="63"/>
      <c r="RQ20" s="63"/>
      <c r="RR20" s="63"/>
      <c r="RS20" s="63"/>
      <c r="RT20" s="63"/>
      <c r="RU20" s="63"/>
      <c r="RV20" s="63"/>
      <c r="RW20" s="63"/>
      <c r="RX20" s="63"/>
      <c r="RY20" s="63"/>
      <c r="RZ20" s="63"/>
      <c r="SA20" s="63"/>
      <c r="SB20" s="63"/>
      <c r="SC20" s="63"/>
      <c r="SD20" s="63"/>
      <c r="SE20" s="63"/>
      <c r="SF20" s="63"/>
      <c r="SG20" s="63"/>
      <c r="SH20" s="63"/>
      <c r="SI20" s="63"/>
      <c r="SJ20" s="63"/>
      <c r="SK20" s="63"/>
      <c r="SL20" s="63"/>
      <c r="SM20" s="63"/>
      <c r="SN20" s="63"/>
      <c r="SO20" s="63"/>
      <c r="SP20" s="63"/>
      <c r="SQ20" s="63"/>
      <c r="SR20" s="63"/>
      <c r="SS20" s="63"/>
      <c r="ST20" s="63"/>
      <c r="SU20" s="63"/>
      <c r="SV20" s="63"/>
      <c r="SW20" s="63"/>
      <c r="SX20" s="63"/>
      <c r="SY20" s="63"/>
      <c r="SZ20" s="63"/>
      <c r="TA20" s="63"/>
      <c r="TB20" s="63"/>
      <c r="TC20" s="63"/>
      <c r="TD20" s="63"/>
      <c r="TE20" s="63"/>
      <c r="TF20" s="63"/>
      <c r="TG20" s="63"/>
      <c r="TH20" s="63"/>
      <c r="TI20" s="63"/>
      <c r="TJ20" s="63"/>
      <c r="TK20" s="63"/>
      <c r="TL20" s="63"/>
      <c r="TM20" s="63"/>
      <c r="TN20" s="63"/>
      <c r="TO20" s="63"/>
      <c r="TP20" s="63"/>
      <c r="TQ20" s="63"/>
      <c r="TR20" s="63"/>
      <c r="TS20" s="63"/>
      <c r="TT20" s="63"/>
      <c r="TU20" s="63"/>
      <c r="TV20" s="63"/>
      <c r="TW20" s="63"/>
      <c r="TX20" s="63"/>
      <c r="TY20" s="63"/>
      <c r="TZ20" s="63"/>
      <c r="UA20" s="63"/>
      <c r="UB20" s="63"/>
      <c r="UC20" s="63"/>
      <c r="UD20" s="63"/>
      <c r="UE20" s="63"/>
      <c r="UF20" s="63"/>
      <c r="UG20" s="63"/>
      <c r="UH20" s="63"/>
      <c r="UI20" s="63"/>
      <c r="UJ20" s="63"/>
      <c r="UK20" s="63"/>
      <c r="UL20" s="63"/>
      <c r="UM20" s="63"/>
      <c r="UN20" s="63"/>
      <c r="UO20" s="63"/>
      <c r="UP20" s="63"/>
      <c r="UQ20" s="63"/>
      <c r="UR20" s="63"/>
      <c r="US20" s="63"/>
      <c r="UT20" s="63"/>
      <c r="UU20" s="63"/>
      <c r="UV20" s="63"/>
      <c r="UW20" s="63"/>
      <c r="UX20" s="63"/>
      <c r="UY20" s="63"/>
      <c r="UZ20" s="63"/>
      <c r="VA20" s="63"/>
      <c r="VB20" s="63"/>
      <c r="VC20" s="63"/>
      <c r="VD20" s="63"/>
      <c r="VE20" s="63"/>
      <c r="VF20" s="63"/>
      <c r="VG20" s="63"/>
      <c r="VH20" s="63"/>
      <c r="VI20" s="63"/>
      <c r="VJ20" s="63"/>
      <c r="VK20" s="63"/>
      <c r="VL20" s="63"/>
      <c r="VM20" s="63"/>
      <c r="VN20" s="63"/>
      <c r="VO20" s="63"/>
      <c r="VP20" s="63"/>
      <c r="VQ20" s="63"/>
      <c r="VR20" s="63"/>
      <c r="VS20" s="63"/>
      <c r="VT20" s="63"/>
      <c r="VU20" s="63"/>
      <c r="VV20" s="63"/>
      <c r="VW20" s="63"/>
      <c r="VX20" s="63"/>
      <c r="VY20" s="63"/>
      <c r="VZ20" s="63"/>
      <c r="WA20" s="63"/>
      <c r="WB20" s="63"/>
      <c r="WC20" s="63"/>
      <c r="WD20" s="63"/>
      <c r="WE20" s="63"/>
      <c r="WF20" s="63"/>
      <c r="WG20" s="63"/>
      <c r="WH20" s="63"/>
      <c r="WI20" s="63"/>
      <c r="WJ20" s="63"/>
      <c r="WK20" s="63"/>
      <c r="WL20" s="63"/>
      <c r="WM20" s="63"/>
      <c r="WN20" s="63"/>
      <c r="WO20" s="63"/>
      <c r="WP20" s="63"/>
      <c r="WQ20" s="63"/>
      <c r="WR20" s="63"/>
      <c r="WS20" s="63"/>
      <c r="WT20" s="63"/>
      <c r="WU20" s="63"/>
      <c r="WV20" s="63"/>
      <c r="WW20" s="63"/>
      <c r="WX20" s="63"/>
      <c r="WY20" s="63"/>
      <c r="WZ20" s="63"/>
      <c r="XA20" s="63"/>
      <c r="XB20" s="63"/>
      <c r="XC20" s="63"/>
      <c r="XD20" s="63"/>
      <c r="XE20" s="63"/>
      <c r="XF20" s="63"/>
      <c r="XG20" s="63"/>
      <c r="XH20" s="63"/>
      <c r="XI20" s="63"/>
      <c r="XJ20" s="63"/>
      <c r="XK20" s="63"/>
      <c r="XL20" s="63"/>
      <c r="XM20" s="63"/>
      <c r="XN20" s="63"/>
      <c r="XO20" s="63"/>
      <c r="XP20" s="63"/>
      <c r="XQ20" s="63"/>
      <c r="XR20" s="63"/>
      <c r="XS20" s="63"/>
      <c r="XT20" s="63"/>
      <c r="XU20" s="63"/>
      <c r="XV20" s="63"/>
      <c r="XW20" s="63"/>
      <c r="XX20" s="63"/>
      <c r="XY20" s="63"/>
      <c r="XZ20" s="63"/>
      <c r="YA20" s="63"/>
      <c r="YB20" s="63"/>
      <c r="YC20" s="63"/>
      <c r="YD20" s="63"/>
      <c r="YE20" s="63"/>
      <c r="YF20" s="63"/>
      <c r="YG20" s="63"/>
      <c r="YH20" s="63"/>
      <c r="YI20" s="63"/>
      <c r="YJ20" s="63"/>
      <c r="YK20" s="63"/>
      <c r="YL20" s="63"/>
      <c r="YM20" s="63"/>
      <c r="YN20" s="63"/>
      <c r="YO20" s="63"/>
      <c r="YP20" s="63"/>
      <c r="YQ20" s="63"/>
      <c r="YR20" s="63"/>
      <c r="YS20" s="63"/>
      <c r="YT20" s="63"/>
      <c r="YU20" s="63"/>
      <c r="YV20" s="63"/>
      <c r="YW20" s="63"/>
      <c r="YX20" s="63"/>
      <c r="YY20" s="63"/>
      <c r="YZ20" s="63"/>
      <c r="ZA20" s="63"/>
      <c r="ZB20" s="63"/>
      <c r="ZC20" s="63"/>
      <c r="ZD20" s="63"/>
      <c r="ZE20" s="63"/>
      <c r="ZF20" s="63"/>
      <c r="ZG20" s="63"/>
      <c r="ZH20" s="63"/>
      <c r="ZI20" s="63"/>
      <c r="ZJ20" s="63"/>
      <c r="ZK20" s="63"/>
      <c r="ZL20" s="63"/>
      <c r="ZM20" s="63"/>
      <c r="ZN20" s="63"/>
      <c r="ZO20" s="63"/>
      <c r="ZP20" s="63"/>
      <c r="ZQ20" s="63"/>
      <c r="ZR20" s="63"/>
      <c r="ZS20" s="63"/>
      <c r="ZT20" s="63"/>
      <c r="ZU20" s="63"/>
      <c r="ZV20" s="63"/>
      <c r="ZW20" s="63"/>
      <c r="ZX20" s="63"/>
      <c r="ZY20" s="63"/>
      <c r="ZZ20" s="63"/>
      <c r="AAA20" s="63"/>
      <c r="AAB20" s="63"/>
      <c r="AAC20" s="63"/>
      <c r="AAD20" s="63"/>
      <c r="AAE20" s="63"/>
      <c r="AAF20" s="63"/>
      <c r="AAG20" s="63"/>
      <c r="AAH20" s="63"/>
      <c r="AAI20" s="63"/>
      <c r="AAJ20" s="63"/>
      <c r="AAK20" s="63"/>
      <c r="AAL20" s="63"/>
      <c r="AAM20" s="63"/>
      <c r="AAN20" s="63"/>
      <c r="AAO20" s="63"/>
      <c r="AAP20" s="63"/>
      <c r="AAQ20" s="63"/>
      <c r="AAR20" s="63"/>
      <c r="AAS20" s="63"/>
      <c r="AAT20" s="63"/>
      <c r="AAU20" s="63"/>
      <c r="AAV20" s="63"/>
      <c r="AAW20" s="63"/>
      <c r="AAX20" s="63"/>
      <c r="AAY20" s="63"/>
      <c r="AAZ20" s="63"/>
      <c r="ABA20" s="63"/>
      <c r="ABB20" s="63"/>
      <c r="ABC20" s="63"/>
      <c r="ABD20" s="63"/>
      <c r="ABE20" s="63"/>
      <c r="ABF20" s="63"/>
      <c r="ABG20" s="63"/>
      <c r="ABH20" s="63"/>
      <c r="ABI20" s="63"/>
      <c r="ABJ20" s="63"/>
      <c r="ABK20" s="63"/>
      <c r="ABL20" s="63"/>
      <c r="ABM20" s="63"/>
      <c r="ABN20" s="63"/>
      <c r="ABO20" s="63"/>
      <c r="ABP20" s="63"/>
      <c r="ABQ20" s="63"/>
      <c r="ABR20" s="63"/>
      <c r="ABS20" s="63"/>
      <c r="ABT20" s="63"/>
      <c r="ABU20" s="63"/>
      <c r="ABV20" s="63"/>
      <c r="ABW20" s="63"/>
      <c r="ABX20" s="63"/>
      <c r="ABY20" s="63"/>
      <c r="ABZ20" s="63"/>
      <c r="ACA20" s="63"/>
      <c r="ACB20" s="63"/>
      <c r="ACC20" s="63"/>
      <c r="ACD20" s="63"/>
      <c r="ACE20" s="63"/>
      <c r="ACF20" s="63"/>
      <c r="ACG20" s="63"/>
      <c r="ACH20" s="63"/>
      <c r="ACI20" s="63"/>
      <c r="ACJ20" s="63"/>
      <c r="ACK20" s="63"/>
      <c r="ACL20" s="63"/>
      <c r="ACM20" s="63"/>
      <c r="ACN20" s="63"/>
      <c r="ACO20" s="63"/>
      <c r="ACP20" s="63"/>
      <c r="ACQ20" s="63"/>
      <c r="ACR20" s="63"/>
      <c r="ACS20" s="63"/>
      <c r="ACT20" s="63"/>
      <c r="ACU20" s="63"/>
      <c r="ACV20" s="63"/>
      <c r="ACW20" s="63"/>
      <c r="ACX20" s="63"/>
      <c r="ACY20" s="63"/>
      <c r="ACZ20" s="63"/>
      <c r="ADA20" s="63"/>
      <c r="ADB20" s="63"/>
      <c r="ADC20" s="63"/>
      <c r="ADD20" s="63"/>
      <c r="ADE20" s="63"/>
      <c r="ADF20" s="63"/>
      <c r="ADG20" s="63"/>
      <c r="ADH20" s="63"/>
      <c r="ADI20" s="63"/>
      <c r="ADJ20" s="63"/>
      <c r="ADK20" s="63"/>
      <c r="ADL20" s="63"/>
      <c r="ADM20" s="63"/>
      <c r="ADN20" s="63"/>
      <c r="ADO20" s="63"/>
      <c r="ADP20" s="63"/>
      <c r="ADQ20" s="63"/>
      <c r="ADR20" s="63"/>
      <c r="ADS20" s="63"/>
      <c r="ADT20" s="63"/>
      <c r="ADU20" s="63"/>
      <c r="ADV20" s="63"/>
      <c r="ADW20" s="63"/>
      <c r="ADX20" s="63"/>
      <c r="ADY20" s="63"/>
      <c r="ADZ20" s="63"/>
      <c r="AEA20" s="63"/>
      <c r="AEB20" s="63"/>
      <c r="AEC20" s="63"/>
      <c r="AED20" s="63"/>
      <c r="AEE20" s="63"/>
      <c r="AEF20" s="63"/>
      <c r="AEG20" s="63"/>
      <c r="AEH20" s="63"/>
      <c r="AEI20" s="63"/>
      <c r="AEJ20" s="63"/>
      <c r="AEK20" s="63"/>
      <c r="AEL20" s="63"/>
      <c r="AEM20" s="63"/>
      <c r="AEN20" s="63"/>
      <c r="AEO20" s="63"/>
      <c r="AEP20" s="63"/>
      <c r="AEQ20" s="63"/>
      <c r="AER20" s="63"/>
      <c r="AES20" s="63"/>
      <c r="AET20" s="63"/>
      <c r="AEU20" s="63"/>
      <c r="AEV20" s="63"/>
      <c r="AEW20" s="63"/>
      <c r="AEX20" s="63"/>
      <c r="AEY20" s="63"/>
      <c r="AEZ20" s="63"/>
      <c r="AFA20" s="63"/>
      <c r="AFB20" s="63"/>
      <c r="AFC20" s="63"/>
      <c r="AFD20" s="63"/>
      <c r="AFE20" s="63"/>
      <c r="AFF20" s="63"/>
      <c r="AFG20" s="63"/>
      <c r="AFH20" s="63"/>
      <c r="AFI20" s="63"/>
      <c r="AFJ20" s="63"/>
      <c r="AFK20" s="63"/>
      <c r="AFL20" s="63"/>
      <c r="AFM20" s="63"/>
      <c r="AFN20" s="63"/>
      <c r="AFO20" s="63"/>
      <c r="AFP20" s="63"/>
      <c r="AFQ20" s="63"/>
      <c r="AFR20" s="63"/>
      <c r="AFS20" s="63"/>
      <c r="AFT20" s="63"/>
      <c r="AFU20" s="63"/>
      <c r="AFV20" s="63"/>
      <c r="AFW20" s="63"/>
      <c r="AFX20" s="63"/>
      <c r="AFY20" s="63"/>
      <c r="AFZ20" s="63"/>
      <c r="AGA20" s="63"/>
      <c r="AGB20" s="63"/>
      <c r="AGC20" s="63"/>
      <c r="AGD20" s="63"/>
      <c r="AGE20" s="63"/>
      <c r="AGF20" s="63"/>
      <c r="AGG20" s="63"/>
      <c r="AGH20" s="63"/>
      <c r="AGI20" s="63"/>
      <c r="AGJ20" s="63"/>
      <c r="AGK20" s="63"/>
      <c r="AGL20" s="63"/>
      <c r="AGM20" s="63"/>
      <c r="AGN20" s="63"/>
      <c r="AGO20" s="63"/>
      <c r="AGP20" s="63"/>
      <c r="AGQ20" s="63"/>
      <c r="AGR20" s="63"/>
      <c r="AGS20" s="63"/>
      <c r="AGT20" s="63"/>
      <c r="AGU20" s="63"/>
      <c r="AGV20" s="63"/>
      <c r="AGW20" s="63"/>
      <c r="AGX20" s="63"/>
      <c r="AGY20" s="63"/>
      <c r="AGZ20" s="63"/>
      <c r="AHA20" s="63"/>
      <c r="AHB20" s="63"/>
      <c r="AHC20" s="63"/>
      <c r="AHD20" s="63"/>
      <c r="AHE20" s="63"/>
      <c r="AHF20" s="63"/>
      <c r="AHG20" s="63"/>
      <c r="AHH20" s="63"/>
      <c r="AHI20" s="63"/>
      <c r="AHJ20" s="63"/>
      <c r="AHK20" s="63"/>
      <c r="AHL20" s="63"/>
      <c r="AHM20" s="63"/>
      <c r="AHN20" s="63"/>
      <c r="AHO20" s="63"/>
      <c r="AHP20" s="63"/>
      <c r="AHQ20" s="63"/>
      <c r="AHR20" s="63"/>
      <c r="AHS20" s="63"/>
      <c r="AHT20" s="63"/>
      <c r="AHU20" s="63"/>
      <c r="AHV20" s="63"/>
      <c r="AHW20" s="63"/>
      <c r="AHX20" s="63"/>
      <c r="AHY20" s="63"/>
      <c r="AHZ20" s="63"/>
      <c r="AIA20" s="63"/>
      <c r="AIB20" s="63"/>
      <c r="AIC20" s="63"/>
      <c r="AID20" s="63"/>
      <c r="AIE20" s="63"/>
      <c r="AIF20" s="63"/>
      <c r="AIG20" s="63"/>
      <c r="AIH20" s="63"/>
      <c r="AII20" s="63"/>
      <c r="AIJ20" s="63"/>
      <c r="AIK20" s="63"/>
      <c r="AIL20" s="63"/>
      <c r="AIM20" s="63"/>
      <c r="AIN20" s="63"/>
      <c r="AIO20" s="63"/>
      <c r="AIP20" s="63"/>
      <c r="AIQ20" s="63"/>
      <c r="AIR20" s="63"/>
      <c r="AIS20" s="63"/>
      <c r="AIT20" s="63"/>
      <c r="AIU20" s="63"/>
      <c r="AIV20" s="63"/>
      <c r="AIW20" s="63"/>
      <c r="AIX20" s="63"/>
      <c r="AIY20" s="63"/>
      <c r="AIZ20" s="63"/>
      <c r="AJA20" s="63"/>
      <c r="AJB20" s="63"/>
      <c r="AJC20" s="63"/>
      <c r="AJD20" s="63"/>
      <c r="AJE20" s="63"/>
      <c r="AJF20" s="63"/>
      <c r="AJG20" s="63"/>
      <c r="AJH20" s="63"/>
      <c r="AJI20" s="63"/>
      <c r="AJJ20" s="63"/>
      <c r="AJK20" s="63"/>
      <c r="AJL20" s="63"/>
      <c r="AJM20" s="63"/>
      <c r="AJN20" s="63"/>
      <c r="AJO20" s="63"/>
      <c r="AJP20" s="63"/>
      <c r="AJQ20" s="63"/>
      <c r="AJR20" s="63"/>
      <c r="AJS20" s="63"/>
      <c r="AJT20" s="63"/>
      <c r="AJU20" s="63"/>
      <c r="AJV20" s="63"/>
      <c r="AJW20" s="63"/>
      <c r="AJX20" s="63"/>
      <c r="AJY20" s="63"/>
      <c r="AJZ20" s="63"/>
      <c r="AKA20" s="63"/>
      <c r="AKB20" s="63"/>
      <c r="AKC20" s="63"/>
      <c r="AKD20" s="63"/>
      <c r="AKE20" s="63"/>
      <c r="AKF20" s="63"/>
      <c r="AKG20" s="63"/>
      <c r="AKH20" s="63"/>
      <c r="AKI20" s="63"/>
      <c r="AKJ20" s="63"/>
      <c r="AKK20" s="63"/>
      <c r="AKL20" s="63"/>
      <c r="AKM20" s="63"/>
      <c r="AKN20" s="63"/>
      <c r="AKO20" s="63"/>
      <c r="AKP20" s="63"/>
      <c r="AKQ20" s="63"/>
      <c r="AKR20" s="63"/>
      <c r="AKS20" s="63"/>
      <c r="AKT20" s="63"/>
      <c r="AKU20" s="63"/>
      <c r="AKV20" s="63"/>
      <c r="AKW20" s="63"/>
      <c r="AKX20" s="63"/>
      <c r="AKY20" s="63"/>
      <c r="AKZ20" s="63"/>
      <c r="ALA20" s="63"/>
      <c r="ALB20" s="63"/>
      <c r="ALC20" s="63"/>
      <c r="ALD20" s="63"/>
      <c r="ALE20" s="63"/>
      <c r="ALF20" s="63"/>
      <c r="ALG20" s="63"/>
      <c r="ALH20" s="63"/>
      <c r="ALI20" s="63"/>
      <c r="ALJ20" s="63"/>
      <c r="ALK20" s="63"/>
      <c r="ALL20" s="63"/>
      <c r="ALM20" s="63"/>
      <c r="ALN20" s="63"/>
      <c r="ALO20" s="63"/>
      <c r="ALP20" s="63"/>
      <c r="ALQ20" s="63"/>
      <c r="ALR20" s="63"/>
      <c r="ALS20" s="63"/>
      <c r="ALT20" s="63"/>
      <c r="ALU20" s="63"/>
      <c r="ALV20" s="63"/>
      <c r="ALW20" s="63"/>
      <c r="ALX20" s="63"/>
      <c r="ALY20" s="63"/>
      <c r="ALZ20" s="63"/>
      <c r="AMA20" s="63"/>
      <c r="AMB20" s="63"/>
      <c r="AMC20" s="63"/>
      <c r="AMD20" s="63"/>
      <c r="AME20" s="63"/>
      <c r="AMF20" s="63"/>
      <c r="AMG20" s="63"/>
      <c r="AMH20" s="63"/>
      <c r="AMI20" s="63"/>
      <c r="AMJ20" s="63"/>
      <c r="AMK20" s="63"/>
      <c r="AML20" s="63"/>
      <c r="AMM20" s="63"/>
      <c r="AMN20" s="63"/>
      <c r="AMO20" s="63"/>
      <c r="AMP20" s="63"/>
      <c r="AMQ20" s="63"/>
      <c r="AMR20" s="63"/>
      <c r="AMS20" s="63"/>
      <c r="AMT20" s="63"/>
      <c r="AMU20" s="63"/>
      <c r="AMV20" s="63"/>
      <c r="AMW20" s="63"/>
      <c r="AMX20" s="63"/>
      <c r="AMY20" s="63"/>
      <c r="AMZ20" s="63"/>
      <c r="ANA20" s="63"/>
      <c r="ANB20" s="63"/>
      <c r="ANC20" s="63"/>
      <c r="AND20" s="63"/>
      <c r="ANE20" s="63"/>
      <c r="ANF20" s="63"/>
      <c r="ANG20" s="63"/>
      <c r="ANH20" s="63"/>
      <c r="ANI20" s="63"/>
      <c r="ANJ20" s="63"/>
      <c r="ANK20" s="63"/>
      <c r="ANL20" s="63"/>
      <c r="ANM20" s="63"/>
      <c r="ANN20" s="63"/>
      <c r="ANO20" s="63"/>
      <c r="ANP20" s="63"/>
      <c r="ANQ20" s="63"/>
      <c r="ANR20" s="63"/>
      <c r="ANS20" s="63"/>
      <c r="ANT20" s="63"/>
      <c r="ANU20" s="63"/>
      <c r="ANV20" s="63"/>
      <c r="ANW20" s="63"/>
      <c r="ANX20" s="63"/>
      <c r="ANY20" s="63"/>
      <c r="ANZ20" s="63"/>
      <c r="AOA20" s="63"/>
      <c r="AOB20" s="63"/>
      <c r="AOC20" s="63"/>
      <c r="AOD20" s="63"/>
      <c r="AOE20" s="63"/>
      <c r="AOF20" s="63"/>
      <c r="AOG20" s="63"/>
      <c r="AOH20" s="63"/>
      <c r="AOI20" s="63"/>
      <c r="AOJ20" s="63"/>
      <c r="AOK20" s="63"/>
      <c r="AOL20" s="63"/>
      <c r="AOM20" s="63"/>
      <c r="AON20" s="63"/>
      <c r="AOO20" s="63"/>
      <c r="AOP20" s="63"/>
      <c r="AOQ20" s="63"/>
      <c r="AOR20" s="63"/>
      <c r="AOS20" s="63"/>
      <c r="AOT20" s="63"/>
      <c r="AOU20" s="63"/>
      <c r="AOV20" s="63"/>
      <c r="AOW20" s="63"/>
      <c r="AOX20" s="63"/>
      <c r="AOY20" s="63"/>
      <c r="AOZ20" s="63"/>
      <c r="APA20" s="63"/>
      <c r="APB20" s="63"/>
      <c r="APC20" s="63"/>
      <c r="APD20" s="63"/>
      <c r="APE20" s="63"/>
      <c r="APF20" s="63"/>
      <c r="APG20" s="63"/>
      <c r="APH20" s="63"/>
      <c r="API20" s="63"/>
      <c r="APJ20" s="63"/>
      <c r="APK20" s="63"/>
      <c r="APL20" s="63"/>
      <c r="APM20" s="63"/>
      <c r="APN20" s="63"/>
      <c r="APO20" s="63"/>
      <c r="APP20" s="63"/>
      <c r="APQ20" s="63"/>
      <c r="APR20" s="63"/>
      <c r="APS20" s="63"/>
      <c r="APT20" s="63"/>
      <c r="APU20" s="63"/>
      <c r="APV20" s="63"/>
      <c r="APW20" s="63"/>
      <c r="APX20" s="63"/>
      <c r="APY20" s="63"/>
      <c r="APZ20" s="63"/>
      <c r="AQA20" s="63"/>
      <c r="AQB20" s="63"/>
      <c r="AQC20" s="63"/>
      <c r="AQD20" s="63"/>
      <c r="AQE20" s="63"/>
      <c r="AQF20" s="63"/>
      <c r="AQG20" s="63"/>
      <c r="AQH20" s="63"/>
      <c r="AQI20" s="63"/>
      <c r="AQJ20" s="63"/>
      <c r="AQK20" s="63"/>
      <c r="AQL20" s="63"/>
      <c r="AQM20" s="63"/>
      <c r="AQN20" s="63"/>
      <c r="AQO20" s="63"/>
      <c r="AQP20" s="63"/>
      <c r="AQQ20" s="63"/>
      <c r="AQR20" s="63"/>
      <c r="AQS20" s="63"/>
      <c r="AQT20" s="63"/>
      <c r="AQU20" s="63"/>
      <c r="AQV20" s="63"/>
      <c r="AQW20" s="63"/>
      <c r="AQX20" s="63"/>
      <c r="AQY20" s="63"/>
      <c r="AQZ20" s="63"/>
      <c r="ARA20" s="63"/>
      <c r="ARB20" s="63"/>
      <c r="ARC20" s="63"/>
      <c r="ARD20" s="63"/>
      <c r="ARE20" s="63"/>
      <c r="ARF20" s="63"/>
      <c r="ARG20" s="63"/>
      <c r="ARH20" s="63"/>
      <c r="ARI20" s="63"/>
      <c r="ARJ20" s="63"/>
      <c r="ARK20" s="63"/>
      <c r="ARL20" s="63"/>
      <c r="ARM20" s="63"/>
      <c r="ARN20" s="63"/>
      <c r="ARO20" s="63"/>
      <c r="ARP20" s="63"/>
      <c r="ARQ20" s="63"/>
      <c r="ARR20" s="63"/>
      <c r="ARS20" s="63"/>
      <c r="ART20" s="63"/>
      <c r="ARU20" s="63"/>
      <c r="ARV20" s="63"/>
      <c r="ARW20" s="63"/>
      <c r="ARX20" s="63"/>
      <c r="ARY20" s="63"/>
      <c r="ARZ20" s="63"/>
      <c r="ASA20" s="63"/>
      <c r="ASB20" s="63"/>
      <c r="ASC20" s="63"/>
      <c r="ASD20" s="63"/>
      <c r="ASE20" s="63"/>
      <c r="ASF20" s="63"/>
      <c r="ASG20" s="63"/>
      <c r="ASH20" s="63"/>
      <c r="ASI20" s="63"/>
      <c r="ASJ20" s="63"/>
      <c r="ASK20" s="63"/>
      <c r="ASL20" s="63"/>
      <c r="ASM20" s="63"/>
      <c r="ASN20" s="63"/>
      <c r="ASO20" s="63"/>
      <c r="ASP20" s="63"/>
      <c r="ASQ20" s="63"/>
      <c r="ASR20" s="63"/>
      <c r="ASS20" s="63"/>
      <c r="AST20" s="63"/>
      <c r="ASU20" s="63"/>
      <c r="ASV20" s="63"/>
      <c r="ASW20" s="63"/>
      <c r="ASX20" s="63"/>
      <c r="ASY20" s="63"/>
      <c r="ASZ20" s="63"/>
      <c r="ATA20" s="63"/>
      <c r="ATB20" s="63"/>
      <c r="ATC20" s="63"/>
      <c r="ATD20" s="63"/>
      <c r="ATE20" s="63"/>
      <c r="ATF20" s="63"/>
      <c r="ATG20" s="63"/>
      <c r="ATH20" s="63"/>
      <c r="ATI20" s="63"/>
      <c r="ATJ20" s="63"/>
      <c r="ATK20" s="63"/>
      <c r="ATL20" s="63"/>
      <c r="ATM20" s="63"/>
      <c r="ATN20" s="63"/>
      <c r="ATO20" s="63"/>
      <c r="ATP20" s="63"/>
      <c r="ATQ20" s="63"/>
      <c r="ATR20" s="63"/>
      <c r="ATS20" s="63"/>
      <c r="ATT20" s="63"/>
      <c r="ATU20" s="63"/>
      <c r="ATV20" s="63"/>
      <c r="ATW20" s="63"/>
      <c r="ATX20" s="63"/>
      <c r="ATY20" s="63"/>
      <c r="ATZ20" s="63"/>
      <c r="AUA20" s="63"/>
      <c r="AUB20" s="63"/>
      <c r="AUC20" s="63"/>
      <c r="AUD20" s="63"/>
      <c r="AUE20" s="63"/>
      <c r="AUF20" s="63"/>
      <c r="AUG20" s="63"/>
      <c r="AUH20" s="63"/>
      <c r="AUI20" s="63"/>
      <c r="AUJ20" s="63"/>
      <c r="AUK20" s="63"/>
      <c r="AUL20" s="63"/>
      <c r="AUM20" s="63"/>
      <c r="AUN20" s="63"/>
      <c r="AUO20" s="63"/>
      <c r="AUP20" s="63"/>
      <c r="AUQ20" s="63"/>
      <c r="AUR20" s="63"/>
      <c r="AUS20" s="63"/>
      <c r="AUT20" s="63"/>
      <c r="AUU20" s="63"/>
      <c r="AUV20" s="63"/>
      <c r="AUW20" s="63"/>
      <c r="AUX20" s="63"/>
      <c r="AUY20" s="63"/>
      <c r="AUZ20" s="63"/>
      <c r="AVA20" s="63"/>
      <c r="AVB20" s="63"/>
      <c r="AVC20" s="63"/>
      <c r="AVD20" s="63"/>
      <c r="AVE20" s="63"/>
      <c r="AVF20" s="63"/>
      <c r="AVG20" s="63"/>
      <c r="AVH20" s="63"/>
      <c r="AVI20" s="63"/>
      <c r="AVJ20" s="63"/>
      <c r="AVK20" s="63"/>
      <c r="AVL20" s="63"/>
      <c r="AVM20" s="63"/>
      <c r="AVN20" s="63"/>
      <c r="AVO20" s="63"/>
      <c r="AVP20" s="63"/>
      <c r="AVQ20" s="63"/>
      <c r="AVR20" s="63"/>
      <c r="AVS20" s="63"/>
      <c r="AVT20" s="63"/>
      <c r="AVU20" s="63"/>
      <c r="AVV20" s="63"/>
      <c r="AVW20" s="63"/>
      <c r="AVX20" s="63"/>
      <c r="AVY20" s="63"/>
      <c r="AVZ20" s="63"/>
      <c r="AWA20" s="63"/>
      <c r="AWB20" s="63"/>
      <c r="AWC20" s="63"/>
      <c r="AWD20" s="63"/>
      <c r="AWE20" s="63"/>
      <c r="AWF20" s="63"/>
      <c r="AWG20" s="63"/>
      <c r="AWH20" s="63"/>
      <c r="AWI20" s="63"/>
      <c r="AWJ20" s="63"/>
      <c r="AWK20" s="63"/>
      <c r="AWL20" s="63"/>
      <c r="AWM20" s="63"/>
      <c r="AWN20" s="63"/>
      <c r="AWO20" s="63"/>
      <c r="AWP20" s="63"/>
      <c r="AWQ20" s="63"/>
      <c r="AWR20" s="63"/>
      <c r="AWS20" s="63"/>
      <c r="AWT20" s="63"/>
      <c r="AWU20" s="63"/>
      <c r="AWV20" s="63"/>
      <c r="AWW20" s="63"/>
      <c r="AWX20" s="63"/>
      <c r="AWY20" s="63"/>
      <c r="AWZ20" s="63"/>
      <c r="AXA20" s="63"/>
      <c r="AXB20" s="63"/>
      <c r="AXC20" s="63"/>
      <c r="AXD20" s="63"/>
      <c r="AXE20" s="63"/>
      <c r="AXF20" s="63"/>
      <c r="AXG20" s="63"/>
      <c r="AXH20" s="63"/>
      <c r="AXI20" s="63"/>
      <c r="AXJ20" s="63"/>
      <c r="AXK20" s="63"/>
      <c r="AXL20" s="63"/>
      <c r="AXM20" s="63"/>
      <c r="AXN20" s="63"/>
      <c r="AXO20" s="63"/>
      <c r="AXP20" s="63"/>
      <c r="AXQ20" s="63"/>
      <c r="AXR20" s="63"/>
      <c r="AXS20" s="63"/>
      <c r="AXT20" s="63"/>
      <c r="AXU20" s="63"/>
      <c r="AXV20" s="63"/>
      <c r="AXW20" s="63"/>
      <c r="AXX20" s="63"/>
      <c r="AXY20" s="63"/>
      <c r="AXZ20" s="63"/>
      <c r="AYA20" s="63"/>
      <c r="AYB20" s="63"/>
      <c r="AYC20" s="63"/>
      <c r="AYD20" s="63"/>
      <c r="AYE20" s="63"/>
      <c r="AYF20" s="63"/>
      <c r="AYG20" s="63"/>
      <c r="AYH20" s="63"/>
      <c r="AYI20" s="63"/>
      <c r="AYJ20" s="63"/>
      <c r="AYK20" s="63"/>
      <c r="AYL20" s="63"/>
      <c r="AYM20" s="63"/>
      <c r="AYN20" s="63"/>
      <c r="AYO20" s="63"/>
      <c r="AYP20" s="63"/>
      <c r="AYQ20" s="63"/>
      <c r="AYR20" s="63"/>
      <c r="AYS20" s="63"/>
      <c r="AYT20" s="63"/>
      <c r="AYU20" s="63"/>
      <c r="AYV20" s="63"/>
      <c r="AYW20" s="63"/>
      <c r="AYX20" s="63"/>
      <c r="AYY20" s="63"/>
      <c r="AYZ20" s="63"/>
      <c r="AZA20" s="63"/>
      <c r="AZB20" s="63"/>
      <c r="AZC20" s="63"/>
      <c r="AZD20" s="63"/>
      <c r="AZE20" s="63"/>
      <c r="AZF20" s="63"/>
      <c r="AZG20" s="63"/>
      <c r="AZH20" s="63"/>
      <c r="AZI20" s="63"/>
      <c r="AZJ20" s="63"/>
      <c r="AZK20" s="63"/>
      <c r="AZL20" s="63"/>
      <c r="AZM20" s="63"/>
      <c r="AZN20" s="63"/>
      <c r="AZO20" s="63"/>
      <c r="AZP20" s="63"/>
      <c r="AZQ20" s="63"/>
      <c r="AZR20" s="63"/>
      <c r="AZS20" s="63"/>
      <c r="AZT20" s="63"/>
      <c r="AZU20" s="63"/>
      <c r="AZV20" s="63"/>
      <c r="AZW20" s="63"/>
      <c r="AZX20" s="63"/>
      <c r="AZY20" s="63"/>
      <c r="AZZ20" s="63"/>
      <c r="BAA20" s="63"/>
      <c r="BAB20" s="63"/>
      <c r="BAC20" s="63"/>
      <c r="BAD20" s="63"/>
      <c r="BAE20" s="63"/>
      <c r="BAF20" s="63"/>
      <c r="BAG20" s="63"/>
      <c r="BAH20" s="63"/>
      <c r="BAI20" s="63"/>
      <c r="BAJ20" s="63"/>
      <c r="BAK20" s="63"/>
      <c r="BAL20" s="63"/>
      <c r="BAM20" s="63"/>
      <c r="BAN20" s="63"/>
      <c r="BAO20" s="63"/>
      <c r="BAP20" s="63"/>
      <c r="BAQ20" s="63"/>
      <c r="BAR20" s="63"/>
      <c r="BAS20" s="63"/>
      <c r="BAT20" s="63"/>
      <c r="BAU20" s="63"/>
      <c r="BAV20" s="63"/>
      <c r="BAW20" s="63"/>
      <c r="BAX20" s="63"/>
      <c r="BAY20" s="63"/>
      <c r="BAZ20" s="63"/>
      <c r="BBA20" s="63"/>
      <c r="BBB20" s="63"/>
      <c r="BBC20" s="63"/>
      <c r="BBD20" s="63"/>
      <c r="BBE20" s="63"/>
      <c r="BBF20" s="63"/>
      <c r="BBG20" s="63"/>
      <c r="BBH20" s="63"/>
      <c r="BBI20" s="63"/>
      <c r="BBJ20" s="63"/>
      <c r="BBK20" s="63"/>
      <c r="BBL20" s="63"/>
      <c r="BBM20" s="63"/>
      <c r="BBN20" s="63"/>
      <c r="BBO20" s="63"/>
      <c r="BBP20" s="63"/>
      <c r="BBQ20" s="63"/>
      <c r="BBR20" s="63"/>
      <c r="BBS20" s="63"/>
      <c r="BBT20" s="63"/>
      <c r="BBU20" s="63"/>
      <c r="BBV20" s="63"/>
      <c r="BBW20" s="63"/>
      <c r="BBX20" s="63"/>
      <c r="BBY20" s="63"/>
      <c r="BBZ20" s="63"/>
      <c r="BCA20" s="63"/>
      <c r="BCB20" s="63"/>
      <c r="BCC20" s="63"/>
      <c r="BCD20" s="63"/>
      <c r="BCE20" s="63"/>
      <c r="BCF20" s="63"/>
      <c r="BCG20" s="63"/>
      <c r="BCH20" s="63"/>
      <c r="BCI20" s="63"/>
      <c r="BCJ20" s="63"/>
      <c r="BCK20" s="63"/>
      <c r="BCL20" s="63"/>
      <c r="BCM20" s="63"/>
      <c r="BCN20" s="63"/>
      <c r="BCO20" s="63"/>
      <c r="BCP20" s="63"/>
      <c r="BCQ20" s="63"/>
      <c r="BCR20" s="63"/>
      <c r="BCS20" s="63"/>
      <c r="BCT20" s="63"/>
      <c r="BCU20" s="63"/>
      <c r="BCV20" s="63"/>
      <c r="BCW20" s="63"/>
      <c r="BCX20" s="63"/>
      <c r="BCY20" s="63"/>
      <c r="BCZ20" s="63"/>
      <c r="BDA20" s="63"/>
      <c r="BDB20" s="63"/>
      <c r="BDC20" s="63"/>
      <c r="BDD20" s="63"/>
      <c r="BDE20" s="63"/>
      <c r="BDF20" s="63"/>
      <c r="BDG20" s="63"/>
      <c r="BDH20" s="63"/>
      <c r="BDI20" s="63"/>
      <c r="BDJ20" s="63"/>
      <c r="BDK20" s="63"/>
      <c r="BDL20" s="63"/>
      <c r="BDM20" s="63"/>
      <c r="BDN20" s="63"/>
      <c r="BDO20" s="63"/>
      <c r="BDP20" s="63"/>
      <c r="BDQ20" s="63"/>
      <c r="BDR20" s="63"/>
      <c r="BDS20" s="63"/>
      <c r="BDT20" s="63"/>
      <c r="BDU20" s="63"/>
      <c r="BDV20" s="63"/>
      <c r="BDW20" s="63"/>
      <c r="BDX20" s="63"/>
      <c r="BDY20" s="63"/>
      <c r="BDZ20" s="63"/>
      <c r="BEA20" s="63"/>
      <c r="BEB20" s="63"/>
      <c r="BEC20" s="63"/>
      <c r="BED20" s="63"/>
      <c r="BEE20" s="63"/>
      <c r="BEF20" s="63"/>
      <c r="BEG20" s="63"/>
      <c r="BEH20" s="63"/>
      <c r="BEI20" s="63"/>
      <c r="BEJ20" s="63"/>
      <c r="BEK20" s="63"/>
      <c r="BEL20" s="63"/>
      <c r="BEM20" s="63"/>
      <c r="BEN20" s="63"/>
      <c r="BEO20" s="63"/>
      <c r="BEP20" s="63"/>
      <c r="BEQ20" s="63"/>
      <c r="BER20" s="63"/>
      <c r="BES20" s="63"/>
      <c r="BET20" s="63"/>
      <c r="BEU20" s="63"/>
      <c r="BEV20" s="63"/>
      <c r="BEW20" s="63"/>
      <c r="BEX20" s="63"/>
      <c r="BEY20" s="63"/>
      <c r="BEZ20" s="63"/>
      <c r="BFA20" s="63"/>
      <c r="BFB20" s="63"/>
      <c r="BFC20" s="63"/>
      <c r="BFD20" s="63"/>
      <c r="BFE20" s="63"/>
      <c r="BFF20" s="63"/>
      <c r="BFG20" s="63"/>
      <c r="BFH20" s="63"/>
      <c r="BFI20" s="63"/>
      <c r="BFJ20" s="63"/>
      <c r="BFK20" s="63"/>
      <c r="BFL20" s="63"/>
      <c r="BFM20" s="63"/>
      <c r="BFN20" s="63"/>
      <c r="BFO20" s="63"/>
      <c r="BFP20" s="63"/>
      <c r="BFQ20" s="63"/>
      <c r="BFR20" s="63"/>
      <c r="BFS20" s="63"/>
      <c r="BFT20" s="63"/>
      <c r="BFU20" s="63"/>
      <c r="BFV20" s="63"/>
      <c r="BFW20" s="63"/>
      <c r="BFX20" s="63"/>
      <c r="BFY20" s="63"/>
      <c r="BFZ20" s="63"/>
      <c r="BGA20" s="63"/>
      <c r="BGB20" s="63"/>
      <c r="BGC20" s="63"/>
      <c r="BGD20" s="63"/>
      <c r="BGE20" s="63"/>
      <c r="BGF20" s="63"/>
      <c r="BGG20" s="63"/>
      <c r="BGH20" s="63"/>
      <c r="BGI20" s="63"/>
      <c r="BGJ20" s="63"/>
      <c r="BGK20" s="63"/>
      <c r="BGL20" s="63"/>
      <c r="BGM20" s="63"/>
      <c r="BGN20" s="63"/>
      <c r="BGO20" s="63"/>
      <c r="BGP20" s="63"/>
      <c r="BGQ20" s="63"/>
      <c r="BGR20" s="63"/>
      <c r="BGS20" s="63"/>
      <c r="BGT20" s="63"/>
      <c r="BGU20" s="63"/>
      <c r="BGV20" s="63"/>
      <c r="BGW20" s="63"/>
      <c r="BGX20" s="63"/>
      <c r="BGY20" s="63"/>
      <c r="BGZ20" s="63"/>
      <c r="BHA20" s="63"/>
      <c r="BHB20" s="63"/>
      <c r="BHC20" s="63"/>
      <c r="BHD20" s="63"/>
      <c r="BHE20" s="63"/>
      <c r="BHF20" s="63"/>
      <c r="BHG20" s="63"/>
      <c r="BHH20" s="63"/>
      <c r="BHI20" s="63"/>
      <c r="BHJ20" s="63"/>
      <c r="BHK20" s="63"/>
      <c r="BHL20" s="63"/>
      <c r="BHM20" s="63"/>
      <c r="BHN20" s="63"/>
      <c r="BHO20" s="63"/>
      <c r="BHP20" s="63"/>
      <c r="BHQ20" s="63"/>
      <c r="BHR20" s="63"/>
      <c r="BHS20" s="63"/>
      <c r="BHT20" s="63"/>
      <c r="BHU20" s="63"/>
      <c r="BHV20" s="63"/>
      <c r="BHW20" s="63"/>
      <c r="BHX20" s="63"/>
      <c r="BHY20" s="63"/>
      <c r="BHZ20" s="63"/>
      <c r="BIA20" s="63"/>
      <c r="BIB20" s="63"/>
      <c r="BIC20" s="63"/>
      <c r="BID20" s="63"/>
      <c r="BIE20" s="63"/>
      <c r="BIF20" s="63"/>
      <c r="BIG20" s="63"/>
      <c r="BIH20" s="63"/>
      <c r="BII20" s="63"/>
      <c r="BIJ20" s="63"/>
      <c r="BIK20" s="63"/>
      <c r="BIL20" s="63"/>
      <c r="BIM20" s="63"/>
      <c r="BIN20" s="63"/>
      <c r="BIO20" s="63"/>
      <c r="BIP20" s="63"/>
      <c r="BIQ20" s="63"/>
      <c r="BIR20" s="63"/>
      <c r="BIS20" s="63"/>
      <c r="BIT20" s="63"/>
      <c r="BIU20" s="63"/>
      <c r="BIV20" s="63"/>
      <c r="BIW20" s="63"/>
      <c r="BIX20" s="63"/>
      <c r="BIY20" s="63"/>
      <c r="BIZ20" s="63"/>
      <c r="BJA20" s="63"/>
      <c r="BJB20" s="63"/>
      <c r="BJC20" s="63"/>
      <c r="BJD20" s="63"/>
      <c r="BJE20" s="63"/>
      <c r="BJF20" s="63"/>
      <c r="BJG20" s="63"/>
      <c r="BJH20" s="63"/>
      <c r="BJI20" s="63"/>
      <c r="BJJ20" s="63"/>
      <c r="BJK20" s="63"/>
      <c r="BJL20" s="63"/>
      <c r="BJM20" s="63"/>
      <c r="BJN20" s="63"/>
      <c r="BJO20" s="63"/>
      <c r="BJP20" s="63"/>
      <c r="BJQ20" s="63"/>
      <c r="BJR20" s="63"/>
      <c r="BJS20" s="63"/>
      <c r="BJT20" s="63"/>
      <c r="BJU20" s="63"/>
      <c r="BJV20" s="63"/>
      <c r="BJW20" s="63"/>
      <c r="BJX20" s="63"/>
      <c r="BJY20" s="63"/>
      <c r="BJZ20" s="63"/>
      <c r="BKA20" s="63"/>
      <c r="BKB20" s="63"/>
      <c r="BKC20" s="63"/>
      <c r="BKD20" s="63"/>
      <c r="BKE20" s="63"/>
      <c r="BKF20" s="63"/>
      <c r="BKG20" s="63"/>
      <c r="BKH20" s="63"/>
      <c r="BKI20" s="63"/>
      <c r="BKJ20" s="63"/>
      <c r="BKK20" s="63"/>
      <c r="BKL20" s="63"/>
      <c r="BKM20" s="63"/>
      <c r="BKN20" s="63"/>
      <c r="BKO20" s="63"/>
      <c r="BKP20" s="63"/>
      <c r="BKQ20" s="63"/>
      <c r="BKR20" s="63"/>
      <c r="BKS20" s="63"/>
      <c r="BKT20" s="63"/>
      <c r="BKU20" s="63"/>
      <c r="BKV20" s="63"/>
      <c r="BKW20" s="63"/>
      <c r="BKX20" s="63"/>
      <c r="BKY20" s="63"/>
      <c r="BKZ20" s="63"/>
      <c r="BLA20" s="63"/>
      <c r="BLB20" s="63"/>
      <c r="BLC20" s="63"/>
      <c r="BLD20" s="63"/>
      <c r="BLE20" s="63"/>
      <c r="BLF20" s="63"/>
      <c r="BLG20" s="63"/>
      <c r="BLH20" s="63"/>
      <c r="BLI20" s="63"/>
      <c r="BLJ20" s="63"/>
      <c r="BLK20" s="63"/>
      <c r="BLL20" s="63"/>
      <c r="BLM20" s="63"/>
      <c r="BLN20" s="63"/>
      <c r="BLO20" s="63"/>
      <c r="BLP20" s="63"/>
      <c r="BLQ20" s="63"/>
      <c r="BLR20" s="63"/>
      <c r="BLS20" s="63"/>
      <c r="BLT20" s="63"/>
      <c r="BLU20" s="63"/>
      <c r="BLV20" s="63"/>
      <c r="BLW20" s="63"/>
      <c r="BLX20" s="63"/>
      <c r="BLY20" s="63"/>
      <c r="BLZ20" s="63"/>
      <c r="BMA20" s="63"/>
      <c r="BMB20" s="63"/>
      <c r="BMC20" s="63"/>
      <c r="BMD20" s="63"/>
      <c r="BME20" s="63"/>
      <c r="BMF20" s="63"/>
      <c r="BMG20" s="63"/>
      <c r="BMH20" s="63"/>
      <c r="BMI20" s="63"/>
      <c r="BMJ20" s="63"/>
      <c r="BMK20" s="63"/>
      <c r="BML20" s="63"/>
      <c r="BMM20" s="63"/>
      <c r="BMN20" s="63"/>
      <c r="BMO20" s="63"/>
      <c r="BMP20" s="63"/>
      <c r="BMQ20" s="63"/>
      <c r="BMR20" s="63"/>
      <c r="BMS20" s="63"/>
      <c r="BMT20" s="63"/>
      <c r="BMU20" s="63"/>
      <c r="BMV20" s="63"/>
      <c r="BMW20" s="63"/>
      <c r="BMX20" s="63"/>
      <c r="BMY20" s="63"/>
      <c r="BMZ20" s="63"/>
      <c r="BNA20" s="63"/>
      <c r="BNB20" s="63"/>
      <c r="BNC20" s="63"/>
      <c r="BND20" s="63"/>
      <c r="BNE20" s="63"/>
      <c r="BNF20" s="63"/>
      <c r="BNG20" s="63"/>
      <c r="BNH20" s="63"/>
      <c r="BNI20" s="63"/>
      <c r="BNJ20" s="63"/>
      <c r="BNK20" s="63"/>
      <c r="BNL20" s="63"/>
      <c r="BNM20" s="63"/>
      <c r="BNN20" s="63"/>
      <c r="BNO20" s="63"/>
      <c r="BNP20" s="63"/>
      <c r="BNQ20" s="63"/>
      <c r="BNR20" s="63"/>
      <c r="BNS20" s="63"/>
      <c r="BNT20" s="63"/>
      <c r="BNU20" s="63"/>
      <c r="BNV20" s="63"/>
      <c r="BNW20" s="63"/>
      <c r="BNX20" s="63"/>
      <c r="BNY20" s="63"/>
      <c r="BNZ20" s="63"/>
      <c r="BOA20" s="63"/>
      <c r="BOB20" s="63"/>
      <c r="BOC20" s="63"/>
      <c r="BOD20" s="63"/>
      <c r="BOE20" s="63"/>
      <c r="BOF20" s="63"/>
      <c r="BOG20" s="63"/>
      <c r="BOH20" s="63"/>
      <c r="BOI20" s="63"/>
      <c r="BOJ20" s="63"/>
      <c r="BOK20" s="63"/>
      <c r="BOL20" s="63"/>
      <c r="BOM20" s="63"/>
      <c r="BON20" s="63"/>
      <c r="BOO20" s="63"/>
      <c r="BOP20" s="63"/>
      <c r="BOQ20" s="63"/>
      <c r="BOR20" s="63"/>
      <c r="BOS20" s="63"/>
      <c r="BOT20" s="63"/>
      <c r="BOU20" s="63"/>
      <c r="BOV20" s="63"/>
      <c r="BOW20" s="63"/>
      <c r="BOX20" s="63"/>
      <c r="BOY20" s="63"/>
      <c r="BOZ20" s="63"/>
      <c r="BPA20" s="63"/>
      <c r="BPB20" s="63"/>
      <c r="BPC20" s="63"/>
      <c r="BPD20" s="63"/>
      <c r="BPE20" s="63"/>
      <c r="BPF20" s="63"/>
      <c r="BPG20" s="63"/>
      <c r="BPH20" s="63"/>
      <c r="BPI20" s="63"/>
      <c r="BPJ20" s="63"/>
      <c r="BPK20" s="63"/>
      <c r="BPL20" s="63"/>
      <c r="BPM20" s="63"/>
      <c r="BPN20" s="63"/>
      <c r="BPO20" s="63"/>
      <c r="BPP20" s="63"/>
      <c r="BPQ20" s="63"/>
      <c r="BPR20" s="63"/>
      <c r="BPS20" s="63"/>
      <c r="BPT20" s="63"/>
      <c r="BPU20" s="63"/>
      <c r="BPV20" s="63"/>
      <c r="BPW20" s="63"/>
      <c r="BPX20" s="63"/>
      <c r="BPY20" s="63"/>
      <c r="BPZ20" s="63"/>
      <c r="BQA20" s="63"/>
      <c r="BQB20" s="63"/>
      <c r="BQC20" s="63"/>
      <c r="BQD20" s="63"/>
      <c r="BQE20" s="63"/>
      <c r="BQF20" s="63"/>
      <c r="BQG20" s="63"/>
      <c r="BQH20" s="63"/>
      <c r="BQI20" s="63"/>
      <c r="BQJ20" s="63"/>
      <c r="BQK20" s="63"/>
      <c r="BQL20" s="63"/>
      <c r="BQM20" s="63"/>
      <c r="BQN20" s="63"/>
      <c r="BQO20" s="63"/>
      <c r="BQP20" s="63"/>
      <c r="BQQ20" s="63"/>
      <c r="BQR20" s="63"/>
      <c r="BQS20" s="63"/>
      <c r="BQT20" s="63"/>
      <c r="BQU20" s="63"/>
      <c r="BQV20" s="63"/>
      <c r="BQW20" s="63"/>
      <c r="BQX20" s="63"/>
      <c r="BQY20" s="63"/>
      <c r="BQZ20" s="63"/>
      <c r="BRA20" s="63"/>
      <c r="BRB20" s="63"/>
      <c r="BRC20" s="63"/>
      <c r="BRD20" s="63"/>
      <c r="BRE20" s="63"/>
      <c r="BRF20" s="63"/>
      <c r="BRG20" s="63"/>
      <c r="BRH20" s="63"/>
      <c r="BRI20" s="63"/>
      <c r="BRJ20" s="63"/>
      <c r="BRK20" s="63"/>
      <c r="BRL20" s="63"/>
      <c r="BRM20" s="63"/>
      <c r="BRN20" s="63"/>
      <c r="BRO20" s="63"/>
      <c r="BRP20" s="63"/>
      <c r="BRQ20" s="63"/>
      <c r="BRR20" s="63"/>
      <c r="BRS20" s="63"/>
      <c r="BRT20" s="63"/>
      <c r="BRU20" s="63"/>
      <c r="BRV20" s="63"/>
      <c r="BRW20" s="63"/>
      <c r="BRX20" s="63"/>
      <c r="BRY20" s="63"/>
      <c r="BRZ20" s="63"/>
      <c r="BSA20" s="63"/>
      <c r="BSB20" s="63"/>
      <c r="BSC20" s="63"/>
      <c r="BSD20" s="63"/>
      <c r="BSE20" s="63"/>
      <c r="BSF20" s="63"/>
      <c r="BSG20" s="63"/>
      <c r="BSH20" s="63"/>
      <c r="BSI20" s="63"/>
      <c r="BSJ20" s="63"/>
      <c r="BSK20" s="63"/>
      <c r="BSL20" s="63"/>
      <c r="BSM20" s="63"/>
      <c r="BSN20" s="63"/>
      <c r="BSO20" s="63"/>
      <c r="BSP20" s="63"/>
      <c r="BSQ20" s="63"/>
      <c r="BSR20" s="63"/>
      <c r="BSS20" s="63"/>
      <c r="BST20" s="63"/>
      <c r="BSU20" s="63"/>
      <c r="BSV20" s="63"/>
      <c r="BSW20" s="63"/>
      <c r="BSX20" s="63"/>
      <c r="BSY20" s="63"/>
      <c r="BSZ20" s="63"/>
      <c r="BTA20" s="63"/>
      <c r="BTB20" s="63"/>
      <c r="BTC20" s="63"/>
      <c r="BTD20" s="63"/>
      <c r="BTE20" s="63"/>
      <c r="BTF20" s="63"/>
      <c r="BTG20" s="63"/>
      <c r="BTH20" s="63"/>
      <c r="BTI20" s="63"/>
      <c r="BTJ20" s="63"/>
      <c r="BTK20" s="63"/>
      <c r="BTL20" s="63"/>
      <c r="BTM20" s="63"/>
      <c r="BTN20" s="63"/>
      <c r="BTO20" s="63"/>
      <c r="BTP20" s="63"/>
      <c r="BTQ20" s="63"/>
      <c r="BTR20" s="63"/>
      <c r="BTS20" s="63"/>
      <c r="BTT20" s="63"/>
      <c r="BTU20" s="63"/>
      <c r="BTV20" s="63"/>
      <c r="BTW20" s="63"/>
      <c r="BTX20" s="63"/>
      <c r="BTY20" s="63"/>
      <c r="BTZ20" s="63"/>
      <c r="BUA20" s="63"/>
      <c r="BUB20" s="63"/>
      <c r="BUC20" s="63"/>
      <c r="BUD20" s="63"/>
      <c r="BUE20" s="63"/>
      <c r="BUF20" s="63"/>
      <c r="BUG20" s="63"/>
      <c r="BUH20" s="63"/>
      <c r="BUI20" s="63"/>
      <c r="BUJ20" s="63"/>
      <c r="BUK20" s="63"/>
      <c r="BUL20" s="63"/>
      <c r="BUM20" s="63"/>
      <c r="BUN20" s="63"/>
      <c r="BUO20" s="63"/>
      <c r="BUP20" s="63"/>
      <c r="BUQ20" s="63"/>
      <c r="BUR20" s="63"/>
      <c r="BUS20" s="63"/>
      <c r="BUT20" s="63"/>
      <c r="BUU20" s="63"/>
      <c r="BUV20" s="63"/>
      <c r="BUW20" s="63"/>
      <c r="BUX20" s="63"/>
      <c r="BUY20" s="63"/>
      <c r="BUZ20" s="63"/>
      <c r="BVA20" s="63"/>
      <c r="BVB20" s="63"/>
      <c r="BVC20" s="63"/>
      <c r="BVD20" s="63"/>
      <c r="BVE20" s="63"/>
      <c r="BVF20" s="63"/>
      <c r="BVG20" s="63"/>
      <c r="BVH20" s="63"/>
      <c r="BVI20" s="63"/>
      <c r="BVJ20" s="63"/>
      <c r="BVK20" s="63"/>
      <c r="BVL20" s="63"/>
      <c r="BVM20" s="63"/>
      <c r="BVN20" s="63"/>
      <c r="BVO20" s="63"/>
      <c r="BVP20" s="63"/>
      <c r="BVQ20" s="63"/>
      <c r="BVR20" s="63"/>
      <c r="BVS20" s="63"/>
      <c r="BVT20" s="63"/>
      <c r="BVU20" s="63"/>
      <c r="BVV20" s="63"/>
      <c r="BVW20" s="63"/>
      <c r="BVX20" s="63"/>
      <c r="BVY20" s="63"/>
      <c r="BVZ20" s="63"/>
      <c r="BWA20" s="63"/>
      <c r="BWB20" s="63"/>
      <c r="BWC20" s="63"/>
      <c r="BWD20" s="63"/>
      <c r="BWE20" s="63"/>
      <c r="BWF20" s="63"/>
      <c r="BWG20" s="63"/>
      <c r="BWH20" s="63"/>
      <c r="BWI20" s="63"/>
      <c r="BWJ20" s="63"/>
      <c r="BWK20" s="63"/>
      <c r="BWL20" s="63"/>
      <c r="BWM20" s="63"/>
      <c r="BWN20" s="63"/>
      <c r="BWO20" s="63"/>
      <c r="BWP20" s="63"/>
      <c r="BWQ20" s="63"/>
      <c r="BWR20" s="63"/>
      <c r="BWS20" s="63"/>
      <c r="BWT20" s="63"/>
      <c r="BWU20" s="63"/>
      <c r="BWV20" s="63"/>
      <c r="BWW20" s="63"/>
      <c r="BWX20" s="63"/>
      <c r="BWY20" s="63"/>
      <c r="BWZ20" s="63"/>
      <c r="BXA20" s="63"/>
      <c r="BXB20" s="63"/>
      <c r="BXC20" s="63"/>
      <c r="BXD20" s="63"/>
      <c r="BXE20" s="63"/>
      <c r="BXF20" s="63"/>
      <c r="BXG20" s="63"/>
      <c r="BXH20" s="63"/>
      <c r="BXI20" s="63"/>
      <c r="BXJ20" s="63"/>
      <c r="BXK20" s="63"/>
      <c r="BXL20" s="63"/>
      <c r="BXM20" s="63"/>
      <c r="BXN20" s="63"/>
      <c r="BXO20" s="63"/>
      <c r="BXP20" s="63"/>
      <c r="BXQ20" s="63"/>
      <c r="BXR20" s="63"/>
      <c r="BXS20" s="63"/>
      <c r="BXT20" s="63"/>
      <c r="BXU20" s="63"/>
      <c r="BXV20" s="63"/>
      <c r="BXW20" s="63"/>
      <c r="BXX20" s="63"/>
      <c r="BXY20" s="63"/>
      <c r="BXZ20" s="63"/>
      <c r="BYA20" s="63"/>
      <c r="BYB20" s="63"/>
      <c r="BYC20" s="63"/>
      <c r="BYD20" s="63"/>
      <c r="BYE20" s="63"/>
      <c r="BYF20" s="63"/>
      <c r="BYG20" s="63"/>
      <c r="BYH20" s="63"/>
      <c r="BYI20" s="63"/>
      <c r="BYJ20" s="63"/>
      <c r="BYK20" s="63"/>
      <c r="BYL20" s="63"/>
      <c r="BYM20" s="63"/>
      <c r="BYN20" s="63"/>
      <c r="BYO20" s="63"/>
      <c r="BYP20" s="63"/>
      <c r="BYQ20" s="63"/>
      <c r="BYR20" s="63"/>
      <c r="BYS20" s="63"/>
      <c r="BYT20" s="63"/>
      <c r="BYU20" s="63"/>
      <c r="BYV20" s="63"/>
      <c r="BYW20" s="63"/>
      <c r="BYX20" s="63"/>
      <c r="BYY20" s="63"/>
      <c r="BYZ20" s="63"/>
      <c r="BZA20" s="63"/>
      <c r="BZB20" s="63"/>
      <c r="BZC20" s="63"/>
      <c r="BZD20" s="63"/>
      <c r="BZE20" s="63"/>
      <c r="BZF20" s="63"/>
      <c r="BZG20" s="63"/>
      <c r="BZH20" s="63"/>
      <c r="BZI20" s="63"/>
      <c r="BZJ20" s="63"/>
      <c r="BZK20" s="63"/>
      <c r="BZL20" s="63"/>
      <c r="BZM20" s="63"/>
      <c r="BZN20" s="63"/>
      <c r="BZO20" s="63"/>
      <c r="BZP20" s="63"/>
      <c r="BZQ20" s="63"/>
      <c r="BZR20" s="63"/>
      <c r="BZS20" s="63"/>
      <c r="BZT20" s="63"/>
      <c r="BZU20" s="63"/>
      <c r="BZV20" s="63"/>
      <c r="BZW20" s="63"/>
      <c r="BZX20" s="63"/>
      <c r="BZY20" s="63"/>
      <c r="BZZ20" s="63"/>
      <c r="CAA20" s="63"/>
      <c r="CAB20" s="63"/>
      <c r="CAC20" s="63"/>
      <c r="CAD20" s="63"/>
      <c r="CAE20" s="63"/>
      <c r="CAF20" s="63"/>
      <c r="CAG20" s="63"/>
      <c r="CAH20" s="63"/>
      <c r="CAI20" s="63"/>
      <c r="CAJ20" s="63"/>
      <c r="CAK20" s="63"/>
      <c r="CAL20" s="63"/>
      <c r="CAM20" s="63"/>
      <c r="CAN20" s="63"/>
      <c r="CAO20" s="63"/>
      <c r="CAP20" s="63"/>
      <c r="CAQ20" s="63"/>
      <c r="CAR20" s="63"/>
      <c r="CAS20" s="63"/>
      <c r="CAT20" s="63"/>
      <c r="CAU20" s="63"/>
      <c r="CAV20" s="63"/>
      <c r="CAW20" s="63"/>
      <c r="CAX20" s="63"/>
      <c r="CAY20" s="63"/>
      <c r="CAZ20" s="63"/>
      <c r="CBA20" s="63"/>
      <c r="CBB20" s="63"/>
      <c r="CBC20" s="63"/>
      <c r="CBD20" s="63"/>
      <c r="CBE20" s="63"/>
      <c r="CBF20" s="63"/>
      <c r="CBG20" s="63"/>
      <c r="CBH20" s="63"/>
      <c r="CBI20" s="63"/>
      <c r="CBJ20" s="63"/>
      <c r="CBK20" s="63"/>
      <c r="CBL20" s="63"/>
      <c r="CBM20" s="63"/>
      <c r="CBN20" s="63"/>
      <c r="CBO20" s="63"/>
      <c r="CBP20" s="63"/>
      <c r="CBQ20" s="63"/>
      <c r="CBR20" s="63"/>
      <c r="CBS20" s="63"/>
      <c r="CBT20" s="63"/>
      <c r="CBU20" s="63"/>
      <c r="CBV20" s="63"/>
      <c r="CBW20" s="63"/>
      <c r="CBX20" s="63"/>
      <c r="CBY20" s="63"/>
      <c r="CBZ20" s="63"/>
      <c r="CCA20" s="63"/>
      <c r="CCB20" s="63"/>
      <c r="CCC20" s="63"/>
      <c r="CCD20" s="63"/>
      <c r="CCE20" s="63"/>
      <c r="CCF20" s="63"/>
      <c r="CCG20" s="63"/>
      <c r="CCH20" s="63"/>
      <c r="CCI20" s="63"/>
      <c r="CCJ20" s="63"/>
      <c r="CCK20" s="63"/>
      <c r="CCL20" s="63"/>
      <c r="CCM20" s="63"/>
      <c r="CCN20" s="63"/>
      <c r="CCO20" s="63"/>
      <c r="CCP20" s="63"/>
      <c r="CCQ20" s="63"/>
      <c r="CCR20" s="63"/>
      <c r="CCS20" s="63"/>
      <c r="CCT20" s="63"/>
      <c r="CCU20" s="63"/>
      <c r="CCV20" s="63"/>
      <c r="CCW20" s="63"/>
      <c r="CCX20" s="63"/>
      <c r="CCY20" s="63"/>
      <c r="CCZ20" s="63"/>
      <c r="CDA20" s="63"/>
      <c r="CDB20" s="63"/>
      <c r="CDC20" s="63"/>
      <c r="CDD20" s="63"/>
      <c r="CDE20" s="63"/>
      <c r="CDF20" s="63"/>
      <c r="CDG20" s="63"/>
      <c r="CDH20" s="63"/>
      <c r="CDI20" s="63"/>
      <c r="CDJ20" s="63"/>
      <c r="CDK20" s="63"/>
      <c r="CDL20" s="63"/>
      <c r="CDM20" s="63"/>
      <c r="CDN20" s="63"/>
      <c r="CDO20" s="63"/>
      <c r="CDP20" s="63"/>
      <c r="CDQ20" s="63"/>
      <c r="CDR20" s="63"/>
      <c r="CDS20" s="63"/>
      <c r="CDT20" s="63"/>
      <c r="CDU20" s="63"/>
      <c r="CDV20" s="63"/>
      <c r="CDW20" s="63"/>
      <c r="CDX20" s="63"/>
      <c r="CDY20" s="63"/>
      <c r="CDZ20" s="63"/>
      <c r="CEA20" s="63"/>
      <c r="CEB20" s="63"/>
      <c r="CEC20" s="63"/>
      <c r="CED20" s="63"/>
      <c r="CEE20" s="63"/>
      <c r="CEF20" s="63"/>
      <c r="CEG20" s="63"/>
      <c r="CEH20" s="63"/>
      <c r="CEI20" s="63"/>
      <c r="CEJ20" s="63"/>
      <c r="CEK20" s="63"/>
      <c r="CEL20" s="63"/>
      <c r="CEM20" s="63"/>
      <c r="CEN20" s="63"/>
      <c r="CEO20" s="63"/>
      <c r="CEP20" s="63"/>
      <c r="CEQ20" s="63"/>
      <c r="CER20" s="63"/>
      <c r="CES20" s="63"/>
      <c r="CET20" s="63"/>
      <c r="CEU20" s="63"/>
      <c r="CEV20" s="63"/>
      <c r="CEW20" s="63"/>
      <c r="CEX20" s="63"/>
      <c r="CEY20" s="63"/>
      <c r="CEZ20" s="63"/>
      <c r="CFA20" s="63"/>
      <c r="CFB20" s="63"/>
      <c r="CFC20" s="63"/>
      <c r="CFD20" s="63"/>
      <c r="CFE20" s="63"/>
      <c r="CFF20" s="63"/>
      <c r="CFG20" s="63"/>
      <c r="CFH20" s="63"/>
      <c r="CFI20" s="63"/>
      <c r="CFJ20" s="63"/>
      <c r="CFK20" s="63"/>
      <c r="CFL20" s="63"/>
      <c r="CFM20" s="63"/>
      <c r="CFN20" s="63"/>
      <c r="CFO20" s="63"/>
      <c r="CFP20" s="63"/>
      <c r="CFQ20" s="63"/>
      <c r="CFR20" s="63"/>
      <c r="CFS20" s="63"/>
      <c r="CFT20" s="63"/>
      <c r="CFU20" s="63"/>
      <c r="CFV20" s="63"/>
      <c r="CFW20" s="63"/>
      <c r="CFX20" s="63"/>
      <c r="CFY20" s="63"/>
      <c r="CFZ20" s="63"/>
      <c r="CGA20" s="63"/>
      <c r="CGB20" s="63"/>
      <c r="CGC20" s="63"/>
      <c r="CGD20" s="63"/>
      <c r="CGE20" s="63"/>
      <c r="CGF20" s="63"/>
      <c r="CGG20" s="63"/>
      <c r="CGH20" s="63"/>
      <c r="CGI20" s="63"/>
      <c r="CGJ20" s="63"/>
      <c r="CGK20" s="63"/>
      <c r="CGL20" s="63"/>
      <c r="CGM20" s="63"/>
      <c r="CGN20" s="63"/>
      <c r="CGO20" s="63"/>
      <c r="CGP20" s="63"/>
      <c r="CGQ20" s="63"/>
      <c r="CGR20" s="63"/>
      <c r="CGS20" s="63"/>
      <c r="CGT20" s="63"/>
      <c r="CGU20" s="63"/>
      <c r="CGV20" s="63"/>
      <c r="CGW20" s="63"/>
      <c r="CGX20" s="63"/>
      <c r="CGY20" s="63"/>
      <c r="CGZ20" s="63"/>
      <c r="CHA20" s="63"/>
      <c r="CHB20" s="63"/>
      <c r="CHC20" s="63"/>
      <c r="CHD20" s="63"/>
      <c r="CHE20" s="63"/>
      <c r="CHF20" s="63"/>
      <c r="CHG20" s="63"/>
      <c r="CHH20" s="63"/>
      <c r="CHI20" s="63"/>
      <c r="CHJ20" s="63"/>
      <c r="CHK20" s="63"/>
      <c r="CHL20" s="63"/>
      <c r="CHM20" s="63"/>
      <c r="CHN20" s="63"/>
      <c r="CHO20" s="63"/>
      <c r="CHP20" s="63"/>
      <c r="CHQ20" s="63"/>
      <c r="CHR20" s="63"/>
      <c r="CHS20" s="63"/>
      <c r="CHT20" s="63"/>
      <c r="CHU20" s="63"/>
      <c r="CHV20" s="63"/>
      <c r="CHW20" s="63"/>
      <c r="CHX20" s="63"/>
      <c r="CHY20" s="63"/>
      <c r="CHZ20" s="63"/>
      <c r="CIA20" s="63"/>
      <c r="CIB20" s="63"/>
      <c r="CIC20" s="63"/>
      <c r="CID20" s="63"/>
      <c r="CIE20" s="63"/>
      <c r="CIF20" s="63"/>
      <c r="CIG20" s="63"/>
      <c r="CIH20" s="63"/>
      <c r="CII20" s="63"/>
      <c r="CIJ20" s="63"/>
      <c r="CIK20" s="63"/>
      <c r="CIL20" s="63"/>
      <c r="CIM20" s="63"/>
      <c r="CIN20" s="63"/>
      <c r="CIO20" s="63"/>
      <c r="CIP20" s="63"/>
      <c r="CIQ20" s="63"/>
      <c r="CIR20" s="63"/>
      <c r="CIS20" s="63"/>
      <c r="CIT20" s="63"/>
      <c r="CIU20" s="63"/>
      <c r="CIV20" s="63"/>
      <c r="CIW20" s="63"/>
      <c r="CIX20" s="63"/>
      <c r="CIY20" s="63"/>
      <c r="CIZ20" s="63"/>
      <c r="CJA20" s="63"/>
      <c r="CJB20" s="63"/>
      <c r="CJC20" s="63"/>
      <c r="CJD20" s="63"/>
      <c r="CJE20" s="63"/>
      <c r="CJF20" s="63"/>
      <c r="CJG20" s="63"/>
      <c r="CJH20" s="63"/>
      <c r="CJI20" s="63"/>
      <c r="CJJ20" s="63"/>
      <c r="CJK20" s="63"/>
      <c r="CJL20" s="63"/>
      <c r="CJM20" s="63"/>
      <c r="CJN20" s="63"/>
      <c r="CJO20" s="63"/>
      <c r="CJP20" s="63"/>
      <c r="CJQ20" s="63"/>
      <c r="CJR20" s="63"/>
      <c r="CJS20" s="63"/>
      <c r="CJT20" s="63"/>
      <c r="CJU20" s="63"/>
      <c r="CJV20" s="63"/>
      <c r="CJW20" s="63"/>
      <c r="CJX20" s="63"/>
      <c r="CJY20" s="63"/>
      <c r="CJZ20" s="63"/>
      <c r="CKA20" s="63"/>
      <c r="CKB20" s="63"/>
      <c r="CKC20" s="63"/>
      <c r="CKD20" s="63"/>
      <c r="CKE20" s="63"/>
      <c r="CKF20" s="63"/>
      <c r="CKG20" s="63"/>
      <c r="CKH20" s="63"/>
      <c r="CKI20" s="63"/>
      <c r="CKJ20" s="63"/>
      <c r="CKK20" s="63"/>
      <c r="CKL20" s="63"/>
      <c r="CKM20" s="63"/>
      <c r="CKN20" s="63"/>
      <c r="CKO20" s="63"/>
      <c r="CKP20" s="63"/>
      <c r="CKQ20" s="63"/>
      <c r="CKR20" s="63"/>
      <c r="CKS20" s="63"/>
      <c r="CKT20" s="63"/>
      <c r="CKU20" s="63"/>
      <c r="CKV20" s="63"/>
      <c r="CKW20" s="63"/>
      <c r="CKX20" s="63"/>
      <c r="CKY20" s="63"/>
      <c r="CKZ20" s="63"/>
      <c r="CLA20" s="63"/>
      <c r="CLB20" s="63"/>
      <c r="CLC20" s="63"/>
      <c r="CLD20" s="63"/>
      <c r="CLE20" s="63"/>
      <c r="CLF20" s="63"/>
      <c r="CLG20" s="63"/>
      <c r="CLH20" s="63"/>
      <c r="CLI20" s="63"/>
      <c r="CLJ20" s="63"/>
      <c r="CLK20" s="63"/>
      <c r="CLL20" s="63"/>
      <c r="CLM20" s="63"/>
      <c r="CLN20" s="63"/>
      <c r="CLO20" s="63"/>
      <c r="CLP20" s="63"/>
      <c r="CLQ20" s="63"/>
      <c r="CLR20" s="63"/>
      <c r="CLS20" s="63"/>
      <c r="CLT20" s="63"/>
      <c r="CLU20" s="63"/>
      <c r="CLV20" s="63"/>
      <c r="CLW20" s="63"/>
      <c r="CLX20" s="63"/>
      <c r="CLY20" s="63"/>
      <c r="CLZ20" s="63"/>
      <c r="CMA20" s="63"/>
      <c r="CMB20" s="63"/>
      <c r="CMC20" s="63"/>
      <c r="CMD20" s="63"/>
      <c r="CME20" s="63"/>
      <c r="CMF20" s="63"/>
      <c r="CMG20" s="63"/>
      <c r="CMH20" s="63"/>
      <c r="CMI20" s="63"/>
      <c r="CMJ20" s="63"/>
      <c r="CMK20" s="63"/>
      <c r="CML20" s="63"/>
      <c r="CMM20" s="63"/>
      <c r="CMN20" s="63"/>
      <c r="CMO20" s="63"/>
      <c r="CMP20" s="63"/>
      <c r="CMQ20" s="63"/>
      <c r="CMR20" s="63"/>
      <c r="CMS20" s="63"/>
      <c r="CMT20" s="63"/>
      <c r="CMU20" s="63"/>
      <c r="CMV20" s="63"/>
      <c r="CMW20" s="63"/>
      <c r="CMX20" s="63"/>
      <c r="CMY20" s="63"/>
      <c r="CMZ20" s="63"/>
      <c r="CNA20" s="63"/>
      <c r="CNB20" s="63"/>
      <c r="CNC20" s="63"/>
      <c r="CND20" s="63"/>
      <c r="CNE20" s="63"/>
      <c r="CNF20" s="63"/>
      <c r="CNG20" s="63"/>
      <c r="CNH20" s="63"/>
      <c r="CNI20" s="63"/>
      <c r="CNJ20" s="63"/>
      <c r="CNK20" s="63"/>
      <c r="CNL20" s="63"/>
      <c r="CNM20" s="63"/>
      <c r="CNN20" s="63"/>
      <c r="CNO20" s="63"/>
      <c r="CNP20" s="63"/>
      <c r="CNQ20" s="63"/>
      <c r="CNR20" s="63"/>
      <c r="CNS20" s="63"/>
      <c r="CNT20" s="63"/>
      <c r="CNU20" s="63"/>
      <c r="CNV20" s="63"/>
      <c r="CNW20" s="63"/>
      <c r="CNX20" s="63"/>
      <c r="CNY20" s="63"/>
      <c r="CNZ20" s="63"/>
      <c r="COA20" s="63"/>
      <c r="COB20" s="63"/>
      <c r="COC20" s="63"/>
      <c r="COD20" s="63"/>
      <c r="COE20" s="63"/>
      <c r="COF20" s="63"/>
      <c r="COG20" s="63"/>
      <c r="COH20" s="63"/>
      <c r="COI20" s="63"/>
      <c r="COJ20" s="63"/>
      <c r="COK20" s="63"/>
      <c r="COL20" s="63"/>
      <c r="COM20" s="63"/>
      <c r="CON20" s="63"/>
      <c r="COO20" s="63"/>
      <c r="COP20" s="63"/>
      <c r="COQ20" s="63"/>
      <c r="COR20" s="63"/>
      <c r="COS20" s="63"/>
      <c r="COT20" s="63"/>
      <c r="COU20" s="63"/>
      <c r="COV20" s="63"/>
      <c r="COW20" s="63"/>
      <c r="COX20" s="63"/>
      <c r="COY20" s="63"/>
      <c r="COZ20" s="63"/>
      <c r="CPA20" s="63"/>
      <c r="CPB20" s="63"/>
      <c r="CPC20" s="63"/>
      <c r="CPD20" s="63"/>
      <c r="CPE20" s="63"/>
      <c r="CPF20" s="63"/>
      <c r="CPG20" s="63"/>
      <c r="CPH20" s="63"/>
      <c r="CPI20" s="63"/>
      <c r="CPJ20" s="63"/>
      <c r="CPK20" s="63"/>
      <c r="CPL20" s="63"/>
      <c r="CPM20" s="63"/>
      <c r="CPN20" s="63"/>
      <c r="CPO20" s="63"/>
      <c r="CPP20" s="63"/>
      <c r="CPQ20" s="63"/>
      <c r="CPR20" s="63"/>
      <c r="CPS20" s="63"/>
      <c r="CPT20" s="63"/>
      <c r="CPU20" s="63"/>
      <c r="CPV20" s="63"/>
      <c r="CPW20" s="63"/>
      <c r="CPX20" s="63"/>
      <c r="CPY20" s="63"/>
      <c r="CPZ20" s="63"/>
      <c r="CQA20" s="63"/>
      <c r="CQB20" s="63"/>
      <c r="CQC20" s="63"/>
      <c r="CQD20" s="63"/>
      <c r="CQE20" s="63"/>
      <c r="CQF20" s="63"/>
      <c r="CQG20" s="63"/>
      <c r="CQH20" s="63"/>
      <c r="CQI20" s="63"/>
      <c r="CQJ20" s="63"/>
      <c r="CQK20" s="63"/>
      <c r="CQL20" s="63"/>
      <c r="CQM20" s="63"/>
      <c r="CQN20" s="63"/>
      <c r="CQO20" s="63"/>
      <c r="CQP20" s="63"/>
      <c r="CQQ20" s="63"/>
      <c r="CQR20" s="63"/>
      <c r="CQS20" s="63"/>
      <c r="CQT20" s="63"/>
      <c r="CQU20" s="63"/>
      <c r="CQV20" s="63"/>
      <c r="CQW20" s="63"/>
      <c r="CQX20" s="63"/>
      <c r="CQY20" s="63"/>
      <c r="CQZ20" s="63"/>
      <c r="CRA20" s="63"/>
      <c r="CRB20" s="63"/>
      <c r="CRC20" s="63"/>
      <c r="CRD20" s="63"/>
      <c r="CRE20" s="63"/>
      <c r="CRF20" s="63"/>
      <c r="CRG20" s="63"/>
      <c r="CRH20" s="63"/>
      <c r="CRI20" s="63"/>
      <c r="CRJ20" s="63"/>
      <c r="CRK20" s="63"/>
      <c r="CRL20" s="63"/>
      <c r="CRM20" s="63"/>
      <c r="CRN20" s="63"/>
      <c r="CRO20" s="63"/>
      <c r="CRP20" s="63"/>
      <c r="CRQ20" s="63"/>
      <c r="CRR20" s="63"/>
      <c r="CRS20" s="63"/>
      <c r="CRT20" s="63"/>
      <c r="CRU20" s="63"/>
      <c r="CRV20" s="63"/>
      <c r="CRW20" s="63"/>
      <c r="CRX20" s="63"/>
      <c r="CRY20" s="63"/>
      <c r="CRZ20" s="63"/>
      <c r="CSA20" s="63"/>
      <c r="CSB20" s="63"/>
      <c r="CSC20" s="63"/>
      <c r="CSD20" s="63"/>
      <c r="CSE20" s="63"/>
      <c r="CSF20" s="63"/>
      <c r="CSG20" s="63"/>
      <c r="CSH20" s="63"/>
      <c r="CSI20" s="63"/>
      <c r="CSJ20" s="63"/>
      <c r="CSK20" s="63"/>
      <c r="CSL20" s="63"/>
      <c r="CSM20" s="63"/>
      <c r="CSN20" s="63"/>
      <c r="CSO20" s="63"/>
      <c r="CSP20" s="63"/>
      <c r="CSQ20" s="63"/>
      <c r="CSR20" s="63"/>
      <c r="CSS20" s="63"/>
      <c r="CST20" s="63"/>
      <c r="CSU20" s="63"/>
      <c r="CSV20" s="63"/>
      <c r="CSW20" s="63"/>
      <c r="CSX20" s="63"/>
      <c r="CSY20" s="63"/>
      <c r="CSZ20" s="63"/>
      <c r="CTA20" s="63"/>
      <c r="CTB20" s="63"/>
      <c r="CTC20" s="63"/>
      <c r="CTD20" s="63"/>
      <c r="CTE20" s="63"/>
      <c r="CTF20" s="63"/>
      <c r="CTG20" s="63"/>
      <c r="CTH20" s="63"/>
      <c r="CTI20" s="63"/>
      <c r="CTJ20" s="63"/>
      <c r="CTK20" s="63"/>
      <c r="CTL20" s="63"/>
      <c r="CTM20" s="63"/>
      <c r="CTN20" s="63"/>
      <c r="CTO20" s="63"/>
      <c r="CTP20" s="63"/>
      <c r="CTQ20" s="63"/>
      <c r="CTR20" s="63"/>
      <c r="CTS20" s="63"/>
      <c r="CTT20" s="63"/>
      <c r="CTU20" s="63"/>
      <c r="CTV20" s="63"/>
      <c r="CTW20" s="63"/>
      <c r="CTX20" s="63"/>
      <c r="CTY20" s="63"/>
      <c r="CTZ20" s="63"/>
      <c r="CUA20" s="63"/>
      <c r="CUB20" s="63"/>
      <c r="CUC20" s="63"/>
      <c r="CUD20" s="63"/>
      <c r="CUE20" s="63"/>
      <c r="CUF20" s="63"/>
      <c r="CUG20" s="63"/>
      <c r="CUH20" s="63"/>
      <c r="CUI20" s="63"/>
      <c r="CUJ20" s="63"/>
      <c r="CUK20" s="63"/>
      <c r="CUL20" s="63"/>
      <c r="CUM20" s="63"/>
      <c r="CUN20" s="63"/>
      <c r="CUO20" s="63"/>
      <c r="CUP20" s="63"/>
      <c r="CUQ20" s="63"/>
      <c r="CUR20" s="63"/>
      <c r="CUS20" s="63"/>
      <c r="CUT20" s="63"/>
      <c r="CUU20" s="63"/>
      <c r="CUV20" s="63"/>
      <c r="CUW20" s="63"/>
      <c r="CUX20" s="63"/>
      <c r="CUY20" s="63"/>
      <c r="CUZ20" s="63"/>
      <c r="CVA20" s="63"/>
      <c r="CVB20" s="63"/>
      <c r="CVC20" s="63"/>
      <c r="CVD20" s="63"/>
      <c r="CVE20" s="63"/>
      <c r="CVF20" s="63"/>
      <c r="CVG20" s="63"/>
      <c r="CVH20" s="63"/>
      <c r="CVI20" s="63"/>
      <c r="CVJ20" s="63"/>
      <c r="CVK20" s="63"/>
      <c r="CVL20" s="63"/>
      <c r="CVM20" s="63"/>
      <c r="CVN20" s="63"/>
      <c r="CVO20" s="63"/>
      <c r="CVP20" s="63"/>
      <c r="CVQ20" s="63"/>
      <c r="CVR20" s="63"/>
      <c r="CVS20" s="63"/>
      <c r="CVT20" s="63"/>
      <c r="CVU20" s="63"/>
      <c r="CVV20" s="63"/>
      <c r="CVW20" s="63"/>
      <c r="CVX20" s="63"/>
      <c r="CVY20" s="63"/>
      <c r="CVZ20" s="63"/>
      <c r="CWA20" s="63"/>
      <c r="CWB20" s="63"/>
      <c r="CWC20" s="63"/>
      <c r="CWD20" s="63"/>
      <c r="CWE20" s="63"/>
      <c r="CWF20" s="63"/>
      <c r="CWG20" s="63"/>
      <c r="CWH20" s="63"/>
      <c r="CWI20" s="63"/>
      <c r="CWJ20" s="63"/>
      <c r="CWK20" s="63"/>
      <c r="CWL20" s="63"/>
      <c r="CWM20" s="63"/>
      <c r="CWN20" s="63"/>
      <c r="CWO20" s="63"/>
      <c r="CWP20" s="63"/>
      <c r="CWQ20" s="63"/>
      <c r="CWR20" s="63"/>
      <c r="CWS20" s="63"/>
      <c r="CWT20" s="63"/>
      <c r="CWU20" s="63"/>
      <c r="CWV20" s="63"/>
      <c r="CWW20" s="63"/>
      <c r="CWX20" s="63"/>
      <c r="CWY20" s="63"/>
      <c r="CWZ20" s="63"/>
      <c r="CXA20" s="63"/>
      <c r="CXB20" s="63"/>
      <c r="CXC20" s="63"/>
      <c r="CXD20" s="63"/>
      <c r="CXE20" s="63"/>
      <c r="CXF20" s="63"/>
      <c r="CXG20" s="63"/>
      <c r="CXH20" s="63"/>
      <c r="CXI20" s="63"/>
      <c r="CXJ20" s="63"/>
      <c r="CXK20" s="63"/>
      <c r="CXL20" s="63"/>
      <c r="CXM20" s="63"/>
      <c r="CXN20" s="63"/>
      <c r="CXO20" s="63"/>
      <c r="CXP20" s="63"/>
      <c r="CXQ20" s="63"/>
      <c r="CXR20" s="63"/>
      <c r="CXS20" s="63"/>
      <c r="CXT20" s="63"/>
      <c r="CXU20" s="63"/>
      <c r="CXV20" s="63"/>
      <c r="CXW20" s="63"/>
      <c r="CXX20" s="63"/>
      <c r="CXY20" s="63"/>
      <c r="CXZ20" s="63"/>
      <c r="CYA20" s="63"/>
      <c r="CYB20" s="63"/>
      <c r="CYC20" s="63"/>
      <c r="CYD20" s="63"/>
      <c r="CYE20" s="63"/>
      <c r="CYF20" s="63"/>
      <c r="CYG20" s="63"/>
      <c r="CYH20" s="63"/>
      <c r="CYI20" s="63"/>
      <c r="CYJ20" s="63"/>
      <c r="CYK20" s="63"/>
      <c r="CYL20" s="63"/>
      <c r="CYM20" s="63"/>
      <c r="CYN20" s="63"/>
      <c r="CYO20" s="63"/>
      <c r="CYP20" s="63"/>
      <c r="CYQ20" s="63"/>
      <c r="CYR20" s="63"/>
      <c r="CYS20" s="63"/>
      <c r="CYT20" s="63"/>
      <c r="CYU20" s="63"/>
      <c r="CYV20" s="63"/>
      <c r="CYW20" s="63"/>
      <c r="CYX20" s="63"/>
      <c r="CYY20" s="63"/>
      <c r="CYZ20" s="63"/>
      <c r="CZA20" s="63"/>
      <c r="CZB20" s="63"/>
      <c r="CZC20" s="63"/>
      <c r="CZD20" s="63"/>
      <c r="CZE20" s="63"/>
      <c r="CZF20" s="63"/>
      <c r="CZG20" s="63"/>
      <c r="CZH20" s="63"/>
      <c r="CZI20" s="63"/>
      <c r="CZJ20" s="63"/>
      <c r="CZK20" s="63"/>
      <c r="CZL20" s="63"/>
      <c r="CZM20" s="63"/>
      <c r="CZN20" s="63"/>
      <c r="CZO20" s="63"/>
      <c r="CZP20" s="63"/>
      <c r="CZQ20" s="63"/>
      <c r="CZR20" s="63"/>
      <c r="CZS20" s="63"/>
      <c r="CZT20" s="63"/>
      <c r="CZU20" s="63"/>
      <c r="CZV20" s="63"/>
      <c r="CZW20" s="63"/>
      <c r="CZX20" s="63"/>
      <c r="CZY20" s="63"/>
      <c r="CZZ20" s="63"/>
      <c r="DAA20" s="63"/>
      <c r="DAB20" s="63"/>
      <c r="DAC20" s="63"/>
      <c r="DAD20" s="63"/>
      <c r="DAE20" s="63"/>
      <c r="DAF20" s="63"/>
      <c r="DAG20" s="63"/>
      <c r="DAH20" s="63"/>
      <c r="DAI20" s="63"/>
      <c r="DAJ20" s="63"/>
      <c r="DAK20" s="63"/>
      <c r="DAL20" s="63"/>
      <c r="DAM20" s="63"/>
      <c r="DAN20" s="63"/>
      <c r="DAO20" s="63"/>
      <c r="DAP20" s="63"/>
      <c r="DAQ20" s="63"/>
      <c r="DAR20" s="63"/>
      <c r="DAS20" s="63"/>
      <c r="DAT20" s="63"/>
      <c r="DAU20" s="63"/>
      <c r="DAV20" s="63"/>
      <c r="DAW20" s="63"/>
      <c r="DAX20" s="63"/>
      <c r="DAY20" s="63"/>
      <c r="DAZ20" s="63"/>
      <c r="DBA20" s="63"/>
      <c r="DBB20" s="63"/>
      <c r="DBC20" s="63"/>
      <c r="DBD20" s="63"/>
      <c r="DBE20" s="63"/>
      <c r="DBF20" s="63"/>
      <c r="DBG20" s="63"/>
      <c r="DBH20" s="63"/>
      <c r="DBI20" s="63"/>
      <c r="DBJ20" s="63"/>
      <c r="DBK20" s="63"/>
      <c r="DBL20" s="63"/>
      <c r="DBM20" s="63"/>
      <c r="DBN20" s="63"/>
      <c r="DBO20" s="63"/>
      <c r="DBP20" s="63"/>
      <c r="DBQ20" s="63"/>
      <c r="DBR20" s="63"/>
      <c r="DBS20" s="63"/>
      <c r="DBT20" s="63"/>
      <c r="DBU20" s="63"/>
      <c r="DBV20" s="63"/>
      <c r="DBW20" s="63"/>
      <c r="DBX20" s="63"/>
      <c r="DBY20" s="63"/>
      <c r="DBZ20" s="63"/>
      <c r="DCA20" s="63"/>
      <c r="DCB20" s="63"/>
      <c r="DCC20" s="63"/>
      <c r="DCD20" s="63"/>
      <c r="DCE20" s="63"/>
      <c r="DCF20" s="63"/>
      <c r="DCG20" s="63"/>
      <c r="DCH20" s="63"/>
      <c r="DCI20" s="63"/>
      <c r="DCJ20" s="63"/>
      <c r="DCK20" s="63"/>
      <c r="DCL20" s="63"/>
      <c r="DCM20" s="63"/>
      <c r="DCN20" s="63"/>
      <c r="DCO20" s="63"/>
      <c r="DCP20" s="63"/>
      <c r="DCQ20" s="63"/>
      <c r="DCR20" s="63"/>
      <c r="DCS20" s="63"/>
      <c r="DCT20" s="63"/>
      <c r="DCU20" s="63"/>
      <c r="DCV20" s="63"/>
      <c r="DCW20" s="63"/>
      <c r="DCX20" s="63"/>
      <c r="DCY20" s="63"/>
      <c r="DCZ20" s="63"/>
      <c r="DDA20" s="63"/>
      <c r="DDB20" s="63"/>
      <c r="DDC20" s="63"/>
      <c r="DDD20" s="63"/>
      <c r="DDE20" s="63"/>
      <c r="DDF20" s="63"/>
      <c r="DDG20" s="63"/>
      <c r="DDH20" s="63"/>
      <c r="DDI20" s="63"/>
      <c r="DDJ20" s="63"/>
      <c r="DDK20" s="63"/>
      <c r="DDL20" s="63"/>
      <c r="DDM20" s="63"/>
      <c r="DDN20" s="63"/>
      <c r="DDO20" s="63"/>
      <c r="DDP20" s="63"/>
      <c r="DDQ20" s="63"/>
      <c r="DDR20" s="63"/>
      <c r="DDS20" s="63"/>
      <c r="DDT20" s="63"/>
      <c r="DDU20" s="63"/>
      <c r="DDV20" s="63"/>
      <c r="DDW20" s="63"/>
      <c r="DDX20" s="63"/>
      <c r="DDY20" s="63"/>
      <c r="DDZ20" s="63"/>
      <c r="DEA20" s="63"/>
      <c r="DEB20" s="63"/>
      <c r="DEC20" s="63"/>
      <c r="DED20" s="63"/>
      <c r="DEE20" s="63"/>
      <c r="DEF20" s="63"/>
      <c r="DEG20" s="63"/>
      <c r="DEH20" s="63"/>
      <c r="DEI20" s="63"/>
      <c r="DEJ20" s="63"/>
      <c r="DEK20" s="63"/>
      <c r="DEL20" s="63"/>
      <c r="DEM20" s="63"/>
      <c r="DEN20" s="63"/>
      <c r="DEO20" s="63"/>
      <c r="DEP20" s="63"/>
      <c r="DEQ20" s="63"/>
      <c r="DER20" s="63"/>
      <c r="DES20" s="63"/>
      <c r="DET20" s="63"/>
      <c r="DEU20" s="63"/>
      <c r="DEV20" s="63"/>
      <c r="DEW20" s="63"/>
      <c r="DEX20" s="63"/>
      <c r="DEY20" s="63"/>
      <c r="DEZ20" s="63"/>
      <c r="DFA20" s="63"/>
      <c r="DFB20" s="63"/>
      <c r="DFC20" s="63"/>
      <c r="DFD20" s="63"/>
      <c r="DFE20" s="63"/>
      <c r="DFF20" s="63"/>
      <c r="DFG20" s="63"/>
      <c r="DFH20" s="63"/>
      <c r="DFI20" s="63"/>
      <c r="DFJ20" s="63"/>
      <c r="DFK20" s="63"/>
      <c r="DFL20" s="63"/>
      <c r="DFM20" s="63"/>
      <c r="DFN20" s="63"/>
      <c r="DFO20" s="63"/>
      <c r="DFP20" s="63"/>
      <c r="DFQ20" s="63"/>
      <c r="DFR20" s="63"/>
      <c r="DFS20" s="63"/>
      <c r="DFT20" s="63"/>
      <c r="DFU20" s="63"/>
      <c r="DFV20" s="63"/>
      <c r="DFW20" s="63"/>
      <c r="DFX20" s="63"/>
      <c r="DFY20" s="63"/>
      <c r="DFZ20" s="63"/>
      <c r="DGA20" s="63"/>
      <c r="DGB20" s="63"/>
      <c r="DGC20" s="63"/>
      <c r="DGD20" s="63"/>
      <c r="DGE20" s="63"/>
      <c r="DGF20" s="63"/>
      <c r="DGG20" s="63"/>
      <c r="DGH20" s="63"/>
      <c r="DGI20" s="63"/>
      <c r="DGJ20" s="63"/>
      <c r="DGK20" s="63"/>
      <c r="DGL20" s="63"/>
      <c r="DGM20" s="63"/>
      <c r="DGN20" s="63"/>
      <c r="DGO20" s="63"/>
      <c r="DGP20" s="63"/>
      <c r="DGQ20" s="63"/>
      <c r="DGR20" s="63"/>
      <c r="DGS20" s="63"/>
      <c r="DGT20" s="63"/>
      <c r="DGU20" s="63"/>
      <c r="DGV20" s="63"/>
      <c r="DGW20" s="63"/>
      <c r="DGX20" s="63"/>
      <c r="DGY20" s="63"/>
      <c r="DGZ20" s="63"/>
      <c r="DHA20" s="63"/>
      <c r="DHB20" s="63"/>
      <c r="DHC20" s="63"/>
      <c r="DHD20" s="63"/>
      <c r="DHE20" s="63"/>
      <c r="DHF20" s="63"/>
      <c r="DHG20" s="63"/>
      <c r="DHH20" s="63"/>
      <c r="DHI20" s="63"/>
      <c r="DHJ20" s="63"/>
      <c r="DHK20" s="63"/>
      <c r="DHL20" s="63"/>
      <c r="DHM20" s="63"/>
      <c r="DHN20" s="63"/>
      <c r="DHO20" s="63"/>
      <c r="DHP20" s="63"/>
      <c r="DHQ20" s="63"/>
      <c r="DHR20" s="63"/>
      <c r="DHS20" s="63"/>
      <c r="DHT20" s="63"/>
      <c r="DHU20" s="63"/>
      <c r="DHV20" s="63"/>
      <c r="DHW20" s="63"/>
      <c r="DHX20" s="63"/>
      <c r="DHY20" s="63"/>
      <c r="DHZ20" s="63"/>
      <c r="DIA20" s="63"/>
      <c r="DIB20" s="63"/>
      <c r="DIC20" s="63"/>
      <c r="DID20" s="63"/>
      <c r="DIE20" s="63"/>
      <c r="DIF20" s="63"/>
      <c r="DIG20" s="63"/>
      <c r="DIH20" s="63"/>
      <c r="DII20" s="63"/>
      <c r="DIJ20" s="63"/>
      <c r="DIK20" s="63"/>
      <c r="DIL20" s="63"/>
      <c r="DIM20" s="63"/>
      <c r="DIN20" s="63"/>
      <c r="DIO20" s="63"/>
      <c r="DIP20" s="63"/>
      <c r="DIQ20" s="63"/>
      <c r="DIR20" s="63"/>
      <c r="DIS20" s="63"/>
      <c r="DIT20" s="63"/>
      <c r="DIU20" s="63"/>
      <c r="DIV20" s="63"/>
      <c r="DIW20" s="63"/>
      <c r="DIX20" s="63"/>
      <c r="DIY20" s="63"/>
      <c r="DIZ20" s="63"/>
      <c r="DJA20" s="63"/>
      <c r="DJB20" s="63"/>
      <c r="DJC20" s="63"/>
      <c r="DJD20" s="63"/>
      <c r="DJE20" s="63"/>
      <c r="DJF20" s="63"/>
      <c r="DJG20" s="63"/>
      <c r="DJH20" s="63"/>
      <c r="DJI20" s="63"/>
      <c r="DJJ20" s="63"/>
      <c r="DJK20" s="63"/>
      <c r="DJL20" s="63"/>
      <c r="DJM20" s="63"/>
      <c r="DJN20" s="63"/>
      <c r="DJO20" s="63"/>
      <c r="DJP20" s="63"/>
      <c r="DJQ20" s="63"/>
      <c r="DJR20" s="63"/>
      <c r="DJS20" s="63"/>
      <c r="DJT20" s="63"/>
      <c r="DJU20" s="63"/>
      <c r="DJV20" s="63"/>
      <c r="DJW20" s="63"/>
      <c r="DJX20" s="63"/>
      <c r="DJY20" s="63"/>
      <c r="DJZ20" s="63"/>
      <c r="DKA20" s="63"/>
      <c r="DKB20" s="63"/>
      <c r="DKC20" s="63"/>
      <c r="DKD20" s="63"/>
      <c r="DKE20" s="63"/>
      <c r="DKF20" s="63"/>
      <c r="DKG20" s="63"/>
      <c r="DKH20" s="63"/>
      <c r="DKI20" s="63"/>
      <c r="DKJ20" s="63"/>
      <c r="DKK20" s="63"/>
      <c r="DKL20" s="63"/>
      <c r="DKM20" s="63"/>
      <c r="DKN20" s="63"/>
      <c r="DKO20" s="63"/>
      <c r="DKP20" s="63"/>
      <c r="DKQ20" s="63"/>
      <c r="DKR20" s="63"/>
      <c r="DKS20" s="63"/>
      <c r="DKT20" s="63"/>
      <c r="DKU20" s="63"/>
      <c r="DKV20" s="63"/>
      <c r="DKW20" s="63"/>
      <c r="DKX20" s="63"/>
      <c r="DKY20" s="63"/>
      <c r="DKZ20" s="63"/>
      <c r="DLA20" s="63"/>
      <c r="DLB20" s="63"/>
      <c r="DLC20" s="63"/>
      <c r="DLD20" s="63"/>
      <c r="DLE20" s="63"/>
      <c r="DLF20" s="63"/>
      <c r="DLG20" s="63"/>
      <c r="DLH20" s="63"/>
      <c r="DLI20" s="63"/>
      <c r="DLJ20" s="63"/>
      <c r="DLK20" s="63"/>
      <c r="DLL20" s="63"/>
      <c r="DLM20" s="63"/>
      <c r="DLN20" s="63"/>
      <c r="DLO20" s="63"/>
      <c r="DLP20" s="63"/>
      <c r="DLQ20" s="63"/>
      <c r="DLR20" s="63"/>
      <c r="DLS20" s="63"/>
      <c r="DLT20" s="63"/>
      <c r="DLU20" s="63"/>
      <c r="DLV20" s="63"/>
      <c r="DLW20" s="63"/>
      <c r="DLX20" s="63"/>
      <c r="DLY20" s="63"/>
      <c r="DLZ20" s="63"/>
      <c r="DMA20" s="63"/>
      <c r="DMB20" s="63"/>
      <c r="DMC20" s="63"/>
      <c r="DMD20" s="63"/>
      <c r="DME20" s="63"/>
      <c r="DMF20" s="63"/>
      <c r="DMG20" s="63"/>
      <c r="DMH20" s="63"/>
      <c r="DMI20" s="63"/>
      <c r="DMJ20" s="63"/>
      <c r="DMK20" s="63"/>
      <c r="DML20" s="63"/>
      <c r="DMM20" s="63"/>
      <c r="DMN20" s="63"/>
      <c r="DMO20" s="63"/>
      <c r="DMP20" s="63"/>
      <c r="DMQ20" s="63"/>
      <c r="DMR20" s="63"/>
      <c r="DMS20" s="63"/>
      <c r="DMT20" s="63"/>
      <c r="DMU20" s="63"/>
      <c r="DMV20" s="63"/>
      <c r="DMW20" s="63"/>
      <c r="DMX20" s="63"/>
      <c r="DMY20" s="63"/>
      <c r="DMZ20" s="63"/>
      <c r="DNA20" s="63"/>
      <c r="DNB20" s="63"/>
      <c r="DNC20" s="63"/>
      <c r="DND20" s="63"/>
      <c r="DNE20" s="63"/>
      <c r="DNF20" s="63"/>
      <c r="DNG20" s="63"/>
      <c r="DNH20" s="63"/>
      <c r="DNI20" s="63"/>
      <c r="DNJ20" s="63"/>
      <c r="DNK20" s="63"/>
      <c r="DNL20" s="63"/>
      <c r="DNM20" s="63"/>
      <c r="DNN20" s="63"/>
      <c r="DNO20" s="63"/>
      <c r="DNP20" s="63"/>
      <c r="DNQ20" s="63"/>
      <c r="DNR20" s="63"/>
      <c r="DNS20" s="63"/>
      <c r="DNT20" s="63"/>
      <c r="DNU20" s="63"/>
      <c r="DNV20" s="63"/>
      <c r="DNW20" s="63"/>
      <c r="DNX20" s="63"/>
      <c r="DNY20" s="63"/>
      <c r="DNZ20" s="63"/>
      <c r="DOA20" s="63"/>
      <c r="DOB20" s="63"/>
      <c r="DOC20" s="63"/>
      <c r="DOD20" s="63"/>
      <c r="DOE20" s="63"/>
      <c r="DOF20" s="63"/>
      <c r="DOG20" s="63"/>
      <c r="DOH20" s="63"/>
      <c r="DOI20" s="63"/>
      <c r="DOJ20" s="63"/>
      <c r="DOK20" s="63"/>
      <c r="DOL20" s="63"/>
      <c r="DOM20" s="63"/>
      <c r="DON20" s="63"/>
      <c r="DOO20" s="63"/>
      <c r="DOP20" s="63"/>
      <c r="DOQ20" s="63"/>
      <c r="DOR20" s="63"/>
      <c r="DOS20" s="63"/>
      <c r="DOT20" s="63"/>
      <c r="DOU20" s="63"/>
      <c r="DOV20" s="63"/>
      <c r="DOW20" s="63"/>
      <c r="DOX20" s="63"/>
      <c r="DOY20" s="63"/>
      <c r="DOZ20" s="63"/>
      <c r="DPA20" s="63"/>
      <c r="DPB20" s="63"/>
      <c r="DPC20" s="63"/>
      <c r="DPD20" s="63"/>
      <c r="DPE20" s="63"/>
      <c r="DPF20" s="63"/>
      <c r="DPG20" s="63"/>
      <c r="DPH20" s="63"/>
      <c r="DPI20" s="63"/>
      <c r="DPJ20" s="63"/>
      <c r="DPK20" s="63"/>
      <c r="DPL20" s="63"/>
      <c r="DPM20" s="63"/>
      <c r="DPN20" s="63"/>
      <c r="DPO20" s="63"/>
      <c r="DPP20" s="63"/>
      <c r="DPQ20" s="63"/>
      <c r="DPR20" s="63"/>
      <c r="DPS20" s="63"/>
      <c r="DPT20" s="63"/>
      <c r="DPU20" s="63"/>
      <c r="DPV20" s="63"/>
      <c r="DPW20" s="63"/>
      <c r="DPX20" s="63"/>
      <c r="DPY20" s="63"/>
      <c r="DPZ20" s="63"/>
      <c r="DQA20" s="63"/>
      <c r="DQB20" s="63"/>
      <c r="DQC20" s="63"/>
      <c r="DQD20" s="63"/>
      <c r="DQE20" s="63"/>
      <c r="DQF20" s="63"/>
      <c r="DQG20" s="63"/>
      <c r="DQH20" s="63"/>
      <c r="DQI20" s="63"/>
      <c r="DQJ20" s="63"/>
      <c r="DQK20" s="63"/>
      <c r="DQL20" s="63"/>
      <c r="DQM20" s="63"/>
      <c r="DQN20" s="63"/>
      <c r="DQO20" s="63"/>
      <c r="DQP20" s="63"/>
      <c r="DQQ20" s="63"/>
      <c r="DQR20" s="63"/>
      <c r="DQS20" s="63"/>
      <c r="DQT20" s="63"/>
      <c r="DQU20" s="63"/>
      <c r="DQV20" s="63"/>
      <c r="DQW20" s="63"/>
      <c r="DQX20" s="63"/>
      <c r="DQY20" s="63"/>
      <c r="DQZ20" s="63"/>
      <c r="DRA20" s="63"/>
      <c r="DRB20" s="63"/>
      <c r="DRC20" s="63"/>
      <c r="DRD20" s="63"/>
      <c r="DRE20" s="63"/>
      <c r="DRF20" s="63"/>
      <c r="DRG20" s="63"/>
      <c r="DRH20" s="63"/>
      <c r="DRI20" s="63"/>
      <c r="DRJ20" s="63"/>
      <c r="DRK20" s="63"/>
      <c r="DRL20" s="63"/>
      <c r="DRM20" s="63"/>
      <c r="DRN20" s="63"/>
      <c r="DRO20" s="63"/>
      <c r="DRP20" s="63"/>
      <c r="DRQ20" s="63"/>
      <c r="DRR20" s="63"/>
      <c r="DRS20" s="63"/>
      <c r="DRT20" s="63"/>
      <c r="DRU20" s="63"/>
      <c r="DRV20" s="63"/>
      <c r="DRW20" s="63"/>
      <c r="DRX20" s="63"/>
      <c r="DRY20" s="63"/>
      <c r="DRZ20" s="63"/>
      <c r="DSA20" s="63"/>
      <c r="DSB20" s="63"/>
      <c r="DSC20" s="63"/>
      <c r="DSD20" s="63"/>
      <c r="DSE20" s="63"/>
      <c r="DSF20" s="63"/>
      <c r="DSG20" s="63"/>
      <c r="DSH20" s="63"/>
      <c r="DSI20" s="63"/>
      <c r="DSJ20" s="63"/>
      <c r="DSK20" s="63"/>
      <c r="DSL20" s="63"/>
      <c r="DSM20" s="63"/>
      <c r="DSN20" s="63"/>
      <c r="DSO20" s="63"/>
      <c r="DSP20" s="63"/>
      <c r="DSQ20" s="63"/>
      <c r="DSR20" s="63"/>
      <c r="DSS20" s="63"/>
      <c r="DST20" s="63"/>
      <c r="DSU20" s="63"/>
      <c r="DSV20" s="63"/>
      <c r="DSW20" s="63"/>
      <c r="DSX20" s="63"/>
      <c r="DSY20" s="63"/>
      <c r="DSZ20" s="63"/>
      <c r="DTA20" s="63"/>
      <c r="DTB20" s="63"/>
      <c r="DTC20" s="63"/>
      <c r="DTD20" s="63"/>
      <c r="DTE20" s="63"/>
      <c r="DTF20" s="63"/>
      <c r="DTG20" s="63"/>
      <c r="DTH20" s="63"/>
      <c r="DTI20" s="63"/>
      <c r="DTJ20" s="63"/>
      <c r="DTK20" s="63"/>
      <c r="DTL20" s="63"/>
      <c r="DTM20" s="63"/>
      <c r="DTN20" s="63"/>
      <c r="DTO20" s="63"/>
      <c r="DTP20" s="63"/>
      <c r="DTQ20" s="63"/>
      <c r="DTR20" s="63"/>
      <c r="DTS20" s="63"/>
      <c r="DTT20" s="63"/>
      <c r="DTU20" s="63"/>
      <c r="DTV20" s="63"/>
      <c r="DTW20" s="63"/>
      <c r="DTX20" s="63"/>
      <c r="DTY20" s="63"/>
      <c r="DTZ20" s="63"/>
      <c r="DUA20" s="63"/>
      <c r="DUB20" s="63"/>
      <c r="DUC20" s="63"/>
      <c r="DUD20" s="63"/>
      <c r="DUE20" s="63"/>
      <c r="DUF20" s="63"/>
      <c r="DUG20" s="63"/>
      <c r="DUH20" s="63"/>
      <c r="DUI20" s="63"/>
      <c r="DUJ20" s="63"/>
      <c r="DUK20" s="63"/>
      <c r="DUL20" s="63"/>
      <c r="DUM20" s="63"/>
      <c r="DUN20" s="63"/>
      <c r="DUO20" s="63"/>
      <c r="DUP20" s="63"/>
      <c r="DUQ20" s="63"/>
      <c r="DUR20" s="63"/>
      <c r="DUS20" s="63"/>
      <c r="DUT20" s="63"/>
      <c r="DUU20" s="63"/>
      <c r="DUV20" s="63"/>
      <c r="DUW20" s="63"/>
      <c r="DUX20" s="63"/>
      <c r="DUY20" s="63"/>
      <c r="DUZ20" s="63"/>
      <c r="DVA20" s="63"/>
      <c r="DVB20" s="63"/>
      <c r="DVC20" s="63"/>
      <c r="DVD20" s="63"/>
      <c r="DVE20" s="63"/>
      <c r="DVF20" s="63"/>
      <c r="DVG20" s="63"/>
      <c r="DVH20" s="63"/>
      <c r="DVI20" s="63"/>
      <c r="DVJ20" s="63"/>
      <c r="DVK20" s="63"/>
      <c r="DVL20" s="63"/>
      <c r="DVM20" s="63"/>
      <c r="DVN20" s="63"/>
      <c r="DVO20" s="63"/>
      <c r="DVP20" s="63"/>
      <c r="DVQ20" s="63"/>
      <c r="DVR20" s="63"/>
      <c r="DVS20" s="63"/>
      <c r="DVT20" s="63"/>
      <c r="DVU20" s="63"/>
      <c r="DVV20" s="63"/>
      <c r="DVW20" s="63"/>
      <c r="DVX20" s="63"/>
      <c r="DVY20" s="63"/>
      <c r="DVZ20" s="63"/>
      <c r="DWA20" s="63"/>
      <c r="DWB20" s="63"/>
      <c r="DWC20" s="63"/>
      <c r="DWD20" s="63"/>
      <c r="DWE20" s="63"/>
      <c r="DWF20" s="63"/>
      <c r="DWG20" s="63"/>
      <c r="DWH20" s="63"/>
      <c r="DWI20" s="63"/>
      <c r="DWJ20" s="63"/>
      <c r="DWK20" s="63"/>
      <c r="DWL20" s="63"/>
      <c r="DWM20" s="63"/>
      <c r="DWN20" s="63"/>
      <c r="DWO20" s="63"/>
      <c r="DWP20" s="63"/>
      <c r="DWQ20" s="63"/>
      <c r="DWR20" s="63"/>
      <c r="DWS20" s="63"/>
      <c r="DWT20" s="63"/>
      <c r="DWU20" s="63"/>
      <c r="DWV20" s="63"/>
      <c r="DWW20" s="63"/>
      <c r="DWX20" s="63"/>
      <c r="DWY20" s="63"/>
      <c r="DWZ20" s="63"/>
      <c r="DXA20" s="63"/>
      <c r="DXB20" s="63"/>
      <c r="DXC20" s="63"/>
      <c r="DXD20" s="63"/>
      <c r="DXE20" s="63"/>
      <c r="DXF20" s="63"/>
      <c r="DXG20" s="63"/>
      <c r="DXH20" s="63"/>
      <c r="DXI20" s="63"/>
      <c r="DXJ20" s="63"/>
      <c r="DXK20" s="63"/>
      <c r="DXL20" s="63"/>
      <c r="DXM20" s="63"/>
      <c r="DXN20" s="63"/>
      <c r="DXO20" s="63"/>
      <c r="DXP20" s="63"/>
      <c r="DXQ20" s="63"/>
      <c r="DXR20" s="63"/>
      <c r="DXS20" s="63"/>
      <c r="DXT20" s="63"/>
      <c r="DXU20" s="63"/>
      <c r="DXV20" s="63"/>
      <c r="DXW20" s="63"/>
      <c r="DXX20" s="63"/>
      <c r="DXY20" s="63"/>
      <c r="DXZ20" s="63"/>
      <c r="DYA20" s="63"/>
      <c r="DYB20" s="63"/>
      <c r="DYC20" s="63"/>
      <c r="DYD20" s="63"/>
      <c r="DYE20" s="63"/>
      <c r="DYF20" s="63"/>
      <c r="DYG20" s="63"/>
      <c r="DYH20" s="63"/>
      <c r="DYI20" s="63"/>
      <c r="DYJ20" s="63"/>
      <c r="DYK20" s="63"/>
      <c r="DYL20" s="63"/>
      <c r="DYM20" s="63"/>
      <c r="DYN20" s="63"/>
      <c r="DYO20" s="63"/>
      <c r="DYP20" s="63"/>
      <c r="DYQ20" s="63"/>
      <c r="DYR20" s="63"/>
      <c r="DYS20" s="63"/>
      <c r="DYT20" s="63"/>
      <c r="DYU20" s="63"/>
      <c r="DYV20" s="63"/>
      <c r="DYW20" s="63"/>
      <c r="DYX20" s="63"/>
      <c r="DYY20" s="63"/>
      <c r="DYZ20" s="63"/>
      <c r="DZA20" s="63"/>
      <c r="DZB20" s="63"/>
      <c r="DZC20" s="63"/>
      <c r="DZD20" s="63"/>
      <c r="DZE20" s="63"/>
      <c r="DZF20" s="63"/>
      <c r="DZG20" s="63"/>
      <c r="DZH20" s="63"/>
      <c r="DZI20" s="63"/>
      <c r="DZJ20" s="63"/>
      <c r="DZK20" s="63"/>
      <c r="DZL20" s="63"/>
      <c r="DZM20" s="63"/>
      <c r="DZN20" s="63"/>
      <c r="DZO20" s="63"/>
      <c r="DZP20" s="63"/>
      <c r="DZQ20" s="63"/>
      <c r="DZR20" s="63"/>
      <c r="DZS20" s="63"/>
      <c r="DZT20" s="63"/>
      <c r="DZU20" s="63"/>
      <c r="DZV20" s="63"/>
      <c r="DZW20" s="63"/>
      <c r="DZX20" s="63"/>
      <c r="DZY20" s="63"/>
      <c r="DZZ20" s="63"/>
      <c r="EAA20" s="63"/>
      <c r="EAB20" s="63"/>
      <c r="EAC20" s="63"/>
      <c r="EAD20" s="63"/>
      <c r="EAE20" s="63"/>
      <c r="EAF20" s="63"/>
      <c r="EAG20" s="63"/>
      <c r="EAH20" s="63"/>
      <c r="EAI20" s="63"/>
      <c r="EAJ20" s="63"/>
      <c r="EAK20" s="63"/>
      <c r="EAL20" s="63"/>
      <c r="EAM20" s="63"/>
      <c r="EAN20" s="63"/>
      <c r="EAO20" s="63"/>
      <c r="EAP20" s="63"/>
      <c r="EAQ20" s="63"/>
      <c r="EAR20" s="63"/>
      <c r="EAS20" s="63"/>
      <c r="EAT20" s="63"/>
      <c r="EAU20" s="63"/>
      <c r="EAV20" s="63"/>
      <c r="EAW20" s="63"/>
      <c r="EAX20" s="63"/>
      <c r="EAY20" s="63"/>
      <c r="EAZ20" s="63"/>
      <c r="EBA20" s="63"/>
      <c r="EBB20" s="63"/>
      <c r="EBC20" s="63"/>
      <c r="EBD20" s="63"/>
      <c r="EBE20" s="63"/>
      <c r="EBF20" s="63"/>
      <c r="EBG20" s="63"/>
      <c r="EBH20" s="63"/>
      <c r="EBI20" s="63"/>
      <c r="EBJ20" s="63"/>
      <c r="EBK20" s="63"/>
      <c r="EBL20" s="63"/>
      <c r="EBM20" s="63"/>
      <c r="EBN20" s="63"/>
      <c r="EBO20" s="63"/>
      <c r="EBP20" s="63"/>
      <c r="EBQ20" s="63"/>
      <c r="EBR20" s="63"/>
      <c r="EBS20" s="63"/>
      <c r="EBT20" s="63"/>
      <c r="EBU20" s="63"/>
      <c r="EBV20" s="63"/>
      <c r="EBW20" s="63"/>
      <c r="EBX20" s="63"/>
      <c r="EBY20" s="63"/>
      <c r="EBZ20" s="63"/>
      <c r="ECA20" s="63"/>
      <c r="ECB20" s="63"/>
      <c r="ECC20" s="63"/>
      <c r="ECD20" s="63"/>
      <c r="ECE20" s="63"/>
      <c r="ECF20" s="63"/>
      <c r="ECG20" s="63"/>
      <c r="ECH20" s="63"/>
      <c r="ECI20" s="63"/>
      <c r="ECJ20" s="63"/>
      <c r="ECK20" s="63"/>
      <c r="ECL20" s="63"/>
      <c r="ECM20" s="63"/>
      <c r="ECN20" s="63"/>
      <c r="ECO20" s="63"/>
      <c r="ECP20" s="63"/>
      <c r="ECQ20" s="63"/>
      <c r="ECR20" s="63"/>
      <c r="ECS20" s="63"/>
      <c r="ECT20" s="63"/>
      <c r="ECU20" s="63"/>
      <c r="ECV20" s="63"/>
      <c r="ECW20" s="63"/>
      <c r="ECX20" s="63"/>
      <c r="ECY20" s="63"/>
      <c r="ECZ20" s="63"/>
      <c r="EDA20" s="63"/>
      <c r="EDB20" s="63"/>
      <c r="EDC20" s="63"/>
      <c r="EDD20" s="63"/>
      <c r="EDE20" s="63"/>
      <c r="EDF20" s="63"/>
      <c r="EDG20" s="63"/>
      <c r="EDH20" s="63"/>
      <c r="EDI20" s="63"/>
      <c r="EDJ20" s="63"/>
      <c r="EDK20" s="63"/>
      <c r="EDL20" s="63"/>
      <c r="EDM20" s="63"/>
      <c r="EDN20" s="63"/>
      <c r="EDO20" s="63"/>
      <c r="EDP20" s="63"/>
      <c r="EDQ20" s="63"/>
      <c r="EDR20" s="63"/>
      <c r="EDS20" s="63"/>
      <c r="EDT20" s="63"/>
      <c r="EDU20" s="63"/>
      <c r="EDV20" s="63"/>
      <c r="EDW20" s="63"/>
      <c r="EDX20" s="63"/>
      <c r="EDY20" s="63"/>
      <c r="EDZ20" s="63"/>
      <c r="EEA20" s="63"/>
      <c r="EEB20" s="63"/>
      <c r="EEC20" s="63"/>
      <c r="EED20" s="63"/>
      <c r="EEE20" s="63"/>
      <c r="EEF20" s="63"/>
      <c r="EEG20" s="63"/>
      <c r="EEH20" s="63"/>
      <c r="EEI20" s="63"/>
      <c r="EEJ20" s="63"/>
      <c r="EEK20" s="63"/>
      <c r="EEL20" s="63"/>
      <c r="EEM20" s="63"/>
      <c r="EEN20" s="63"/>
      <c r="EEO20" s="63"/>
      <c r="EEP20" s="63"/>
      <c r="EEQ20" s="63"/>
      <c r="EER20" s="63"/>
      <c r="EES20" s="63"/>
      <c r="EET20" s="63"/>
      <c r="EEU20" s="63"/>
      <c r="EEV20" s="63"/>
      <c r="EEW20" s="63"/>
      <c r="EEX20" s="63"/>
      <c r="EEY20" s="63"/>
      <c r="EEZ20" s="63"/>
      <c r="EFA20" s="63"/>
      <c r="EFB20" s="63"/>
      <c r="EFC20" s="63"/>
      <c r="EFD20" s="63"/>
      <c r="EFE20" s="63"/>
      <c r="EFF20" s="63"/>
      <c r="EFG20" s="63"/>
      <c r="EFH20" s="63"/>
      <c r="EFI20" s="63"/>
      <c r="EFJ20" s="63"/>
      <c r="EFK20" s="63"/>
      <c r="EFL20" s="63"/>
      <c r="EFM20" s="63"/>
      <c r="EFN20" s="63"/>
      <c r="EFO20" s="63"/>
      <c r="EFP20" s="63"/>
      <c r="EFQ20" s="63"/>
      <c r="EFR20" s="63"/>
      <c r="EFS20" s="63"/>
      <c r="EFT20" s="63"/>
      <c r="EFU20" s="63"/>
      <c r="EFV20" s="63"/>
      <c r="EFW20" s="63"/>
      <c r="EFX20" s="63"/>
      <c r="EFY20" s="63"/>
      <c r="EFZ20" s="63"/>
      <c r="EGA20" s="63"/>
      <c r="EGB20" s="63"/>
      <c r="EGC20" s="63"/>
      <c r="EGD20" s="63"/>
      <c r="EGE20" s="63"/>
      <c r="EGF20" s="63"/>
      <c r="EGG20" s="63"/>
      <c r="EGH20" s="63"/>
      <c r="EGI20" s="63"/>
      <c r="EGJ20" s="63"/>
      <c r="EGK20" s="63"/>
      <c r="EGL20" s="63"/>
      <c r="EGM20" s="63"/>
      <c r="EGN20" s="63"/>
      <c r="EGO20" s="63"/>
      <c r="EGP20" s="63"/>
      <c r="EGQ20" s="63"/>
      <c r="EGR20" s="63"/>
      <c r="EGS20" s="63"/>
      <c r="EGT20" s="63"/>
      <c r="EGU20" s="63"/>
      <c r="EGV20" s="63"/>
      <c r="EGW20" s="63"/>
      <c r="EGX20" s="63"/>
      <c r="EGY20" s="63"/>
      <c r="EGZ20" s="63"/>
      <c r="EHA20" s="63"/>
      <c r="EHB20" s="63"/>
      <c r="EHC20" s="63"/>
      <c r="EHD20" s="63"/>
      <c r="EHE20" s="63"/>
      <c r="EHF20" s="63"/>
      <c r="EHG20" s="63"/>
      <c r="EHH20" s="63"/>
      <c r="EHI20" s="63"/>
      <c r="EHJ20" s="63"/>
      <c r="EHK20" s="63"/>
      <c r="EHL20" s="63"/>
      <c r="EHM20" s="63"/>
      <c r="EHN20" s="63"/>
      <c r="EHO20" s="63"/>
      <c r="EHP20" s="63"/>
      <c r="EHQ20" s="63"/>
      <c r="EHR20" s="63"/>
      <c r="EHS20" s="63"/>
      <c r="EHT20" s="63"/>
      <c r="EHU20" s="63"/>
      <c r="EHV20" s="63"/>
      <c r="EHW20" s="63"/>
      <c r="EHX20" s="63"/>
      <c r="EHY20" s="63"/>
      <c r="EHZ20" s="63"/>
      <c r="EIA20" s="63"/>
      <c r="EIB20" s="63"/>
      <c r="EIC20" s="63"/>
      <c r="EID20" s="63"/>
      <c r="EIE20" s="63"/>
      <c r="EIF20" s="63"/>
      <c r="EIG20" s="63"/>
      <c r="EIH20" s="63"/>
      <c r="EII20" s="63"/>
      <c r="EIJ20" s="63"/>
      <c r="EIK20" s="63"/>
      <c r="EIL20" s="63"/>
      <c r="EIM20" s="63"/>
      <c r="EIN20" s="63"/>
      <c r="EIO20" s="63"/>
      <c r="EIP20" s="63"/>
      <c r="EIQ20" s="63"/>
      <c r="EIR20" s="63"/>
      <c r="EIS20" s="63"/>
      <c r="EIT20" s="63"/>
      <c r="EIU20" s="63"/>
      <c r="EIV20" s="63"/>
      <c r="EIW20" s="63"/>
      <c r="EIX20" s="63"/>
      <c r="EIY20" s="63"/>
      <c r="EIZ20" s="63"/>
      <c r="EJA20" s="63"/>
      <c r="EJB20" s="63"/>
      <c r="EJC20" s="63"/>
      <c r="EJD20" s="63"/>
      <c r="EJE20" s="63"/>
      <c r="EJF20" s="63"/>
      <c r="EJG20" s="63"/>
      <c r="EJH20" s="63"/>
      <c r="EJI20" s="63"/>
      <c r="EJJ20" s="63"/>
      <c r="EJK20" s="63"/>
      <c r="EJL20" s="63"/>
      <c r="EJM20" s="63"/>
      <c r="EJN20" s="63"/>
      <c r="EJO20" s="63"/>
      <c r="EJP20" s="63"/>
      <c r="EJQ20" s="63"/>
      <c r="EJR20" s="63"/>
      <c r="EJS20" s="63"/>
      <c r="EJT20" s="63"/>
      <c r="EJU20" s="63"/>
      <c r="EJV20" s="63"/>
      <c r="EJW20" s="63"/>
      <c r="EJX20" s="63"/>
      <c r="EJY20" s="63"/>
      <c r="EJZ20" s="63"/>
      <c r="EKA20" s="63"/>
      <c r="EKB20" s="63"/>
      <c r="EKC20" s="63"/>
      <c r="EKD20" s="63"/>
      <c r="EKE20" s="63"/>
      <c r="EKF20" s="63"/>
      <c r="EKG20" s="63"/>
      <c r="EKH20" s="63"/>
      <c r="EKI20" s="63"/>
      <c r="EKJ20" s="63"/>
      <c r="EKK20" s="63"/>
      <c r="EKL20" s="63"/>
      <c r="EKM20" s="63"/>
      <c r="EKN20" s="63"/>
      <c r="EKO20" s="63"/>
      <c r="EKP20" s="63"/>
      <c r="EKQ20" s="63"/>
      <c r="EKR20" s="63"/>
      <c r="EKS20" s="63"/>
      <c r="EKT20" s="63"/>
      <c r="EKU20" s="63"/>
      <c r="EKV20" s="63"/>
      <c r="EKW20" s="63"/>
      <c r="EKX20" s="63"/>
      <c r="EKY20" s="63"/>
      <c r="EKZ20" s="63"/>
      <c r="ELA20" s="63"/>
      <c r="ELB20" s="63"/>
      <c r="ELC20" s="63"/>
      <c r="ELD20" s="63"/>
      <c r="ELE20" s="63"/>
      <c r="ELF20" s="63"/>
      <c r="ELG20" s="63"/>
      <c r="ELH20" s="63"/>
      <c r="ELI20" s="63"/>
      <c r="ELJ20" s="63"/>
      <c r="ELK20" s="63"/>
      <c r="ELL20" s="63"/>
      <c r="ELM20" s="63"/>
      <c r="ELN20" s="63"/>
      <c r="ELO20" s="63"/>
      <c r="ELP20" s="63"/>
      <c r="ELQ20" s="63"/>
      <c r="ELR20" s="63"/>
      <c r="ELS20" s="63"/>
      <c r="ELT20" s="63"/>
      <c r="ELU20" s="63"/>
      <c r="ELV20" s="63"/>
      <c r="ELW20" s="63"/>
      <c r="ELX20" s="63"/>
      <c r="ELY20" s="63"/>
      <c r="ELZ20" s="63"/>
      <c r="EMA20" s="63"/>
      <c r="EMB20" s="63"/>
      <c r="EMC20" s="63"/>
      <c r="EMD20" s="63"/>
      <c r="EME20" s="63"/>
      <c r="EMF20" s="63"/>
      <c r="EMG20" s="63"/>
      <c r="EMH20" s="63"/>
      <c r="EMI20" s="63"/>
      <c r="EMJ20" s="63"/>
      <c r="EMK20" s="63"/>
      <c r="EML20" s="63"/>
      <c r="EMM20" s="63"/>
      <c r="EMN20" s="63"/>
      <c r="EMO20" s="63"/>
      <c r="EMP20" s="63"/>
      <c r="EMQ20" s="63"/>
      <c r="EMR20" s="63"/>
      <c r="EMS20" s="63"/>
      <c r="EMT20" s="63"/>
      <c r="EMU20" s="63"/>
      <c r="EMV20" s="63"/>
      <c r="EMW20" s="63"/>
      <c r="EMX20" s="63"/>
      <c r="EMY20" s="63"/>
      <c r="EMZ20" s="63"/>
      <c r="ENA20" s="63"/>
      <c r="ENB20" s="63"/>
      <c r="ENC20" s="63"/>
      <c r="END20" s="63"/>
      <c r="ENE20" s="63"/>
      <c r="ENF20" s="63"/>
      <c r="ENG20" s="63"/>
      <c r="ENH20" s="63"/>
      <c r="ENI20" s="63"/>
      <c r="ENJ20" s="63"/>
      <c r="ENK20" s="63"/>
      <c r="ENL20" s="63"/>
      <c r="ENM20" s="63"/>
      <c r="ENN20" s="63"/>
      <c r="ENO20" s="63"/>
      <c r="ENP20" s="63"/>
      <c r="ENQ20" s="63"/>
      <c r="ENR20" s="63"/>
      <c r="ENS20" s="63"/>
      <c r="ENT20" s="63"/>
      <c r="ENU20" s="63"/>
      <c r="ENV20" s="63"/>
      <c r="ENW20" s="63"/>
      <c r="ENX20" s="63"/>
      <c r="ENY20" s="63"/>
      <c r="ENZ20" s="63"/>
      <c r="EOA20" s="63"/>
      <c r="EOB20" s="63"/>
      <c r="EOC20" s="63"/>
      <c r="EOD20" s="63"/>
      <c r="EOE20" s="63"/>
      <c r="EOF20" s="63"/>
      <c r="EOG20" s="63"/>
      <c r="EOH20" s="63"/>
      <c r="EOI20" s="63"/>
      <c r="EOJ20" s="63"/>
      <c r="EOK20" s="63"/>
      <c r="EOL20" s="63"/>
      <c r="EOM20" s="63"/>
      <c r="EON20" s="63"/>
      <c r="EOO20" s="63"/>
      <c r="EOP20" s="63"/>
      <c r="EOQ20" s="63"/>
      <c r="EOR20" s="63"/>
      <c r="EOS20" s="63"/>
      <c r="EOT20" s="63"/>
      <c r="EOU20" s="63"/>
      <c r="EOV20" s="63"/>
      <c r="EOW20" s="63"/>
      <c r="EOX20" s="63"/>
      <c r="EOY20" s="63"/>
      <c r="EOZ20" s="63"/>
      <c r="EPA20" s="63"/>
      <c r="EPB20" s="63"/>
      <c r="EPC20" s="63"/>
      <c r="EPD20" s="63"/>
      <c r="EPE20" s="63"/>
      <c r="EPF20" s="63"/>
      <c r="EPG20" s="63"/>
      <c r="EPH20" s="63"/>
      <c r="EPI20" s="63"/>
      <c r="EPJ20" s="63"/>
      <c r="EPK20" s="63"/>
      <c r="EPL20" s="63"/>
      <c r="EPM20" s="63"/>
      <c r="EPN20" s="63"/>
      <c r="EPO20" s="63"/>
      <c r="EPP20" s="63"/>
      <c r="EPQ20" s="63"/>
      <c r="EPR20" s="63"/>
      <c r="EPS20" s="63"/>
      <c r="EPT20" s="63"/>
      <c r="EPU20" s="63"/>
      <c r="EPV20" s="63"/>
      <c r="EPW20" s="63"/>
      <c r="EPX20" s="63"/>
      <c r="EPY20" s="63"/>
      <c r="EPZ20" s="63"/>
      <c r="EQA20" s="63"/>
      <c r="EQB20" s="63"/>
      <c r="EQC20" s="63"/>
      <c r="EQD20" s="63"/>
      <c r="EQE20" s="63"/>
      <c r="EQF20" s="63"/>
      <c r="EQG20" s="63"/>
      <c r="EQH20" s="63"/>
      <c r="EQI20" s="63"/>
      <c r="EQJ20" s="63"/>
      <c r="EQK20" s="63"/>
      <c r="EQL20" s="63"/>
      <c r="EQM20" s="63"/>
      <c r="EQN20" s="63"/>
      <c r="EQO20" s="63"/>
      <c r="EQP20" s="63"/>
      <c r="EQQ20" s="63"/>
      <c r="EQR20" s="63"/>
      <c r="EQS20" s="63"/>
      <c r="EQT20" s="63"/>
      <c r="EQU20" s="63"/>
      <c r="EQV20" s="63"/>
      <c r="EQW20" s="63"/>
      <c r="EQX20" s="63"/>
      <c r="EQY20" s="63"/>
      <c r="EQZ20" s="63"/>
      <c r="ERA20" s="63"/>
      <c r="ERB20" s="63"/>
      <c r="ERC20" s="63"/>
      <c r="ERD20" s="63"/>
      <c r="ERE20" s="63"/>
      <c r="ERF20" s="63"/>
      <c r="ERG20" s="63"/>
      <c r="ERH20" s="63"/>
      <c r="ERI20" s="63"/>
      <c r="ERJ20" s="63"/>
      <c r="ERK20" s="63"/>
      <c r="ERL20" s="63"/>
      <c r="ERM20" s="63"/>
      <c r="ERN20" s="63"/>
      <c r="ERO20" s="63"/>
      <c r="ERP20" s="63"/>
      <c r="ERQ20" s="63"/>
      <c r="ERR20" s="63"/>
      <c r="ERS20" s="63"/>
      <c r="ERT20" s="63"/>
      <c r="ERU20" s="63"/>
      <c r="ERV20" s="63"/>
      <c r="ERW20" s="63"/>
      <c r="ERX20" s="63"/>
      <c r="ERY20" s="63"/>
      <c r="ERZ20" s="63"/>
      <c r="ESA20" s="63"/>
      <c r="ESB20" s="63"/>
      <c r="ESC20" s="63"/>
      <c r="ESD20" s="63"/>
      <c r="ESE20" s="63"/>
      <c r="ESF20" s="63"/>
      <c r="ESG20" s="63"/>
      <c r="ESH20" s="63"/>
      <c r="ESI20" s="63"/>
      <c r="ESJ20" s="63"/>
      <c r="ESK20" s="63"/>
      <c r="ESL20" s="63"/>
      <c r="ESM20" s="63"/>
      <c r="ESN20" s="63"/>
      <c r="ESO20" s="63"/>
      <c r="ESP20" s="63"/>
      <c r="ESQ20" s="63"/>
      <c r="ESR20" s="63"/>
      <c r="ESS20" s="63"/>
      <c r="EST20" s="63"/>
      <c r="ESU20" s="63"/>
      <c r="ESV20" s="63"/>
      <c r="ESW20" s="63"/>
      <c r="ESX20" s="63"/>
      <c r="ESY20" s="63"/>
      <c r="ESZ20" s="63"/>
      <c r="ETA20" s="63"/>
      <c r="ETB20" s="63"/>
      <c r="ETC20" s="63"/>
      <c r="ETD20" s="63"/>
      <c r="ETE20" s="63"/>
      <c r="ETF20" s="63"/>
      <c r="ETG20" s="63"/>
      <c r="ETH20" s="63"/>
      <c r="ETI20" s="63"/>
      <c r="ETJ20" s="63"/>
      <c r="ETK20" s="63"/>
      <c r="ETL20" s="63"/>
      <c r="ETM20" s="63"/>
      <c r="ETN20" s="63"/>
      <c r="ETO20" s="63"/>
      <c r="ETP20" s="63"/>
      <c r="ETQ20" s="63"/>
      <c r="ETR20" s="63"/>
      <c r="ETS20" s="63"/>
      <c r="ETT20" s="63"/>
      <c r="ETU20" s="63"/>
      <c r="ETV20" s="63"/>
      <c r="ETW20" s="63"/>
      <c r="ETX20" s="63"/>
      <c r="ETY20" s="63"/>
      <c r="ETZ20" s="63"/>
      <c r="EUA20" s="63"/>
      <c r="EUB20" s="63"/>
      <c r="EUC20" s="63"/>
      <c r="EUD20" s="63"/>
      <c r="EUE20" s="63"/>
      <c r="EUF20" s="63"/>
      <c r="EUG20" s="63"/>
      <c r="EUH20" s="63"/>
      <c r="EUI20" s="63"/>
      <c r="EUJ20" s="63"/>
      <c r="EUK20" s="63"/>
      <c r="EUL20" s="63"/>
      <c r="EUM20" s="63"/>
      <c r="EUN20" s="63"/>
      <c r="EUO20" s="63"/>
      <c r="EUP20" s="63"/>
      <c r="EUQ20" s="63"/>
      <c r="EUR20" s="63"/>
      <c r="EUS20" s="63"/>
      <c r="EUT20" s="63"/>
      <c r="EUU20" s="63"/>
      <c r="EUV20" s="63"/>
      <c r="EUW20" s="63"/>
      <c r="EUX20" s="63"/>
      <c r="EUY20" s="63"/>
      <c r="EUZ20" s="63"/>
      <c r="EVA20" s="63"/>
      <c r="EVB20" s="63"/>
      <c r="EVC20" s="63"/>
      <c r="EVD20" s="63"/>
      <c r="EVE20" s="63"/>
      <c r="EVF20" s="63"/>
      <c r="EVG20" s="63"/>
      <c r="EVH20" s="63"/>
      <c r="EVI20" s="63"/>
      <c r="EVJ20" s="63"/>
      <c r="EVK20" s="63"/>
      <c r="EVL20" s="63"/>
      <c r="EVM20" s="63"/>
      <c r="EVN20" s="63"/>
      <c r="EVO20" s="63"/>
      <c r="EVP20" s="63"/>
      <c r="EVQ20" s="63"/>
      <c r="EVR20" s="63"/>
      <c r="EVS20" s="63"/>
      <c r="EVT20" s="63"/>
      <c r="EVU20" s="63"/>
      <c r="EVV20" s="63"/>
      <c r="EVW20" s="63"/>
      <c r="EVX20" s="63"/>
      <c r="EVY20" s="63"/>
      <c r="EVZ20" s="63"/>
      <c r="EWA20" s="63"/>
      <c r="EWB20" s="63"/>
      <c r="EWC20" s="63"/>
      <c r="EWD20" s="63"/>
      <c r="EWE20" s="63"/>
      <c r="EWF20" s="63"/>
      <c r="EWG20" s="63"/>
      <c r="EWH20" s="63"/>
      <c r="EWI20" s="63"/>
      <c r="EWJ20" s="63"/>
      <c r="EWK20" s="63"/>
      <c r="EWL20" s="63"/>
      <c r="EWM20" s="63"/>
      <c r="EWN20" s="63"/>
      <c r="EWO20" s="63"/>
      <c r="EWP20" s="63"/>
      <c r="EWQ20" s="63"/>
      <c r="EWR20" s="63"/>
      <c r="EWS20" s="63"/>
      <c r="EWT20" s="63"/>
      <c r="EWU20" s="63"/>
      <c r="EWV20" s="63"/>
      <c r="EWW20" s="63"/>
      <c r="EWX20" s="63"/>
      <c r="EWY20" s="63"/>
      <c r="EWZ20" s="63"/>
      <c r="EXA20" s="63"/>
      <c r="EXB20" s="63"/>
      <c r="EXC20" s="63"/>
      <c r="EXD20" s="63"/>
      <c r="EXE20" s="63"/>
      <c r="EXF20" s="63"/>
      <c r="EXG20" s="63"/>
      <c r="EXH20" s="63"/>
      <c r="EXI20" s="63"/>
      <c r="EXJ20" s="63"/>
      <c r="EXK20" s="63"/>
      <c r="EXL20" s="63"/>
      <c r="EXM20" s="63"/>
      <c r="EXN20" s="63"/>
      <c r="EXO20" s="63"/>
      <c r="EXP20" s="63"/>
      <c r="EXQ20" s="63"/>
      <c r="EXR20" s="63"/>
      <c r="EXS20" s="63"/>
      <c r="EXT20" s="63"/>
      <c r="EXU20" s="63"/>
      <c r="EXV20" s="63"/>
      <c r="EXW20" s="63"/>
      <c r="EXX20" s="63"/>
      <c r="EXY20" s="63"/>
      <c r="EXZ20" s="63"/>
      <c r="EYA20" s="63"/>
      <c r="EYB20" s="63"/>
      <c r="EYC20" s="63"/>
      <c r="EYD20" s="63"/>
      <c r="EYE20" s="63"/>
      <c r="EYF20" s="63"/>
      <c r="EYG20" s="63"/>
      <c r="EYH20" s="63"/>
      <c r="EYI20" s="63"/>
      <c r="EYJ20" s="63"/>
      <c r="EYK20" s="63"/>
      <c r="EYL20" s="63"/>
      <c r="EYM20" s="63"/>
      <c r="EYN20" s="63"/>
      <c r="EYO20" s="63"/>
      <c r="EYP20" s="63"/>
      <c r="EYQ20" s="63"/>
      <c r="EYR20" s="63"/>
      <c r="EYS20" s="63"/>
      <c r="EYT20" s="63"/>
      <c r="EYU20" s="63"/>
      <c r="EYV20" s="63"/>
      <c r="EYW20" s="63"/>
      <c r="EYX20" s="63"/>
      <c r="EYY20" s="63"/>
      <c r="EYZ20" s="63"/>
      <c r="EZA20" s="63"/>
      <c r="EZB20" s="63"/>
      <c r="EZC20" s="63"/>
      <c r="EZD20" s="63"/>
      <c r="EZE20" s="63"/>
      <c r="EZF20" s="63"/>
      <c r="EZG20" s="63"/>
      <c r="EZH20" s="63"/>
      <c r="EZI20" s="63"/>
      <c r="EZJ20" s="63"/>
      <c r="EZK20" s="63"/>
      <c r="EZL20" s="63"/>
      <c r="EZM20" s="63"/>
      <c r="EZN20" s="63"/>
      <c r="EZO20" s="63"/>
      <c r="EZP20" s="63"/>
      <c r="EZQ20" s="63"/>
      <c r="EZR20" s="63"/>
      <c r="EZS20" s="63"/>
      <c r="EZT20" s="63"/>
      <c r="EZU20" s="63"/>
      <c r="EZV20" s="63"/>
      <c r="EZW20" s="63"/>
      <c r="EZX20" s="63"/>
      <c r="EZY20" s="63"/>
      <c r="EZZ20" s="63"/>
      <c r="FAA20" s="63"/>
      <c r="FAB20" s="63"/>
      <c r="FAC20" s="63"/>
      <c r="FAD20" s="63"/>
      <c r="FAE20" s="63"/>
      <c r="FAF20" s="63"/>
      <c r="FAG20" s="63"/>
      <c r="FAH20" s="63"/>
      <c r="FAI20" s="63"/>
      <c r="FAJ20" s="63"/>
      <c r="FAK20" s="63"/>
      <c r="FAL20" s="63"/>
      <c r="FAM20" s="63"/>
      <c r="FAN20" s="63"/>
      <c r="FAO20" s="63"/>
      <c r="FAP20" s="63"/>
      <c r="FAQ20" s="63"/>
      <c r="FAR20" s="63"/>
      <c r="FAS20" s="63"/>
      <c r="FAT20" s="63"/>
      <c r="FAU20" s="63"/>
      <c r="FAV20" s="63"/>
      <c r="FAW20" s="63"/>
      <c r="FAX20" s="63"/>
      <c r="FAY20" s="63"/>
      <c r="FAZ20" s="63"/>
      <c r="FBA20" s="63"/>
      <c r="FBB20" s="63"/>
      <c r="FBC20" s="63"/>
      <c r="FBD20" s="63"/>
      <c r="FBE20" s="63"/>
      <c r="FBF20" s="63"/>
      <c r="FBG20" s="63"/>
      <c r="FBH20" s="63"/>
      <c r="FBI20" s="63"/>
      <c r="FBJ20" s="63"/>
      <c r="FBK20" s="63"/>
      <c r="FBL20" s="63"/>
      <c r="FBM20" s="63"/>
      <c r="FBN20" s="63"/>
      <c r="FBO20" s="63"/>
      <c r="FBP20" s="63"/>
      <c r="FBQ20" s="63"/>
      <c r="FBR20" s="63"/>
      <c r="FBS20" s="63"/>
      <c r="FBT20" s="63"/>
      <c r="FBU20" s="63"/>
      <c r="FBV20" s="63"/>
      <c r="FBW20" s="63"/>
      <c r="FBX20" s="63"/>
      <c r="FBY20" s="63"/>
      <c r="FBZ20" s="63"/>
      <c r="FCA20" s="63"/>
      <c r="FCB20" s="63"/>
      <c r="FCC20" s="63"/>
      <c r="FCD20" s="63"/>
      <c r="FCE20" s="63"/>
      <c r="FCF20" s="63"/>
      <c r="FCG20" s="63"/>
      <c r="FCH20" s="63"/>
      <c r="FCI20" s="63"/>
      <c r="FCJ20" s="63"/>
      <c r="FCK20" s="63"/>
      <c r="FCL20" s="63"/>
      <c r="FCM20" s="63"/>
      <c r="FCN20" s="63"/>
      <c r="FCO20" s="63"/>
      <c r="FCP20" s="63"/>
      <c r="FCQ20" s="63"/>
      <c r="FCR20" s="63"/>
      <c r="FCS20" s="63"/>
      <c r="FCT20" s="63"/>
      <c r="FCU20" s="63"/>
      <c r="FCV20" s="63"/>
      <c r="FCW20" s="63"/>
      <c r="FCX20" s="63"/>
      <c r="FCY20" s="63"/>
      <c r="FCZ20" s="63"/>
      <c r="FDA20" s="63"/>
      <c r="FDB20" s="63"/>
      <c r="FDC20" s="63"/>
      <c r="FDD20" s="63"/>
      <c r="FDE20" s="63"/>
      <c r="FDF20" s="63"/>
      <c r="FDG20" s="63"/>
      <c r="FDH20" s="63"/>
      <c r="FDI20" s="63"/>
      <c r="FDJ20" s="63"/>
      <c r="FDK20" s="63"/>
      <c r="FDL20" s="63"/>
      <c r="FDM20" s="63"/>
      <c r="FDN20" s="63"/>
      <c r="FDO20" s="63"/>
      <c r="FDP20" s="63"/>
      <c r="FDQ20" s="63"/>
      <c r="FDR20" s="63"/>
      <c r="FDS20" s="63"/>
      <c r="FDT20" s="63"/>
      <c r="FDU20" s="63"/>
      <c r="FDV20" s="63"/>
      <c r="FDW20" s="63"/>
      <c r="FDX20" s="63"/>
      <c r="FDY20" s="63"/>
      <c r="FDZ20" s="63"/>
      <c r="FEA20" s="63"/>
      <c r="FEB20" s="63"/>
      <c r="FEC20" s="63"/>
      <c r="FED20" s="63"/>
      <c r="FEE20" s="63"/>
      <c r="FEF20" s="63"/>
      <c r="FEG20" s="63"/>
      <c r="FEH20" s="63"/>
      <c r="FEI20" s="63"/>
      <c r="FEJ20" s="63"/>
      <c r="FEK20" s="63"/>
      <c r="FEL20" s="63"/>
      <c r="FEM20" s="63"/>
      <c r="FEN20" s="63"/>
      <c r="FEO20" s="63"/>
      <c r="FEP20" s="63"/>
      <c r="FEQ20" s="63"/>
      <c r="FER20" s="63"/>
      <c r="FES20" s="63"/>
      <c r="FET20" s="63"/>
      <c r="FEU20" s="63"/>
      <c r="FEV20" s="63"/>
      <c r="FEW20" s="63"/>
      <c r="FEX20" s="63"/>
      <c r="FEY20" s="63"/>
      <c r="FEZ20" s="63"/>
      <c r="FFA20" s="63"/>
      <c r="FFB20" s="63"/>
      <c r="FFC20" s="63"/>
      <c r="FFD20" s="63"/>
      <c r="FFE20" s="63"/>
      <c r="FFF20" s="63"/>
      <c r="FFG20" s="63"/>
      <c r="FFH20" s="63"/>
      <c r="FFI20" s="63"/>
      <c r="FFJ20" s="63"/>
      <c r="FFK20" s="63"/>
      <c r="FFL20" s="63"/>
      <c r="FFM20" s="63"/>
      <c r="FFN20" s="63"/>
      <c r="FFO20" s="63"/>
      <c r="FFP20" s="63"/>
      <c r="FFQ20" s="63"/>
      <c r="FFR20" s="63"/>
      <c r="FFS20" s="63"/>
      <c r="FFT20" s="63"/>
      <c r="FFU20" s="63"/>
      <c r="FFV20" s="63"/>
      <c r="FFW20" s="63"/>
      <c r="FFX20" s="63"/>
      <c r="FFY20" s="63"/>
      <c r="FFZ20" s="63"/>
      <c r="FGA20" s="63"/>
      <c r="FGB20" s="63"/>
      <c r="FGC20" s="63"/>
      <c r="FGD20" s="63"/>
      <c r="FGE20" s="63"/>
      <c r="FGF20" s="63"/>
      <c r="FGG20" s="63"/>
      <c r="FGH20" s="63"/>
      <c r="FGI20" s="63"/>
      <c r="FGJ20" s="63"/>
      <c r="FGK20" s="63"/>
      <c r="FGL20" s="63"/>
      <c r="FGM20" s="63"/>
      <c r="FGN20" s="63"/>
      <c r="FGO20" s="63"/>
      <c r="FGP20" s="63"/>
      <c r="FGQ20" s="63"/>
      <c r="FGR20" s="63"/>
      <c r="FGS20" s="63"/>
      <c r="FGT20" s="63"/>
      <c r="FGU20" s="63"/>
      <c r="FGV20" s="63"/>
      <c r="FGW20" s="63"/>
      <c r="FGX20" s="63"/>
      <c r="FGY20" s="63"/>
      <c r="FGZ20" s="63"/>
      <c r="FHA20" s="63"/>
      <c r="FHB20" s="63"/>
      <c r="FHC20" s="63"/>
      <c r="FHD20" s="63"/>
      <c r="FHE20" s="63"/>
      <c r="FHF20" s="63"/>
      <c r="FHG20" s="63"/>
      <c r="FHH20" s="63"/>
      <c r="FHI20" s="63"/>
      <c r="FHJ20" s="63"/>
      <c r="FHK20" s="63"/>
      <c r="FHL20" s="63"/>
      <c r="FHM20" s="63"/>
      <c r="FHN20" s="63"/>
      <c r="FHO20" s="63"/>
      <c r="FHP20" s="63"/>
      <c r="FHQ20" s="63"/>
      <c r="FHR20" s="63"/>
      <c r="FHS20" s="63"/>
      <c r="FHT20" s="63"/>
      <c r="FHU20" s="63"/>
      <c r="FHV20" s="63"/>
      <c r="FHW20" s="63"/>
      <c r="FHX20" s="63"/>
      <c r="FHY20" s="63"/>
      <c r="FHZ20" s="63"/>
      <c r="FIA20" s="63"/>
      <c r="FIB20" s="63"/>
      <c r="FIC20" s="63"/>
      <c r="FID20" s="63"/>
      <c r="FIE20" s="63"/>
      <c r="FIF20" s="63"/>
      <c r="FIG20" s="63"/>
      <c r="FIH20" s="63"/>
      <c r="FII20" s="63"/>
      <c r="FIJ20" s="63"/>
      <c r="FIK20" s="63"/>
      <c r="FIL20" s="63"/>
      <c r="FIM20" s="63"/>
      <c r="FIN20" s="63"/>
      <c r="FIO20" s="63"/>
      <c r="FIP20" s="63"/>
      <c r="FIQ20" s="63"/>
      <c r="FIR20" s="63"/>
      <c r="FIS20" s="63"/>
      <c r="FIT20" s="63"/>
      <c r="FIU20" s="63"/>
      <c r="FIV20" s="63"/>
      <c r="FIW20" s="63"/>
      <c r="FIX20" s="63"/>
      <c r="FIY20" s="63"/>
      <c r="FIZ20" s="63"/>
      <c r="FJA20" s="63"/>
      <c r="FJB20" s="63"/>
      <c r="FJC20" s="63"/>
      <c r="FJD20" s="63"/>
      <c r="FJE20" s="63"/>
      <c r="FJF20" s="63"/>
      <c r="FJG20" s="63"/>
      <c r="FJH20" s="63"/>
      <c r="FJI20" s="63"/>
      <c r="FJJ20" s="63"/>
      <c r="FJK20" s="63"/>
      <c r="FJL20" s="63"/>
      <c r="FJM20" s="63"/>
      <c r="FJN20" s="63"/>
      <c r="FJO20" s="63"/>
      <c r="FJP20" s="63"/>
      <c r="FJQ20" s="63"/>
      <c r="FJR20" s="63"/>
      <c r="FJS20" s="63"/>
      <c r="FJT20" s="63"/>
      <c r="FJU20" s="63"/>
      <c r="FJV20" s="63"/>
      <c r="FJW20" s="63"/>
      <c r="FJX20" s="63"/>
      <c r="FJY20" s="63"/>
      <c r="FJZ20" s="63"/>
      <c r="FKA20" s="63"/>
      <c r="FKB20" s="63"/>
      <c r="FKC20" s="63"/>
      <c r="FKD20" s="63"/>
      <c r="FKE20" s="63"/>
      <c r="FKF20" s="63"/>
      <c r="FKG20" s="63"/>
      <c r="FKH20" s="63"/>
      <c r="FKI20" s="63"/>
      <c r="FKJ20" s="63"/>
      <c r="FKK20" s="63"/>
      <c r="FKL20" s="63"/>
      <c r="FKM20" s="63"/>
      <c r="FKN20" s="63"/>
      <c r="FKO20" s="63"/>
      <c r="FKP20" s="63"/>
      <c r="FKQ20" s="63"/>
      <c r="FKR20" s="63"/>
      <c r="FKS20" s="63"/>
      <c r="FKT20" s="63"/>
      <c r="FKU20" s="63"/>
      <c r="FKV20" s="63"/>
      <c r="FKW20" s="63"/>
      <c r="FKX20" s="63"/>
      <c r="FKY20" s="63"/>
      <c r="FKZ20" s="63"/>
      <c r="FLA20" s="63"/>
      <c r="FLB20" s="63"/>
      <c r="FLC20" s="63"/>
      <c r="FLD20" s="63"/>
      <c r="FLE20" s="63"/>
      <c r="FLF20" s="63"/>
      <c r="FLG20" s="63"/>
      <c r="FLH20" s="63"/>
      <c r="FLI20" s="63"/>
      <c r="FLJ20" s="63"/>
      <c r="FLK20" s="63"/>
      <c r="FLL20" s="63"/>
      <c r="FLM20" s="63"/>
      <c r="FLN20" s="63"/>
      <c r="FLO20" s="63"/>
      <c r="FLP20" s="63"/>
      <c r="FLQ20" s="63"/>
      <c r="FLR20" s="63"/>
      <c r="FLS20" s="63"/>
      <c r="FLT20" s="63"/>
      <c r="FLU20" s="63"/>
      <c r="FLV20" s="63"/>
      <c r="FLW20" s="63"/>
      <c r="FLX20" s="63"/>
      <c r="FLY20" s="63"/>
      <c r="FLZ20" s="63"/>
      <c r="FMA20" s="63"/>
      <c r="FMB20" s="63"/>
      <c r="FMC20" s="63"/>
      <c r="FMD20" s="63"/>
      <c r="FME20" s="63"/>
      <c r="FMF20" s="63"/>
      <c r="FMG20" s="63"/>
      <c r="FMH20" s="63"/>
      <c r="FMI20" s="63"/>
      <c r="FMJ20" s="63"/>
      <c r="FMK20" s="63"/>
      <c r="FML20" s="63"/>
      <c r="FMM20" s="63"/>
      <c r="FMN20" s="63"/>
      <c r="FMO20" s="63"/>
      <c r="FMP20" s="63"/>
      <c r="FMQ20" s="63"/>
      <c r="FMR20" s="63"/>
      <c r="FMS20" s="63"/>
      <c r="FMT20" s="63"/>
      <c r="FMU20" s="63"/>
      <c r="FMV20" s="63"/>
      <c r="FMW20" s="63"/>
      <c r="FMX20" s="63"/>
      <c r="FMY20" s="63"/>
      <c r="FMZ20" s="63"/>
      <c r="FNA20" s="63"/>
      <c r="FNB20" s="63"/>
      <c r="FNC20" s="63"/>
      <c r="FND20" s="63"/>
      <c r="FNE20" s="63"/>
      <c r="FNF20" s="63"/>
      <c r="FNG20" s="63"/>
      <c r="FNH20" s="63"/>
      <c r="FNI20" s="63"/>
      <c r="FNJ20" s="63"/>
      <c r="FNK20" s="63"/>
      <c r="FNL20" s="63"/>
      <c r="FNM20" s="63"/>
      <c r="FNN20" s="63"/>
      <c r="FNO20" s="63"/>
      <c r="FNP20" s="63"/>
      <c r="FNQ20" s="63"/>
      <c r="FNR20" s="63"/>
      <c r="FNS20" s="63"/>
      <c r="FNT20" s="63"/>
      <c r="FNU20" s="63"/>
      <c r="FNV20" s="63"/>
      <c r="FNW20" s="63"/>
      <c r="FNX20" s="63"/>
      <c r="FNY20" s="63"/>
      <c r="FNZ20" s="63"/>
      <c r="FOA20" s="63"/>
      <c r="FOB20" s="63"/>
      <c r="FOC20" s="63"/>
      <c r="FOD20" s="63"/>
      <c r="FOE20" s="63"/>
      <c r="FOF20" s="63"/>
      <c r="FOG20" s="63"/>
      <c r="FOH20" s="63"/>
      <c r="FOI20" s="63"/>
      <c r="FOJ20" s="63"/>
      <c r="FOK20" s="63"/>
      <c r="FOL20" s="63"/>
      <c r="FOM20" s="63"/>
      <c r="FON20" s="63"/>
      <c r="FOO20" s="63"/>
      <c r="FOP20" s="63"/>
      <c r="FOQ20" s="63"/>
      <c r="FOR20" s="63"/>
      <c r="FOS20" s="63"/>
      <c r="FOT20" s="63"/>
      <c r="FOU20" s="63"/>
      <c r="FOV20" s="63"/>
      <c r="FOW20" s="63"/>
      <c r="FOX20" s="63"/>
      <c r="FOY20" s="63"/>
      <c r="FOZ20" s="63"/>
      <c r="FPA20" s="63"/>
      <c r="FPB20" s="63"/>
      <c r="FPC20" s="63"/>
      <c r="FPD20" s="63"/>
      <c r="FPE20" s="63"/>
      <c r="FPF20" s="63"/>
      <c r="FPG20" s="63"/>
      <c r="FPH20" s="63"/>
      <c r="FPI20" s="63"/>
      <c r="FPJ20" s="63"/>
      <c r="FPK20" s="63"/>
      <c r="FPL20" s="63"/>
      <c r="FPM20" s="63"/>
      <c r="FPN20" s="63"/>
      <c r="FPO20" s="63"/>
      <c r="FPP20" s="63"/>
      <c r="FPQ20" s="63"/>
      <c r="FPR20" s="63"/>
      <c r="FPS20" s="63"/>
      <c r="FPT20" s="63"/>
      <c r="FPU20" s="63"/>
      <c r="FPV20" s="63"/>
      <c r="FPW20" s="63"/>
      <c r="FPX20" s="63"/>
      <c r="FPY20" s="63"/>
      <c r="FPZ20" s="63"/>
      <c r="FQA20" s="63"/>
      <c r="FQB20" s="63"/>
      <c r="FQC20" s="63"/>
      <c r="FQD20" s="63"/>
      <c r="FQE20" s="63"/>
      <c r="FQF20" s="63"/>
      <c r="FQG20" s="63"/>
      <c r="FQH20" s="63"/>
      <c r="FQI20" s="63"/>
      <c r="FQJ20" s="63"/>
      <c r="FQK20" s="63"/>
      <c r="FQL20" s="63"/>
      <c r="FQM20" s="63"/>
      <c r="FQN20" s="63"/>
      <c r="FQO20" s="63"/>
      <c r="FQP20" s="63"/>
      <c r="FQQ20" s="63"/>
      <c r="FQR20" s="63"/>
      <c r="FQS20" s="63"/>
      <c r="FQT20" s="63"/>
      <c r="FQU20" s="63"/>
      <c r="FQV20" s="63"/>
      <c r="FQW20" s="63"/>
      <c r="FQX20" s="63"/>
      <c r="FQY20" s="63"/>
      <c r="FQZ20" s="63"/>
      <c r="FRA20" s="63"/>
      <c r="FRB20" s="63"/>
      <c r="FRC20" s="63"/>
      <c r="FRD20" s="63"/>
      <c r="FRE20" s="63"/>
      <c r="FRF20" s="63"/>
      <c r="FRG20" s="63"/>
      <c r="FRH20" s="63"/>
      <c r="FRI20" s="63"/>
      <c r="FRJ20" s="63"/>
      <c r="FRK20" s="63"/>
      <c r="FRL20" s="63"/>
      <c r="FRM20" s="63"/>
      <c r="FRN20" s="63"/>
      <c r="FRO20" s="63"/>
      <c r="FRP20" s="63"/>
      <c r="FRQ20" s="63"/>
      <c r="FRR20" s="63"/>
      <c r="FRS20" s="63"/>
      <c r="FRT20" s="63"/>
      <c r="FRU20" s="63"/>
      <c r="FRV20" s="63"/>
      <c r="FRW20" s="63"/>
      <c r="FRX20" s="63"/>
      <c r="FRY20" s="63"/>
      <c r="FRZ20" s="63"/>
      <c r="FSA20" s="63"/>
      <c r="FSB20" s="63"/>
      <c r="FSC20" s="63"/>
      <c r="FSD20" s="63"/>
      <c r="FSE20" s="63"/>
      <c r="FSF20" s="63"/>
      <c r="FSG20" s="63"/>
      <c r="FSH20" s="63"/>
      <c r="FSI20" s="63"/>
      <c r="FSJ20" s="63"/>
      <c r="FSK20" s="63"/>
      <c r="FSL20" s="63"/>
      <c r="FSM20" s="63"/>
      <c r="FSN20" s="63"/>
      <c r="FSO20" s="63"/>
      <c r="FSP20" s="63"/>
      <c r="FSQ20" s="63"/>
      <c r="FSR20" s="63"/>
      <c r="FSS20" s="63"/>
      <c r="FST20" s="63"/>
      <c r="FSU20" s="63"/>
      <c r="FSV20" s="63"/>
      <c r="FSW20" s="63"/>
      <c r="FSX20" s="63"/>
      <c r="FSY20" s="63"/>
      <c r="FSZ20" s="63"/>
      <c r="FTA20" s="63"/>
      <c r="FTB20" s="63"/>
      <c r="FTC20" s="63"/>
      <c r="FTD20" s="63"/>
      <c r="FTE20" s="63"/>
      <c r="FTF20" s="63"/>
      <c r="FTG20" s="63"/>
      <c r="FTH20" s="63"/>
      <c r="FTI20" s="63"/>
      <c r="FTJ20" s="63"/>
      <c r="FTK20" s="63"/>
      <c r="FTL20" s="63"/>
      <c r="FTM20" s="63"/>
      <c r="FTN20" s="63"/>
      <c r="FTO20" s="63"/>
      <c r="FTP20" s="63"/>
      <c r="FTQ20" s="63"/>
      <c r="FTR20" s="63"/>
      <c r="FTS20" s="63"/>
      <c r="FTT20" s="63"/>
      <c r="FTU20" s="63"/>
      <c r="FTV20" s="63"/>
      <c r="FTW20" s="63"/>
      <c r="FTX20" s="63"/>
      <c r="FTY20" s="63"/>
      <c r="FTZ20" s="63"/>
      <c r="FUA20" s="63"/>
      <c r="FUB20" s="63"/>
      <c r="FUC20" s="63"/>
      <c r="FUD20" s="63"/>
      <c r="FUE20" s="63"/>
      <c r="FUF20" s="63"/>
      <c r="FUG20" s="63"/>
      <c r="FUH20" s="63"/>
      <c r="FUI20" s="63"/>
      <c r="FUJ20" s="63"/>
      <c r="FUK20" s="63"/>
      <c r="FUL20" s="63"/>
      <c r="FUM20" s="63"/>
      <c r="FUN20" s="63"/>
      <c r="FUO20" s="63"/>
      <c r="FUP20" s="63"/>
      <c r="FUQ20" s="63"/>
      <c r="FUR20" s="63"/>
      <c r="FUS20" s="63"/>
      <c r="FUT20" s="63"/>
      <c r="FUU20" s="63"/>
      <c r="FUV20" s="63"/>
      <c r="FUW20" s="63"/>
      <c r="FUX20" s="63"/>
      <c r="FUY20" s="63"/>
      <c r="FUZ20" s="63"/>
      <c r="FVA20" s="63"/>
      <c r="FVB20" s="63"/>
      <c r="FVC20" s="63"/>
      <c r="FVD20" s="63"/>
      <c r="FVE20" s="63"/>
      <c r="FVF20" s="63"/>
      <c r="FVG20" s="63"/>
      <c r="FVH20" s="63"/>
      <c r="FVI20" s="63"/>
      <c r="FVJ20" s="63"/>
      <c r="FVK20" s="63"/>
      <c r="FVL20" s="63"/>
      <c r="FVM20" s="63"/>
      <c r="FVN20" s="63"/>
      <c r="FVO20" s="63"/>
      <c r="FVP20" s="63"/>
      <c r="FVQ20" s="63"/>
      <c r="FVR20" s="63"/>
      <c r="FVS20" s="63"/>
      <c r="FVT20" s="63"/>
      <c r="FVU20" s="63"/>
      <c r="FVV20" s="63"/>
      <c r="FVW20" s="63"/>
      <c r="FVX20" s="63"/>
      <c r="FVY20" s="63"/>
      <c r="FVZ20" s="63"/>
      <c r="FWA20" s="63"/>
      <c r="FWB20" s="63"/>
      <c r="FWC20" s="63"/>
      <c r="FWD20" s="63"/>
      <c r="FWE20" s="63"/>
      <c r="FWF20" s="63"/>
      <c r="FWG20" s="63"/>
      <c r="FWH20" s="63"/>
      <c r="FWI20" s="63"/>
      <c r="FWJ20" s="63"/>
      <c r="FWK20" s="63"/>
      <c r="FWL20" s="63"/>
      <c r="FWM20" s="63"/>
      <c r="FWN20" s="63"/>
      <c r="FWO20" s="63"/>
      <c r="FWP20" s="63"/>
      <c r="FWQ20" s="63"/>
      <c r="FWR20" s="63"/>
      <c r="FWS20" s="63"/>
      <c r="FWT20" s="63"/>
      <c r="FWU20" s="63"/>
      <c r="FWV20" s="63"/>
      <c r="FWW20" s="63"/>
      <c r="FWX20" s="63"/>
      <c r="FWY20" s="63"/>
      <c r="FWZ20" s="63"/>
      <c r="FXA20" s="63"/>
      <c r="FXB20" s="63"/>
      <c r="FXC20" s="63"/>
      <c r="FXD20" s="63"/>
      <c r="FXE20" s="63"/>
      <c r="FXF20" s="63"/>
      <c r="FXG20" s="63"/>
      <c r="FXH20" s="63"/>
      <c r="FXI20" s="63"/>
      <c r="FXJ20" s="63"/>
      <c r="FXK20" s="63"/>
      <c r="FXL20" s="63"/>
      <c r="FXM20" s="63"/>
      <c r="FXN20" s="63"/>
      <c r="FXO20" s="63"/>
      <c r="FXP20" s="63"/>
      <c r="FXQ20" s="63"/>
      <c r="FXR20" s="63"/>
      <c r="FXS20" s="63"/>
      <c r="FXT20" s="63"/>
      <c r="FXU20" s="63"/>
      <c r="FXV20" s="63"/>
      <c r="FXW20" s="63"/>
      <c r="FXX20" s="63"/>
      <c r="FXY20" s="63"/>
      <c r="FXZ20" s="63"/>
      <c r="FYA20" s="63"/>
      <c r="FYB20" s="63"/>
      <c r="FYC20" s="63"/>
      <c r="FYD20" s="63"/>
      <c r="FYE20" s="63"/>
      <c r="FYF20" s="63"/>
      <c r="FYG20" s="63"/>
      <c r="FYH20" s="63"/>
      <c r="FYI20" s="63"/>
      <c r="FYJ20" s="63"/>
      <c r="FYK20" s="63"/>
      <c r="FYL20" s="63"/>
      <c r="FYM20" s="63"/>
      <c r="FYN20" s="63"/>
      <c r="FYO20" s="63"/>
      <c r="FYP20" s="63"/>
      <c r="FYQ20" s="63"/>
      <c r="FYR20" s="63"/>
      <c r="FYS20" s="63"/>
      <c r="FYT20" s="63"/>
      <c r="FYU20" s="63"/>
      <c r="FYV20" s="63"/>
      <c r="FYW20" s="63"/>
      <c r="FYX20" s="63"/>
      <c r="FYY20" s="63"/>
      <c r="FYZ20" s="63"/>
      <c r="FZA20" s="63"/>
      <c r="FZB20" s="63"/>
      <c r="FZC20" s="63"/>
      <c r="FZD20" s="63"/>
      <c r="FZE20" s="63"/>
      <c r="FZF20" s="63"/>
      <c r="FZG20" s="63"/>
      <c r="FZH20" s="63"/>
      <c r="FZI20" s="63"/>
      <c r="FZJ20" s="63"/>
      <c r="FZK20" s="63"/>
      <c r="FZL20" s="63"/>
      <c r="FZM20" s="63"/>
      <c r="FZN20" s="63"/>
      <c r="FZO20" s="63"/>
      <c r="FZP20" s="63"/>
      <c r="FZQ20" s="63"/>
      <c r="FZR20" s="63"/>
      <c r="FZS20" s="63"/>
      <c r="FZT20" s="63"/>
      <c r="FZU20" s="63"/>
      <c r="FZV20" s="63"/>
      <c r="FZW20" s="63"/>
      <c r="FZX20" s="63"/>
      <c r="FZY20" s="63"/>
      <c r="FZZ20" s="63"/>
      <c r="GAA20" s="63"/>
      <c r="GAB20" s="63"/>
      <c r="GAC20" s="63"/>
      <c r="GAD20" s="63"/>
      <c r="GAE20" s="63"/>
      <c r="GAF20" s="63"/>
      <c r="GAG20" s="63"/>
      <c r="GAH20" s="63"/>
      <c r="GAI20" s="63"/>
      <c r="GAJ20" s="63"/>
      <c r="GAK20" s="63"/>
      <c r="GAL20" s="63"/>
      <c r="GAM20" s="63"/>
      <c r="GAN20" s="63"/>
      <c r="GAO20" s="63"/>
      <c r="GAP20" s="63"/>
      <c r="GAQ20" s="63"/>
      <c r="GAR20" s="63"/>
      <c r="GAS20" s="63"/>
      <c r="GAT20" s="63"/>
      <c r="GAU20" s="63"/>
      <c r="GAV20" s="63"/>
      <c r="GAW20" s="63"/>
      <c r="GAX20" s="63"/>
      <c r="GAY20" s="63"/>
      <c r="GAZ20" s="63"/>
      <c r="GBA20" s="63"/>
      <c r="GBB20" s="63"/>
      <c r="GBC20" s="63"/>
      <c r="GBD20" s="63"/>
      <c r="GBE20" s="63"/>
      <c r="GBF20" s="63"/>
      <c r="GBG20" s="63"/>
      <c r="GBH20" s="63"/>
      <c r="GBI20" s="63"/>
      <c r="GBJ20" s="63"/>
      <c r="GBK20" s="63"/>
      <c r="GBL20" s="63"/>
      <c r="GBM20" s="63"/>
      <c r="GBN20" s="63"/>
      <c r="GBO20" s="63"/>
      <c r="GBP20" s="63"/>
      <c r="GBQ20" s="63"/>
      <c r="GBR20" s="63"/>
      <c r="GBS20" s="63"/>
      <c r="GBT20" s="63"/>
      <c r="GBU20" s="63"/>
      <c r="GBV20" s="63"/>
      <c r="GBW20" s="63"/>
      <c r="GBX20" s="63"/>
      <c r="GBY20" s="63"/>
      <c r="GBZ20" s="63"/>
      <c r="GCA20" s="63"/>
      <c r="GCB20" s="63"/>
      <c r="GCC20" s="63"/>
      <c r="GCD20" s="63"/>
      <c r="GCE20" s="63"/>
      <c r="GCF20" s="63"/>
      <c r="GCG20" s="63"/>
      <c r="GCH20" s="63"/>
      <c r="GCI20" s="63"/>
      <c r="GCJ20" s="63"/>
      <c r="GCK20" s="63"/>
      <c r="GCL20" s="63"/>
      <c r="GCM20" s="63"/>
      <c r="GCN20" s="63"/>
      <c r="GCO20" s="63"/>
      <c r="GCP20" s="63"/>
      <c r="GCQ20" s="63"/>
      <c r="GCR20" s="63"/>
      <c r="GCS20" s="63"/>
      <c r="GCT20" s="63"/>
      <c r="GCU20" s="63"/>
      <c r="GCV20" s="63"/>
      <c r="GCW20" s="63"/>
      <c r="GCX20" s="63"/>
      <c r="GCY20" s="63"/>
      <c r="GCZ20" s="63"/>
      <c r="GDA20" s="63"/>
      <c r="GDB20" s="63"/>
      <c r="GDC20" s="63"/>
      <c r="GDD20" s="63"/>
      <c r="GDE20" s="63"/>
      <c r="GDF20" s="63"/>
      <c r="GDG20" s="63"/>
      <c r="GDH20" s="63"/>
      <c r="GDI20" s="63"/>
      <c r="GDJ20" s="63"/>
      <c r="GDK20" s="63"/>
      <c r="GDL20" s="63"/>
      <c r="GDM20" s="63"/>
      <c r="GDN20" s="63"/>
      <c r="GDO20" s="63"/>
      <c r="GDP20" s="63"/>
      <c r="GDQ20" s="63"/>
      <c r="GDR20" s="63"/>
      <c r="GDS20" s="63"/>
      <c r="GDT20" s="63"/>
      <c r="GDU20" s="63"/>
      <c r="GDV20" s="63"/>
      <c r="GDW20" s="63"/>
      <c r="GDX20" s="63"/>
      <c r="GDY20" s="63"/>
      <c r="GDZ20" s="63"/>
      <c r="GEA20" s="63"/>
      <c r="GEB20" s="63"/>
      <c r="GEC20" s="63"/>
      <c r="GED20" s="63"/>
      <c r="GEE20" s="63"/>
      <c r="GEF20" s="63"/>
      <c r="GEG20" s="63"/>
      <c r="GEH20" s="63"/>
      <c r="GEI20" s="63"/>
      <c r="GEJ20" s="63"/>
      <c r="GEK20" s="63"/>
      <c r="GEL20" s="63"/>
      <c r="GEM20" s="63"/>
      <c r="GEN20" s="63"/>
      <c r="GEO20" s="63"/>
      <c r="GEP20" s="63"/>
      <c r="GEQ20" s="63"/>
      <c r="GER20" s="63"/>
      <c r="GES20" s="63"/>
      <c r="GET20" s="63"/>
      <c r="GEU20" s="63"/>
      <c r="GEV20" s="63"/>
      <c r="GEW20" s="63"/>
      <c r="GEX20" s="63"/>
      <c r="GEY20" s="63"/>
      <c r="GEZ20" s="63"/>
      <c r="GFA20" s="63"/>
      <c r="GFB20" s="63"/>
      <c r="GFC20" s="63"/>
      <c r="GFD20" s="63"/>
      <c r="GFE20" s="63"/>
      <c r="GFF20" s="63"/>
      <c r="GFG20" s="63"/>
      <c r="GFH20" s="63"/>
      <c r="GFI20" s="63"/>
      <c r="GFJ20" s="63"/>
      <c r="GFK20" s="63"/>
      <c r="GFL20" s="63"/>
      <c r="GFM20" s="63"/>
      <c r="GFN20" s="63"/>
      <c r="GFO20" s="63"/>
      <c r="GFP20" s="63"/>
      <c r="GFQ20" s="63"/>
      <c r="GFR20" s="63"/>
      <c r="GFS20" s="63"/>
      <c r="GFT20" s="63"/>
      <c r="GFU20" s="63"/>
      <c r="GFV20" s="63"/>
      <c r="GFW20" s="63"/>
      <c r="GFX20" s="63"/>
      <c r="GFY20" s="63"/>
      <c r="GFZ20" s="63"/>
      <c r="GGA20" s="63"/>
      <c r="GGB20" s="63"/>
      <c r="GGC20" s="63"/>
      <c r="GGD20" s="63"/>
      <c r="GGE20" s="63"/>
      <c r="GGF20" s="63"/>
      <c r="GGG20" s="63"/>
      <c r="GGH20" s="63"/>
      <c r="GGI20" s="63"/>
      <c r="GGJ20" s="63"/>
      <c r="GGK20" s="63"/>
      <c r="GGL20" s="63"/>
      <c r="GGM20" s="63"/>
      <c r="GGN20" s="63"/>
      <c r="GGO20" s="63"/>
      <c r="GGP20" s="63"/>
      <c r="GGQ20" s="63"/>
      <c r="GGR20" s="63"/>
      <c r="GGS20" s="63"/>
      <c r="GGT20" s="63"/>
      <c r="GGU20" s="63"/>
      <c r="GGV20" s="63"/>
      <c r="GGW20" s="63"/>
      <c r="GGX20" s="63"/>
      <c r="GGY20" s="63"/>
      <c r="GGZ20" s="63"/>
      <c r="GHA20" s="63"/>
      <c r="GHB20" s="63"/>
      <c r="GHC20" s="63"/>
      <c r="GHD20" s="63"/>
      <c r="GHE20" s="63"/>
      <c r="GHF20" s="63"/>
      <c r="GHG20" s="63"/>
      <c r="GHH20" s="63"/>
      <c r="GHI20" s="63"/>
      <c r="GHJ20" s="63"/>
      <c r="GHK20" s="63"/>
      <c r="GHL20" s="63"/>
      <c r="GHM20" s="63"/>
      <c r="GHN20" s="63"/>
      <c r="GHO20" s="63"/>
      <c r="GHP20" s="63"/>
      <c r="GHQ20" s="63"/>
      <c r="GHR20" s="63"/>
      <c r="GHS20" s="63"/>
      <c r="GHT20" s="63"/>
      <c r="GHU20" s="63"/>
      <c r="GHV20" s="63"/>
      <c r="GHW20" s="63"/>
      <c r="GHX20" s="63"/>
      <c r="GHY20" s="63"/>
      <c r="GHZ20" s="63"/>
      <c r="GIA20" s="63"/>
      <c r="GIB20" s="63"/>
      <c r="GIC20" s="63"/>
      <c r="GID20" s="63"/>
      <c r="GIE20" s="63"/>
      <c r="GIF20" s="63"/>
      <c r="GIG20" s="63"/>
      <c r="GIH20" s="63"/>
      <c r="GII20" s="63"/>
      <c r="GIJ20" s="63"/>
      <c r="GIK20" s="63"/>
      <c r="GIL20" s="63"/>
      <c r="GIM20" s="63"/>
      <c r="GIN20" s="63"/>
      <c r="GIO20" s="63"/>
      <c r="GIP20" s="63"/>
      <c r="GIQ20" s="63"/>
      <c r="GIR20" s="63"/>
      <c r="GIS20" s="63"/>
      <c r="GIT20" s="63"/>
      <c r="GIU20" s="63"/>
      <c r="GIV20" s="63"/>
      <c r="GIW20" s="63"/>
      <c r="GIX20" s="63"/>
      <c r="GIY20" s="63"/>
      <c r="GIZ20" s="63"/>
      <c r="GJA20" s="63"/>
      <c r="GJB20" s="63"/>
      <c r="GJC20" s="63"/>
      <c r="GJD20" s="63"/>
      <c r="GJE20" s="63"/>
      <c r="GJF20" s="63"/>
      <c r="GJG20" s="63"/>
      <c r="GJH20" s="63"/>
      <c r="GJI20" s="63"/>
      <c r="GJJ20" s="63"/>
      <c r="GJK20" s="63"/>
      <c r="GJL20" s="63"/>
      <c r="GJM20" s="63"/>
      <c r="GJN20" s="63"/>
      <c r="GJO20" s="63"/>
      <c r="GJP20" s="63"/>
      <c r="GJQ20" s="63"/>
      <c r="GJR20" s="63"/>
      <c r="GJS20" s="63"/>
      <c r="GJT20" s="63"/>
      <c r="GJU20" s="63"/>
      <c r="GJV20" s="63"/>
      <c r="GJW20" s="63"/>
      <c r="GJX20" s="63"/>
      <c r="GJY20" s="63"/>
      <c r="GJZ20" s="63"/>
      <c r="GKA20" s="63"/>
      <c r="GKB20" s="63"/>
      <c r="GKC20" s="63"/>
      <c r="GKD20" s="63"/>
      <c r="GKE20" s="63"/>
      <c r="GKF20" s="63"/>
      <c r="GKG20" s="63"/>
      <c r="GKH20" s="63"/>
      <c r="GKI20" s="63"/>
      <c r="GKJ20" s="63"/>
      <c r="GKK20" s="63"/>
      <c r="GKL20" s="63"/>
      <c r="GKM20" s="63"/>
      <c r="GKN20" s="63"/>
      <c r="GKO20" s="63"/>
      <c r="GKP20" s="63"/>
      <c r="GKQ20" s="63"/>
      <c r="GKR20" s="63"/>
      <c r="GKS20" s="63"/>
      <c r="GKT20" s="63"/>
      <c r="GKU20" s="63"/>
      <c r="GKV20" s="63"/>
      <c r="GKW20" s="63"/>
      <c r="GKX20" s="63"/>
      <c r="GKY20" s="63"/>
      <c r="GKZ20" s="63"/>
      <c r="GLA20" s="63"/>
      <c r="GLB20" s="63"/>
      <c r="GLC20" s="63"/>
      <c r="GLD20" s="63"/>
      <c r="GLE20" s="63"/>
      <c r="GLF20" s="63"/>
      <c r="GLG20" s="63"/>
      <c r="GLH20" s="63"/>
      <c r="GLI20" s="63"/>
      <c r="GLJ20" s="63"/>
      <c r="GLK20" s="63"/>
      <c r="GLL20" s="63"/>
      <c r="GLM20" s="63"/>
      <c r="GLN20" s="63"/>
      <c r="GLO20" s="63"/>
      <c r="GLP20" s="63"/>
      <c r="GLQ20" s="63"/>
      <c r="GLR20" s="63"/>
      <c r="GLS20" s="63"/>
      <c r="GLT20" s="63"/>
      <c r="GLU20" s="63"/>
      <c r="GLV20" s="63"/>
      <c r="GLW20" s="63"/>
      <c r="GLX20" s="63"/>
      <c r="GLY20" s="63"/>
      <c r="GLZ20" s="63"/>
      <c r="GMA20" s="63"/>
      <c r="GMB20" s="63"/>
      <c r="GMC20" s="63"/>
      <c r="GMD20" s="63"/>
      <c r="GME20" s="63"/>
      <c r="GMF20" s="63"/>
      <c r="GMG20" s="63"/>
      <c r="GMH20" s="63"/>
      <c r="GMI20" s="63"/>
      <c r="GMJ20" s="63"/>
      <c r="GMK20" s="63"/>
      <c r="GML20" s="63"/>
      <c r="GMM20" s="63"/>
      <c r="GMN20" s="63"/>
      <c r="GMO20" s="63"/>
      <c r="GMP20" s="63"/>
      <c r="GMQ20" s="63"/>
      <c r="GMR20" s="63"/>
      <c r="GMS20" s="63"/>
      <c r="GMT20" s="63"/>
      <c r="GMU20" s="63"/>
      <c r="GMV20" s="63"/>
      <c r="GMW20" s="63"/>
      <c r="GMX20" s="63"/>
      <c r="GMY20" s="63"/>
      <c r="GMZ20" s="63"/>
      <c r="GNA20" s="63"/>
      <c r="GNB20" s="63"/>
      <c r="GNC20" s="63"/>
      <c r="GND20" s="63"/>
      <c r="GNE20" s="63"/>
      <c r="GNF20" s="63"/>
      <c r="GNG20" s="63"/>
      <c r="GNH20" s="63"/>
      <c r="GNI20" s="63"/>
      <c r="GNJ20" s="63"/>
      <c r="GNK20" s="63"/>
      <c r="GNL20" s="63"/>
      <c r="GNM20" s="63"/>
      <c r="GNN20" s="63"/>
      <c r="GNO20" s="63"/>
      <c r="GNP20" s="63"/>
      <c r="GNQ20" s="63"/>
      <c r="GNR20" s="63"/>
      <c r="GNS20" s="63"/>
      <c r="GNT20" s="63"/>
      <c r="GNU20" s="63"/>
      <c r="GNV20" s="63"/>
      <c r="GNW20" s="63"/>
      <c r="GNX20" s="63"/>
      <c r="GNY20" s="63"/>
      <c r="GNZ20" s="63"/>
      <c r="GOA20" s="63"/>
      <c r="GOB20" s="63"/>
      <c r="GOC20" s="63"/>
      <c r="GOD20" s="63"/>
      <c r="GOE20" s="63"/>
      <c r="GOF20" s="63"/>
      <c r="GOG20" s="63"/>
      <c r="GOH20" s="63"/>
      <c r="GOI20" s="63"/>
      <c r="GOJ20" s="63"/>
      <c r="GOK20" s="63"/>
      <c r="GOL20" s="63"/>
      <c r="GOM20" s="63"/>
      <c r="GON20" s="63"/>
      <c r="GOO20" s="63"/>
      <c r="GOP20" s="63"/>
      <c r="GOQ20" s="63"/>
      <c r="GOR20" s="63"/>
      <c r="GOS20" s="63"/>
      <c r="GOT20" s="63"/>
      <c r="GOU20" s="63"/>
      <c r="GOV20" s="63"/>
      <c r="GOW20" s="63"/>
      <c r="GOX20" s="63"/>
      <c r="GOY20" s="63"/>
      <c r="GOZ20" s="63"/>
      <c r="GPA20" s="63"/>
      <c r="GPB20" s="63"/>
      <c r="GPC20" s="63"/>
      <c r="GPD20" s="63"/>
      <c r="GPE20" s="63"/>
      <c r="GPF20" s="63"/>
      <c r="GPG20" s="63"/>
      <c r="GPH20" s="63"/>
      <c r="GPI20" s="63"/>
      <c r="GPJ20" s="63"/>
      <c r="GPK20" s="63"/>
      <c r="GPL20" s="63"/>
      <c r="GPM20" s="63"/>
      <c r="GPN20" s="63"/>
      <c r="GPO20" s="63"/>
      <c r="GPP20" s="63"/>
      <c r="GPQ20" s="63"/>
      <c r="GPR20" s="63"/>
      <c r="GPS20" s="63"/>
      <c r="GPT20" s="63"/>
      <c r="GPU20" s="63"/>
      <c r="GPV20" s="63"/>
      <c r="GPW20" s="63"/>
      <c r="GPX20" s="63"/>
      <c r="GPY20" s="63"/>
      <c r="GPZ20" s="63"/>
      <c r="GQA20" s="63"/>
      <c r="GQB20" s="63"/>
      <c r="GQC20" s="63"/>
      <c r="GQD20" s="63"/>
      <c r="GQE20" s="63"/>
      <c r="GQF20" s="63"/>
      <c r="GQG20" s="63"/>
      <c r="GQH20" s="63"/>
      <c r="GQI20" s="63"/>
      <c r="GQJ20" s="63"/>
      <c r="GQK20" s="63"/>
      <c r="GQL20" s="63"/>
      <c r="GQM20" s="63"/>
      <c r="GQN20" s="63"/>
      <c r="GQO20" s="63"/>
      <c r="GQP20" s="63"/>
      <c r="GQQ20" s="63"/>
      <c r="GQR20" s="63"/>
      <c r="GQS20" s="63"/>
      <c r="GQT20" s="63"/>
      <c r="GQU20" s="63"/>
      <c r="GQV20" s="63"/>
      <c r="GQW20" s="63"/>
      <c r="GQX20" s="63"/>
      <c r="GQY20" s="63"/>
      <c r="GQZ20" s="63"/>
      <c r="GRA20" s="63"/>
      <c r="GRB20" s="63"/>
      <c r="GRC20" s="63"/>
      <c r="GRD20" s="63"/>
      <c r="GRE20" s="63"/>
      <c r="GRF20" s="63"/>
      <c r="GRG20" s="63"/>
      <c r="GRH20" s="63"/>
      <c r="GRI20" s="63"/>
      <c r="GRJ20" s="63"/>
      <c r="GRK20" s="63"/>
      <c r="GRL20" s="63"/>
      <c r="GRM20" s="63"/>
      <c r="GRN20" s="63"/>
      <c r="GRO20" s="63"/>
      <c r="GRP20" s="63"/>
      <c r="GRQ20" s="63"/>
      <c r="GRR20" s="63"/>
      <c r="GRS20" s="63"/>
      <c r="GRT20" s="63"/>
      <c r="GRU20" s="63"/>
      <c r="GRV20" s="63"/>
      <c r="GRW20" s="63"/>
      <c r="GRX20" s="63"/>
      <c r="GRY20" s="63"/>
      <c r="GRZ20" s="63"/>
      <c r="GSA20" s="63"/>
      <c r="GSB20" s="63"/>
      <c r="GSC20" s="63"/>
      <c r="GSD20" s="63"/>
      <c r="GSE20" s="63"/>
      <c r="GSF20" s="63"/>
      <c r="GSG20" s="63"/>
      <c r="GSH20" s="63"/>
      <c r="GSI20" s="63"/>
      <c r="GSJ20" s="63"/>
      <c r="GSK20" s="63"/>
      <c r="GSL20" s="63"/>
      <c r="GSM20" s="63"/>
      <c r="GSN20" s="63"/>
      <c r="GSO20" s="63"/>
      <c r="GSP20" s="63"/>
      <c r="GSQ20" s="63"/>
      <c r="GSR20" s="63"/>
      <c r="GSS20" s="63"/>
      <c r="GST20" s="63"/>
      <c r="GSU20" s="63"/>
      <c r="GSV20" s="63"/>
      <c r="GSW20" s="63"/>
      <c r="GSX20" s="63"/>
      <c r="GSY20" s="63"/>
      <c r="GSZ20" s="63"/>
      <c r="GTA20" s="63"/>
      <c r="GTB20" s="63"/>
      <c r="GTC20" s="63"/>
      <c r="GTD20" s="63"/>
      <c r="GTE20" s="63"/>
      <c r="GTF20" s="63"/>
      <c r="GTG20" s="63"/>
      <c r="GTH20" s="63"/>
      <c r="GTI20" s="63"/>
      <c r="GTJ20" s="63"/>
      <c r="GTK20" s="63"/>
      <c r="GTL20" s="63"/>
      <c r="GTM20" s="63"/>
      <c r="GTN20" s="63"/>
      <c r="GTO20" s="63"/>
      <c r="GTP20" s="63"/>
      <c r="GTQ20" s="63"/>
      <c r="GTR20" s="63"/>
      <c r="GTS20" s="63"/>
      <c r="GTT20" s="63"/>
      <c r="GTU20" s="63"/>
      <c r="GTV20" s="63"/>
      <c r="GTW20" s="63"/>
      <c r="GTX20" s="63"/>
      <c r="GTY20" s="63"/>
      <c r="GTZ20" s="63"/>
      <c r="GUA20" s="63"/>
      <c r="GUB20" s="63"/>
      <c r="GUC20" s="63"/>
      <c r="GUD20" s="63"/>
      <c r="GUE20" s="63"/>
      <c r="GUF20" s="63"/>
      <c r="GUG20" s="63"/>
      <c r="GUH20" s="63"/>
      <c r="GUI20" s="63"/>
      <c r="GUJ20" s="63"/>
      <c r="GUK20" s="63"/>
      <c r="GUL20" s="63"/>
      <c r="GUM20" s="63"/>
      <c r="GUN20" s="63"/>
      <c r="GUO20" s="63"/>
      <c r="GUP20" s="63"/>
      <c r="GUQ20" s="63"/>
      <c r="GUR20" s="63"/>
      <c r="GUS20" s="63"/>
      <c r="GUT20" s="63"/>
      <c r="GUU20" s="63"/>
      <c r="GUV20" s="63"/>
      <c r="GUW20" s="63"/>
      <c r="GUX20" s="63"/>
      <c r="GUY20" s="63"/>
      <c r="GUZ20" s="63"/>
      <c r="GVA20" s="63"/>
      <c r="GVB20" s="63"/>
      <c r="GVC20" s="63"/>
      <c r="GVD20" s="63"/>
      <c r="GVE20" s="63"/>
      <c r="GVF20" s="63"/>
      <c r="GVG20" s="63"/>
      <c r="GVH20" s="63"/>
      <c r="GVI20" s="63"/>
      <c r="GVJ20" s="63"/>
      <c r="GVK20" s="63"/>
      <c r="GVL20" s="63"/>
      <c r="GVM20" s="63"/>
      <c r="GVN20" s="63"/>
      <c r="GVO20" s="63"/>
      <c r="GVP20" s="63"/>
      <c r="GVQ20" s="63"/>
      <c r="GVR20" s="63"/>
      <c r="GVS20" s="63"/>
      <c r="GVT20" s="63"/>
      <c r="GVU20" s="63"/>
      <c r="GVV20" s="63"/>
      <c r="GVW20" s="63"/>
      <c r="GVX20" s="63"/>
      <c r="GVY20" s="63"/>
      <c r="GVZ20" s="63"/>
      <c r="GWA20" s="63"/>
      <c r="GWB20" s="63"/>
      <c r="GWC20" s="63"/>
      <c r="GWD20" s="63"/>
      <c r="GWE20" s="63"/>
      <c r="GWF20" s="63"/>
      <c r="GWG20" s="63"/>
      <c r="GWH20" s="63"/>
      <c r="GWI20" s="63"/>
      <c r="GWJ20" s="63"/>
      <c r="GWK20" s="63"/>
      <c r="GWL20" s="63"/>
      <c r="GWM20" s="63"/>
      <c r="GWN20" s="63"/>
      <c r="GWO20" s="63"/>
      <c r="GWP20" s="63"/>
      <c r="GWQ20" s="63"/>
      <c r="GWR20" s="63"/>
      <c r="GWS20" s="63"/>
      <c r="GWT20" s="63"/>
      <c r="GWU20" s="63"/>
      <c r="GWV20" s="63"/>
      <c r="GWW20" s="63"/>
      <c r="GWX20" s="63"/>
      <c r="GWY20" s="63"/>
      <c r="GWZ20" s="63"/>
      <c r="GXA20" s="63"/>
      <c r="GXB20" s="63"/>
      <c r="GXC20" s="63"/>
      <c r="GXD20" s="63"/>
      <c r="GXE20" s="63"/>
      <c r="GXF20" s="63"/>
      <c r="GXG20" s="63"/>
      <c r="GXH20" s="63"/>
      <c r="GXI20" s="63"/>
      <c r="GXJ20" s="63"/>
      <c r="GXK20" s="63"/>
      <c r="GXL20" s="63"/>
      <c r="GXM20" s="63"/>
      <c r="GXN20" s="63"/>
      <c r="GXO20" s="63"/>
      <c r="GXP20" s="63"/>
      <c r="GXQ20" s="63"/>
      <c r="GXR20" s="63"/>
      <c r="GXS20" s="63"/>
      <c r="GXT20" s="63"/>
      <c r="GXU20" s="63"/>
      <c r="GXV20" s="63"/>
      <c r="GXW20" s="63"/>
      <c r="GXX20" s="63"/>
      <c r="GXY20" s="63"/>
      <c r="GXZ20" s="63"/>
      <c r="GYA20" s="63"/>
      <c r="GYB20" s="63"/>
      <c r="GYC20" s="63"/>
      <c r="GYD20" s="63"/>
      <c r="GYE20" s="63"/>
      <c r="GYF20" s="63"/>
      <c r="GYG20" s="63"/>
      <c r="GYH20" s="63"/>
      <c r="GYI20" s="63"/>
      <c r="GYJ20" s="63"/>
      <c r="GYK20" s="63"/>
      <c r="GYL20" s="63"/>
      <c r="GYM20" s="63"/>
      <c r="GYN20" s="63"/>
      <c r="GYO20" s="63"/>
      <c r="GYP20" s="63"/>
      <c r="GYQ20" s="63"/>
      <c r="GYR20" s="63"/>
      <c r="GYS20" s="63"/>
      <c r="GYT20" s="63"/>
      <c r="GYU20" s="63"/>
      <c r="GYV20" s="63"/>
      <c r="GYW20" s="63"/>
      <c r="GYX20" s="63"/>
      <c r="GYY20" s="63"/>
      <c r="GYZ20" s="63"/>
      <c r="GZA20" s="63"/>
      <c r="GZB20" s="63"/>
      <c r="GZC20" s="63"/>
      <c r="GZD20" s="63"/>
      <c r="GZE20" s="63"/>
      <c r="GZF20" s="63"/>
      <c r="GZG20" s="63"/>
      <c r="GZH20" s="63"/>
      <c r="GZI20" s="63"/>
      <c r="GZJ20" s="63"/>
      <c r="GZK20" s="63"/>
      <c r="GZL20" s="63"/>
      <c r="GZM20" s="63"/>
      <c r="GZN20" s="63"/>
      <c r="GZO20" s="63"/>
      <c r="GZP20" s="63"/>
      <c r="GZQ20" s="63"/>
      <c r="GZR20" s="63"/>
      <c r="GZS20" s="63"/>
      <c r="GZT20" s="63"/>
      <c r="GZU20" s="63"/>
      <c r="GZV20" s="63"/>
      <c r="GZW20" s="63"/>
      <c r="GZX20" s="63"/>
      <c r="GZY20" s="63"/>
      <c r="GZZ20" s="63"/>
      <c r="HAA20" s="63"/>
      <c r="HAB20" s="63"/>
      <c r="HAC20" s="63"/>
      <c r="HAD20" s="63"/>
      <c r="HAE20" s="63"/>
      <c r="HAF20" s="63"/>
      <c r="HAG20" s="63"/>
      <c r="HAH20" s="63"/>
      <c r="HAI20" s="63"/>
      <c r="HAJ20" s="63"/>
      <c r="HAK20" s="63"/>
      <c r="HAL20" s="63"/>
      <c r="HAM20" s="63"/>
      <c r="HAN20" s="63"/>
      <c r="HAO20" s="63"/>
      <c r="HAP20" s="63"/>
      <c r="HAQ20" s="63"/>
      <c r="HAR20" s="63"/>
      <c r="HAS20" s="63"/>
      <c r="HAT20" s="63"/>
      <c r="HAU20" s="63"/>
      <c r="HAV20" s="63"/>
      <c r="HAW20" s="63"/>
      <c r="HAX20" s="63"/>
      <c r="HAY20" s="63"/>
      <c r="HAZ20" s="63"/>
      <c r="HBA20" s="63"/>
      <c r="HBB20" s="63"/>
      <c r="HBC20" s="63"/>
      <c r="HBD20" s="63"/>
      <c r="HBE20" s="63"/>
      <c r="HBF20" s="63"/>
      <c r="HBG20" s="63"/>
      <c r="HBH20" s="63"/>
      <c r="HBI20" s="63"/>
      <c r="HBJ20" s="63"/>
      <c r="HBK20" s="63"/>
      <c r="HBL20" s="63"/>
      <c r="HBM20" s="63"/>
      <c r="HBN20" s="63"/>
      <c r="HBO20" s="63"/>
      <c r="HBP20" s="63"/>
      <c r="HBQ20" s="63"/>
      <c r="HBR20" s="63"/>
      <c r="HBS20" s="63"/>
      <c r="HBT20" s="63"/>
      <c r="HBU20" s="63"/>
      <c r="HBV20" s="63"/>
      <c r="HBW20" s="63"/>
      <c r="HBX20" s="63"/>
      <c r="HBY20" s="63"/>
      <c r="HBZ20" s="63"/>
      <c r="HCA20" s="63"/>
      <c r="HCB20" s="63"/>
      <c r="HCC20" s="63"/>
      <c r="HCD20" s="63"/>
      <c r="HCE20" s="63"/>
      <c r="HCF20" s="63"/>
      <c r="HCG20" s="63"/>
      <c r="HCH20" s="63"/>
      <c r="HCI20" s="63"/>
      <c r="HCJ20" s="63"/>
      <c r="HCK20" s="63"/>
      <c r="HCL20" s="63"/>
      <c r="HCM20" s="63"/>
      <c r="HCN20" s="63"/>
      <c r="HCO20" s="63"/>
      <c r="HCP20" s="63"/>
      <c r="HCQ20" s="63"/>
      <c r="HCR20" s="63"/>
      <c r="HCS20" s="63"/>
      <c r="HCT20" s="63"/>
      <c r="HCU20" s="63"/>
      <c r="HCV20" s="63"/>
      <c r="HCW20" s="63"/>
      <c r="HCX20" s="63"/>
      <c r="HCY20" s="63"/>
      <c r="HCZ20" s="63"/>
      <c r="HDA20" s="63"/>
      <c r="HDB20" s="63"/>
      <c r="HDC20" s="63"/>
      <c r="HDD20" s="63"/>
      <c r="HDE20" s="63"/>
      <c r="HDF20" s="63"/>
      <c r="HDG20" s="63"/>
      <c r="HDH20" s="63"/>
      <c r="HDI20" s="63"/>
      <c r="HDJ20" s="63"/>
      <c r="HDK20" s="63"/>
      <c r="HDL20" s="63"/>
      <c r="HDM20" s="63"/>
      <c r="HDN20" s="63"/>
      <c r="HDO20" s="63"/>
      <c r="HDP20" s="63"/>
      <c r="HDQ20" s="63"/>
      <c r="HDR20" s="63"/>
      <c r="HDS20" s="63"/>
      <c r="HDT20" s="63"/>
      <c r="HDU20" s="63"/>
      <c r="HDV20" s="63"/>
      <c r="HDW20" s="63"/>
      <c r="HDX20" s="63"/>
      <c r="HDY20" s="63"/>
      <c r="HDZ20" s="63"/>
      <c r="HEA20" s="63"/>
      <c r="HEB20" s="63"/>
      <c r="HEC20" s="63"/>
      <c r="HED20" s="63"/>
      <c r="HEE20" s="63"/>
      <c r="HEF20" s="63"/>
      <c r="HEG20" s="63"/>
      <c r="HEH20" s="63"/>
      <c r="HEI20" s="63"/>
      <c r="HEJ20" s="63"/>
      <c r="HEK20" s="63"/>
      <c r="HEL20" s="63"/>
      <c r="HEM20" s="63"/>
      <c r="HEN20" s="63"/>
      <c r="HEO20" s="63"/>
      <c r="HEP20" s="63"/>
      <c r="HEQ20" s="63"/>
      <c r="HER20" s="63"/>
      <c r="HES20" s="63"/>
      <c r="HET20" s="63"/>
      <c r="HEU20" s="63"/>
      <c r="HEV20" s="63"/>
      <c r="HEW20" s="63"/>
      <c r="HEX20" s="63"/>
      <c r="HEY20" s="63"/>
      <c r="HEZ20" s="63"/>
      <c r="HFA20" s="63"/>
      <c r="HFB20" s="63"/>
      <c r="HFC20" s="63"/>
      <c r="HFD20" s="63"/>
      <c r="HFE20" s="63"/>
      <c r="HFF20" s="63"/>
      <c r="HFG20" s="63"/>
      <c r="HFH20" s="63"/>
      <c r="HFI20" s="63"/>
      <c r="HFJ20" s="63"/>
      <c r="HFK20" s="63"/>
      <c r="HFL20" s="63"/>
      <c r="HFM20" s="63"/>
      <c r="HFN20" s="63"/>
      <c r="HFO20" s="63"/>
      <c r="HFP20" s="63"/>
      <c r="HFQ20" s="63"/>
      <c r="HFR20" s="63"/>
      <c r="HFS20" s="63"/>
      <c r="HFT20" s="63"/>
      <c r="HFU20" s="63"/>
      <c r="HFV20" s="63"/>
      <c r="HFW20" s="63"/>
      <c r="HFX20" s="63"/>
      <c r="HFY20" s="63"/>
      <c r="HFZ20" s="63"/>
      <c r="HGA20" s="63"/>
      <c r="HGB20" s="63"/>
      <c r="HGC20" s="63"/>
      <c r="HGD20" s="63"/>
      <c r="HGE20" s="63"/>
      <c r="HGF20" s="63"/>
      <c r="HGG20" s="63"/>
      <c r="HGH20" s="63"/>
      <c r="HGI20" s="63"/>
      <c r="HGJ20" s="63"/>
      <c r="HGK20" s="63"/>
      <c r="HGL20" s="63"/>
      <c r="HGM20" s="63"/>
      <c r="HGN20" s="63"/>
      <c r="HGO20" s="63"/>
      <c r="HGP20" s="63"/>
      <c r="HGQ20" s="63"/>
      <c r="HGR20" s="63"/>
      <c r="HGS20" s="63"/>
      <c r="HGT20" s="63"/>
      <c r="HGU20" s="63"/>
      <c r="HGV20" s="63"/>
      <c r="HGW20" s="63"/>
      <c r="HGX20" s="63"/>
      <c r="HGY20" s="63"/>
      <c r="HGZ20" s="63"/>
      <c r="HHA20" s="63"/>
      <c r="HHB20" s="63"/>
      <c r="HHC20" s="63"/>
      <c r="HHD20" s="63"/>
      <c r="HHE20" s="63"/>
      <c r="HHF20" s="63"/>
      <c r="HHG20" s="63"/>
      <c r="HHH20" s="63"/>
      <c r="HHI20" s="63"/>
      <c r="HHJ20" s="63"/>
      <c r="HHK20" s="63"/>
      <c r="HHL20" s="63"/>
      <c r="HHM20" s="63"/>
      <c r="HHN20" s="63"/>
      <c r="HHO20" s="63"/>
      <c r="HHP20" s="63"/>
      <c r="HHQ20" s="63"/>
      <c r="HHR20" s="63"/>
      <c r="HHS20" s="63"/>
      <c r="HHT20" s="63"/>
      <c r="HHU20" s="63"/>
      <c r="HHV20" s="63"/>
      <c r="HHW20" s="63"/>
      <c r="HHX20" s="63"/>
      <c r="HHY20" s="63"/>
      <c r="HHZ20" s="63"/>
      <c r="HIA20" s="63"/>
      <c r="HIB20" s="63"/>
      <c r="HIC20" s="63"/>
      <c r="HID20" s="63"/>
      <c r="HIE20" s="63"/>
      <c r="HIF20" s="63"/>
      <c r="HIG20" s="63"/>
      <c r="HIH20" s="63"/>
      <c r="HII20" s="63"/>
      <c r="HIJ20" s="63"/>
      <c r="HIK20" s="63"/>
      <c r="HIL20" s="63"/>
      <c r="HIM20" s="63"/>
      <c r="HIN20" s="63"/>
      <c r="HIO20" s="63"/>
      <c r="HIP20" s="63"/>
      <c r="HIQ20" s="63"/>
      <c r="HIR20" s="63"/>
      <c r="HIS20" s="63"/>
      <c r="HIT20" s="63"/>
      <c r="HIU20" s="63"/>
      <c r="HIV20" s="63"/>
      <c r="HIW20" s="63"/>
      <c r="HIX20" s="63"/>
      <c r="HIY20" s="63"/>
      <c r="HIZ20" s="63"/>
      <c r="HJA20" s="63"/>
      <c r="HJB20" s="63"/>
      <c r="HJC20" s="63"/>
      <c r="HJD20" s="63"/>
      <c r="HJE20" s="63"/>
      <c r="HJF20" s="63"/>
      <c r="HJG20" s="63"/>
      <c r="HJH20" s="63"/>
      <c r="HJI20" s="63"/>
      <c r="HJJ20" s="63"/>
      <c r="HJK20" s="63"/>
      <c r="HJL20" s="63"/>
      <c r="HJM20" s="63"/>
      <c r="HJN20" s="63"/>
      <c r="HJO20" s="63"/>
      <c r="HJP20" s="63"/>
      <c r="HJQ20" s="63"/>
      <c r="HJR20" s="63"/>
      <c r="HJS20" s="63"/>
      <c r="HJT20" s="63"/>
      <c r="HJU20" s="63"/>
      <c r="HJV20" s="63"/>
      <c r="HJW20" s="63"/>
      <c r="HJX20" s="63"/>
      <c r="HJY20" s="63"/>
      <c r="HJZ20" s="63"/>
      <c r="HKA20" s="63"/>
      <c r="HKB20" s="63"/>
      <c r="HKC20" s="63"/>
      <c r="HKD20" s="63"/>
      <c r="HKE20" s="63"/>
      <c r="HKF20" s="63"/>
      <c r="HKG20" s="63"/>
      <c r="HKH20" s="63"/>
      <c r="HKI20" s="63"/>
      <c r="HKJ20" s="63"/>
      <c r="HKK20" s="63"/>
      <c r="HKL20" s="63"/>
      <c r="HKM20" s="63"/>
      <c r="HKN20" s="63"/>
      <c r="HKO20" s="63"/>
      <c r="HKP20" s="63"/>
      <c r="HKQ20" s="63"/>
      <c r="HKR20" s="63"/>
      <c r="HKS20" s="63"/>
      <c r="HKT20" s="63"/>
      <c r="HKU20" s="63"/>
      <c r="HKV20" s="63"/>
      <c r="HKW20" s="63"/>
      <c r="HKX20" s="63"/>
      <c r="HKY20" s="63"/>
      <c r="HKZ20" s="63"/>
      <c r="HLA20" s="63"/>
      <c r="HLB20" s="63"/>
      <c r="HLC20" s="63"/>
      <c r="HLD20" s="63"/>
      <c r="HLE20" s="63"/>
      <c r="HLF20" s="63"/>
      <c r="HLG20" s="63"/>
      <c r="HLH20" s="63"/>
      <c r="HLI20" s="63"/>
      <c r="HLJ20" s="63"/>
      <c r="HLK20" s="63"/>
      <c r="HLL20" s="63"/>
      <c r="HLM20" s="63"/>
      <c r="HLN20" s="63"/>
      <c r="HLO20" s="63"/>
      <c r="HLP20" s="63"/>
      <c r="HLQ20" s="63"/>
      <c r="HLR20" s="63"/>
      <c r="HLS20" s="63"/>
      <c r="HLT20" s="63"/>
      <c r="HLU20" s="63"/>
      <c r="HLV20" s="63"/>
      <c r="HLW20" s="63"/>
      <c r="HLX20" s="63"/>
      <c r="HLY20" s="63"/>
      <c r="HLZ20" s="63"/>
      <c r="HMA20" s="63"/>
      <c r="HMB20" s="63"/>
      <c r="HMC20" s="63"/>
      <c r="HMD20" s="63"/>
      <c r="HME20" s="63"/>
      <c r="HMF20" s="63"/>
      <c r="HMG20" s="63"/>
      <c r="HMH20" s="63"/>
      <c r="HMI20" s="63"/>
      <c r="HMJ20" s="63"/>
      <c r="HMK20" s="63"/>
      <c r="HML20" s="63"/>
      <c r="HMM20" s="63"/>
      <c r="HMN20" s="63"/>
      <c r="HMO20" s="63"/>
      <c r="HMP20" s="63"/>
      <c r="HMQ20" s="63"/>
      <c r="HMR20" s="63"/>
      <c r="HMS20" s="63"/>
      <c r="HMT20" s="63"/>
      <c r="HMU20" s="63"/>
      <c r="HMV20" s="63"/>
      <c r="HMW20" s="63"/>
      <c r="HMX20" s="63"/>
      <c r="HMY20" s="63"/>
      <c r="HMZ20" s="63"/>
      <c r="HNA20" s="63"/>
      <c r="HNB20" s="63"/>
      <c r="HNC20" s="63"/>
      <c r="HND20" s="63"/>
      <c r="HNE20" s="63"/>
      <c r="HNF20" s="63"/>
      <c r="HNG20" s="63"/>
      <c r="HNH20" s="63"/>
      <c r="HNI20" s="63"/>
      <c r="HNJ20" s="63"/>
      <c r="HNK20" s="63"/>
      <c r="HNL20" s="63"/>
      <c r="HNM20" s="63"/>
      <c r="HNN20" s="63"/>
      <c r="HNO20" s="63"/>
      <c r="HNP20" s="63"/>
      <c r="HNQ20" s="63"/>
      <c r="HNR20" s="63"/>
      <c r="HNS20" s="63"/>
      <c r="HNT20" s="63"/>
      <c r="HNU20" s="63"/>
      <c r="HNV20" s="63"/>
      <c r="HNW20" s="63"/>
      <c r="HNX20" s="63"/>
      <c r="HNY20" s="63"/>
      <c r="HNZ20" s="63"/>
      <c r="HOA20" s="63"/>
      <c r="HOB20" s="63"/>
      <c r="HOC20" s="63"/>
      <c r="HOD20" s="63"/>
      <c r="HOE20" s="63"/>
      <c r="HOF20" s="63"/>
      <c r="HOG20" s="63"/>
      <c r="HOH20" s="63"/>
      <c r="HOI20" s="63"/>
      <c r="HOJ20" s="63"/>
      <c r="HOK20" s="63"/>
      <c r="HOL20" s="63"/>
      <c r="HOM20" s="63"/>
      <c r="HON20" s="63"/>
      <c r="HOO20" s="63"/>
      <c r="HOP20" s="63"/>
      <c r="HOQ20" s="63"/>
      <c r="HOR20" s="63"/>
      <c r="HOS20" s="63"/>
      <c r="HOT20" s="63"/>
      <c r="HOU20" s="63"/>
      <c r="HOV20" s="63"/>
      <c r="HOW20" s="63"/>
      <c r="HOX20" s="63"/>
      <c r="HOY20" s="63"/>
      <c r="HOZ20" s="63"/>
      <c r="HPA20" s="63"/>
      <c r="HPB20" s="63"/>
      <c r="HPC20" s="63"/>
      <c r="HPD20" s="63"/>
      <c r="HPE20" s="63"/>
      <c r="HPF20" s="63"/>
      <c r="HPG20" s="63"/>
      <c r="HPH20" s="63"/>
      <c r="HPI20" s="63"/>
      <c r="HPJ20" s="63"/>
      <c r="HPK20" s="63"/>
      <c r="HPL20" s="63"/>
      <c r="HPM20" s="63"/>
      <c r="HPN20" s="63"/>
      <c r="HPO20" s="63"/>
      <c r="HPP20" s="63"/>
      <c r="HPQ20" s="63"/>
      <c r="HPR20" s="63"/>
      <c r="HPS20" s="63"/>
      <c r="HPT20" s="63"/>
      <c r="HPU20" s="63"/>
      <c r="HPV20" s="63"/>
      <c r="HPW20" s="63"/>
      <c r="HPX20" s="63"/>
      <c r="HPY20" s="63"/>
      <c r="HPZ20" s="63"/>
      <c r="HQA20" s="63"/>
      <c r="HQB20" s="63"/>
      <c r="HQC20" s="63"/>
      <c r="HQD20" s="63"/>
      <c r="HQE20" s="63"/>
      <c r="HQF20" s="63"/>
      <c r="HQG20" s="63"/>
      <c r="HQH20" s="63"/>
      <c r="HQI20" s="63"/>
      <c r="HQJ20" s="63"/>
      <c r="HQK20" s="63"/>
      <c r="HQL20" s="63"/>
      <c r="HQM20" s="63"/>
      <c r="HQN20" s="63"/>
      <c r="HQO20" s="63"/>
      <c r="HQP20" s="63"/>
      <c r="HQQ20" s="63"/>
      <c r="HQR20" s="63"/>
      <c r="HQS20" s="63"/>
      <c r="HQT20" s="63"/>
      <c r="HQU20" s="63"/>
      <c r="HQV20" s="63"/>
      <c r="HQW20" s="63"/>
      <c r="HQX20" s="63"/>
      <c r="HQY20" s="63"/>
      <c r="HQZ20" s="63"/>
      <c r="HRA20" s="63"/>
      <c r="HRB20" s="63"/>
      <c r="HRC20" s="63"/>
      <c r="HRD20" s="63"/>
      <c r="HRE20" s="63"/>
      <c r="HRF20" s="63"/>
      <c r="HRG20" s="63"/>
      <c r="HRH20" s="63"/>
      <c r="HRI20" s="63"/>
      <c r="HRJ20" s="63"/>
      <c r="HRK20" s="63"/>
      <c r="HRL20" s="63"/>
      <c r="HRM20" s="63"/>
      <c r="HRN20" s="63"/>
      <c r="HRO20" s="63"/>
      <c r="HRP20" s="63"/>
      <c r="HRQ20" s="63"/>
      <c r="HRR20" s="63"/>
      <c r="HRS20" s="63"/>
      <c r="HRT20" s="63"/>
      <c r="HRU20" s="63"/>
      <c r="HRV20" s="63"/>
      <c r="HRW20" s="63"/>
      <c r="HRX20" s="63"/>
      <c r="HRY20" s="63"/>
      <c r="HRZ20" s="63"/>
      <c r="HSA20" s="63"/>
      <c r="HSB20" s="63"/>
      <c r="HSC20" s="63"/>
      <c r="HSD20" s="63"/>
      <c r="HSE20" s="63"/>
      <c r="HSF20" s="63"/>
      <c r="HSG20" s="63"/>
      <c r="HSH20" s="63"/>
      <c r="HSI20" s="63"/>
      <c r="HSJ20" s="63"/>
      <c r="HSK20" s="63"/>
      <c r="HSL20" s="63"/>
      <c r="HSM20" s="63"/>
      <c r="HSN20" s="63"/>
      <c r="HSO20" s="63"/>
      <c r="HSP20" s="63"/>
      <c r="HSQ20" s="63"/>
      <c r="HSR20" s="63"/>
      <c r="HSS20" s="63"/>
      <c r="HST20" s="63"/>
      <c r="HSU20" s="63"/>
      <c r="HSV20" s="63"/>
      <c r="HSW20" s="63"/>
      <c r="HSX20" s="63"/>
      <c r="HSY20" s="63"/>
      <c r="HSZ20" s="63"/>
      <c r="HTA20" s="63"/>
      <c r="HTB20" s="63"/>
      <c r="HTC20" s="63"/>
      <c r="HTD20" s="63"/>
      <c r="HTE20" s="63"/>
      <c r="HTF20" s="63"/>
      <c r="HTG20" s="63"/>
      <c r="HTH20" s="63"/>
      <c r="HTI20" s="63"/>
      <c r="HTJ20" s="63"/>
      <c r="HTK20" s="63"/>
      <c r="HTL20" s="63"/>
      <c r="HTM20" s="63"/>
      <c r="HTN20" s="63"/>
      <c r="HTO20" s="63"/>
      <c r="HTP20" s="63"/>
      <c r="HTQ20" s="63"/>
      <c r="HTR20" s="63"/>
      <c r="HTS20" s="63"/>
      <c r="HTT20" s="63"/>
      <c r="HTU20" s="63"/>
      <c r="HTV20" s="63"/>
      <c r="HTW20" s="63"/>
      <c r="HTX20" s="63"/>
      <c r="HTY20" s="63"/>
      <c r="HTZ20" s="63"/>
      <c r="HUA20" s="63"/>
      <c r="HUB20" s="63"/>
      <c r="HUC20" s="63"/>
      <c r="HUD20" s="63"/>
      <c r="HUE20" s="63"/>
      <c r="HUF20" s="63"/>
      <c r="HUG20" s="63"/>
      <c r="HUH20" s="63"/>
      <c r="HUI20" s="63"/>
      <c r="HUJ20" s="63"/>
      <c r="HUK20" s="63"/>
      <c r="HUL20" s="63"/>
      <c r="HUM20" s="63"/>
      <c r="HUN20" s="63"/>
      <c r="HUO20" s="63"/>
      <c r="HUP20" s="63"/>
      <c r="HUQ20" s="63"/>
      <c r="HUR20" s="63"/>
      <c r="HUS20" s="63"/>
      <c r="HUT20" s="63"/>
      <c r="HUU20" s="63"/>
      <c r="HUV20" s="63"/>
      <c r="HUW20" s="63"/>
      <c r="HUX20" s="63"/>
      <c r="HUY20" s="63"/>
      <c r="HUZ20" s="63"/>
      <c r="HVA20" s="63"/>
      <c r="HVB20" s="63"/>
      <c r="HVC20" s="63"/>
      <c r="HVD20" s="63"/>
      <c r="HVE20" s="63"/>
      <c r="HVF20" s="63"/>
      <c r="HVG20" s="63"/>
      <c r="HVH20" s="63"/>
      <c r="HVI20" s="63"/>
      <c r="HVJ20" s="63"/>
      <c r="HVK20" s="63"/>
      <c r="HVL20" s="63"/>
      <c r="HVM20" s="63"/>
      <c r="HVN20" s="63"/>
      <c r="HVO20" s="63"/>
      <c r="HVP20" s="63"/>
      <c r="HVQ20" s="63"/>
      <c r="HVR20" s="63"/>
      <c r="HVS20" s="63"/>
      <c r="HVT20" s="63"/>
      <c r="HVU20" s="63"/>
      <c r="HVV20" s="63"/>
      <c r="HVW20" s="63"/>
      <c r="HVX20" s="63"/>
      <c r="HVY20" s="63"/>
      <c r="HVZ20" s="63"/>
      <c r="HWA20" s="63"/>
      <c r="HWB20" s="63"/>
      <c r="HWC20" s="63"/>
      <c r="HWD20" s="63"/>
      <c r="HWE20" s="63"/>
      <c r="HWF20" s="63"/>
      <c r="HWG20" s="63"/>
      <c r="HWH20" s="63"/>
      <c r="HWI20" s="63"/>
      <c r="HWJ20" s="63"/>
      <c r="HWK20" s="63"/>
      <c r="HWL20" s="63"/>
      <c r="HWM20" s="63"/>
      <c r="HWN20" s="63"/>
      <c r="HWO20" s="63"/>
      <c r="HWP20" s="63"/>
      <c r="HWQ20" s="63"/>
      <c r="HWR20" s="63"/>
      <c r="HWS20" s="63"/>
      <c r="HWT20" s="63"/>
      <c r="HWU20" s="63"/>
      <c r="HWV20" s="63"/>
      <c r="HWW20" s="63"/>
      <c r="HWX20" s="63"/>
      <c r="HWY20" s="63"/>
      <c r="HWZ20" s="63"/>
      <c r="HXA20" s="63"/>
      <c r="HXB20" s="63"/>
      <c r="HXC20" s="63"/>
      <c r="HXD20" s="63"/>
      <c r="HXE20" s="63"/>
      <c r="HXF20" s="63"/>
      <c r="HXG20" s="63"/>
      <c r="HXH20" s="63"/>
      <c r="HXI20" s="63"/>
      <c r="HXJ20" s="63"/>
      <c r="HXK20" s="63"/>
      <c r="HXL20" s="63"/>
      <c r="HXM20" s="63"/>
      <c r="HXN20" s="63"/>
      <c r="HXO20" s="63"/>
      <c r="HXP20" s="63"/>
      <c r="HXQ20" s="63"/>
      <c r="HXR20" s="63"/>
      <c r="HXS20" s="63"/>
      <c r="HXT20" s="63"/>
      <c r="HXU20" s="63"/>
      <c r="HXV20" s="63"/>
      <c r="HXW20" s="63"/>
      <c r="HXX20" s="63"/>
      <c r="HXY20" s="63"/>
      <c r="HXZ20" s="63"/>
      <c r="HYA20" s="63"/>
      <c r="HYB20" s="63"/>
      <c r="HYC20" s="63"/>
      <c r="HYD20" s="63"/>
      <c r="HYE20" s="63"/>
      <c r="HYF20" s="63"/>
      <c r="HYG20" s="63"/>
      <c r="HYH20" s="63"/>
      <c r="HYI20" s="63"/>
      <c r="HYJ20" s="63"/>
      <c r="HYK20" s="63"/>
      <c r="HYL20" s="63"/>
      <c r="HYM20" s="63"/>
      <c r="HYN20" s="63"/>
      <c r="HYO20" s="63"/>
      <c r="HYP20" s="63"/>
      <c r="HYQ20" s="63"/>
      <c r="HYR20" s="63"/>
      <c r="HYS20" s="63"/>
      <c r="HYT20" s="63"/>
      <c r="HYU20" s="63"/>
      <c r="HYV20" s="63"/>
      <c r="HYW20" s="63"/>
      <c r="HYX20" s="63"/>
      <c r="HYY20" s="63"/>
      <c r="HYZ20" s="63"/>
      <c r="HZA20" s="63"/>
      <c r="HZB20" s="63"/>
      <c r="HZC20" s="63"/>
      <c r="HZD20" s="63"/>
      <c r="HZE20" s="63"/>
      <c r="HZF20" s="63"/>
      <c r="HZG20" s="63"/>
      <c r="HZH20" s="63"/>
      <c r="HZI20" s="63"/>
      <c r="HZJ20" s="63"/>
      <c r="HZK20" s="63"/>
      <c r="HZL20" s="63"/>
      <c r="HZM20" s="63"/>
      <c r="HZN20" s="63"/>
      <c r="HZO20" s="63"/>
      <c r="HZP20" s="63"/>
      <c r="HZQ20" s="63"/>
      <c r="HZR20" s="63"/>
      <c r="HZS20" s="63"/>
      <c r="HZT20" s="63"/>
      <c r="HZU20" s="63"/>
      <c r="HZV20" s="63"/>
      <c r="HZW20" s="63"/>
      <c r="HZX20" s="63"/>
      <c r="HZY20" s="63"/>
      <c r="HZZ20" s="63"/>
      <c r="IAA20" s="63"/>
      <c r="IAB20" s="63"/>
      <c r="IAC20" s="63"/>
      <c r="IAD20" s="63"/>
      <c r="IAE20" s="63"/>
      <c r="IAF20" s="63"/>
      <c r="IAG20" s="63"/>
      <c r="IAH20" s="63"/>
      <c r="IAI20" s="63"/>
      <c r="IAJ20" s="63"/>
      <c r="IAK20" s="63"/>
      <c r="IAL20" s="63"/>
      <c r="IAM20" s="63"/>
      <c r="IAN20" s="63"/>
      <c r="IAO20" s="63"/>
      <c r="IAP20" s="63"/>
      <c r="IAQ20" s="63"/>
      <c r="IAR20" s="63"/>
      <c r="IAS20" s="63"/>
      <c r="IAT20" s="63"/>
      <c r="IAU20" s="63"/>
      <c r="IAV20" s="63"/>
      <c r="IAW20" s="63"/>
      <c r="IAX20" s="63"/>
      <c r="IAY20" s="63"/>
      <c r="IAZ20" s="63"/>
      <c r="IBA20" s="63"/>
      <c r="IBB20" s="63"/>
      <c r="IBC20" s="63"/>
      <c r="IBD20" s="63"/>
      <c r="IBE20" s="63"/>
      <c r="IBF20" s="63"/>
      <c r="IBG20" s="63"/>
      <c r="IBH20" s="63"/>
      <c r="IBI20" s="63"/>
      <c r="IBJ20" s="63"/>
      <c r="IBK20" s="63"/>
      <c r="IBL20" s="63"/>
      <c r="IBM20" s="63"/>
      <c r="IBN20" s="63"/>
      <c r="IBO20" s="63"/>
      <c r="IBP20" s="63"/>
      <c r="IBQ20" s="63"/>
      <c r="IBR20" s="63"/>
      <c r="IBS20" s="63"/>
      <c r="IBT20" s="63"/>
      <c r="IBU20" s="63"/>
      <c r="IBV20" s="63"/>
      <c r="IBW20" s="63"/>
      <c r="IBX20" s="63"/>
      <c r="IBY20" s="63"/>
      <c r="IBZ20" s="63"/>
      <c r="ICA20" s="63"/>
      <c r="ICB20" s="63"/>
      <c r="ICC20" s="63"/>
      <c r="ICD20" s="63"/>
      <c r="ICE20" s="63"/>
      <c r="ICF20" s="63"/>
      <c r="ICG20" s="63"/>
      <c r="ICH20" s="63"/>
      <c r="ICI20" s="63"/>
      <c r="ICJ20" s="63"/>
      <c r="ICK20" s="63"/>
      <c r="ICL20" s="63"/>
      <c r="ICM20" s="63"/>
      <c r="ICN20" s="63"/>
      <c r="ICO20" s="63"/>
      <c r="ICP20" s="63"/>
      <c r="ICQ20" s="63"/>
      <c r="ICR20" s="63"/>
      <c r="ICS20" s="63"/>
      <c r="ICT20" s="63"/>
      <c r="ICU20" s="63"/>
      <c r="ICV20" s="63"/>
      <c r="ICW20" s="63"/>
      <c r="ICX20" s="63"/>
      <c r="ICY20" s="63"/>
      <c r="ICZ20" s="63"/>
      <c r="IDA20" s="63"/>
      <c r="IDB20" s="63"/>
      <c r="IDC20" s="63"/>
      <c r="IDD20" s="63"/>
      <c r="IDE20" s="63"/>
      <c r="IDF20" s="63"/>
      <c r="IDG20" s="63"/>
      <c r="IDH20" s="63"/>
      <c r="IDI20" s="63"/>
      <c r="IDJ20" s="63"/>
      <c r="IDK20" s="63"/>
      <c r="IDL20" s="63"/>
      <c r="IDM20" s="63"/>
      <c r="IDN20" s="63"/>
      <c r="IDO20" s="63"/>
      <c r="IDP20" s="63"/>
      <c r="IDQ20" s="63"/>
      <c r="IDR20" s="63"/>
      <c r="IDS20" s="63"/>
      <c r="IDT20" s="63"/>
      <c r="IDU20" s="63"/>
      <c r="IDV20" s="63"/>
      <c r="IDW20" s="63"/>
      <c r="IDX20" s="63"/>
      <c r="IDY20" s="63"/>
      <c r="IDZ20" s="63"/>
      <c r="IEA20" s="63"/>
      <c r="IEB20" s="63"/>
      <c r="IEC20" s="63"/>
      <c r="IED20" s="63"/>
      <c r="IEE20" s="63"/>
      <c r="IEF20" s="63"/>
      <c r="IEG20" s="63"/>
      <c r="IEH20" s="63"/>
      <c r="IEI20" s="63"/>
      <c r="IEJ20" s="63"/>
      <c r="IEK20" s="63"/>
      <c r="IEL20" s="63"/>
      <c r="IEM20" s="63"/>
      <c r="IEN20" s="63"/>
      <c r="IEO20" s="63"/>
      <c r="IEP20" s="63"/>
      <c r="IEQ20" s="63"/>
      <c r="IER20" s="63"/>
      <c r="IES20" s="63"/>
      <c r="IET20" s="63"/>
      <c r="IEU20" s="63"/>
      <c r="IEV20" s="63"/>
      <c r="IEW20" s="63"/>
      <c r="IEX20" s="63"/>
      <c r="IEY20" s="63"/>
      <c r="IEZ20" s="63"/>
      <c r="IFA20" s="63"/>
      <c r="IFB20" s="63"/>
      <c r="IFC20" s="63"/>
      <c r="IFD20" s="63"/>
      <c r="IFE20" s="63"/>
      <c r="IFF20" s="63"/>
      <c r="IFG20" s="63"/>
      <c r="IFH20" s="63"/>
      <c r="IFI20" s="63"/>
      <c r="IFJ20" s="63"/>
      <c r="IFK20" s="63"/>
      <c r="IFL20" s="63"/>
      <c r="IFM20" s="63"/>
      <c r="IFN20" s="63"/>
      <c r="IFO20" s="63"/>
      <c r="IFP20" s="63"/>
      <c r="IFQ20" s="63"/>
      <c r="IFR20" s="63"/>
      <c r="IFS20" s="63"/>
      <c r="IFT20" s="63"/>
      <c r="IFU20" s="63"/>
      <c r="IFV20" s="63"/>
      <c r="IFW20" s="63"/>
      <c r="IFX20" s="63"/>
      <c r="IFY20" s="63"/>
      <c r="IFZ20" s="63"/>
      <c r="IGA20" s="63"/>
      <c r="IGB20" s="63"/>
      <c r="IGC20" s="63"/>
      <c r="IGD20" s="63"/>
      <c r="IGE20" s="63"/>
      <c r="IGF20" s="63"/>
      <c r="IGG20" s="63"/>
      <c r="IGH20" s="63"/>
      <c r="IGI20" s="63"/>
      <c r="IGJ20" s="63"/>
      <c r="IGK20" s="63"/>
      <c r="IGL20" s="63"/>
      <c r="IGM20" s="63"/>
      <c r="IGN20" s="63"/>
      <c r="IGO20" s="63"/>
      <c r="IGP20" s="63"/>
      <c r="IGQ20" s="63"/>
      <c r="IGR20" s="63"/>
      <c r="IGS20" s="63"/>
      <c r="IGT20" s="63"/>
      <c r="IGU20" s="63"/>
      <c r="IGV20" s="63"/>
      <c r="IGW20" s="63"/>
      <c r="IGX20" s="63"/>
      <c r="IGY20" s="63"/>
      <c r="IGZ20" s="63"/>
      <c r="IHA20" s="63"/>
      <c r="IHB20" s="63"/>
      <c r="IHC20" s="63"/>
      <c r="IHD20" s="63"/>
      <c r="IHE20" s="63"/>
      <c r="IHF20" s="63"/>
      <c r="IHG20" s="63"/>
      <c r="IHH20" s="63"/>
      <c r="IHI20" s="63"/>
      <c r="IHJ20" s="63"/>
      <c r="IHK20" s="63"/>
      <c r="IHL20" s="63"/>
      <c r="IHM20" s="63"/>
      <c r="IHN20" s="63"/>
      <c r="IHO20" s="63"/>
      <c r="IHP20" s="63"/>
      <c r="IHQ20" s="63"/>
      <c r="IHR20" s="63"/>
      <c r="IHS20" s="63"/>
      <c r="IHT20" s="63"/>
      <c r="IHU20" s="63"/>
      <c r="IHV20" s="63"/>
      <c r="IHW20" s="63"/>
      <c r="IHX20" s="63"/>
      <c r="IHY20" s="63"/>
      <c r="IHZ20" s="63"/>
      <c r="IIA20" s="63"/>
      <c r="IIB20" s="63"/>
      <c r="IIC20" s="63"/>
      <c r="IID20" s="63"/>
      <c r="IIE20" s="63"/>
      <c r="IIF20" s="63"/>
      <c r="IIG20" s="63"/>
      <c r="IIH20" s="63"/>
      <c r="III20" s="63"/>
      <c r="IIJ20" s="63"/>
      <c r="IIK20" s="63"/>
      <c r="IIL20" s="63"/>
      <c r="IIM20" s="63"/>
      <c r="IIN20" s="63"/>
      <c r="IIO20" s="63"/>
      <c r="IIP20" s="63"/>
      <c r="IIQ20" s="63"/>
      <c r="IIR20" s="63"/>
      <c r="IIS20" s="63"/>
      <c r="IIT20" s="63"/>
      <c r="IIU20" s="63"/>
      <c r="IIV20" s="63"/>
      <c r="IIW20" s="63"/>
      <c r="IIX20" s="63"/>
      <c r="IIY20" s="63"/>
      <c r="IIZ20" s="63"/>
      <c r="IJA20" s="63"/>
      <c r="IJB20" s="63"/>
      <c r="IJC20" s="63"/>
      <c r="IJD20" s="63"/>
      <c r="IJE20" s="63"/>
      <c r="IJF20" s="63"/>
      <c r="IJG20" s="63"/>
      <c r="IJH20" s="63"/>
      <c r="IJI20" s="63"/>
      <c r="IJJ20" s="63"/>
      <c r="IJK20" s="63"/>
      <c r="IJL20" s="63"/>
      <c r="IJM20" s="63"/>
      <c r="IJN20" s="63"/>
      <c r="IJO20" s="63"/>
      <c r="IJP20" s="63"/>
      <c r="IJQ20" s="63"/>
      <c r="IJR20" s="63"/>
      <c r="IJS20" s="63"/>
      <c r="IJT20" s="63"/>
      <c r="IJU20" s="63"/>
      <c r="IJV20" s="63"/>
      <c r="IJW20" s="63"/>
      <c r="IJX20" s="63"/>
      <c r="IJY20" s="63"/>
      <c r="IJZ20" s="63"/>
      <c r="IKA20" s="63"/>
      <c r="IKB20" s="63"/>
      <c r="IKC20" s="63"/>
      <c r="IKD20" s="63"/>
      <c r="IKE20" s="63"/>
      <c r="IKF20" s="63"/>
      <c r="IKG20" s="63"/>
      <c r="IKH20" s="63"/>
      <c r="IKI20" s="63"/>
      <c r="IKJ20" s="63"/>
      <c r="IKK20" s="63"/>
      <c r="IKL20" s="63"/>
      <c r="IKM20" s="63"/>
      <c r="IKN20" s="63"/>
      <c r="IKO20" s="63"/>
      <c r="IKP20" s="63"/>
      <c r="IKQ20" s="63"/>
      <c r="IKR20" s="63"/>
      <c r="IKS20" s="63"/>
      <c r="IKT20" s="63"/>
      <c r="IKU20" s="63"/>
      <c r="IKV20" s="63"/>
      <c r="IKW20" s="63"/>
      <c r="IKX20" s="63"/>
      <c r="IKY20" s="63"/>
      <c r="IKZ20" s="63"/>
      <c r="ILA20" s="63"/>
      <c r="ILB20" s="63"/>
      <c r="ILC20" s="63"/>
      <c r="ILD20" s="63"/>
      <c r="ILE20" s="63"/>
      <c r="ILF20" s="63"/>
      <c r="ILG20" s="63"/>
      <c r="ILH20" s="63"/>
      <c r="ILI20" s="63"/>
      <c r="ILJ20" s="63"/>
      <c r="ILK20" s="63"/>
      <c r="ILL20" s="63"/>
      <c r="ILM20" s="63"/>
      <c r="ILN20" s="63"/>
      <c r="ILO20" s="63"/>
      <c r="ILP20" s="63"/>
      <c r="ILQ20" s="63"/>
      <c r="ILR20" s="63"/>
      <c r="ILS20" s="63"/>
      <c r="ILT20" s="63"/>
      <c r="ILU20" s="63"/>
      <c r="ILV20" s="63"/>
      <c r="ILW20" s="63"/>
      <c r="ILX20" s="63"/>
      <c r="ILY20" s="63"/>
      <c r="ILZ20" s="63"/>
      <c r="IMA20" s="63"/>
      <c r="IMB20" s="63"/>
      <c r="IMC20" s="63"/>
      <c r="IMD20" s="63"/>
      <c r="IME20" s="63"/>
      <c r="IMF20" s="63"/>
      <c r="IMG20" s="63"/>
      <c r="IMH20" s="63"/>
      <c r="IMI20" s="63"/>
      <c r="IMJ20" s="63"/>
      <c r="IMK20" s="63"/>
      <c r="IML20" s="63"/>
      <c r="IMM20" s="63"/>
      <c r="IMN20" s="63"/>
      <c r="IMO20" s="63"/>
      <c r="IMP20" s="63"/>
      <c r="IMQ20" s="63"/>
      <c r="IMR20" s="63"/>
      <c r="IMS20" s="63"/>
      <c r="IMT20" s="63"/>
      <c r="IMU20" s="63"/>
      <c r="IMV20" s="63"/>
      <c r="IMW20" s="63"/>
      <c r="IMX20" s="63"/>
      <c r="IMY20" s="63"/>
      <c r="IMZ20" s="63"/>
      <c r="INA20" s="63"/>
      <c r="INB20" s="63"/>
      <c r="INC20" s="63"/>
      <c r="IND20" s="63"/>
      <c r="INE20" s="63"/>
      <c r="INF20" s="63"/>
      <c r="ING20" s="63"/>
      <c r="INH20" s="63"/>
      <c r="INI20" s="63"/>
      <c r="INJ20" s="63"/>
      <c r="INK20" s="63"/>
      <c r="INL20" s="63"/>
      <c r="INM20" s="63"/>
      <c r="INN20" s="63"/>
      <c r="INO20" s="63"/>
      <c r="INP20" s="63"/>
      <c r="INQ20" s="63"/>
      <c r="INR20" s="63"/>
      <c r="INS20" s="63"/>
      <c r="INT20" s="63"/>
      <c r="INU20" s="63"/>
      <c r="INV20" s="63"/>
      <c r="INW20" s="63"/>
      <c r="INX20" s="63"/>
      <c r="INY20" s="63"/>
      <c r="INZ20" s="63"/>
      <c r="IOA20" s="63"/>
      <c r="IOB20" s="63"/>
      <c r="IOC20" s="63"/>
      <c r="IOD20" s="63"/>
      <c r="IOE20" s="63"/>
      <c r="IOF20" s="63"/>
      <c r="IOG20" s="63"/>
      <c r="IOH20" s="63"/>
      <c r="IOI20" s="63"/>
      <c r="IOJ20" s="63"/>
      <c r="IOK20" s="63"/>
      <c r="IOL20" s="63"/>
      <c r="IOM20" s="63"/>
      <c r="ION20" s="63"/>
      <c r="IOO20" s="63"/>
      <c r="IOP20" s="63"/>
      <c r="IOQ20" s="63"/>
      <c r="IOR20" s="63"/>
      <c r="IOS20" s="63"/>
      <c r="IOT20" s="63"/>
      <c r="IOU20" s="63"/>
      <c r="IOV20" s="63"/>
      <c r="IOW20" s="63"/>
      <c r="IOX20" s="63"/>
      <c r="IOY20" s="63"/>
      <c r="IOZ20" s="63"/>
      <c r="IPA20" s="63"/>
      <c r="IPB20" s="63"/>
      <c r="IPC20" s="63"/>
      <c r="IPD20" s="63"/>
      <c r="IPE20" s="63"/>
      <c r="IPF20" s="63"/>
      <c r="IPG20" s="63"/>
      <c r="IPH20" s="63"/>
      <c r="IPI20" s="63"/>
      <c r="IPJ20" s="63"/>
      <c r="IPK20" s="63"/>
      <c r="IPL20" s="63"/>
      <c r="IPM20" s="63"/>
      <c r="IPN20" s="63"/>
      <c r="IPO20" s="63"/>
      <c r="IPP20" s="63"/>
      <c r="IPQ20" s="63"/>
      <c r="IPR20" s="63"/>
      <c r="IPS20" s="63"/>
      <c r="IPT20" s="63"/>
      <c r="IPU20" s="63"/>
      <c r="IPV20" s="63"/>
      <c r="IPW20" s="63"/>
      <c r="IPX20" s="63"/>
      <c r="IPY20" s="63"/>
      <c r="IPZ20" s="63"/>
      <c r="IQA20" s="63"/>
      <c r="IQB20" s="63"/>
      <c r="IQC20" s="63"/>
      <c r="IQD20" s="63"/>
      <c r="IQE20" s="63"/>
      <c r="IQF20" s="63"/>
      <c r="IQG20" s="63"/>
      <c r="IQH20" s="63"/>
      <c r="IQI20" s="63"/>
      <c r="IQJ20" s="63"/>
      <c r="IQK20" s="63"/>
      <c r="IQL20" s="63"/>
      <c r="IQM20" s="63"/>
      <c r="IQN20" s="63"/>
      <c r="IQO20" s="63"/>
      <c r="IQP20" s="63"/>
      <c r="IQQ20" s="63"/>
      <c r="IQR20" s="63"/>
      <c r="IQS20" s="63"/>
      <c r="IQT20" s="63"/>
      <c r="IQU20" s="63"/>
      <c r="IQV20" s="63"/>
      <c r="IQW20" s="63"/>
      <c r="IQX20" s="63"/>
      <c r="IQY20" s="63"/>
      <c r="IQZ20" s="63"/>
      <c r="IRA20" s="63"/>
      <c r="IRB20" s="63"/>
      <c r="IRC20" s="63"/>
      <c r="IRD20" s="63"/>
      <c r="IRE20" s="63"/>
      <c r="IRF20" s="63"/>
      <c r="IRG20" s="63"/>
      <c r="IRH20" s="63"/>
      <c r="IRI20" s="63"/>
      <c r="IRJ20" s="63"/>
      <c r="IRK20" s="63"/>
      <c r="IRL20" s="63"/>
      <c r="IRM20" s="63"/>
      <c r="IRN20" s="63"/>
      <c r="IRO20" s="63"/>
      <c r="IRP20" s="63"/>
      <c r="IRQ20" s="63"/>
      <c r="IRR20" s="63"/>
      <c r="IRS20" s="63"/>
      <c r="IRT20" s="63"/>
      <c r="IRU20" s="63"/>
      <c r="IRV20" s="63"/>
      <c r="IRW20" s="63"/>
      <c r="IRX20" s="63"/>
      <c r="IRY20" s="63"/>
      <c r="IRZ20" s="63"/>
      <c r="ISA20" s="63"/>
      <c r="ISB20" s="63"/>
      <c r="ISC20" s="63"/>
      <c r="ISD20" s="63"/>
      <c r="ISE20" s="63"/>
      <c r="ISF20" s="63"/>
      <c r="ISG20" s="63"/>
      <c r="ISH20" s="63"/>
      <c r="ISI20" s="63"/>
      <c r="ISJ20" s="63"/>
      <c r="ISK20" s="63"/>
      <c r="ISL20" s="63"/>
      <c r="ISM20" s="63"/>
      <c r="ISN20" s="63"/>
      <c r="ISO20" s="63"/>
      <c r="ISP20" s="63"/>
      <c r="ISQ20" s="63"/>
      <c r="ISR20" s="63"/>
      <c r="ISS20" s="63"/>
      <c r="IST20" s="63"/>
      <c r="ISU20" s="63"/>
      <c r="ISV20" s="63"/>
      <c r="ISW20" s="63"/>
      <c r="ISX20" s="63"/>
      <c r="ISY20" s="63"/>
      <c r="ISZ20" s="63"/>
      <c r="ITA20" s="63"/>
      <c r="ITB20" s="63"/>
      <c r="ITC20" s="63"/>
      <c r="ITD20" s="63"/>
      <c r="ITE20" s="63"/>
      <c r="ITF20" s="63"/>
      <c r="ITG20" s="63"/>
      <c r="ITH20" s="63"/>
      <c r="ITI20" s="63"/>
      <c r="ITJ20" s="63"/>
      <c r="ITK20" s="63"/>
      <c r="ITL20" s="63"/>
      <c r="ITM20" s="63"/>
      <c r="ITN20" s="63"/>
      <c r="ITO20" s="63"/>
      <c r="ITP20" s="63"/>
      <c r="ITQ20" s="63"/>
      <c r="ITR20" s="63"/>
      <c r="ITS20" s="63"/>
      <c r="ITT20" s="63"/>
      <c r="ITU20" s="63"/>
      <c r="ITV20" s="63"/>
      <c r="ITW20" s="63"/>
      <c r="ITX20" s="63"/>
      <c r="ITY20" s="63"/>
      <c r="ITZ20" s="63"/>
      <c r="IUA20" s="63"/>
      <c r="IUB20" s="63"/>
      <c r="IUC20" s="63"/>
      <c r="IUD20" s="63"/>
      <c r="IUE20" s="63"/>
      <c r="IUF20" s="63"/>
      <c r="IUG20" s="63"/>
      <c r="IUH20" s="63"/>
      <c r="IUI20" s="63"/>
      <c r="IUJ20" s="63"/>
      <c r="IUK20" s="63"/>
      <c r="IUL20" s="63"/>
      <c r="IUM20" s="63"/>
      <c r="IUN20" s="63"/>
      <c r="IUO20" s="63"/>
      <c r="IUP20" s="63"/>
      <c r="IUQ20" s="63"/>
      <c r="IUR20" s="63"/>
      <c r="IUS20" s="63"/>
      <c r="IUT20" s="63"/>
      <c r="IUU20" s="63"/>
      <c r="IUV20" s="63"/>
      <c r="IUW20" s="63"/>
      <c r="IUX20" s="63"/>
      <c r="IUY20" s="63"/>
      <c r="IUZ20" s="63"/>
      <c r="IVA20" s="63"/>
      <c r="IVB20" s="63"/>
      <c r="IVC20" s="63"/>
      <c r="IVD20" s="63"/>
      <c r="IVE20" s="63"/>
      <c r="IVF20" s="63"/>
      <c r="IVG20" s="63"/>
      <c r="IVH20" s="63"/>
      <c r="IVI20" s="63"/>
      <c r="IVJ20" s="63"/>
      <c r="IVK20" s="63"/>
      <c r="IVL20" s="63"/>
      <c r="IVM20" s="63"/>
      <c r="IVN20" s="63"/>
      <c r="IVO20" s="63"/>
      <c r="IVP20" s="63"/>
      <c r="IVQ20" s="63"/>
      <c r="IVR20" s="63"/>
      <c r="IVS20" s="63"/>
      <c r="IVT20" s="63"/>
      <c r="IVU20" s="63"/>
      <c r="IVV20" s="63"/>
      <c r="IVW20" s="63"/>
      <c r="IVX20" s="63"/>
      <c r="IVY20" s="63"/>
      <c r="IVZ20" s="63"/>
      <c r="IWA20" s="63"/>
      <c r="IWB20" s="63"/>
      <c r="IWC20" s="63"/>
      <c r="IWD20" s="63"/>
      <c r="IWE20" s="63"/>
      <c r="IWF20" s="63"/>
      <c r="IWG20" s="63"/>
      <c r="IWH20" s="63"/>
      <c r="IWI20" s="63"/>
      <c r="IWJ20" s="63"/>
      <c r="IWK20" s="63"/>
      <c r="IWL20" s="63"/>
      <c r="IWM20" s="63"/>
      <c r="IWN20" s="63"/>
      <c r="IWO20" s="63"/>
      <c r="IWP20" s="63"/>
      <c r="IWQ20" s="63"/>
      <c r="IWR20" s="63"/>
      <c r="IWS20" s="63"/>
      <c r="IWT20" s="63"/>
      <c r="IWU20" s="63"/>
      <c r="IWV20" s="63"/>
      <c r="IWW20" s="63"/>
      <c r="IWX20" s="63"/>
      <c r="IWY20" s="63"/>
      <c r="IWZ20" s="63"/>
      <c r="IXA20" s="63"/>
      <c r="IXB20" s="63"/>
      <c r="IXC20" s="63"/>
      <c r="IXD20" s="63"/>
      <c r="IXE20" s="63"/>
      <c r="IXF20" s="63"/>
      <c r="IXG20" s="63"/>
      <c r="IXH20" s="63"/>
      <c r="IXI20" s="63"/>
      <c r="IXJ20" s="63"/>
      <c r="IXK20" s="63"/>
      <c r="IXL20" s="63"/>
      <c r="IXM20" s="63"/>
      <c r="IXN20" s="63"/>
      <c r="IXO20" s="63"/>
      <c r="IXP20" s="63"/>
      <c r="IXQ20" s="63"/>
      <c r="IXR20" s="63"/>
      <c r="IXS20" s="63"/>
      <c r="IXT20" s="63"/>
      <c r="IXU20" s="63"/>
      <c r="IXV20" s="63"/>
      <c r="IXW20" s="63"/>
      <c r="IXX20" s="63"/>
      <c r="IXY20" s="63"/>
      <c r="IXZ20" s="63"/>
      <c r="IYA20" s="63"/>
      <c r="IYB20" s="63"/>
      <c r="IYC20" s="63"/>
      <c r="IYD20" s="63"/>
      <c r="IYE20" s="63"/>
      <c r="IYF20" s="63"/>
      <c r="IYG20" s="63"/>
      <c r="IYH20" s="63"/>
      <c r="IYI20" s="63"/>
      <c r="IYJ20" s="63"/>
      <c r="IYK20" s="63"/>
      <c r="IYL20" s="63"/>
      <c r="IYM20" s="63"/>
      <c r="IYN20" s="63"/>
      <c r="IYO20" s="63"/>
      <c r="IYP20" s="63"/>
      <c r="IYQ20" s="63"/>
      <c r="IYR20" s="63"/>
      <c r="IYS20" s="63"/>
      <c r="IYT20" s="63"/>
      <c r="IYU20" s="63"/>
      <c r="IYV20" s="63"/>
      <c r="IYW20" s="63"/>
      <c r="IYX20" s="63"/>
      <c r="IYY20" s="63"/>
      <c r="IYZ20" s="63"/>
      <c r="IZA20" s="63"/>
      <c r="IZB20" s="63"/>
      <c r="IZC20" s="63"/>
      <c r="IZD20" s="63"/>
      <c r="IZE20" s="63"/>
      <c r="IZF20" s="63"/>
      <c r="IZG20" s="63"/>
      <c r="IZH20" s="63"/>
      <c r="IZI20" s="63"/>
      <c r="IZJ20" s="63"/>
      <c r="IZK20" s="63"/>
      <c r="IZL20" s="63"/>
      <c r="IZM20" s="63"/>
      <c r="IZN20" s="63"/>
      <c r="IZO20" s="63"/>
      <c r="IZP20" s="63"/>
      <c r="IZQ20" s="63"/>
      <c r="IZR20" s="63"/>
      <c r="IZS20" s="63"/>
      <c r="IZT20" s="63"/>
      <c r="IZU20" s="63"/>
      <c r="IZV20" s="63"/>
      <c r="IZW20" s="63"/>
      <c r="IZX20" s="63"/>
      <c r="IZY20" s="63"/>
      <c r="IZZ20" s="63"/>
      <c r="JAA20" s="63"/>
      <c r="JAB20" s="63"/>
      <c r="JAC20" s="63"/>
      <c r="JAD20" s="63"/>
      <c r="JAE20" s="63"/>
      <c r="JAF20" s="63"/>
      <c r="JAG20" s="63"/>
      <c r="JAH20" s="63"/>
      <c r="JAI20" s="63"/>
      <c r="JAJ20" s="63"/>
      <c r="JAK20" s="63"/>
      <c r="JAL20" s="63"/>
      <c r="JAM20" s="63"/>
      <c r="JAN20" s="63"/>
      <c r="JAO20" s="63"/>
      <c r="JAP20" s="63"/>
      <c r="JAQ20" s="63"/>
      <c r="JAR20" s="63"/>
      <c r="JAS20" s="63"/>
      <c r="JAT20" s="63"/>
      <c r="JAU20" s="63"/>
      <c r="JAV20" s="63"/>
      <c r="JAW20" s="63"/>
      <c r="JAX20" s="63"/>
      <c r="JAY20" s="63"/>
      <c r="JAZ20" s="63"/>
      <c r="JBA20" s="63"/>
      <c r="JBB20" s="63"/>
      <c r="JBC20" s="63"/>
      <c r="JBD20" s="63"/>
      <c r="JBE20" s="63"/>
      <c r="JBF20" s="63"/>
      <c r="JBG20" s="63"/>
      <c r="JBH20" s="63"/>
      <c r="JBI20" s="63"/>
      <c r="JBJ20" s="63"/>
      <c r="JBK20" s="63"/>
      <c r="JBL20" s="63"/>
      <c r="JBM20" s="63"/>
      <c r="JBN20" s="63"/>
      <c r="JBO20" s="63"/>
      <c r="JBP20" s="63"/>
      <c r="JBQ20" s="63"/>
      <c r="JBR20" s="63"/>
      <c r="JBS20" s="63"/>
      <c r="JBT20" s="63"/>
      <c r="JBU20" s="63"/>
      <c r="JBV20" s="63"/>
      <c r="JBW20" s="63"/>
      <c r="JBX20" s="63"/>
      <c r="JBY20" s="63"/>
      <c r="JBZ20" s="63"/>
      <c r="JCA20" s="63"/>
      <c r="JCB20" s="63"/>
      <c r="JCC20" s="63"/>
      <c r="JCD20" s="63"/>
      <c r="JCE20" s="63"/>
      <c r="JCF20" s="63"/>
      <c r="JCG20" s="63"/>
      <c r="JCH20" s="63"/>
      <c r="JCI20" s="63"/>
      <c r="JCJ20" s="63"/>
      <c r="JCK20" s="63"/>
      <c r="JCL20" s="63"/>
      <c r="JCM20" s="63"/>
      <c r="JCN20" s="63"/>
      <c r="JCO20" s="63"/>
      <c r="JCP20" s="63"/>
      <c r="JCQ20" s="63"/>
      <c r="JCR20" s="63"/>
      <c r="JCS20" s="63"/>
      <c r="JCT20" s="63"/>
      <c r="JCU20" s="63"/>
      <c r="JCV20" s="63"/>
      <c r="JCW20" s="63"/>
      <c r="JCX20" s="63"/>
      <c r="JCY20" s="63"/>
      <c r="JCZ20" s="63"/>
      <c r="JDA20" s="63"/>
      <c r="JDB20" s="63"/>
      <c r="JDC20" s="63"/>
      <c r="JDD20" s="63"/>
      <c r="JDE20" s="63"/>
      <c r="JDF20" s="63"/>
      <c r="JDG20" s="63"/>
      <c r="JDH20" s="63"/>
      <c r="JDI20" s="63"/>
      <c r="JDJ20" s="63"/>
      <c r="JDK20" s="63"/>
      <c r="JDL20" s="63"/>
      <c r="JDM20" s="63"/>
      <c r="JDN20" s="63"/>
      <c r="JDO20" s="63"/>
      <c r="JDP20" s="63"/>
      <c r="JDQ20" s="63"/>
      <c r="JDR20" s="63"/>
      <c r="JDS20" s="63"/>
      <c r="JDT20" s="63"/>
      <c r="JDU20" s="63"/>
      <c r="JDV20" s="63"/>
      <c r="JDW20" s="63"/>
      <c r="JDX20" s="63"/>
      <c r="JDY20" s="63"/>
      <c r="JDZ20" s="63"/>
      <c r="JEA20" s="63"/>
      <c r="JEB20" s="63"/>
      <c r="JEC20" s="63"/>
      <c r="JED20" s="63"/>
      <c r="JEE20" s="63"/>
      <c r="JEF20" s="63"/>
      <c r="JEG20" s="63"/>
      <c r="JEH20" s="63"/>
      <c r="JEI20" s="63"/>
      <c r="JEJ20" s="63"/>
      <c r="JEK20" s="63"/>
      <c r="JEL20" s="63"/>
      <c r="JEM20" s="63"/>
      <c r="JEN20" s="63"/>
      <c r="JEO20" s="63"/>
      <c r="JEP20" s="63"/>
      <c r="JEQ20" s="63"/>
      <c r="JER20" s="63"/>
      <c r="JES20" s="63"/>
      <c r="JET20" s="63"/>
      <c r="JEU20" s="63"/>
      <c r="JEV20" s="63"/>
      <c r="JEW20" s="63"/>
      <c r="JEX20" s="63"/>
      <c r="JEY20" s="63"/>
      <c r="JEZ20" s="63"/>
      <c r="JFA20" s="63"/>
      <c r="JFB20" s="63"/>
      <c r="JFC20" s="63"/>
      <c r="JFD20" s="63"/>
      <c r="JFE20" s="63"/>
      <c r="JFF20" s="63"/>
      <c r="JFG20" s="63"/>
      <c r="JFH20" s="63"/>
      <c r="JFI20" s="63"/>
      <c r="JFJ20" s="63"/>
      <c r="JFK20" s="63"/>
      <c r="JFL20" s="63"/>
      <c r="JFM20" s="63"/>
      <c r="JFN20" s="63"/>
      <c r="JFO20" s="63"/>
      <c r="JFP20" s="63"/>
      <c r="JFQ20" s="63"/>
      <c r="JFR20" s="63"/>
      <c r="JFS20" s="63"/>
      <c r="JFT20" s="63"/>
      <c r="JFU20" s="63"/>
      <c r="JFV20" s="63"/>
      <c r="JFW20" s="63"/>
      <c r="JFX20" s="63"/>
      <c r="JFY20" s="63"/>
      <c r="JFZ20" s="63"/>
      <c r="JGA20" s="63"/>
      <c r="JGB20" s="63"/>
      <c r="JGC20" s="63"/>
      <c r="JGD20" s="63"/>
      <c r="JGE20" s="63"/>
      <c r="JGF20" s="63"/>
      <c r="JGG20" s="63"/>
      <c r="JGH20" s="63"/>
      <c r="JGI20" s="63"/>
      <c r="JGJ20" s="63"/>
      <c r="JGK20" s="63"/>
      <c r="JGL20" s="63"/>
      <c r="JGM20" s="63"/>
      <c r="JGN20" s="63"/>
      <c r="JGO20" s="63"/>
      <c r="JGP20" s="63"/>
      <c r="JGQ20" s="63"/>
      <c r="JGR20" s="63"/>
      <c r="JGS20" s="63"/>
      <c r="JGT20" s="63"/>
      <c r="JGU20" s="63"/>
      <c r="JGV20" s="63"/>
      <c r="JGW20" s="63"/>
      <c r="JGX20" s="63"/>
      <c r="JGY20" s="63"/>
      <c r="JGZ20" s="63"/>
      <c r="JHA20" s="63"/>
      <c r="JHB20" s="63"/>
      <c r="JHC20" s="63"/>
      <c r="JHD20" s="63"/>
      <c r="JHE20" s="63"/>
      <c r="JHF20" s="63"/>
      <c r="JHG20" s="63"/>
      <c r="JHH20" s="63"/>
      <c r="JHI20" s="63"/>
      <c r="JHJ20" s="63"/>
      <c r="JHK20" s="63"/>
      <c r="JHL20" s="63"/>
      <c r="JHM20" s="63"/>
      <c r="JHN20" s="63"/>
      <c r="JHO20" s="63"/>
      <c r="JHP20" s="63"/>
      <c r="JHQ20" s="63"/>
      <c r="JHR20" s="63"/>
      <c r="JHS20" s="63"/>
      <c r="JHT20" s="63"/>
      <c r="JHU20" s="63"/>
      <c r="JHV20" s="63"/>
      <c r="JHW20" s="63"/>
      <c r="JHX20" s="63"/>
      <c r="JHY20" s="63"/>
      <c r="JHZ20" s="63"/>
      <c r="JIA20" s="63"/>
      <c r="JIB20" s="63"/>
      <c r="JIC20" s="63"/>
      <c r="JID20" s="63"/>
      <c r="JIE20" s="63"/>
      <c r="JIF20" s="63"/>
      <c r="JIG20" s="63"/>
      <c r="JIH20" s="63"/>
      <c r="JII20" s="63"/>
      <c r="JIJ20" s="63"/>
      <c r="JIK20" s="63"/>
      <c r="JIL20" s="63"/>
      <c r="JIM20" s="63"/>
      <c r="JIN20" s="63"/>
      <c r="JIO20" s="63"/>
      <c r="JIP20" s="63"/>
      <c r="JIQ20" s="63"/>
      <c r="JIR20" s="63"/>
      <c r="JIS20" s="63"/>
      <c r="JIT20" s="63"/>
      <c r="JIU20" s="63"/>
      <c r="JIV20" s="63"/>
      <c r="JIW20" s="63"/>
      <c r="JIX20" s="63"/>
      <c r="JIY20" s="63"/>
      <c r="JIZ20" s="63"/>
      <c r="JJA20" s="63"/>
      <c r="JJB20" s="63"/>
      <c r="JJC20" s="63"/>
      <c r="JJD20" s="63"/>
      <c r="JJE20" s="63"/>
      <c r="JJF20" s="63"/>
      <c r="JJG20" s="63"/>
      <c r="JJH20" s="63"/>
      <c r="JJI20" s="63"/>
      <c r="JJJ20" s="63"/>
      <c r="JJK20" s="63"/>
      <c r="JJL20" s="63"/>
      <c r="JJM20" s="63"/>
      <c r="JJN20" s="63"/>
      <c r="JJO20" s="63"/>
      <c r="JJP20" s="63"/>
      <c r="JJQ20" s="63"/>
      <c r="JJR20" s="63"/>
      <c r="JJS20" s="63"/>
      <c r="JJT20" s="63"/>
      <c r="JJU20" s="63"/>
      <c r="JJV20" s="63"/>
      <c r="JJW20" s="63"/>
      <c r="JJX20" s="63"/>
      <c r="JJY20" s="63"/>
      <c r="JJZ20" s="63"/>
      <c r="JKA20" s="63"/>
      <c r="JKB20" s="63"/>
      <c r="JKC20" s="63"/>
      <c r="JKD20" s="63"/>
      <c r="JKE20" s="63"/>
      <c r="JKF20" s="63"/>
      <c r="JKG20" s="63"/>
      <c r="JKH20" s="63"/>
      <c r="JKI20" s="63"/>
      <c r="JKJ20" s="63"/>
      <c r="JKK20" s="63"/>
      <c r="JKL20" s="63"/>
      <c r="JKM20" s="63"/>
      <c r="JKN20" s="63"/>
      <c r="JKO20" s="63"/>
      <c r="JKP20" s="63"/>
      <c r="JKQ20" s="63"/>
      <c r="JKR20" s="63"/>
      <c r="JKS20" s="63"/>
      <c r="JKT20" s="63"/>
      <c r="JKU20" s="63"/>
      <c r="JKV20" s="63"/>
      <c r="JKW20" s="63"/>
      <c r="JKX20" s="63"/>
      <c r="JKY20" s="63"/>
      <c r="JKZ20" s="63"/>
      <c r="JLA20" s="63"/>
      <c r="JLB20" s="63"/>
      <c r="JLC20" s="63"/>
      <c r="JLD20" s="63"/>
      <c r="JLE20" s="63"/>
      <c r="JLF20" s="63"/>
      <c r="JLG20" s="63"/>
      <c r="JLH20" s="63"/>
      <c r="JLI20" s="63"/>
      <c r="JLJ20" s="63"/>
      <c r="JLK20" s="63"/>
      <c r="JLL20" s="63"/>
      <c r="JLM20" s="63"/>
      <c r="JLN20" s="63"/>
      <c r="JLO20" s="63"/>
      <c r="JLP20" s="63"/>
      <c r="JLQ20" s="63"/>
      <c r="JLR20" s="63"/>
      <c r="JLS20" s="63"/>
      <c r="JLT20" s="63"/>
      <c r="JLU20" s="63"/>
      <c r="JLV20" s="63"/>
      <c r="JLW20" s="63"/>
      <c r="JLX20" s="63"/>
      <c r="JLY20" s="63"/>
      <c r="JLZ20" s="63"/>
      <c r="JMA20" s="63"/>
      <c r="JMB20" s="63"/>
      <c r="JMC20" s="63"/>
      <c r="JMD20" s="63"/>
      <c r="JME20" s="63"/>
      <c r="JMF20" s="63"/>
      <c r="JMG20" s="63"/>
      <c r="JMH20" s="63"/>
      <c r="JMI20" s="63"/>
      <c r="JMJ20" s="63"/>
      <c r="JMK20" s="63"/>
      <c r="JML20" s="63"/>
      <c r="JMM20" s="63"/>
      <c r="JMN20" s="63"/>
      <c r="JMO20" s="63"/>
      <c r="JMP20" s="63"/>
      <c r="JMQ20" s="63"/>
      <c r="JMR20" s="63"/>
      <c r="JMS20" s="63"/>
      <c r="JMT20" s="63"/>
      <c r="JMU20" s="63"/>
      <c r="JMV20" s="63"/>
      <c r="JMW20" s="63"/>
      <c r="JMX20" s="63"/>
      <c r="JMY20" s="63"/>
      <c r="JMZ20" s="63"/>
      <c r="JNA20" s="63"/>
      <c r="JNB20" s="63"/>
      <c r="JNC20" s="63"/>
      <c r="JND20" s="63"/>
      <c r="JNE20" s="63"/>
      <c r="JNF20" s="63"/>
      <c r="JNG20" s="63"/>
      <c r="JNH20" s="63"/>
      <c r="JNI20" s="63"/>
      <c r="JNJ20" s="63"/>
      <c r="JNK20" s="63"/>
      <c r="JNL20" s="63"/>
      <c r="JNM20" s="63"/>
      <c r="JNN20" s="63"/>
      <c r="JNO20" s="63"/>
      <c r="JNP20" s="63"/>
      <c r="JNQ20" s="63"/>
      <c r="JNR20" s="63"/>
      <c r="JNS20" s="63"/>
      <c r="JNT20" s="63"/>
      <c r="JNU20" s="63"/>
      <c r="JNV20" s="63"/>
      <c r="JNW20" s="63"/>
      <c r="JNX20" s="63"/>
      <c r="JNY20" s="63"/>
      <c r="JNZ20" s="63"/>
      <c r="JOA20" s="63"/>
      <c r="JOB20" s="63"/>
      <c r="JOC20" s="63"/>
      <c r="JOD20" s="63"/>
      <c r="JOE20" s="63"/>
      <c r="JOF20" s="63"/>
      <c r="JOG20" s="63"/>
      <c r="JOH20" s="63"/>
      <c r="JOI20" s="63"/>
      <c r="JOJ20" s="63"/>
      <c r="JOK20" s="63"/>
      <c r="JOL20" s="63"/>
      <c r="JOM20" s="63"/>
      <c r="JON20" s="63"/>
      <c r="JOO20" s="63"/>
      <c r="JOP20" s="63"/>
      <c r="JOQ20" s="63"/>
      <c r="JOR20" s="63"/>
      <c r="JOS20" s="63"/>
      <c r="JOT20" s="63"/>
      <c r="JOU20" s="63"/>
      <c r="JOV20" s="63"/>
      <c r="JOW20" s="63"/>
      <c r="JOX20" s="63"/>
      <c r="JOY20" s="63"/>
      <c r="JOZ20" s="63"/>
      <c r="JPA20" s="63"/>
      <c r="JPB20" s="63"/>
      <c r="JPC20" s="63"/>
      <c r="JPD20" s="63"/>
      <c r="JPE20" s="63"/>
      <c r="JPF20" s="63"/>
      <c r="JPG20" s="63"/>
      <c r="JPH20" s="63"/>
      <c r="JPI20" s="63"/>
      <c r="JPJ20" s="63"/>
      <c r="JPK20" s="63"/>
      <c r="JPL20" s="63"/>
      <c r="JPM20" s="63"/>
      <c r="JPN20" s="63"/>
      <c r="JPO20" s="63"/>
      <c r="JPP20" s="63"/>
      <c r="JPQ20" s="63"/>
      <c r="JPR20" s="63"/>
      <c r="JPS20" s="63"/>
      <c r="JPT20" s="63"/>
      <c r="JPU20" s="63"/>
      <c r="JPV20" s="63"/>
      <c r="JPW20" s="63"/>
      <c r="JPX20" s="63"/>
      <c r="JPY20" s="63"/>
      <c r="JPZ20" s="63"/>
      <c r="JQA20" s="63"/>
      <c r="JQB20" s="63"/>
      <c r="JQC20" s="63"/>
      <c r="JQD20" s="63"/>
      <c r="JQE20" s="63"/>
      <c r="JQF20" s="63"/>
      <c r="JQG20" s="63"/>
      <c r="JQH20" s="63"/>
      <c r="JQI20" s="63"/>
      <c r="JQJ20" s="63"/>
      <c r="JQK20" s="63"/>
      <c r="JQL20" s="63"/>
      <c r="JQM20" s="63"/>
      <c r="JQN20" s="63"/>
      <c r="JQO20" s="63"/>
      <c r="JQP20" s="63"/>
      <c r="JQQ20" s="63"/>
      <c r="JQR20" s="63"/>
      <c r="JQS20" s="63"/>
      <c r="JQT20" s="63"/>
      <c r="JQU20" s="63"/>
      <c r="JQV20" s="63"/>
      <c r="JQW20" s="63"/>
      <c r="JQX20" s="63"/>
      <c r="JQY20" s="63"/>
      <c r="JQZ20" s="63"/>
      <c r="JRA20" s="63"/>
      <c r="JRB20" s="63"/>
      <c r="JRC20" s="63"/>
      <c r="JRD20" s="63"/>
      <c r="JRE20" s="63"/>
      <c r="JRF20" s="63"/>
      <c r="JRG20" s="63"/>
      <c r="JRH20" s="63"/>
      <c r="JRI20" s="63"/>
      <c r="JRJ20" s="63"/>
      <c r="JRK20" s="63"/>
      <c r="JRL20" s="63"/>
      <c r="JRM20" s="63"/>
      <c r="JRN20" s="63"/>
      <c r="JRO20" s="63"/>
      <c r="JRP20" s="63"/>
      <c r="JRQ20" s="63"/>
      <c r="JRR20" s="63"/>
      <c r="JRS20" s="63"/>
      <c r="JRT20" s="63"/>
      <c r="JRU20" s="63"/>
      <c r="JRV20" s="63"/>
      <c r="JRW20" s="63"/>
      <c r="JRX20" s="63"/>
      <c r="JRY20" s="63"/>
      <c r="JRZ20" s="63"/>
      <c r="JSA20" s="63"/>
      <c r="JSB20" s="63"/>
      <c r="JSC20" s="63"/>
      <c r="JSD20" s="63"/>
      <c r="JSE20" s="63"/>
      <c r="JSF20" s="63"/>
      <c r="JSG20" s="63"/>
      <c r="JSH20" s="63"/>
      <c r="JSI20" s="63"/>
      <c r="JSJ20" s="63"/>
      <c r="JSK20" s="63"/>
      <c r="JSL20" s="63"/>
      <c r="JSM20" s="63"/>
      <c r="JSN20" s="63"/>
      <c r="JSO20" s="63"/>
      <c r="JSP20" s="63"/>
      <c r="JSQ20" s="63"/>
      <c r="JSR20" s="63"/>
      <c r="JSS20" s="63"/>
      <c r="JST20" s="63"/>
      <c r="JSU20" s="63"/>
      <c r="JSV20" s="63"/>
      <c r="JSW20" s="63"/>
      <c r="JSX20" s="63"/>
      <c r="JSY20" s="63"/>
      <c r="JSZ20" s="63"/>
      <c r="JTA20" s="63"/>
      <c r="JTB20" s="63"/>
      <c r="JTC20" s="63"/>
      <c r="JTD20" s="63"/>
      <c r="JTE20" s="63"/>
      <c r="JTF20" s="63"/>
      <c r="JTG20" s="63"/>
      <c r="JTH20" s="63"/>
      <c r="JTI20" s="63"/>
      <c r="JTJ20" s="63"/>
      <c r="JTK20" s="63"/>
      <c r="JTL20" s="63"/>
      <c r="JTM20" s="63"/>
      <c r="JTN20" s="63"/>
      <c r="JTO20" s="63"/>
      <c r="JTP20" s="63"/>
      <c r="JTQ20" s="63"/>
      <c r="JTR20" s="63"/>
      <c r="JTS20" s="63"/>
      <c r="JTT20" s="63"/>
      <c r="JTU20" s="63"/>
      <c r="JTV20" s="63"/>
      <c r="JTW20" s="63"/>
      <c r="JTX20" s="63"/>
      <c r="JTY20" s="63"/>
      <c r="JTZ20" s="63"/>
      <c r="JUA20" s="63"/>
      <c r="JUB20" s="63"/>
      <c r="JUC20" s="63"/>
      <c r="JUD20" s="63"/>
      <c r="JUE20" s="63"/>
      <c r="JUF20" s="63"/>
      <c r="JUG20" s="63"/>
      <c r="JUH20" s="63"/>
      <c r="JUI20" s="63"/>
      <c r="JUJ20" s="63"/>
      <c r="JUK20" s="63"/>
      <c r="JUL20" s="63"/>
      <c r="JUM20" s="63"/>
      <c r="JUN20" s="63"/>
      <c r="JUO20" s="63"/>
      <c r="JUP20" s="63"/>
      <c r="JUQ20" s="63"/>
      <c r="JUR20" s="63"/>
      <c r="JUS20" s="63"/>
      <c r="JUT20" s="63"/>
      <c r="JUU20" s="63"/>
      <c r="JUV20" s="63"/>
      <c r="JUW20" s="63"/>
      <c r="JUX20" s="63"/>
      <c r="JUY20" s="63"/>
      <c r="JUZ20" s="63"/>
      <c r="JVA20" s="63"/>
      <c r="JVB20" s="63"/>
      <c r="JVC20" s="63"/>
      <c r="JVD20" s="63"/>
      <c r="JVE20" s="63"/>
      <c r="JVF20" s="63"/>
      <c r="JVG20" s="63"/>
      <c r="JVH20" s="63"/>
      <c r="JVI20" s="63"/>
      <c r="JVJ20" s="63"/>
      <c r="JVK20" s="63"/>
      <c r="JVL20" s="63"/>
      <c r="JVM20" s="63"/>
      <c r="JVN20" s="63"/>
      <c r="JVO20" s="63"/>
      <c r="JVP20" s="63"/>
      <c r="JVQ20" s="63"/>
      <c r="JVR20" s="63"/>
      <c r="JVS20" s="63"/>
      <c r="JVT20" s="63"/>
      <c r="JVU20" s="63"/>
      <c r="JVV20" s="63"/>
      <c r="JVW20" s="63"/>
      <c r="JVX20" s="63"/>
      <c r="JVY20" s="63"/>
      <c r="JVZ20" s="63"/>
      <c r="JWA20" s="63"/>
      <c r="JWB20" s="63"/>
      <c r="JWC20" s="63"/>
      <c r="JWD20" s="63"/>
      <c r="JWE20" s="63"/>
      <c r="JWF20" s="63"/>
      <c r="JWG20" s="63"/>
      <c r="JWH20" s="63"/>
      <c r="JWI20" s="63"/>
      <c r="JWJ20" s="63"/>
      <c r="JWK20" s="63"/>
      <c r="JWL20" s="63"/>
      <c r="JWM20" s="63"/>
      <c r="JWN20" s="63"/>
      <c r="JWO20" s="63"/>
      <c r="JWP20" s="63"/>
      <c r="JWQ20" s="63"/>
      <c r="JWR20" s="63"/>
      <c r="JWS20" s="63"/>
      <c r="JWT20" s="63"/>
      <c r="JWU20" s="63"/>
      <c r="JWV20" s="63"/>
      <c r="JWW20" s="63"/>
      <c r="JWX20" s="63"/>
      <c r="JWY20" s="63"/>
      <c r="JWZ20" s="63"/>
      <c r="JXA20" s="63"/>
      <c r="JXB20" s="63"/>
      <c r="JXC20" s="63"/>
      <c r="JXD20" s="63"/>
      <c r="JXE20" s="63"/>
      <c r="JXF20" s="63"/>
      <c r="JXG20" s="63"/>
      <c r="JXH20" s="63"/>
      <c r="JXI20" s="63"/>
      <c r="JXJ20" s="63"/>
      <c r="JXK20" s="63"/>
      <c r="JXL20" s="63"/>
      <c r="JXM20" s="63"/>
      <c r="JXN20" s="63"/>
      <c r="JXO20" s="63"/>
      <c r="JXP20" s="63"/>
      <c r="JXQ20" s="63"/>
      <c r="JXR20" s="63"/>
      <c r="JXS20" s="63"/>
      <c r="JXT20" s="63"/>
      <c r="JXU20" s="63"/>
      <c r="JXV20" s="63"/>
      <c r="JXW20" s="63"/>
      <c r="JXX20" s="63"/>
      <c r="JXY20" s="63"/>
      <c r="JXZ20" s="63"/>
      <c r="JYA20" s="63"/>
      <c r="JYB20" s="63"/>
      <c r="JYC20" s="63"/>
      <c r="JYD20" s="63"/>
      <c r="JYE20" s="63"/>
      <c r="JYF20" s="63"/>
      <c r="JYG20" s="63"/>
      <c r="JYH20" s="63"/>
      <c r="JYI20" s="63"/>
      <c r="JYJ20" s="63"/>
      <c r="JYK20" s="63"/>
      <c r="JYL20" s="63"/>
      <c r="JYM20" s="63"/>
      <c r="JYN20" s="63"/>
      <c r="JYO20" s="63"/>
      <c r="JYP20" s="63"/>
      <c r="JYQ20" s="63"/>
      <c r="JYR20" s="63"/>
      <c r="JYS20" s="63"/>
      <c r="JYT20" s="63"/>
      <c r="JYU20" s="63"/>
      <c r="JYV20" s="63"/>
      <c r="JYW20" s="63"/>
      <c r="JYX20" s="63"/>
      <c r="JYY20" s="63"/>
      <c r="JYZ20" s="63"/>
      <c r="JZA20" s="63"/>
      <c r="JZB20" s="63"/>
      <c r="JZC20" s="63"/>
      <c r="JZD20" s="63"/>
      <c r="JZE20" s="63"/>
      <c r="JZF20" s="63"/>
      <c r="JZG20" s="63"/>
      <c r="JZH20" s="63"/>
      <c r="JZI20" s="63"/>
      <c r="JZJ20" s="63"/>
      <c r="JZK20" s="63"/>
      <c r="JZL20" s="63"/>
      <c r="JZM20" s="63"/>
      <c r="JZN20" s="63"/>
      <c r="JZO20" s="63"/>
      <c r="JZP20" s="63"/>
      <c r="JZQ20" s="63"/>
      <c r="JZR20" s="63"/>
      <c r="JZS20" s="63"/>
      <c r="JZT20" s="63"/>
      <c r="JZU20" s="63"/>
      <c r="JZV20" s="63"/>
      <c r="JZW20" s="63"/>
      <c r="JZX20" s="63"/>
      <c r="JZY20" s="63"/>
      <c r="JZZ20" s="63"/>
      <c r="KAA20" s="63"/>
      <c r="KAB20" s="63"/>
      <c r="KAC20" s="63"/>
      <c r="KAD20" s="63"/>
      <c r="KAE20" s="63"/>
      <c r="KAF20" s="63"/>
      <c r="KAG20" s="63"/>
      <c r="KAH20" s="63"/>
      <c r="KAI20" s="63"/>
      <c r="KAJ20" s="63"/>
      <c r="KAK20" s="63"/>
      <c r="KAL20" s="63"/>
      <c r="KAM20" s="63"/>
      <c r="KAN20" s="63"/>
      <c r="KAO20" s="63"/>
      <c r="KAP20" s="63"/>
      <c r="KAQ20" s="63"/>
      <c r="KAR20" s="63"/>
      <c r="KAS20" s="63"/>
      <c r="KAT20" s="63"/>
      <c r="KAU20" s="63"/>
      <c r="KAV20" s="63"/>
      <c r="KAW20" s="63"/>
      <c r="KAX20" s="63"/>
      <c r="KAY20" s="63"/>
      <c r="KAZ20" s="63"/>
      <c r="KBA20" s="63"/>
      <c r="KBB20" s="63"/>
      <c r="KBC20" s="63"/>
      <c r="KBD20" s="63"/>
      <c r="KBE20" s="63"/>
      <c r="KBF20" s="63"/>
      <c r="KBG20" s="63"/>
      <c r="KBH20" s="63"/>
      <c r="KBI20" s="63"/>
      <c r="KBJ20" s="63"/>
      <c r="KBK20" s="63"/>
      <c r="KBL20" s="63"/>
      <c r="KBM20" s="63"/>
      <c r="KBN20" s="63"/>
      <c r="KBO20" s="63"/>
      <c r="KBP20" s="63"/>
      <c r="KBQ20" s="63"/>
      <c r="KBR20" s="63"/>
      <c r="KBS20" s="63"/>
      <c r="KBT20" s="63"/>
      <c r="KBU20" s="63"/>
      <c r="KBV20" s="63"/>
      <c r="KBW20" s="63"/>
      <c r="KBX20" s="63"/>
      <c r="KBY20" s="63"/>
      <c r="KBZ20" s="63"/>
      <c r="KCA20" s="63"/>
      <c r="KCB20" s="63"/>
      <c r="KCC20" s="63"/>
      <c r="KCD20" s="63"/>
      <c r="KCE20" s="63"/>
      <c r="KCF20" s="63"/>
      <c r="KCG20" s="63"/>
      <c r="KCH20" s="63"/>
      <c r="KCI20" s="63"/>
      <c r="KCJ20" s="63"/>
      <c r="KCK20" s="63"/>
      <c r="KCL20" s="63"/>
      <c r="KCM20" s="63"/>
      <c r="KCN20" s="63"/>
      <c r="KCO20" s="63"/>
      <c r="KCP20" s="63"/>
      <c r="KCQ20" s="63"/>
      <c r="KCR20" s="63"/>
      <c r="KCS20" s="63"/>
      <c r="KCT20" s="63"/>
      <c r="KCU20" s="63"/>
      <c r="KCV20" s="63"/>
      <c r="KCW20" s="63"/>
      <c r="KCX20" s="63"/>
      <c r="KCY20" s="63"/>
      <c r="KCZ20" s="63"/>
      <c r="KDA20" s="63"/>
      <c r="KDB20" s="63"/>
      <c r="KDC20" s="63"/>
      <c r="KDD20" s="63"/>
      <c r="KDE20" s="63"/>
      <c r="KDF20" s="63"/>
      <c r="KDG20" s="63"/>
      <c r="KDH20" s="63"/>
      <c r="KDI20" s="63"/>
      <c r="KDJ20" s="63"/>
      <c r="KDK20" s="63"/>
      <c r="KDL20" s="63"/>
      <c r="KDM20" s="63"/>
      <c r="KDN20" s="63"/>
      <c r="KDO20" s="63"/>
      <c r="KDP20" s="63"/>
      <c r="KDQ20" s="63"/>
      <c r="KDR20" s="63"/>
      <c r="KDS20" s="63"/>
      <c r="KDT20" s="63"/>
      <c r="KDU20" s="63"/>
      <c r="KDV20" s="63"/>
      <c r="KDW20" s="63"/>
      <c r="KDX20" s="63"/>
      <c r="KDY20" s="63"/>
      <c r="KDZ20" s="63"/>
      <c r="KEA20" s="63"/>
      <c r="KEB20" s="63"/>
      <c r="KEC20" s="63"/>
      <c r="KED20" s="63"/>
      <c r="KEE20" s="63"/>
      <c r="KEF20" s="63"/>
      <c r="KEG20" s="63"/>
      <c r="KEH20" s="63"/>
      <c r="KEI20" s="63"/>
      <c r="KEJ20" s="63"/>
      <c r="KEK20" s="63"/>
      <c r="KEL20" s="63"/>
      <c r="KEM20" s="63"/>
      <c r="KEN20" s="63"/>
      <c r="KEO20" s="63"/>
      <c r="KEP20" s="63"/>
      <c r="KEQ20" s="63"/>
      <c r="KER20" s="63"/>
      <c r="KES20" s="63"/>
      <c r="KET20" s="63"/>
      <c r="KEU20" s="63"/>
      <c r="KEV20" s="63"/>
      <c r="KEW20" s="63"/>
      <c r="KEX20" s="63"/>
      <c r="KEY20" s="63"/>
      <c r="KEZ20" s="63"/>
      <c r="KFA20" s="63"/>
      <c r="KFB20" s="63"/>
      <c r="KFC20" s="63"/>
      <c r="KFD20" s="63"/>
      <c r="KFE20" s="63"/>
      <c r="KFF20" s="63"/>
      <c r="KFG20" s="63"/>
      <c r="KFH20" s="63"/>
      <c r="KFI20" s="63"/>
      <c r="KFJ20" s="63"/>
      <c r="KFK20" s="63"/>
      <c r="KFL20" s="63"/>
      <c r="KFM20" s="63"/>
      <c r="KFN20" s="63"/>
      <c r="KFO20" s="63"/>
      <c r="KFP20" s="63"/>
      <c r="KFQ20" s="63"/>
      <c r="KFR20" s="63"/>
      <c r="KFS20" s="63"/>
      <c r="KFT20" s="63"/>
      <c r="KFU20" s="63"/>
      <c r="KFV20" s="63"/>
      <c r="KFW20" s="63"/>
      <c r="KFX20" s="63"/>
      <c r="KFY20" s="63"/>
      <c r="KFZ20" s="63"/>
      <c r="KGA20" s="63"/>
      <c r="KGB20" s="63"/>
      <c r="KGC20" s="63"/>
      <c r="KGD20" s="63"/>
      <c r="KGE20" s="63"/>
      <c r="KGF20" s="63"/>
      <c r="KGG20" s="63"/>
      <c r="KGH20" s="63"/>
      <c r="KGI20" s="63"/>
      <c r="KGJ20" s="63"/>
      <c r="KGK20" s="63"/>
      <c r="KGL20" s="63"/>
      <c r="KGM20" s="63"/>
      <c r="KGN20" s="63"/>
      <c r="KGO20" s="63"/>
      <c r="KGP20" s="63"/>
      <c r="KGQ20" s="63"/>
      <c r="KGR20" s="63"/>
      <c r="KGS20" s="63"/>
      <c r="KGT20" s="63"/>
      <c r="KGU20" s="63"/>
      <c r="KGV20" s="63"/>
      <c r="KGW20" s="63"/>
      <c r="KGX20" s="63"/>
      <c r="KGY20" s="63"/>
      <c r="KGZ20" s="63"/>
      <c r="KHA20" s="63"/>
      <c r="KHB20" s="63"/>
      <c r="KHC20" s="63"/>
      <c r="KHD20" s="63"/>
      <c r="KHE20" s="63"/>
      <c r="KHF20" s="63"/>
      <c r="KHG20" s="63"/>
      <c r="KHH20" s="63"/>
      <c r="KHI20" s="63"/>
      <c r="KHJ20" s="63"/>
      <c r="KHK20" s="63"/>
      <c r="KHL20" s="63"/>
      <c r="KHM20" s="63"/>
      <c r="KHN20" s="63"/>
      <c r="KHO20" s="63"/>
      <c r="KHP20" s="63"/>
      <c r="KHQ20" s="63"/>
      <c r="KHR20" s="63"/>
      <c r="KHS20" s="63"/>
      <c r="KHT20" s="63"/>
      <c r="KHU20" s="63"/>
      <c r="KHV20" s="63"/>
      <c r="KHW20" s="63"/>
      <c r="KHX20" s="63"/>
      <c r="KHY20" s="63"/>
      <c r="KHZ20" s="63"/>
      <c r="KIA20" s="63"/>
      <c r="KIB20" s="63"/>
      <c r="KIC20" s="63"/>
      <c r="KID20" s="63"/>
      <c r="KIE20" s="63"/>
      <c r="KIF20" s="63"/>
      <c r="KIG20" s="63"/>
      <c r="KIH20" s="63"/>
      <c r="KII20" s="63"/>
      <c r="KIJ20" s="63"/>
      <c r="KIK20" s="63"/>
      <c r="KIL20" s="63"/>
      <c r="KIM20" s="63"/>
      <c r="KIN20" s="63"/>
      <c r="KIO20" s="63"/>
      <c r="KIP20" s="63"/>
      <c r="KIQ20" s="63"/>
      <c r="KIR20" s="63"/>
      <c r="KIS20" s="63"/>
      <c r="KIT20" s="63"/>
      <c r="KIU20" s="63"/>
      <c r="KIV20" s="63"/>
      <c r="KIW20" s="63"/>
      <c r="KIX20" s="63"/>
      <c r="KIY20" s="63"/>
      <c r="KIZ20" s="63"/>
      <c r="KJA20" s="63"/>
      <c r="KJB20" s="63"/>
      <c r="KJC20" s="63"/>
      <c r="KJD20" s="63"/>
      <c r="KJE20" s="63"/>
      <c r="KJF20" s="63"/>
      <c r="KJG20" s="63"/>
      <c r="KJH20" s="63"/>
      <c r="KJI20" s="63"/>
      <c r="KJJ20" s="63"/>
      <c r="KJK20" s="63"/>
      <c r="KJL20" s="63"/>
      <c r="KJM20" s="63"/>
      <c r="KJN20" s="63"/>
      <c r="KJO20" s="63"/>
      <c r="KJP20" s="63"/>
      <c r="KJQ20" s="63"/>
      <c r="KJR20" s="63"/>
      <c r="KJS20" s="63"/>
      <c r="KJT20" s="63"/>
      <c r="KJU20" s="63"/>
      <c r="KJV20" s="63"/>
      <c r="KJW20" s="63"/>
      <c r="KJX20" s="63"/>
      <c r="KJY20" s="63"/>
      <c r="KJZ20" s="63"/>
      <c r="KKA20" s="63"/>
      <c r="KKB20" s="63"/>
      <c r="KKC20" s="63"/>
      <c r="KKD20" s="63"/>
      <c r="KKE20" s="63"/>
      <c r="KKF20" s="63"/>
      <c r="KKG20" s="63"/>
      <c r="KKH20" s="63"/>
      <c r="KKI20" s="63"/>
      <c r="KKJ20" s="63"/>
      <c r="KKK20" s="63"/>
      <c r="KKL20" s="63"/>
      <c r="KKM20" s="63"/>
      <c r="KKN20" s="63"/>
      <c r="KKO20" s="63"/>
      <c r="KKP20" s="63"/>
      <c r="KKQ20" s="63"/>
      <c r="KKR20" s="63"/>
      <c r="KKS20" s="63"/>
      <c r="KKT20" s="63"/>
      <c r="KKU20" s="63"/>
      <c r="KKV20" s="63"/>
      <c r="KKW20" s="63"/>
      <c r="KKX20" s="63"/>
      <c r="KKY20" s="63"/>
      <c r="KKZ20" s="63"/>
      <c r="KLA20" s="63"/>
      <c r="KLB20" s="63"/>
      <c r="KLC20" s="63"/>
      <c r="KLD20" s="63"/>
      <c r="KLE20" s="63"/>
      <c r="KLF20" s="63"/>
      <c r="KLG20" s="63"/>
      <c r="KLH20" s="63"/>
      <c r="KLI20" s="63"/>
      <c r="KLJ20" s="63"/>
      <c r="KLK20" s="63"/>
      <c r="KLL20" s="63"/>
      <c r="KLM20" s="63"/>
      <c r="KLN20" s="63"/>
      <c r="KLO20" s="63"/>
      <c r="KLP20" s="63"/>
      <c r="KLQ20" s="63"/>
      <c r="KLR20" s="63"/>
      <c r="KLS20" s="63"/>
      <c r="KLT20" s="63"/>
      <c r="KLU20" s="63"/>
      <c r="KLV20" s="63"/>
      <c r="KLW20" s="63"/>
      <c r="KLX20" s="63"/>
      <c r="KLY20" s="63"/>
      <c r="KLZ20" s="63"/>
      <c r="KMA20" s="63"/>
      <c r="KMB20" s="63"/>
      <c r="KMC20" s="63"/>
      <c r="KMD20" s="63"/>
      <c r="KME20" s="63"/>
      <c r="KMF20" s="63"/>
      <c r="KMG20" s="63"/>
      <c r="KMH20" s="63"/>
      <c r="KMI20" s="63"/>
      <c r="KMJ20" s="63"/>
      <c r="KMK20" s="63"/>
      <c r="KML20" s="63"/>
      <c r="KMM20" s="63"/>
      <c r="KMN20" s="63"/>
      <c r="KMO20" s="63"/>
      <c r="KMP20" s="63"/>
      <c r="KMQ20" s="63"/>
      <c r="KMR20" s="63"/>
      <c r="KMS20" s="63"/>
      <c r="KMT20" s="63"/>
      <c r="KMU20" s="63"/>
      <c r="KMV20" s="63"/>
      <c r="KMW20" s="63"/>
      <c r="KMX20" s="63"/>
      <c r="KMY20" s="63"/>
      <c r="KMZ20" s="63"/>
      <c r="KNA20" s="63"/>
      <c r="KNB20" s="63"/>
      <c r="KNC20" s="63"/>
      <c r="KND20" s="63"/>
      <c r="KNE20" s="63"/>
      <c r="KNF20" s="63"/>
      <c r="KNG20" s="63"/>
      <c r="KNH20" s="63"/>
      <c r="KNI20" s="63"/>
      <c r="KNJ20" s="63"/>
      <c r="KNK20" s="63"/>
      <c r="KNL20" s="63"/>
      <c r="KNM20" s="63"/>
      <c r="KNN20" s="63"/>
      <c r="KNO20" s="63"/>
      <c r="KNP20" s="63"/>
      <c r="KNQ20" s="63"/>
      <c r="KNR20" s="63"/>
      <c r="KNS20" s="63"/>
      <c r="KNT20" s="63"/>
      <c r="KNU20" s="63"/>
      <c r="KNV20" s="63"/>
      <c r="KNW20" s="63"/>
      <c r="KNX20" s="63"/>
      <c r="KNY20" s="63"/>
      <c r="KNZ20" s="63"/>
      <c r="KOA20" s="63"/>
      <c r="KOB20" s="63"/>
      <c r="KOC20" s="63"/>
      <c r="KOD20" s="63"/>
      <c r="KOE20" s="63"/>
      <c r="KOF20" s="63"/>
      <c r="KOG20" s="63"/>
      <c r="KOH20" s="63"/>
      <c r="KOI20" s="63"/>
      <c r="KOJ20" s="63"/>
      <c r="KOK20" s="63"/>
      <c r="KOL20" s="63"/>
      <c r="KOM20" s="63"/>
      <c r="KON20" s="63"/>
      <c r="KOO20" s="63"/>
      <c r="KOP20" s="63"/>
      <c r="KOQ20" s="63"/>
      <c r="KOR20" s="63"/>
      <c r="KOS20" s="63"/>
      <c r="KOT20" s="63"/>
      <c r="KOU20" s="63"/>
      <c r="KOV20" s="63"/>
      <c r="KOW20" s="63"/>
      <c r="KOX20" s="63"/>
      <c r="KOY20" s="63"/>
      <c r="KOZ20" s="63"/>
      <c r="KPA20" s="63"/>
      <c r="KPB20" s="63"/>
      <c r="KPC20" s="63"/>
      <c r="KPD20" s="63"/>
      <c r="KPE20" s="63"/>
      <c r="KPF20" s="63"/>
      <c r="KPG20" s="63"/>
      <c r="KPH20" s="63"/>
      <c r="KPI20" s="63"/>
      <c r="KPJ20" s="63"/>
      <c r="KPK20" s="63"/>
      <c r="KPL20" s="63"/>
      <c r="KPM20" s="63"/>
      <c r="KPN20" s="63"/>
      <c r="KPO20" s="63"/>
      <c r="KPP20" s="63"/>
      <c r="KPQ20" s="63"/>
      <c r="KPR20" s="63"/>
      <c r="KPS20" s="63"/>
      <c r="KPT20" s="63"/>
      <c r="KPU20" s="63"/>
      <c r="KPV20" s="63"/>
      <c r="KPW20" s="63"/>
      <c r="KPX20" s="63"/>
      <c r="KPY20" s="63"/>
      <c r="KPZ20" s="63"/>
      <c r="KQA20" s="63"/>
      <c r="KQB20" s="63"/>
      <c r="KQC20" s="63"/>
      <c r="KQD20" s="63"/>
      <c r="KQE20" s="63"/>
      <c r="KQF20" s="63"/>
      <c r="KQG20" s="63"/>
      <c r="KQH20" s="63"/>
      <c r="KQI20" s="63"/>
      <c r="KQJ20" s="63"/>
      <c r="KQK20" s="63"/>
      <c r="KQL20" s="63"/>
      <c r="KQM20" s="63"/>
      <c r="KQN20" s="63"/>
      <c r="KQO20" s="63"/>
      <c r="KQP20" s="63"/>
      <c r="KQQ20" s="63"/>
      <c r="KQR20" s="63"/>
      <c r="KQS20" s="63"/>
      <c r="KQT20" s="63"/>
      <c r="KQU20" s="63"/>
      <c r="KQV20" s="63"/>
      <c r="KQW20" s="63"/>
      <c r="KQX20" s="63"/>
      <c r="KQY20" s="63"/>
      <c r="KQZ20" s="63"/>
      <c r="KRA20" s="63"/>
      <c r="KRB20" s="63"/>
      <c r="KRC20" s="63"/>
      <c r="KRD20" s="63"/>
      <c r="KRE20" s="63"/>
      <c r="KRF20" s="63"/>
      <c r="KRG20" s="63"/>
      <c r="KRH20" s="63"/>
      <c r="KRI20" s="63"/>
      <c r="KRJ20" s="63"/>
      <c r="KRK20" s="63"/>
      <c r="KRL20" s="63"/>
      <c r="KRM20" s="63"/>
      <c r="KRN20" s="63"/>
      <c r="KRO20" s="63"/>
      <c r="KRP20" s="63"/>
      <c r="KRQ20" s="63"/>
      <c r="KRR20" s="63"/>
      <c r="KRS20" s="63"/>
      <c r="KRT20" s="63"/>
      <c r="KRU20" s="63"/>
      <c r="KRV20" s="63"/>
      <c r="KRW20" s="63"/>
      <c r="KRX20" s="63"/>
      <c r="KRY20" s="63"/>
      <c r="KRZ20" s="63"/>
      <c r="KSA20" s="63"/>
      <c r="KSB20" s="63"/>
      <c r="KSC20" s="63"/>
      <c r="KSD20" s="63"/>
      <c r="KSE20" s="63"/>
      <c r="KSF20" s="63"/>
      <c r="KSG20" s="63"/>
      <c r="KSH20" s="63"/>
      <c r="KSI20" s="63"/>
      <c r="KSJ20" s="63"/>
      <c r="KSK20" s="63"/>
      <c r="KSL20" s="63"/>
      <c r="KSM20" s="63"/>
      <c r="KSN20" s="63"/>
      <c r="KSO20" s="63"/>
      <c r="KSP20" s="63"/>
      <c r="KSQ20" s="63"/>
      <c r="KSR20" s="63"/>
      <c r="KSS20" s="63"/>
      <c r="KST20" s="63"/>
      <c r="KSU20" s="63"/>
      <c r="KSV20" s="63"/>
      <c r="KSW20" s="63"/>
      <c r="KSX20" s="63"/>
      <c r="KSY20" s="63"/>
      <c r="KSZ20" s="63"/>
      <c r="KTA20" s="63"/>
      <c r="KTB20" s="63"/>
      <c r="KTC20" s="63"/>
      <c r="KTD20" s="63"/>
      <c r="KTE20" s="63"/>
      <c r="KTF20" s="63"/>
      <c r="KTG20" s="63"/>
      <c r="KTH20" s="63"/>
      <c r="KTI20" s="63"/>
      <c r="KTJ20" s="63"/>
      <c r="KTK20" s="63"/>
      <c r="KTL20" s="63"/>
      <c r="KTM20" s="63"/>
      <c r="KTN20" s="63"/>
      <c r="KTO20" s="63"/>
      <c r="KTP20" s="63"/>
      <c r="KTQ20" s="63"/>
      <c r="KTR20" s="63"/>
      <c r="KTS20" s="63"/>
      <c r="KTT20" s="63"/>
      <c r="KTU20" s="63"/>
      <c r="KTV20" s="63"/>
      <c r="KTW20" s="63"/>
      <c r="KTX20" s="63"/>
      <c r="KTY20" s="63"/>
      <c r="KTZ20" s="63"/>
      <c r="KUA20" s="63"/>
      <c r="KUB20" s="63"/>
      <c r="KUC20" s="63"/>
      <c r="KUD20" s="63"/>
      <c r="KUE20" s="63"/>
      <c r="KUF20" s="63"/>
      <c r="KUG20" s="63"/>
      <c r="KUH20" s="63"/>
      <c r="KUI20" s="63"/>
      <c r="KUJ20" s="63"/>
      <c r="KUK20" s="63"/>
      <c r="KUL20" s="63"/>
      <c r="KUM20" s="63"/>
      <c r="KUN20" s="63"/>
      <c r="KUO20" s="63"/>
      <c r="KUP20" s="63"/>
      <c r="KUQ20" s="63"/>
      <c r="KUR20" s="63"/>
      <c r="KUS20" s="63"/>
      <c r="KUT20" s="63"/>
      <c r="KUU20" s="63"/>
      <c r="KUV20" s="63"/>
      <c r="KUW20" s="63"/>
      <c r="KUX20" s="63"/>
      <c r="KUY20" s="63"/>
      <c r="KUZ20" s="63"/>
      <c r="KVA20" s="63"/>
      <c r="KVB20" s="63"/>
      <c r="KVC20" s="63"/>
      <c r="KVD20" s="63"/>
      <c r="KVE20" s="63"/>
      <c r="KVF20" s="63"/>
      <c r="KVG20" s="63"/>
      <c r="KVH20" s="63"/>
      <c r="KVI20" s="63"/>
      <c r="KVJ20" s="63"/>
      <c r="KVK20" s="63"/>
      <c r="KVL20" s="63"/>
      <c r="KVM20" s="63"/>
      <c r="KVN20" s="63"/>
      <c r="KVO20" s="63"/>
      <c r="KVP20" s="63"/>
      <c r="KVQ20" s="63"/>
      <c r="KVR20" s="63"/>
      <c r="KVS20" s="63"/>
      <c r="KVT20" s="63"/>
      <c r="KVU20" s="63"/>
      <c r="KVV20" s="63"/>
      <c r="KVW20" s="63"/>
      <c r="KVX20" s="63"/>
      <c r="KVY20" s="63"/>
      <c r="KVZ20" s="63"/>
      <c r="KWA20" s="63"/>
      <c r="KWB20" s="63"/>
      <c r="KWC20" s="63"/>
      <c r="KWD20" s="63"/>
      <c r="KWE20" s="63"/>
      <c r="KWF20" s="63"/>
      <c r="KWG20" s="63"/>
      <c r="KWH20" s="63"/>
      <c r="KWI20" s="63"/>
      <c r="KWJ20" s="63"/>
      <c r="KWK20" s="63"/>
      <c r="KWL20" s="63"/>
      <c r="KWM20" s="63"/>
      <c r="KWN20" s="63"/>
      <c r="KWO20" s="63"/>
      <c r="KWP20" s="63"/>
      <c r="KWQ20" s="63"/>
      <c r="KWR20" s="63"/>
      <c r="KWS20" s="63"/>
      <c r="KWT20" s="63"/>
      <c r="KWU20" s="63"/>
      <c r="KWV20" s="63"/>
      <c r="KWW20" s="63"/>
      <c r="KWX20" s="63"/>
      <c r="KWY20" s="63"/>
      <c r="KWZ20" s="63"/>
      <c r="KXA20" s="63"/>
      <c r="KXB20" s="63"/>
      <c r="KXC20" s="63"/>
      <c r="KXD20" s="63"/>
      <c r="KXE20" s="63"/>
      <c r="KXF20" s="63"/>
      <c r="KXG20" s="63"/>
      <c r="KXH20" s="63"/>
      <c r="KXI20" s="63"/>
      <c r="KXJ20" s="63"/>
      <c r="KXK20" s="63"/>
      <c r="KXL20" s="63"/>
      <c r="KXM20" s="63"/>
      <c r="KXN20" s="63"/>
      <c r="KXO20" s="63"/>
      <c r="KXP20" s="63"/>
      <c r="KXQ20" s="63"/>
      <c r="KXR20" s="63"/>
      <c r="KXS20" s="63"/>
      <c r="KXT20" s="63"/>
      <c r="KXU20" s="63"/>
      <c r="KXV20" s="63"/>
      <c r="KXW20" s="63"/>
      <c r="KXX20" s="63"/>
      <c r="KXY20" s="63"/>
      <c r="KXZ20" s="63"/>
      <c r="KYA20" s="63"/>
      <c r="KYB20" s="63"/>
      <c r="KYC20" s="63"/>
      <c r="KYD20" s="63"/>
      <c r="KYE20" s="63"/>
      <c r="KYF20" s="63"/>
      <c r="KYG20" s="63"/>
      <c r="KYH20" s="63"/>
      <c r="KYI20" s="63"/>
      <c r="KYJ20" s="63"/>
      <c r="KYK20" s="63"/>
      <c r="KYL20" s="63"/>
      <c r="KYM20" s="63"/>
      <c r="KYN20" s="63"/>
      <c r="KYO20" s="63"/>
      <c r="KYP20" s="63"/>
      <c r="KYQ20" s="63"/>
      <c r="KYR20" s="63"/>
      <c r="KYS20" s="63"/>
      <c r="KYT20" s="63"/>
      <c r="KYU20" s="63"/>
      <c r="KYV20" s="63"/>
      <c r="KYW20" s="63"/>
      <c r="KYX20" s="63"/>
      <c r="KYY20" s="63"/>
      <c r="KYZ20" s="63"/>
      <c r="KZA20" s="63"/>
      <c r="KZB20" s="63"/>
      <c r="KZC20" s="63"/>
      <c r="KZD20" s="63"/>
      <c r="KZE20" s="63"/>
      <c r="KZF20" s="63"/>
      <c r="KZG20" s="63"/>
      <c r="KZH20" s="63"/>
      <c r="KZI20" s="63"/>
      <c r="KZJ20" s="63"/>
      <c r="KZK20" s="63"/>
      <c r="KZL20" s="63"/>
      <c r="KZM20" s="63"/>
      <c r="KZN20" s="63"/>
      <c r="KZO20" s="63"/>
      <c r="KZP20" s="63"/>
      <c r="KZQ20" s="63"/>
      <c r="KZR20" s="63"/>
      <c r="KZS20" s="63"/>
      <c r="KZT20" s="63"/>
      <c r="KZU20" s="63"/>
      <c r="KZV20" s="63"/>
      <c r="KZW20" s="63"/>
      <c r="KZX20" s="63"/>
      <c r="KZY20" s="63"/>
      <c r="KZZ20" s="63"/>
      <c r="LAA20" s="63"/>
      <c r="LAB20" s="63"/>
      <c r="LAC20" s="63"/>
      <c r="LAD20" s="63"/>
      <c r="LAE20" s="63"/>
      <c r="LAF20" s="63"/>
      <c r="LAG20" s="63"/>
      <c r="LAH20" s="63"/>
      <c r="LAI20" s="63"/>
      <c r="LAJ20" s="63"/>
      <c r="LAK20" s="63"/>
      <c r="LAL20" s="63"/>
      <c r="LAM20" s="63"/>
      <c r="LAN20" s="63"/>
      <c r="LAO20" s="63"/>
      <c r="LAP20" s="63"/>
      <c r="LAQ20" s="63"/>
      <c r="LAR20" s="63"/>
      <c r="LAS20" s="63"/>
      <c r="LAT20" s="63"/>
      <c r="LAU20" s="63"/>
      <c r="LAV20" s="63"/>
      <c r="LAW20" s="63"/>
      <c r="LAX20" s="63"/>
      <c r="LAY20" s="63"/>
      <c r="LAZ20" s="63"/>
      <c r="LBA20" s="63"/>
      <c r="LBB20" s="63"/>
      <c r="LBC20" s="63"/>
      <c r="LBD20" s="63"/>
      <c r="LBE20" s="63"/>
      <c r="LBF20" s="63"/>
      <c r="LBG20" s="63"/>
      <c r="LBH20" s="63"/>
      <c r="LBI20" s="63"/>
      <c r="LBJ20" s="63"/>
      <c r="LBK20" s="63"/>
      <c r="LBL20" s="63"/>
      <c r="LBM20" s="63"/>
      <c r="LBN20" s="63"/>
      <c r="LBO20" s="63"/>
      <c r="LBP20" s="63"/>
      <c r="LBQ20" s="63"/>
      <c r="LBR20" s="63"/>
      <c r="LBS20" s="63"/>
      <c r="LBT20" s="63"/>
      <c r="LBU20" s="63"/>
      <c r="LBV20" s="63"/>
      <c r="LBW20" s="63"/>
      <c r="LBX20" s="63"/>
      <c r="LBY20" s="63"/>
      <c r="LBZ20" s="63"/>
      <c r="LCA20" s="63"/>
      <c r="LCB20" s="63"/>
      <c r="LCC20" s="63"/>
      <c r="LCD20" s="63"/>
      <c r="LCE20" s="63"/>
      <c r="LCF20" s="63"/>
      <c r="LCG20" s="63"/>
      <c r="LCH20" s="63"/>
      <c r="LCI20" s="63"/>
      <c r="LCJ20" s="63"/>
      <c r="LCK20" s="63"/>
      <c r="LCL20" s="63"/>
      <c r="LCM20" s="63"/>
      <c r="LCN20" s="63"/>
      <c r="LCO20" s="63"/>
      <c r="LCP20" s="63"/>
      <c r="LCQ20" s="63"/>
      <c r="LCR20" s="63"/>
      <c r="LCS20" s="63"/>
      <c r="LCT20" s="63"/>
      <c r="LCU20" s="63"/>
      <c r="LCV20" s="63"/>
      <c r="LCW20" s="63"/>
      <c r="LCX20" s="63"/>
      <c r="LCY20" s="63"/>
      <c r="LCZ20" s="63"/>
      <c r="LDA20" s="63"/>
      <c r="LDB20" s="63"/>
      <c r="LDC20" s="63"/>
      <c r="LDD20" s="63"/>
      <c r="LDE20" s="63"/>
      <c r="LDF20" s="63"/>
      <c r="LDG20" s="63"/>
      <c r="LDH20" s="63"/>
      <c r="LDI20" s="63"/>
      <c r="LDJ20" s="63"/>
      <c r="LDK20" s="63"/>
      <c r="LDL20" s="63"/>
      <c r="LDM20" s="63"/>
      <c r="LDN20" s="63"/>
      <c r="LDO20" s="63"/>
      <c r="LDP20" s="63"/>
      <c r="LDQ20" s="63"/>
      <c r="LDR20" s="63"/>
      <c r="LDS20" s="63"/>
      <c r="LDT20" s="63"/>
      <c r="LDU20" s="63"/>
      <c r="LDV20" s="63"/>
      <c r="LDW20" s="63"/>
      <c r="LDX20" s="63"/>
      <c r="LDY20" s="63"/>
      <c r="LDZ20" s="63"/>
      <c r="LEA20" s="63"/>
      <c r="LEB20" s="63"/>
      <c r="LEC20" s="63"/>
      <c r="LED20" s="63"/>
      <c r="LEE20" s="63"/>
      <c r="LEF20" s="63"/>
      <c r="LEG20" s="63"/>
      <c r="LEH20" s="63"/>
      <c r="LEI20" s="63"/>
      <c r="LEJ20" s="63"/>
      <c r="LEK20" s="63"/>
      <c r="LEL20" s="63"/>
      <c r="LEM20" s="63"/>
      <c r="LEN20" s="63"/>
      <c r="LEO20" s="63"/>
      <c r="LEP20" s="63"/>
      <c r="LEQ20" s="63"/>
      <c r="LER20" s="63"/>
      <c r="LES20" s="63"/>
      <c r="LET20" s="63"/>
      <c r="LEU20" s="63"/>
      <c r="LEV20" s="63"/>
      <c r="LEW20" s="63"/>
      <c r="LEX20" s="63"/>
      <c r="LEY20" s="63"/>
      <c r="LEZ20" s="63"/>
      <c r="LFA20" s="63"/>
      <c r="LFB20" s="63"/>
      <c r="LFC20" s="63"/>
      <c r="LFD20" s="63"/>
      <c r="LFE20" s="63"/>
      <c r="LFF20" s="63"/>
      <c r="LFG20" s="63"/>
      <c r="LFH20" s="63"/>
      <c r="LFI20" s="63"/>
      <c r="LFJ20" s="63"/>
      <c r="LFK20" s="63"/>
      <c r="LFL20" s="63"/>
      <c r="LFM20" s="63"/>
      <c r="LFN20" s="63"/>
      <c r="LFO20" s="63"/>
      <c r="LFP20" s="63"/>
      <c r="LFQ20" s="63"/>
      <c r="LFR20" s="63"/>
      <c r="LFS20" s="63"/>
      <c r="LFT20" s="63"/>
      <c r="LFU20" s="63"/>
      <c r="LFV20" s="63"/>
      <c r="LFW20" s="63"/>
      <c r="LFX20" s="63"/>
      <c r="LFY20" s="63"/>
      <c r="LFZ20" s="63"/>
      <c r="LGA20" s="63"/>
      <c r="LGB20" s="63"/>
      <c r="LGC20" s="63"/>
      <c r="LGD20" s="63"/>
      <c r="LGE20" s="63"/>
      <c r="LGF20" s="63"/>
      <c r="LGG20" s="63"/>
      <c r="LGH20" s="63"/>
      <c r="LGI20" s="63"/>
      <c r="LGJ20" s="63"/>
      <c r="LGK20" s="63"/>
      <c r="LGL20" s="63"/>
      <c r="LGM20" s="63"/>
      <c r="LGN20" s="63"/>
      <c r="LGO20" s="63"/>
      <c r="LGP20" s="63"/>
      <c r="LGQ20" s="63"/>
      <c r="LGR20" s="63"/>
      <c r="LGS20" s="63"/>
      <c r="LGT20" s="63"/>
      <c r="LGU20" s="63"/>
      <c r="LGV20" s="63"/>
      <c r="LGW20" s="63"/>
      <c r="LGX20" s="63"/>
      <c r="LGY20" s="63"/>
      <c r="LGZ20" s="63"/>
      <c r="LHA20" s="63"/>
      <c r="LHB20" s="63"/>
      <c r="LHC20" s="63"/>
      <c r="LHD20" s="63"/>
      <c r="LHE20" s="63"/>
      <c r="LHF20" s="63"/>
      <c r="LHG20" s="63"/>
      <c r="LHH20" s="63"/>
      <c r="LHI20" s="63"/>
      <c r="LHJ20" s="63"/>
      <c r="LHK20" s="63"/>
      <c r="LHL20" s="63"/>
      <c r="LHM20" s="63"/>
      <c r="LHN20" s="63"/>
      <c r="LHO20" s="63"/>
      <c r="LHP20" s="63"/>
      <c r="LHQ20" s="63"/>
      <c r="LHR20" s="63"/>
      <c r="LHS20" s="63"/>
      <c r="LHT20" s="63"/>
      <c r="LHU20" s="63"/>
      <c r="LHV20" s="63"/>
      <c r="LHW20" s="63"/>
      <c r="LHX20" s="63"/>
      <c r="LHY20" s="63"/>
      <c r="LHZ20" s="63"/>
      <c r="LIA20" s="63"/>
      <c r="LIB20" s="63"/>
      <c r="LIC20" s="63"/>
      <c r="LID20" s="63"/>
      <c r="LIE20" s="63"/>
      <c r="LIF20" s="63"/>
      <c r="LIG20" s="63"/>
      <c r="LIH20" s="63"/>
      <c r="LII20" s="63"/>
      <c r="LIJ20" s="63"/>
      <c r="LIK20" s="63"/>
      <c r="LIL20" s="63"/>
      <c r="LIM20" s="63"/>
      <c r="LIN20" s="63"/>
      <c r="LIO20" s="63"/>
      <c r="LIP20" s="63"/>
      <c r="LIQ20" s="63"/>
      <c r="LIR20" s="63"/>
      <c r="LIS20" s="63"/>
      <c r="LIT20" s="63"/>
      <c r="LIU20" s="63"/>
      <c r="LIV20" s="63"/>
      <c r="LIW20" s="63"/>
      <c r="LIX20" s="63"/>
      <c r="LIY20" s="63"/>
      <c r="LIZ20" s="63"/>
      <c r="LJA20" s="63"/>
      <c r="LJB20" s="63"/>
      <c r="LJC20" s="63"/>
      <c r="LJD20" s="63"/>
      <c r="LJE20" s="63"/>
      <c r="LJF20" s="63"/>
      <c r="LJG20" s="63"/>
      <c r="LJH20" s="63"/>
      <c r="LJI20" s="63"/>
      <c r="LJJ20" s="63"/>
      <c r="LJK20" s="63"/>
      <c r="LJL20" s="63"/>
      <c r="LJM20" s="63"/>
      <c r="LJN20" s="63"/>
      <c r="LJO20" s="63"/>
      <c r="LJP20" s="63"/>
      <c r="LJQ20" s="63"/>
      <c r="LJR20" s="63"/>
      <c r="LJS20" s="63"/>
      <c r="LJT20" s="63"/>
      <c r="LJU20" s="63"/>
      <c r="LJV20" s="63"/>
      <c r="LJW20" s="63"/>
      <c r="LJX20" s="63"/>
      <c r="LJY20" s="63"/>
      <c r="LJZ20" s="63"/>
      <c r="LKA20" s="63"/>
      <c r="LKB20" s="63"/>
      <c r="LKC20" s="63"/>
      <c r="LKD20" s="63"/>
      <c r="LKE20" s="63"/>
      <c r="LKF20" s="63"/>
      <c r="LKG20" s="63"/>
      <c r="LKH20" s="63"/>
      <c r="LKI20" s="63"/>
      <c r="LKJ20" s="63"/>
      <c r="LKK20" s="63"/>
      <c r="LKL20" s="63"/>
      <c r="LKM20" s="63"/>
      <c r="LKN20" s="63"/>
      <c r="LKO20" s="63"/>
      <c r="LKP20" s="63"/>
      <c r="LKQ20" s="63"/>
      <c r="LKR20" s="63"/>
      <c r="LKS20" s="63"/>
      <c r="LKT20" s="63"/>
      <c r="LKU20" s="63"/>
      <c r="LKV20" s="63"/>
      <c r="LKW20" s="63"/>
      <c r="LKX20" s="63"/>
      <c r="LKY20" s="63"/>
      <c r="LKZ20" s="63"/>
      <c r="LLA20" s="63"/>
      <c r="LLB20" s="63"/>
      <c r="LLC20" s="63"/>
      <c r="LLD20" s="63"/>
      <c r="LLE20" s="63"/>
      <c r="LLF20" s="63"/>
      <c r="LLG20" s="63"/>
      <c r="LLH20" s="63"/>
      <c r="LLI20" s="63"/>
      <c r="LLJ20" s="63"/>
      <c r="LLK20" s="63"/>
      <c r="LLL20" s="63"/>
      <c r="LLM20" s="63"/>
      <c r="LLN20" s="63"/>
      <c r="LLO20" s="63"/>
      <c r="LLP20" s="63"/>
      <c r="LLQ20" s="63"/>
      <c r="LLR20" s="63"/>
      <c r="LLS20" s="63"/>
      <c r="LLT20" s="63"/>
      <c r="LLU20" s="63"/>
      <c r="LLV20" s="63"/>
      <c r="LLW20" s="63"/>
      <c r="LLX20" s="63"/>
      <c r="LLY20" s="63"/>
      <c r="LLZ20" s="63"/>
      <c r="LMA20" s="63"/>
      <c r="LMB20" s="63"/>
      <c r="LMC20" s="63"/>
      <c r="LMD20" s="63"/>
      <c r="LME20" s="63"/>
      <c r="LMF20" s="63"/>
      <c r="LMG20" s="63"/>
      <c r="LMH20" s="63"/>
      <c r="LMI20" s="63"/>
      <c r="LMJ20" s="63"/>
      <c r="LMK20" s="63"/>
      <c r="LML20" s="63"/>
      <c r="LMM20" s="63"/>
      <c r="LMN20" s="63"/>
      <c r="LMO20" s="63"/>
      <c r="LMP20" s="63"/>
      <c r="LMQ20" s="63"/>
      <c r="LMR20" s="63"/>
      <c r="LMS20" s="63"/>
      <c r="LMT20" s="63"/>
      <c r="LMU20" s="63"/>
      <c r="LMV20" s="63"/>
      <c r="LMW20" s="63"/>
      <c r="LMX20" s="63"/>
      <c r="LMY20" s="63"/>
      <c r="LMZ20" s="63"/>
      <c r="LNA20" s="63"/>
      <c r="LNB20" s="63"/>
      <c r="LNC20" s="63"/>
      <c r="LND20" s="63"/>
      <c r="LNE20" s="63"/>
      <c r="LNF20" s="63"/>
      <c r="LNG20" s="63"/>
      <c r="LNH20" s="63"/>
      <c r="LNI20" s="63"/>
      <c r="LNJ20" s="63"/>
      <c r="LNK20" s="63"/>
      <c r="LNL20" s="63"/>
      <c r="LNM20" s="63"/>
      <c r="LNN20" s="63"/>
      <c r="LNO20" s="63"/>
      <c r="LNP20" s="63"/>
      <c r="LNQ20" s="63"/>
      <c r="LNR20" s="63"/>
      <c r="LNS20" s="63"/>
      <c r="LNT20" s="63"/>
      <c r="LNU20" s="63"/>
      <c r="LNV20" s="63"/>
      <c r="LNW20" s="63"/>
      <c r="LNX20" s="63"/>
      <c r="LNY20" s="63"/>
      <c r="LNZ20" s="63"/>
      <c r="LOA20" s="63"/>
      <c r="LOB20" s="63"/>
      <c r="LOC20" s="63"/>
      <c r="LOD20" s="63"/>
      <c r="LOE20" s="63"/>
      <c r="LOF20" s="63"/>
      <c r="LOG20" s="63"/>
      <c r="LOH20" s="63"/>
      <c r="LOI20" s="63"/>
      <c r="LOJ20" s="63"/>
      <c r="LOK20" s="63"/>
      <c r="LOL20" s="63"/>
      <c r="LOM20" s="63"/>
      <c r="LON20" s="63"/>
      <c r="LOO20" s="63"/>
      <c r="LOP20" s="63"/>
      <c r="LOQ20" s="63"/>
      <c r="LOR20" s="63"/>
      <c r="LOS20" s="63"/>
      <c r="LOT20" s="63"/>
      <c r="LOU20" s="63"/>
      <c r="LOV20" s="63"/>
      <c r="LOW20" s="63"/>
      <c r="LOX20" s="63"/>
      <c r="LOY20" s="63"/>
      <c r="LOZ20" s="63"/>
      <c r="LPA20" s="63"/>
      <c r="LPB20" s="63"/>
      <c r="LPC20" s="63"/>
      <c r="LPD20" s="63"/>
      <c r="LPE20" s="63"/>
      <c r="LPF20" s="63"/>
      <c r="LPG20" s="63"/>
      <c r="LPH20" s="63"/>
      <c r="LPI20" s="63"/>
      <c r="LPJ20" s="63"/>
      <c r="LPK20" s="63"/>
      <c r="LPL20" s="63"/>
      <c r="LPM20" s="63"/>
      <c r="LPN20" s="63"/>
      <c r="LPO20" s="63"/>
      <c r="LPP20" s="63"/>
      <c r="LPQ20" s="63"/>
      <c r="LPR20" s="63"/>
      <c r="LPS20" s="63"/>
      <c r="LPT20" s="63"/>
      <c r="LPU20" s="63"/>
      <c r="LPV20" s="63"/>
      <c r="LPW20" s="63"/>
      <c r="LPX20" s="63"/>
      <c r="LPY20" s="63"/>
      <c r="LPZ20" s="63"/>
      <c r="LQA20" s="63"/>
      <c r="LQB20" s="63"/>
      <c r="LQC20" s="63"/>
      <c r="LQD20" s="63"/>
      <c r="LQE20" s="63"/>
      <c r="LQF20" s="63"/>
      <c r="LQG20" s="63"/>
      <c r="LQH20" s="63"/>
      <c r="LQI20" s="63"/>
      <c r="LQJ20" s="63"/>
      <c r="LQK20" s="63"/>
      <c r="LQL20" s="63"/>
      <c r="LQM20" s="63"/>
      <c r="LQN20" s="63"/>
      <c r="LQO20" s="63"/>
      <c r="LQP20" s="63"/>
      <c r="LQQ20" s="63"/>
      <c r="LQR20" s="63"/>
      <c r="LQS20" s="63"/>
      <c r="LQT20" s="63"/>
      <c r="LQU20" s="63"/>
      <c r="LQV20" s="63"/>
      <c r="LQW20" s="63"/>
      <c r="LQX20" s="63"/>
      <c r="LQY20" s="63"/>
      <c r="LQZ20" s="63"/>
      <c r="LRA20" s="63"/>
      <c r="LRB20" s="63"/>
      <c r="LRC20" s="63"/>
      <c r="LRD20" s="63"/>
      <c r="LRE20" s="63"/>
      <c r="LRF20" s="63"/>
      <c r="LRG20" s="63"/>
      <c r="LRH20" s="63"/>
      <c r="LRI20" s="63"/>
      <c r="LRJ20" s="63"/>
      <c r="LRK20" s="63"/>
      <c r="LRL20" s="63"/>
      <c r="LRM20" s="63"/>
      <c r="LRN20" s="63"/>
      <c r="LRO20" s="63"/>
      <c r="LRP20" s="63"/>
      <c r="LRQ20" s="63"/>
      <c r="LRR20" s="63"/>
      <c r="LRS20" s="63"/>
      <c r="LRT20" s="63"/>
      <c r="LRU20" s="63"/>
      <c r="LRV20" s="63"/>
      <c r="LRW20" s="63"/>
      <c r="LRX20" s="63"/>
      <c r="LRY20" s="63"/>
      <c r="LRZ20" s="63"/>
      <c r="LSA20" s="63"/>
      <c r="LSB20" s="63"/>
      <c r="LSC20" s="63"/>
      <c r="LSD20" s="63"/>
      <c r="LSE20" s="63"/>
      <c r="LSF20" s="63"/>
      <c r="LSG20" s="63"/>
      <c r="LSH20" s="63"/>
      <c r="LSI20" s="63"/>
      <c r="LSJ20" s="63"/>
      <c r="LSK20" s="63"/>
      <c r="LSL20" s="63"/>
      <c r="LSM20" s="63"/>
      <c r="LSN20" s="63"/>
      <c r="LSO20" s="63"/>
      <c r="LSP20" s="63"/>
      <c r="LSQ20" s="63"/>
      <c r="LSR20" s="63"/>
      <c r="LSS20" s="63"/>
      <c r="LST20" s="63"/>
      <c r="LSU20" s="63"/>
      <c r="LSV20" s="63"/>
      <c r="LSW20" s="63"/>
      <c r="LSX20" s="63"/>
      <c r="LSY20" s="63"/>
      <c r="LSZ20" s="63"/>
      <c r="LTA20" s="63"/>
      <c r="LTB20" s="63"/>
      <c r="LTC20" s="63"/>
      <c r="LTD20" s="63"/>
      <c r="LTE20" s="63"/>
      <c r="LTF20" s="63"/>
      <c r="LTG20" s="63"/>
      <c r="LTH20" s="63"/>
      <c r="LTI20" s="63"/>
      <c r="LTJ20" s="63"/>
      <c r="LTK20" s="63"/>
      <c r="LTL20" s="63"/>
      <c r="LTM20" s="63"/>
      <c r="LTN20" s="63"/>
      <c r="LTO20" s="63"/>
      <c r="LTP20" s="63"/>
      <c r="LTQ20" s="63"/>
      <c r="LTR20" s="63"/>
      <c r="LTS20" s="63"/>
      <c r="LTT20" s="63"/>
      <c r="LTU20" s="63"/>
      <c r="LTV20" s="63"/>
      <c r="LTW20" s="63"/>
      <c r="LTX20" s="63"/>
      <c r="LTY20" s="63"/>
      <c r="LTZ20" s="63"/>
      <c r="LUA20" s="63"/>
      <c r="LUB20" s="63"/>
      <c r="LUC20" s="63"/>
      <c r="LUD20" s="63"/>
      <c r="LUE20" s="63"/>
      <c r="LUF20" s="63"/>
      <c r="LUG20" s="63"/>
      <c r="LUH20" s="63"/>
      <c r="LUI20" s="63"/>
      <c r="LUJ20" s="63"/>
      <c r="LUK20" s="63"/>
      <c r="LUL20" s="63"/>
      <c r="LUM20" s="63"/>
      <c r="LUN20" s="63"/>
      <c r="LUO20" s="63"/>
      <c r="LUP20" s="63"/>
      <c r="LUQ20" s="63"/>
      <c r="LUR20" s="63"/>
      <c r="LUS20" s="63"/>
      <c r="LUT20" s="63"/>
      <c r="LUU20" s="63"/>
      <c r="LUV20" s="63"/>
      <c r="LUW20" s="63"/>
      <c r="LUX20" s="63"/>
      <c r="LUY20" s="63"/>
      <c r="LUZ20" s="63"/>
      <c r="LVA20" s="63"/>
      <c r="LVB20" s="63"/>
      <c r="LVC20" s="63"/>
      <c r="LVD20" s="63"/>
      <c r="LVE20" s="63"/>
      <c r="LVF20" s="63"/>
      <c r="LVG20" s="63"/>
      <c r="LVH20" s="63"/>
      <c r="LVI20" s="63"/>
      <c r="LVJ20" s="63"/>
      <c r="LVK20" s="63"/>
      <c r="LVL20" s="63"/>
      <c r="LVM20" s="63"/>
      <c r="LVN20" s="63"/>
      <c r="LVO20" s="63"/>
      <c r="LVP20" s="63"/>
      <c r="LVQ20" s="63"/>
      <c r="LVR20" s="63"/>
      <c r="LVS20" s="63"/>
      <c r="LVT20" s="63"/>
      <c r="LVU20" s="63"/>
      <c r="LVV20" s="63"/>
      <c r="LVW20" s="63"/>
      <c r="LVX20" s="63"/>
      <c r="LVY20" s="63"/>
      <c r="LVZ20" s="63"/>
      <c r="LWA20" s="63"/>
      <c r="LWB20" s="63"/>
      <c r="LWC20" s="63"/>
      <c r="LWD20" s="63"/>
      <c r="LWE20" s="63"/>
      <c r="LWF20" s="63"/>
      <c r="LWG20" s="63"/>
      <c r="LWH20" s="63"/>
      <c r="LWI20" s="63"/>
      <c r="LWJ20" s="63"/>
      <c r="LWK20" s="63"/>
      <c r="LWL20" s="63"/>
      <c r="LWM20" s="63"/>
      <c r="LWN20" s="63"/>
      <c r="LWO20" s="63"/>
      <c r="LWP20" s="63"/>
      <c r="LWQ20" s="63"/>
      <c r="LWR20" s="63"/>
      <c r="LWS20" s="63"/>
      <c r="LWT20" s="63"/>
      <c r="LWU20" s="63"/>
      <c r="LWV20" s="63"/>
      <c r="LWW20" s="63"/>
      <c r="LWX20" s="63"/>
      <c r="LWY20" s="63"/>
      <c r="LWZ20" s="63"/>
      <c r="LXA20" s="63"/>
      <c r="LXB20" s="63"/>
      <c r="LXC20" s="63"/>
      <c r="LXD20" s="63"/>
      <c r="LXE20" s="63"/>
      <c r="LXF20" s="63"/>
      <c r="LXG20" s="63"/>
      <c r="LXH20" s="63"/>
      <c r="LXI20" s="63"/>
      <c r="LXJ20" s="63"/>
      <c r="LXK20" s="63"/>
      <c r="LXL20" s="63"/>
      <c r="LXM20" s="63"/>
      <c r="LXN20" s="63"/>
      <c r="LXO20" s="63"/>
      <c r="LXP20" s="63"/>
      <c r="LXQ20" s="63"/>
      <c r="LXR20" s="63"/>
      <c r="LXS20" s="63"/>
      <c r="LXT20" s="63"/>
      <c r="LXU20" s="63"/>
      <c r="LXV20" s="63"/>
      <c r="LXW20" s="63"/>
      <c r="LXX20" s="63"/>
      <c r="LXY20" s="63"/>
      <c r="LXZ20" s="63"/>
      <c r="LYA20" s="63"/>
      <c r="LYB20" s="63"/>
      <c r="LYC20" s="63"/>
      <c r="LYD20" s="63"/>
      <c r="LYE20" s="63"/>
      <c r="LYF20" s="63"/>
      <c r="LYG20" s="63"/>
      <c r="LYH20" s="63"/>
      <c r="LYI20" s="63"/>
      <c r="LYJ20" s="63"/>
      <c r="LYK20" s="63"/>
      <c r="LYL20" s="63"/>
      <c r="LYM20" s="63"/>
      <c r="LYN20" s="63"/>
      <c r="LYO20" s="63"/>
      <c r="LYP20" s="63"/>
      <c r="LYQ20" s="63"/>
      <c r="LYR20" s="63"/>
      <c r="LYS20" s="63"/>
      <c r="LYT20" s="63"/>
      <c r="LYU20" s="63"/>
      <c r="LYV20" s="63"/>
      <c r="LYW20" s="63"/>
      <c r="LYX20" s="63"/>
      <c r="LYY20" s="63"/>
      <c r="LYZ20" s="63"/>
      <c r="LZA20" s="63"/>
      <c r="LZB20" s="63"/>
      <c r="LZC20" s="63"/>
      <c r="LZD20" s="63"/>
      <c r="LZE20" s="63"/>
      <c r="LZF20" s="63"/>
      <c r="LZG20" s="63"/>
      <c r="LZH20" s="63"/>
      <c r="LZI20" s="63"/>
      <c r="LZJ20" s="63"/>
      <c r="LZK20" s="63"/>
      <c r="LZL20" s="63"/>
      <c r="LZM20" s="63"/>
      <c r="LZN20" s="63"/>
      <c r="LZO20" s="63"/>
      <c r="LZP20" s="63"/>
      <c r="LZQ20" s="63"/>
      <c r="LZR20" s="63"/>
      <c r="LZS20" s="63"/>
      <c r="LZT20" s="63"/>
      <c r="LZU20" s="63"/>
      <c r="LZV20" s="63"/>
      <c r="LZW20" s="63"/>
      <c r="LZX20" s="63"/>
      <c r="LZY20" s="63"/>
      <c r="LZZ20" s="63"/>
      <c r="MAA20" s="63"/>
      <c r="MAB20" s="63"/>
      <c r="MAC20" s="63"/>
      <c r="MAD20" s="63"/>
      <c r="MAE20" s="63"/>
      <c r="MAF20" s="63"/>
      <c r="MAG20" s="63"/>
      <c r="MAH20" s="63"/>
      <c r="MAI20" s="63"/>
      <c r="MAJ20" s="63"/>
      <c r="MAK20" s="63"/>
      <c r="MAL20" s="63"/>
      <c r="MAM20" s="63"/>
      <c r="MAN20" s="63"/>
      <c r="MAO20" s="63"/>
      <c r="MAP20" s="63"/>
      <c r="MAQ20" s="63"/>
      <c r="MAR20" s="63"/>
      <c r="MAS20" s="63"/>
      <c r="MAT20" s="63"/>
      <c r="MAU20" s="63"/>
      <c r="MAV20" s="63"/>
      <c r="MAW20" s="63"/>
      <c r="MAX20" s="63"/>
      <c r="MAY20" s="63"/>
      <c r="MAZ20" s="63"/>
      <c r="MBA20" s="63"/>
      <c r="MBB20" s="63"/>
      <c r="MBC20" s="63"/>
      <c r="MBD20" s="63"/>
      <c r="MBE20" s="63"/>
      <c r="MBF20" s="63"/>
      <c r="MBG20" s="63"/>
      <c r="MBH20" s="63"/>
      <c r="MBI20" s="63"/>
      <c r="MBJ20" s="63"/>
      <c r="MBK20" s="63"/>
      <c r="MBL20" s="63"/>
      <c r="MBM20" s="63"/>
      <c r="MBN20" s="63"/>
      <c r="MBO20" s="63"/>
      <c r="MBP20" s="63"/>
      <c r="MBQ20" s="63"/>
      <c r="MBR20" s="63"/>
      <c r="MBS20" s="63"/>
      <c r="MBT20" s="63"/>
      <c r="MBU20" s="63"/>
      <c r="MBV20" s="63"/>
      <c r="MBW20" s="63"/>
      <c r="MBX20" s="63"/>
      <c r="MBY20" s="63"/>
      <c r="MBZ20" s="63"/>
      <c r="MCA20" s="63"/>
      <c r="MCB20" s="63"/>
      <c r="MCC20" s="63"/>
      <c r="MCD20" s="63"/>
      <c r="MCE20" s="63"/>
      <c r="MCF20" s="63"/>
      <c r="MCG20" s="63"/>
      <c r="MCH20" s="63"/>
      <c r="MCI20" s="63"/>
      <c r="MCJ20" s="63"/>
      <c r="MCK20" s="63"/>
      <c r="MCL20" s="63"/>
      <c r="MCM20" s="63"/>
      <c r="MCN20" s="63"/>
      <c r="MCO20" s="63"/>
      <c r="MCP20" s="63"/>
      <c r="MCQ20" s="63"/>
      <c r="MCR20" s="63"/>
      <c r="MCS20" s="63"/>
      <c r="MCT20" s="63"/>
      <c r="MCU20" s="63"/>
      <c r="MCV20" s="63"/>
      <c r="MCW20" s="63"/>
      <c r="MCX20" s="63"/>
      <c r="MCY20" s="63"/>
      <c r="MCZ20" s="63"/>
      <c r="MDA20" s="63"/>
      <c r="MDB20" s="63"/>
      <c r="MDC20" s="63"/>
      <c r="MDD20" s="63"/>
      <c r="MDE20" s="63"/>
      <c r="MDF20" s="63"/>
      <c r="MDG20" s="63"/>
      <c r="MDH20" s="63"/>
      <c r="MDI20" s="63"/>
      <c r="MDJ20" s="63"/>
      <c r="MDK20" s="63"/>
      <c r="MDL20" s="63"/>
      <c r="MDM20" s="63"/>
      <c r="MDN20" s="63"/>
      <c r="MDO20" s="63"/>
      <c r="MDP20" s="63"/>
      <c r="MDQ20" s="63"/>
      <c r="MDR20" s="63"/>
      <c r="MDS20" s="63"/>
      <c r="MDT20" s="63"/>
      <c r="MDU20" s="63"/>
      <c r="MDV20" s="63"/>
      <c r="MDW20" s="63"/>
      <c r="MDX20" s="63"/>
      <c r="MDY20" s="63"/>
      <c r="MDZ20" s="63"/>
      <c r="MEA20" s="63"/>
      <c r="MEB20" s="63"/>
      <c r="MEC20" s="63"/>
      <c r="MED20" s="63"/>
      <c r="MEE20" s="63"/>
      <c r="MEF20" s="63"/>
      <c r="MEG20" s="63"/>
      <c r="MEH20" s="63"/>
      <c r="MEI20" s="63"/>
      <c r="MEJ20" s="63"/>
      <c r="MEK20" s="63"/>
      <c r="MEL20" s="63"/>
      <c r="MEM20" s="63"/>
      <c r="MEN20" s="63"/>
      <c r="MEO20" s="63"/>
      <c r="MEP20" s="63"/>
      <c r="MEQ20" s="63"/>
      <c r="MER20" s="63"/>
      <c r="MES20" s="63"/>
      <c r="MET20" s="63"/>
      <c r="MEU20" s="63"/>
      <c r="MEV20" s="63"/>
      <c r="MEW20" s="63"/>
      <c r="MEX20" s="63"/>
      <c r="MEY20" s="63"/>
      <c r="MEZ20" s="63"/>
      <c r="MFA20" s="63"/>
      <c r="MFB20" s="63"/>
      <c r="MFC20" s="63"/>
      <c r="MFD20" s="63"/>
      <c r="MFE20" s="63"/>
      <c r="MFF20" s="63"/>
      <c r="MFG20" s="63"/>
      <c r="MFH20" s="63"/>
      <c r="MFI20" s="63"/>
      <c r="MFJ20" s="63"/>
      <c r="MFK20" s="63"/>
      <c r="MFL20" s="63"/>
      <c r="MFM20" s="63"/>
      <c r="MFN20" s="63"/>
      <c r="MFO20" s="63"/>
      <c r="MFP20" s="63"/>
      <c r="MFQ20" s="63"/>
      <c r="MFR20" s="63"/>
      <c r="MFS20" s="63"/>
      <c r="MFT20" s="63"/>
      <c r="MFU20" s="63"/>
      <c r="MFV20" s="63"/>
      <c r="MFW20" s="63"/>
      <c r="MFX20" s="63"/>
      <c r="MFY20" s="63"/>
      <c r="MFZ20" s="63"/>
      <c r="MGA20" s="63"/>
      <c r="MGB20" s="63"/>
      <c r="MGC20" s="63"/>
      <c r="MGD20" s="63"/>
      <c r="MGE20" s="63"/>
      <c r="MGF20" s="63"/>
      <c r="MGG20" s="63"/>
      <c r="MGH20" s="63"/>
      <c r="MGI20" s="63"/>
      <c r="MGJ20" s="63"/>
      <c r="MGK20" s="63"/>
      <c r="MGL20" s="63"/>
      <c r="MGM20" s="63"/>
      <c r="MGN20" s="63"/>
      <c r="MGO20" s="63"/>
      <c r="MGP20" s="63"/>
      <c r="MGQ20" s="63"/>
      <c r="MGR20" s="63"/>
      <c r="MGS20" s="63"/>
      <c r="MGT20" s="63"/>
      <c r="MGU20" s="63"/>
      <c r="MGV20" s="63"/>
      <c r="MGW20" s="63"/>
      <c r="MGX20" s="63"/>
      <c r="MGY20" s="63"/>
      <c r="MGZ20" s="63"/>
      <c r="MHA20" s="63"/>
      <c r="MHB20" s="63"/>
      <c r="MHC20" s="63"/>
      <c r="MHD20" s="63"/>
      <c r="MHE20" s="63"/>
      <c r="MHF20" s="63"/>
      <c r="MHG20" s="63"/>
      <c r="MHH20" s="63"/>
      <c r="MHI20" s="63"/>
      <c r="MHJ20" s="63"/>
      <c r="MHK20" s="63"/>
      <c r="MHL20" s="63"/>
      <c r="MHM20" s="63"/>
      <c r="MHN20" s="63"/>
      <c r="MHO20" s="63"/>
      <c r="MHP20" s="63"/>
      <c r="MHQ20" s="63"/>
      <c r="MHR20" s="63"/>
      <c r="MHS20" s="63"/>
      <c r="MHT20" s="63"/>
      <c r="MHU20" s="63"/>
      <c r="MHV20" s="63"/>
      <c r="MHW20" s="63"/>
      <c r="MHX20" s="63"/>
      <c r="MHY20" s="63"/>
      <c r="MHZ20" s="63"/>
      <c r="MIA20" s="63"/>
      <c r="MIB20" s="63"/>
      <c r="MIC20" s="63"/>
      <c r="MID20" s="63"/>
      <c r="MIE20" s="63"/>
      <c r="MIF20" s="63"/>
      <c r="MIG20" s="63"/>
      <c r="MIH20" s="63"/>
      <c r="MII20" s="63"/>
      <c r="MIJ20" s="63"/>
      <c r="MIK20" s="63"/>
      <c r="MIL20" s="63"/>
      <c r="MIM20" s="63"/>
      <c r="MIN20" s="63"/>
      <c r="MIO20" s="63"/>
      <c r="MIP20" s="63"/>
      <c r="MIQ20" s="63"/>
      <c r="MIR20" s="63"/>
      <c r="MIS20" s="63"/>
      <c r="MIT20" s="63"/>
      <c r="MIU20" s="63"/>
      <c r="MIV20" s="63"/>
      <c r="MIW20" s="63"/>
      <c r="MIX20" s="63"/>
      <c r="MIY20" s="63"/>
      <c r="MIZ20" s="63"/>
      <c r="MJA20" s="63"/>
      <c r="MJB20" s="63"/>
      <c r="MJC20" s="63"/>
      <c r="MJD20" s="63"/>
      <c r="MJE20" s="63"/>
      <c r="MJF20" s="63"/>
      <c r="MJG20" s="63"/>
      <c r="MJH20" s="63"/>
      <c r="MJI20" s="63"/>
      <c r="MJJ20" s="63"/>
      <c r="MJK20" s="63"/>
      <c r="MJL20" s="63"/>
      <c r="MJM20" s="63"/>
      <c r="MJN20" s="63"/>
      <c r="MJO20" s="63"/>
      <c r="MJP20" s="63"/>
      <c r="MJQ20" s="63"/>
      <c r="MJR20" s="63"/>
      <c r="MJS20" s="63"/>
      <c r="MJT20" s="63"/>
      <c r="MJU20" s="63"/>
      <c r="MJV20" s="63"/>
      <c r="MJW20" s="63"/>
      <c r="MJX20" s="63"/>
      <c r="MJY20" s="63"/>
      <c r="MJZ20" s="63"/>
      <c r="MKA20" s="63"/>
      <c r="MKB20" s="63"/>
      <c r="MKC20" s="63"/>
      <c r="MKD20" s="63"/>
      <c r="MKE20" s="63"/>
      <c r="MKF20" s="63"/>
      <c r="MKG20" s="63"/>
      <c r="MKH20" s="63"/>
      <c r="MKI20" s="63"/>
      <c r="MKJ20" s="63"/>
      <c r="MKK20" s="63"/>
      <c r="MKL20" s="63"/>
      <c r="MKM20" s="63"/>
      <c r="MKN20" s="63"/>
      <c r="MKO20" s="63"/>
      <c r="MKP20" s="63"/>
      <c r="MKQ20" s="63"/>
      <c r="MKR20" s="63"/>
      <c r="MKS20" s="63"/>
      <c r="MKT20" s="63"/>
      <c r="MKU20" s="63"/>
      <c r="MKV20" s="63"/>
      <c r="MKW20" s="63"/>
      <c r="MKX20" s="63"/>
      <c r="MKY20" s="63"/>
      <c r="MKZ20" s="63"/>
      <c r="MLA20" s="63"/>
      <c r="MLB20" s="63"/>
      <c r="MLC20" s="63"/>
      <c r="MLD20" s="63"/>
      <c r="MLE20" s="63"/>
      <c r="MLF20" s="63"/>
      <c r="MLG20" s="63"/>
      <c r="MLH20" s="63"/>
      <c r="MLI20" s="63"/>
      <c r="MLJ20" s="63"/>
      <c r="MLK20" s="63"/>
      <c r="MLL20" s="63"/>
      <c r="MLM20" s="63"/>
      <c r="MLN20" s="63"/>
      <c r="MLO20" s="63"/>
      <c r="MLP20" s="63"/>
      <c r="MLQ20" s="63"/>
      <c r="MLR20" s="63"/>
      <c r="MLS20" s="63"/>
      <c r="MLT20" s="63"/>
      <c r="MLU20" s="63"/>
      <c r="MLV20" s="63"/>
      <c r="MLW20" s="63"/>
      <c r="MLX20" s="63"/>
      <c r="MLY20" s="63"/>
      <c r="MLZ20" s="63"/>
      <c r="MMA20" s="63"/>
      <c r="MMB20" s="63"/>
      <c r="MMC20" s="63"/>
      <c r="MMD20" s="63"/>
      <c r="MME20" s="63"/>
      <c r="MMF20" s="63"/>
      <c r="MMG20" s="63"/>
      <c r="MMH20" s="63"/>
      <c r="MMI20" s="63"/>
      <c r="MMJ20" s="63"/>
      <c r="MMK20" s="63"/>
      <c r="MML20" s="63"/>
      <c r="MMM20" s="63"/>
      <c r="MMN20" s="63"/>
      <c r="MMO20" s="63"/>
      <c r="MMP20" s="63"/>
      <c r="MMQ20" s="63"/>
      <c r="MMR20" s="63"/>
      <c r="MMS20" s="63"/>
      <c r="MMT20" s="63"/>
      <c r="MMU20" s="63"/>
      <c r="MMV20" s="63"/>
      <c r="MMW20" s="63"/>
      <c r="MMX20" s="63"/>
      <c r="MMY20" s="63"/>
      <c r="MMZ20" s="63"/>
      <c r="MNA20" s="63"/>
      <c r="MNB20" s="63"/>
      <c r="MNC20" s="63"/>
      <c r="MND20" s="63"/>
      <c r="MNE20" s="63"/>
      <c r="MNF20" s="63"/>
      <c r="MNG20" s="63"/>
      <c r="MNH20" s="63"/>
      <c r="MNI20" s="63"/>
      <c r="MNJ20" s="63"/>
      <c r="MNK20" s="63"/>
      <c r="MNL20" s="63"/>
      <c r="MNM20" s="63"/>
      <c r="MNN20" s="63"/>
      <c r="MNO20" s="63"/>
      <c r="MNP20" s="63"/>
      <c r="MNQ20" s="63"/>
      <c r="MNR20" s="63"/>
      <c r="MNS20" s="63"/>
      <c r="MNT20" s="63"/>
      <c r="MNU20" s="63"/>
      <c r="MNV20" s="63"/>
      <c r="MNW20" s="63"/>
      <c r="MNX20" s="63"/>
      <c r="MNY20" s="63"/>
      <c r="MNZ20" s="63"/>
      <c r="MOA20" s="63"/>
      <c r="MOB20" s="63"/>
      <c r="MOC20" s="63"/>
      <c r="MOD20" s="63"/>
      <c r="MOE20" s="63"/>
      <c r="MOF20" s="63"/>
      <c r="MOG20" s="63"/>
      <c r="MOH20" s="63"/>
      <c r="MOI20" s="63"/>
      <c r="MOJ20" s="63"/>
      <c r="MOK20" s="63"/>
      <c r="MOL20" s="63"/>
      <c r="MOM20" s="63"/>
      <c r="MON20" s="63"/>
      <c r="MOO20" s="63"/>
      <c r="MOP20" s="63"/>
      <c r="MOQ20" s="63"/>
      <c r="MOR20" s="63"/>
      <c r="MOS20" s="63"/>
      <c r="MOT20" s="63"/>
      <c r="MOU20" s="63"/>
      <c r="MOV20" s="63"/>
      <c r="MOW20" s="63"/>
      <c r="MOX20" s="63"/>
      <c r="MOY20" s="63"/>
      <c r="MOZ20" s="63"/>
      <c r="MPA20" s="63"/>
      <c r="MPB20" s="63"/>
      <c r="MPC20" s="63"/>
      <c r="MPD20" s="63"/>
      <c r="MPE20" s="63"/>
      <c r="MPF20" s="63"/>
      <c r="MPG20" s="63"/>
      <c r="MPH20" s="63"/>
      <c r="MPI20" s="63"/>
      <c r="MPJ20" s="63"/>
      <c r="MPK20" s="63"/>
      <c r="MPL20" s="63"/>
      <c r="MPM20" s="63"/>
      <c r="MPN20" s="63"/>
      <c r="MPO20" s="63"/>
      <c r="MPP20" s="63"/>
      <c r="MPQ20" s="63"/>
      <c r="MPR20" s="63"/>
      <c r="MPS20" s="63"/>
      <c r="MPT20" s="63"/>
      <c r="MPU20" s="63"/>
      <c r="MPV20" s="63"/>
      <c r="MPW20" s="63"/>
      <c r="MPX20" s="63"/>
      <c r="MPY20" s="63"/>
      <c r="MPZ20" s="63"/>
      <c r="MQA20" s="63"/>
      <c r="MQB20" s="63"/>
      <c r="MQC20" s="63"/>
      <c r="MQD20" s="63"/>
      <c r="MQE20" s="63"/>
      <c r="MQF20" s="63"/>
      <c r="MQG20" s="63"/>
      <c r="MQH20" s="63"/>
      <c r="MQI20" s="63"/>
      <c r="MQJ20" s="63"/>
      <c r="MQK20" s="63"/>
      <c r="MQL20" s="63"/>
      <c r="MQM20" s="63"/>
      <c r="MQN20" s="63"/>
      <c r="MQO20" s="63"/>
      <c r="MQP20" s="63"/>
      <c r="MQQ20" s="63"/>
      <c r="MQR20" s="63"/>
      <c r="MQS20" s="63"/>
      <c r="MQT20" s="63"/>
      <c r="MQU20" s="63"/>
      <c r="MQV20" s="63"/>
      <c r="MQW20" s="63"/>
      <c r="MQX20" s="63"/>
      <c r="MQY20" s="63"/>
      <c r="MQZ20" s="63"/>
      <c r="MRA20" s="63"/>
      <c r="MRB20" s="63"/>
      <c r="MRC20" s="63"/>
      <c r="MRD20" s="63"/>
      <c r="MRE20" s="63"/>
      <c r="MRF20" s="63"/>
      <c r="MRG20" s="63"/>
      <c r="MRH20" s="63"/>
      <c r="MRI20" s="63"/>
      <c r="MRJ20" s="63"/>
      <c r="MRK20" s="63"/>
      <c r="MRL20" s="63"/>
      <c r="MRM20" s="63"/>
      <c r="MRN20" s="63"/>
      <c r="MRO20" s="63"/>
      <c r="MRP20" s="63"/>
      <c r="MRQ20" s="63"/>
      <c r="MRR20" s="63"/>
      <c r="MRS20" s="63"/>
      <c r="MRT20" s="63"/>
      <c r="MRU20" s="63"/>
      <c r="MRV20" s="63"/>
      <c r="MRW20" s="63"/>
      <c r="MRX20" s="63"/>
      <c r="MRY20" s="63"/>
      <c r="MRZ20" s="63"/>
      <c r="MSA20" s="63"/>
      <c r="MSB20" s="63"/>
      <c r="MSC20" s="63"/>
      <c r="MSD20" s="63"/>
      <c r="MSE20" s="63"/>
      <c r="MSF20" s="63"/>
      <c r="MSG20" s="63"/>
      <c r="MSH20" s="63"/>
      <c r="MSI20" s="63"/>
      <c r="MSJ20" s="63"/>
      <c r="MSK20" s="63"/>
      <c r="MSL20" s="63"/>
      <c r="MSM20" s="63"/>
      <c r="MSN20" s="63"/>
      <c r="MSO20" s="63"/>
      <c r="MSP20" s="63"/>
      <c r="MSQ20" s="63"/>
      <c r="MSR20" s="63"/>
      <c r="MSS20" s="63"/>
      <c r="MST20" s="63"/>
      <c r="MSU20" s="63"/>
      <c r="MSV20" s="63"/>
      <c r="MSW20" s="63"/>
      <c r="MSX20" s="63"/>
      <c r="MSY20" s="63"/>
      <c r="MSZ20" s="63"/>
      <c r="MTA20" s="63"/>
      <c r="MTB20" s="63"/>
      <c r="MTC20" s="63"/>
      <c r="MTD20" s="63"/>
      <c r="MTE20" s="63"/>
      <c r="MTF20" s="63"/>
      <c r="MTG20" s="63"/>
      <c r="MTH20" s="63"/>
      <c r="MTI20" s="63"/>
      <c r="MTJ20" s="63"/>
      <c r="MTK20" s="63"/>
      <c r="MTL20" s="63"/>
      <c r="MTM20" s="63"/>
      <c r="MTN20" s="63"/>
      <c r="MTO20" s="63"/>
      <c r="MTP20" s="63"/>
      <c r="MTQ20" s="63"/>
      <c r="MTR20" s="63"/>
      <c r="MTS20" s="63"/>
      <c r="MTT20" s="63"/>
      <c r="MTU20" s="63"/>
      <c r="MTV20" s="63"/>
      <c r="MTW20" s="63"/>
      <c r="MTX20" s="63"/>
      <c r="MTY20" s="63"/>
      <c r="MTZ20" s="63"/>
      <c r="MUA20" s="63"/>
      <c r="MUB20" s="63"/>
      <c r="MUC20" s="63"/>
      <c r="MUD20" s="63"/>
      <c r="MUE20" s="63"/>
      <c r="MUF20" s="63"/>
      <c r="MUG20" s="63"/>
      <c r="MUH20" s="63"/>
      <c r="MUI20" s="63"/>
      <c r="MUJ20" s="63"/>
      <c r="MUK20" s="63"/>
      <c r="MUL20" s="63"/>
      <c r="MUM20" s="63"/>
      <c r="MUN20" s="63"/>
      <c r="MUO20" s="63"/>
      <c r="MUP20" s="63"/>
      <c r="MUQ20" s="63"/>
      <c r="MUR20" s="63"/>
      <c r="MUS20" s="63"/>
      <c r="MUT20" s="63"/>
      <c r="MUU20" s="63"/>
      <c r="MUV20" s="63"/>
      <c r="MUW20" s="63"/>
      <c r="MUX20" s="63"/>
      <c r="MUY20" s="63"/>
      <c r="MUZ20" s="63"/>
      <c r="MVA20" s="63"/>
      <c r="MVB20" s="63"/>
      <c r="MVC20" s="63"/>
      <c r="MVD20" s="63"/>
      <c r="MVE20" s="63"/>
      <c r="MVF20" s="63"/>
      <c r="MVG20" s="63"/>
      <c r="MVH20" s="63"/>
      <c r="MVI20" s="63"/>
      <c r="MVJ20" s="63"/>
      <c r="MVK20" s="63"/>
      <c r="MVL20" s="63"/>
      <c r="MVM20" s="63"/>
      <c r="MVN20" s="63"/>
      <c r="MVO20" s="63"/>
      <c r="MVP20" s="63"/>
      <c r="MVQ20" s="63"/>
      <c r="MVR20" s="63"/>
      <c r="MVS20" s="63"/>
      <c r="MVT20" s="63"/>
      <c r="MVU20" s="63"/>
      <c r="MVV20" s="63"/>
      <c r="MVW20" s="63"/>
      <c r="MVX20" s="63"/>
      <c r="MVY20" s="63"/>
      <c r="MVZ20" s="63"/>
      <c r="MWA20" s="63"/>
      <c r="MWB20" s="63"/>
      <c r="MWC20" s="63"/>
      <c r="MWD20" s="63"/>
      <c r="MWE20" s="63"/>
      <c r="MWF20" s="63"/>
      <c r="MWG20" s="63"/>
      <c r="MWH20" s="63"/>
      <c r="MWI20" s="63"/>
      <c r="MWJ20" s="63"/>
      <c r="MWK20" s="63"/>
      <c r="MWL20" s="63"/>
      <c r="MWM20" s="63"/>
      <c r="MWN20" s="63"/>
      <c r="MWO20" s="63"/>
      <c r="MWP20" s="63"/>
      <c r="MWQ20" s="63"/>
      <c r="MWR20" s="63"/>
      <c r="MWS20" s="63"/>
      <c r="MWT20" s="63"/>
      <c r="MWU20" s="63"/>
      <c r="MWV20" s="63"/>
      <c r="MWW20" s="63"/>
      <c r="MWX20" s="63"/>
      <c r="MWY20" s="63"/>
      <c r="MWZ20" s="63"/>
      <c r="MXA20" s="63"/>
      <c r="MXB20" s="63"/>
      <c r="MXC20" s="63"/>
      <c r="MXD20" s="63"/>
      <c r="MXE20" s="63"/>
      <c r="MXF20" s="63"/>
      <c r="MXG20" s="63"/>
      <c r="MXH20" s="63"/>
      <c r="MXI20" s="63"/>
      <c r="MXJ20" s="63"/>
      <c r="MXK20" s="63"/>
      <c r="MXL20" s="63"/>
      <c r="MXM20" s="63"/>
      <c r="MXN20" s="63"/>
      <c r="MXO20" s="63"/>
      <c r="MXP20" s="63"/>
      <c r="MXQ20" s="63"/>
      <c r="MXR20" s="63"/>
      <c r="MXS20" s="63"/>
      <c r="MXT20" s="63"/>
      <c r="MXU20" s="63"/>
      <c r="MXV20" s="63"/>
      <c r="MXW20" s="63"/>
      <c r="MXX20" s="63"/>
      <c r="MXY20" s="63"/>
      <c r="MXZ20" s="63"/>
      <c r="MYA20" s="63"/>
      <c r="MYB20" s="63"/>
      <c r="MYC20" s="63"/>
      <c r="MYD20" s="63"/>
      <c r="MYE20" s="63"/>
      <c r="MYF20" s="63"/>
      <c r="MYG20" s="63"/>
      <c r="MYH20" s="63"/>
      <c r="MYI20" s="63"/>
      <c r="MYJ20" s="63"/>
      <c r="MYK20" s="63"/>
      <c r="MYL20" s="63"/>
      <c r="MYM20" s="63"/>
      <c r="MYN20" s="63"/>
      <c r="MYO20" s="63"/>
      <c r="MYP20" s="63"/>
      <c r="MYQ20" s="63"/>
      <c r="MYR20" s="63"/>
      <c r="MYS20" s="63"/>
      <c r="MYT20" s="63"/>
      <c r="MYU20" s="63"/>
      <c r="MYV20" s="63"/>
      <c r="MYW20" s="63"/>
      <c r="MYX20" s="63"/>
      <c r="MYY20" s="63"/>
      <c r="MYZ20" s="63"/>
      <c r="MZA20" s="63"/>
      <c r="MZB20" s="63"/>
      <c r="MZC20" s="63"/>
      <c r="MZD20" s="63"/>
      <c r="MZE20" s="63"/>
      <c r="MZF20" s="63"/>
      <c r="MZG20" s="63"/>
      <c r="MZH20" s="63"/>
      <c r="MZI20" s="63"/>
      <c r="MZJ20" s="63"/>
      <c r="MZK20" s="63"/>
      <c r="MZL20" s="63"/>
      <c r="MZM20" s="63"/>
      <c r="MZN20" s="63"/>
      <c r="MZO20" s="63"/>
      <c r="MZP20" s="63"/>
      <c r="MZQ20" s="63"/>
      <c r="MZR20" s="63"/>
      <c r="MZS20" s="63"/>
      <c r="MZT20" s="63"/>
      <c r="MZU20" s="63"/>
      <c r="MZV20" s="63"/>
      <c r="MZW20" s="63"/>
      <c r="MZX20" s="63"/>
      <c r="MZY20" s="63"/>
      <c r="MZZ20" s="63"/>
      <c r="NAA20" s="63"/>
      <c r="NAB20" s="63"/>
      <c r="NAC20" s="63"/>
      <c r="NAD20" s="63"/>
      <c r="NAE20" s="63"/>
      <c r="NAF20" s="63"/>
      <c r="NAG20" s="63"/>
      <c r="NAH20" s="63"/>
      <c r="NAI20" s="63"/>
      <c r="NAJ20" s="63"/>
      <c r="NAK20" s="63"/>
      <c r="NAL20" s="63"/>
      <c r="NAM20" s="63"/>
      <c r="NAN20" s="63"/>
      <c r="NAO20" s="63"/>
      <c r="NAP20" s="63"/>
      <c r="NAQ20" s="63"/>
      <c r="NAR20" s="63"/>
      <c r="NAS20" s="63"/>
      <c r="NAT20" s="63"/>
      <c r="NAU20" s="63"/>
      <c r="NAV20" s="63"/>
      <c r="NAW20" s="63"/>
      <c r="NAX20" s="63"/>
      <c r="NAY20" s="63"/>
      <c r="NAZ20" s="63"/>
      <c r="NBA20" s="63"/>
      <c r="NBB20" s="63"/>
      <c r="NBC20" s="63"/>
      <c r="NBD20" s="63"/>
      <c r="NBE20" s="63"/>
      <c r="NBF20" s="63"/>
      <c r="NBG20" s="63"/>
      <c r="NBH20" s="63"/>
      <c r="NBI20" s="63"/>
      <c r="NBJ20" s="63"/>
      <c r="NBK20" s="63"/>
      <c r="NBL20" s="63"/>
      <c r="NBM20" s="63"/>
      <c r="NBN20" s="63"/>
      <c r="NBO20" s="63"/>
      <c r="NBP20" s="63"/>
      <c r="NBQ20" s="63"/>
      <c r="NBR20" s="63"/>
      <c r="NBS20" s="63"/>
      <c r="NBT20" s="63"/>
      <c r="NBU20" s="63"/>
      <c r="NBV20" s="63"/>
      <c r="NBW20" s="63"/>
      <c r="NBX20" s="63"/>
      <c r="NBY20" s="63"/>
      <c r="NBZ20" s="63"/>
      <c r="NCA20" s="63"/>
      <c r="NCB20" s="63"/>
      <c r="NCC20" s="63"/>
      <c r="NCD20" s="63"/>
      <c r="NCE20" s="63"/>
      <c r="NCF20" s="63"/>
      <c r="NCG20" s="63"/>
      <c r="NCH20" s="63"/>
      <c r="NCI20" s="63"/>
      <c r="NCJ20" s="63"/>
      <c r="NCK20" s="63"/>
      <c r="NCL20" s="63"/>
      <c r="NCM20" s="63"/>
      <c r="NCN20" s="63"/>
      <c r="NCO20" s="63"/>
      <c r="NCP20" s="63"/>
      <c r="NCQ20" s="63"/>
      <c r="NCR20" s="63"/>
      <c r="NCS20" s="63"/>
      <c r="NCT20" s="63"/>
      <c r="NCU20" s="63"/>
      <c r="NCV20" s="63"/>
      <c r="NCW20" s="63"/>
      <c r="NCX20" s="63"/>
      <c r="NCY20" s="63"/>
      <c r="NCZ20" s="63"/>
      <c r="NDA20" s="63"/>
      <c r="NDB20" s="63"/>
      <c r="NDC20" s="63"/>
      <c r="NDD20" s="63"/>
      <c r="NDE20" s="63"/>
      <c r="NDF20" s="63"/>
      <c r="NDG20" s="63"/>
      <c r="NDH20" s="63"/>
      <c r="NDI20" s="63"/>
      <c r="NDJ20" s="63"/>
      <c r="NDK20" s="63"/>
      <c r="NDL20" s="63"/>
      <c r="NDM20" s="63"/>
      <c r="NDN20" s="63"/>
      <c r="NDO20" s="63"/>
      <c r="NDP20" s="63"/>
      <c r="NDQ20" s="63"/>
      <c r="NDR20" s="63"/>
      <c r="NDS20" s="63"/>
      <c r="NDT20" s="63"/>
      <c r="NDU20" s="63"/>
      <c r="NDV20" s="63"/>
      <c r="NDW20" s="63"/>
      <c r="NDX20" s="63"/>
      <c r="NDY20" s="63"/>
      <c r="NDZ20" s="63"/>
      <c r="NEA20" s="63"/>
      <c r="NEB20" s="63"/>
      <c r="NEC20" s="63"/>
      <c r="NED20" s="63"/>
      <c r="NEE20" s="63"/>
      <c r="NEF20" s="63"/>
      <c r="NEG20" s="63"/>
      <c r="NEH20" s="63"/>
      <c r="NEI20" s="63"/>
      <c r="NEJ20" s="63"/>
      <c r="NEK20" s="63"/>
      <c r="NEL20" s="63"/>
      <c r="NEM20" s="63"/>
      <c r="NEN20" s="63"/>
      <c r="NEO20" s="63"/>
      <c r="NEP20" s="63"/>
      <c r="NEQ20" s="63"/>
      <c r="NER20" s="63"/>
      <c r="NES20" s="63"/>
      <c r="NET20" s="63"/>
      <c r="NEU20" s="63"/>
      <c r="NEV20" s="63"/>
      <c r="NEW20" s="63"/>
      <c r="NEX20" s="63"/>
      <c r="NEY20" s="63"/>
      <c r="NEZ20" s="63"/>
      <c r="NFA20" s="63"/>
      <c r="NFB20" s="63"/>
      <c r="NFC20" s="63"/>
      <c r="NFD20" s="63"/>
      <c r="NFE20" s="63"/>
      <c r="NFF20" s="63"/>
      <c r="NFG20" s="63"/>
      <c r="NFH20" s="63"/>
      <c r="NFI20" s="63"/>
      <c r="NFJ20" s="63"/>
      <c r="NFK20" s="63"/>
      <c r="NFL20" s="63"/>
      <c r="NFM20" s="63"/>
      <c r="NFN20" s="63"/>
      <c r="NFO20" s="63"/>
      <c r="NFP20" s="63"/>
      <c r="NFQ20" s="63"/>
      <c r="NFR20" s="63"/>
      <c r="NFS20" s="63"/>
      <c r="NFT20" s="63"/>
      <c r="NFU20" s="63"/>
      <c r="NFV20" s="63"/>
      <c r="NFW20" s="63"/>
      <c r="NFX20" s="63"/>
      <c r="NFY20" s="63"/>
      <c r="NFZ20" s="63"/>
      <c r="NGA20" s="63"/>
      <c r="NGB20" s="63"/>
      <c r="NGC20" s="63"/>
      <c r="NGD20" s="63"/>
      <c r="NGE20" s="63"/>
      <c r="NGF20" s="63"/>
      <c r="NGG20" s="63"/>
      <c r="NGH20" s="63"/>
      <c r="NGI20" s="63"/>
      <c r="NGJ20" s="63"/>
      <c r="NGK20" s="63"/>
      <c r="NGL20" s="63"/>
      <c r="NGM20" s="63"/>
      <c r="NGN20" s="63"/>
      <c r="NGO20" s="63"/>
      <c r="NGP20" s="63"/>
      <c r="NGQ20" s="63"/>
      <c r="NGR20" s="63"/>
      <c r="NGS20" s="63"/>
      <c r="NGT20" s="63"/>
      <c r="NGU20" s="63"/>
      <c r="NGV20" s="63"/>
      <c r="NGW20" s="63"/>
      <c r="NGX20" s="63"/>
      <c r="NGY20" s="63"/>
      <c r="NGZ20" s="63"/>
      <c r="NHA20" s="63"/>
      <c r="NHB20" s="63"/>
      <c r="NHC20" s="63"/>
      <c r="NHD20" s="63"/>
      <c r="NHE20" s="63"/>
      <c r="NHF20" s="63"/>
      <c r="NHG20" s="63"/>
      <c r="NHH20" s="63"/>
      <c r="NHI20" s="63"/>
      <c r="NHJ20" s="63"/>
      <c r="NHK20" s="63"/>
      <c r="NHL20" s="63"/>
      <c r="NHM20" s="63"/>
      <c r="NHN20" s="63"/>
      <c r="NHO20" s="63"/>
      <c r="NHP20" s="63"/>
      <c r="NHQ20" s="63"/>
      <c r="NHR20" s="63"/>
      <c r="NHS20" s="63"/>
      <c r="NHT20" s="63"/>
      <c r="NHU20" s="63"/>
      <c r="NHV20" s="63"/>
      <c r="NHW20" s="63"/>
      <c r="NHX20" s="63"/>
      <c r="NHY20" s="63"/>
      <c r="NHZ20" s="63"/>
      <c r="NIA20" s="63"/>
      <c r="NIB20" s="63"/>
      <c r="NIC20" s="63"/>
      <c r="NID20" s="63"/>
      <c r="NIE20" s="63"/>
      <c r="NIF20" s="63"/>
      <c r="NIG20" s="63"/>
      <c r="NIH20" s="63"/>
      <c r="NII20" s="63"/>
      <c r="NIJ20" s="63"/>
      <c r="NIK20" s="63"/>
      <c r="NIL20" s="63"/>
      <c r="NIM20" s="63"/>
      <c r="NIN20" s="63"/>
      <c r="NIO20" s="63"/>
      <c r="NIP20" s="63"/>
      <c r="NIQ20" s="63"/>
      <c r="NIR20" s="63"/>
      <c r="NIS20" s="63"/>
      <c r="NIT20" s="63"/>
      <c r="NIU20" s="63"/>
      <c r="NIV20" s="63"/>
      <c r="NIW20" s="63"/>
      <c r="NIX20" s="63"/>
      <c r="NIY20" s="63"/>
      <c r="NIZ20" s="63"/>
      <c r="NJA20" s="63"/>
      <c r="NJB20" s="63"/>
      <c r="NJC20" s="63"/>
      <c r="NJD20" s="63"/>
      <c r="NJE20" s="63"/>
      <c r="NJF20" s="63"/>
      <c r="NJG20" s="63"/>
      <c r="NJH20" s="63"/>
      <c r="NJI20" s="63"/>
      <c r="NJJ20" s="63"/>
      <c r="NJK20" s="63"/>
      <c r="NJL20" s="63"/>
      <c r="NJM20" s="63"/>
      <c r="NJN20" s="63"/>
      <c r="NJO20" s="63"/>
      <c r="NJP20" s="63"/>
      <c r="NJQ20" s="63"/>
      <c r="NJR20" s="63"/>
      <c r="NJS20" s="63"/>
      <c r="NJT20" s="63"/>
      <c r="NJU20" s="63"/>
      <c r="NJV20" s="63"/>
      <c r="NJW20" s="63"/>
      <c r="NJX20" s="63"/>
      <c r="NJY20" s="63"/>
      <c r="NJZ20" s="63"/>
      <c r="NKA20" s="63"/>
      <c r="NKB20" s="63"/>
      <c r="NKC20" s="63"/>
      <c r="NKD20" s="63"/>
      <c r="NKE20" s="63"/>
      <c r="NKF20" s="63"/>
      <c r="NKG20" s="63"/>
      <c r="NKH20" s="63"/>
      <c r="NKI20" s="63"/>
      <c r="NKJ20" s="63"/>
      <c r="NKK20" s="63"/>
      <c r="NKL20" s="63"/>
      <c r="NKM20" s="63"/>
      <c r="NKN20" s="63"/>
      <c r="NKO20" s="63"/>
      <c r="NKP20" s="63"/>
      <c r="NKQ20" s="63"/>
      <c r="NKR20" s="63"/>
      <c r="NKS20" s="63"/>
      <c r="NKT20" s="63"/>
      <c r="NKU20" s="63"/>
      <c r="NKV20" s="63"/>
      <c r="NKW20" s="63"/>
      <c r="NKX20" s="63"/>
      <c r="NKY20" s="63"/>
      <c r="NKZ20" s="63"/>
      <c r="NLA20" s="63"/>
      <c r="NLB20" s="63"/>
      <c r="NLC20" s="63"/>
      <c r="NLD20" s="63"/>
      <c r="NLE20" s="63"/>
      <c r="NLF20" s="63"/>
      <c r="NLG20" s="63"/>
      <c r="NLH20" s="63"/>
      <c r="NLI20" s="63"/>
      <c r="NLJ20" s="63"/>
      <c r="NLK20" s="63"/>
      <c r="NLL20" s="63"/>
      <c r="NLM20" s="63"/>
      <c r="NLN20" s="63"/>
      <c r="NLO20" s="63"/>
      <c r="NLP20" s="63"/>
      <c r="NLQ20" s="63"/>
      <c r="NLR20" s="63"/>
      <c r="NLS20" s="63"/>
      <c r="NLT20" s="63"/>
      <c r="NLU20" s="63"/>
      <c r="NLV20" s="63"/>
      <c r="NLW20" s="63"/>
      <c r="NLX20" s="63"/>
      <c r="NLY20" s="63"/>
      <c r="NLZ20" s="63"/>
      <c r="NMA20" s="63"/>
      <c r="NMB20" s="63"/>
      <c r="NMC20" s="63"/>
      <c r="NMD20" s="63"/>
      <c r="NME20" s="63"/>
      <c r="NMF20" s="63"/>
      <c r="NMG20" s="63"/>
      <c r="NMH20" s="63"/>
      <c r="NMI20" s="63"/>
      <c r="NMJ20" s="63"/>
      <c r="NMK20" s="63"/>
      <c r="NML20" s="63"/>
      <c r="NMM20" s="63"/>
      <c r="NMN20" s="63"/>
      <c r="NMO20" s="63"/>
      <c r="NMP20" s="63"/>
      <c r="NMQ20" s="63"/>
      <c r="NMR20" s="63"/>
      <c r="NMS20" s="63"/>
      <c r="NMT20" s="63"/>
      <c r="NMU20" s="63"/>
      <c r="NMV20" s="63"/>
      <c r="NMW20" s="63"/>
      <c r="NMX20" s="63"/>
      <c r="NMY20" s="63"/>
      <c r="NMZ20" s="63"/>
      <c r="NNA20" s="63"/>
      <c r="NNB20" s="63"/>
      <c r="NNC20" s="63"/>
      <c r="NND20" s="63"/>
      <c r="NNE20" s="63"/>
      <c r="NNF20" s="63"/>
      <c r="NNG20" s="63"/>
      <c r="NNH20" s="63"/>
      <c r="NNI20" s="63"/>
      <c r="NNJ20" s="63"/>
      <c r="NNK20" s="63"/>
      <c r="NNL20" s="63"/>
      <c r="NNM20" s="63"/>
      <c r="NNN20" s="63"/>
      <c r="NNO20" s="63"/>
      <c r="NNP20" s="63"/>
      <c r="NNQ20" s="63"/>
      <c r="NNR20" s="63"/>
      <c r="NNS20" s="63"/>
      <c r="NNT20" s="63"/>
      <c r="NNU20" s="63"/>
      <c r="NNV20" s="63"/>
      <c r="NNW20" s="63"/>
      <c r="NNX20" s="63"/>
      <c r="NNY20" s="63"/>
      <c r="NNZ20" s="63"/>
      <c r="NOA20" s="63"/>
      <c r="NOB20" s="63"/>
      <c r="NOC20" s="63"/>
      <c r="NOD20" s="63"/>
      <c r="NOE20" s="63"/>
      <c r="NOF20" s="63"/>
      <c r="NOG20" s="63"/>
      <c r="NOH20" s="63"/>
      <c r="NOI20" s="63"/>
      <c r="NOJ20" s="63"/>
      <c r="NOK20" s="63"/>
      <c r="NOL20" s="63"/>
      <c r="NOM20" s="63"/>
      <c r="NON20" s="63"/>
      <c r="NOO20" s="63"/>
      <c r="NOP20" s="63"/>
      <c r="NOQ20" s="63"/>
      <c r="NOR20" s="63"/>
      <c r="NOS20" s="63"/>
      <c r="NOT20" s="63"/>
      <c r="NOU20" s="63"/>
      <c r="NOV20" s="63"/>
      <c r="NOW20" s="63"/>
      <c r="NOX20" s="63"/>
      <c r="NOY20" s="63"/>
      <c r="NOZ20" s="63"/>
      <c r="NPA20" s="63"/>
      <c r="NPB20" s="63"/>
      <c r="NPC20" s="63"/>
      <c r="NPD20" s="63"/>
      <c r="NPE20" s="63"/>
      <c r="NPF20" s="63"/>
      <c r="NPG20" s="63"/>
      <c r="NPH20" s="63"/>
      <c r="NPI20" s="63"/>
      <c r="NPJ20" s="63"/>
      <c r="NPK20" s="63"/>
      <c r="NPL20" s="63"/>
      <c r="NPM20" s="63"/>
      <c r="NPN20" s="63"/>
      <c r="NPO20" s="63"/>
      <c r="NPP20" s="63"/>
      <c r="NPQ20" s="63"/>
      <c r="NPR20" s="63"/>
      <c r="NPS20" s="63"/>
      <c r="NPT20" s="63"/>
      <c r="NPU20" s="63"/>
      <c r="NPV20" s="63"/>
      <c r="NPW20" s="63"/>
      <c r="NPX20" s="63"/>
      <c r="NPY20" s="63"/>
      <c r="NPZ20" s="63"/>
      <c r="NQA20" s="63"/>
      <c r="NQB20" s="63"/>
      <c r="NQC20" s="63"/>
      <c r="NQD20" s="63"/>
      <c r="NQE20" s="63"/>
      <c r="NQF20" s="63"/>
      <c r="NQG20" s="63"/>
      <c r="NQH20" s="63"/>
      <c r="NQI20" s="63"/>
      <c r="NQJ20" s="63"/>
      <c r="NQK20" s="63"/>
      <c r="NQL20" s="63"/>
      <c r="NQM20" s="63"/>
      <c r="NQN20" s="63"/>
      <c r="NQO20" s="63"/>
      <c r="NQP20" s="63"/>
      <c r="NQQ20" s="63"/>
      <c r="NQR20" s="63"/>
      <c r="NQS20" s="63"/>
      <c r="NQT20" s="63"/>
      <c r="NQU20" s="63"/>
      <c r="NQV20" s="63"/>
      <c r="NQW20" s="63"/>
      <c r="NQX20" s="63"/>
      <c r="NQY20" s="63"/>
      <c r="NQZ20" s="63"/>
      <c r="NRA20" s="63"/>
      <c r="NRB20" s="63"/>
      <c r="NRC20" s="63"/>
      <c r="NRD20" s="63"/>
      <c r="NRE20" s="63"/>
      <c r="NRF20" s="63"/>
      <c r="NRG20" s="63"/>
      <c r="NRH20" s="63"/>
      <c r="NRI20" s="63"/>
      <c r="NRJ20" s="63"/>
      <c r="NRK20" s="63"/>
      <c r="NRL20" s="63"/>
      <c r="NRM20" s="63"/>
      <c r="NRN20" s="63"/>
      <c r="NRO20" s="63"/>
      <c r="NRP20" s="63"/>
      <c r="NRQ20" s="63"/>
      <c r="NRR20" s="63"/>
      <c r="NRS20" s="63"/>
      <c r="NRT20" s="63"/>
      <c r="NRU20" s="63"/>
      <c r="NRV20" s="63"/>
      <c r="NRW20" s="63"/>
      <c r="NRX20" s="63"/>
      <c r="NRY20" s="63"/>
      <c r="NRZ20" s="63"/>
      <c r="NSA20" s="63"/>
      <c r="NSB20" s="63"/>
      <c r="NSC20" s="63"/>
      <c r="NSD20" s="63"/>
      <c r="NSE20" s="63"/>
      <c r="NSF20" s="63"/>
      <c r="NSG20" s="63"/>
      <c r="NSH20" s="63"/>
      <c r="NSI20" s="63"/>
      <c r="NSJ20" s="63"/>
      <c r="NSK20" s="63"/>
      <c r="NSL20" s="63"/>
      <c r="NSM20" s="63"/>
      <c r="NSN20" s="63"/>
      <c r="NSO20" s="63"/>
      <c r="NSP20" s="63"/>
      <c r="NSQ20" s="63"/>
      <c r="NSR20" s="63"/>
      <c r="NSS20" s="63"/>
      <c r="NST20" s="63"/>
      <c r="NSU20" s="63"/>
      <c r="NSV20" s="63"/>
      <c r="NSW20" s="63"/>
      <c r="NSX20" s="63"/>
      <c r="NSY20" s="63"/>
      <c r="NSZ20" s="63"/>
      <c r="NTA20" s="63"/>
      <c r="NTB20" s="63"/>
      <c r="NTC20" s="63"/>
      <c r="NTD20" s="63"/>
      <c r="NTE20" s="63"/>
      <c r="NTF20" s="63"/>
      <c r="NTG20" s="63"/>
      <c r="NTH20" s="63"/>
      <c r="NTI20" s="63"/>
      <c r="NTJ20" s="63"/>
      <c r="NTK20" s="63"/>
      <c r="NTL20" s="63"/>
      <c r="NTM20" s="63"/>
      <c r="NTN20" s="63"/>
      <c r="NTO20" s="63"/>
      <c r="NTP20" s="63"/>
      <c r="NTQ20" s="63"/>
      <c r="NTR20" s="63"/>
      <c r="NTS20" s="63"/>
      <c r="NTT20" s="63"/>
      <c r="NTU20" s="63"/>
      <c r="NTV20" s="63"/>
      <c r="NTW20" s="63"/>
      <c r="NTX20" s="63"/>
      <c r="NTY20" s="63"/>
      <c r="NTZ20" s="63"/>
      <c r="NUA20" s="63"/>
      <c r="NUB20" s="63"/>
      <c r="NUC20" s="63"/>
      <c r="NUD20" s="63"/>
      <c r="NUE20" s="63"/>
      <c r="NUF20" s="63"/>
      <c r="NUG20" s="63"/>
      <c r="NUH20" s="63"/>
      <c r="NUI20" s="63"/>
      <c r="NUJ20" s="63"/>
      <c r="NUK20" s="63"/>
      <c r="NUL20" s="63"/>
      <c r="NUM20" s="63"/>
      <c r="NUN20" s="63"/>
      <c r="NUO20" s="63"/>
      <c r="NUP20" s="63"/>
      <c r="NUQ20" s="63"/>
      <c r="NUR20" s="63"/>
      <c r="NUS20" s="63"/>
      <c r="NUT20" s="63"/>
      <c r="NUU20" s="63"/>
      <c r="NUV20" s="63"/>
      <c r="NUW20" s="63"/>
      <c r="NUX20" s="63"/>
      <c r="NUY20" s="63"/>
      <c r="NUZ20" s="63"/>
      <c r="NVA20" s="63"/>
      <c r="NVB20" s="63"/>
      <c r="NVC20" s="63"/>
      <c r="NVD20" s="63"/>
      <c r="NVE20" s="63"/>
      <c r="NVF20" s="63"/>
      <c r="NVG20" s="63"/>
      <c r="NVH20" s="63"/>
      <c r="NVI20" s="63"/>
      <c r="NVJ20" s="63"/>
      <c r="NVK20" s="63"/>
      <c r="NVL20" s="63"/>
      <c r="NVM20" s="63"/>
      <c r="NVN20" s="63"/>
      <c r="NVO20" s="63"/>
      <c r="NVP20" s="63"/>
      <c r="NVQ20" s="63"/>
      <c r="NVR20" s="63"/>
      <c r="NVS20" s="63"/>
      <c r="NVT20" s="63"/>
      <c r="NVU20" s="63"/>
      <c r="NVV20" s="63"/>
      <c r="NVW20" s="63"/>
      <c r="NVX20" s="63"/>
      <c r="NVY20" s="63"/>
      <c r="NVZ20" s="63"/>
      <c r="NWA20" s="63"/>
      <c r="NWB20" s="63"/>
      <c r="NWC20" s="63"/>
      <c r="NWD20" s="63"/>
      <c r="NWE20" s="63"/>
      <c r="NWF20" s="63"/>
      <c r="NWG20" s="63"/>
      <c r="NWH20" s="63"/>
      <c r="NWI20" s="63"/>
      <c r="NWJ20" s="63"/>
      <c r="NWK20" s="63"/>
      <c r="NWL20" s="63"/>
      <c r="NWM20" s="63"/>
      <c r="NWN20" s="63"/>
      <c r="NWO20" s="63"/>
      <c r="NWP20" s="63"/>
      <c r="NWQ20" s="63"/>
      <c r="NWR20" s="63"/>
      <c r="NWS20" s="63"/>
      <c r="NWT20" s="63"/>
      <c r="NWU20" s="63"/>
      <c r="NWV20" s="63"/>
      <c r="NWW20" s="63"/>
      <c r="NWX20" s="63"/>
      <c r="NWY20" s="63"/>
      <c r="NWZ20" s="63"/>
      <c r="NXA20" s="63"/>
      <c r="NXB20" s="63"/>
      <c r="NXC20" s="63"/>
      <c r="NXD20" s="63"/>
      <c r="NXE20" s="63"/>
      <c r="NXF20" s="63"/>
      <c r="NXG20" s="63"/>
      <c r="NXH20" s="63"/>
      <c r="NXI20" s="63"/>
      <c r="NXJ20" s="63"/>
      <c r="NXK20" s="63"/>
      <c r="NXL20" s="63"/>
      <c r="NXM20" s="63"/>
      <c r="NXN20" s="63"/>
      <c r="NXO20" s="63"/>
      <c r="NXP20" s="63"/>
      <c r="NXQ20" s="63"/>
      <c r="NXR20" s="63"/>
      <c r="NXS20" s="63"/>
      <c r="NXT20" s="63"/>
      <c r="NXU20" s="63"/>
      <c r="NXV20" s="63"/>
      <c r="NXW20" s="63"/>
      <c r="NXX20" s="63"/>
      <c r="NXY20" s="63"/>
      <c r="NXZ20" s="63"/>
      <c r="NYA20" s="63"/>
      <c r="NYB20" s="63"/>
      <c r="NYC20" s="63"/>
      <c r="NYD20" s="63"/>
      <c r="NYE20" s="63"/>
      <c r="NYF20" s="63"/>
      <c r="NYG20" s="63"/>
      <c r="NYH20" s="63"/>
      <c r="NYI20" s="63"/>
      <c r="NYJ20" s="63"/>
      <c r="NYK20" s="63"/>
      <c r="NYL20" s="63"/>
      <c r="NYM20" s="63"/>
      <c r="NYN20" s="63"/>
      <c r="NYO20" s="63"/>
      <c r="NYP20" s="63"/>
      <c r="NYQ20" s="63"/>
      <c r="NYR20" s="63"/>
      <c r="NYS20" s="63"/>
      <c r="NYT20" s="63"/>
      <c r="NYU20" s="63"/>
      <c r="NYV20" s="63"/>
      <c r="NYW20" s="63"/>
      <c r="NYX20" s="63"/>
      <c r="NYY20" s="63"/>
      <c r="NYZ20" s="63"/>
      <c r="NZA20" s="63"/>
      <c r="NZB20" s="63"/>
      <c r="NZC20" s="63"/>
      <c r="NZD20" s="63"/>
      <c r="NZE20" s="63"/>
      <c r="NZF20" s="63"/>
      <c r="NZG20" s="63"/>
      <c r="NZH20" s="63"/>
      <c r="NZI20" s="63"/>
      <c r="NZJ20" s="63"/>
      <c r="NZK20" s="63"/>
      <c r="NZL20" s="63"/>
      <c r="NZM20" s="63"/>
      <c r="NZN20" s="63"/>
      <c r="NZO20" s="63"/>
      <c r="NZP20" s="63"/>
      <c r="NZQ20" s="63"/>
      <c r="NZR20" s="63"/>
      <c r="NZS20" s="63"/>
      <c r="NZT20" s="63"/>
      <c r="NZU20" s="63"/>
      <c r="NZV20" s="63"/>
      <c r="NZW20" s="63"/>
      <c r="NZX20" s="63"/>
      <c r="NZY20" s="63"/>
      <c r="NZZ20" s="63"/>
      <c r="OAA20" s="63"/>
      <c r="OAB20" s="63"/>
      <c r="OAC20" s="63"/>
      <c r="OAD20" s="63"/>
      <c r="OAE20" s="63"/>
      <c r="OAF20" s="63"/>
      <c r="OAG20" s="63"/>
      <c r="OAH20" s="63"/>
      <c r="OAI20" s="63"/>
      <c r="OAJ20" s="63"/>
      <c r="OAK20" s="63"/>
      <c r="OAL20" s="63"/>
      <c r="OAM20" s="63"/>
      <c r="OAN20" s="63"/>
      <c r="OAO20" s="63"/>
      <c r="OAP20" s="63"/>
      <c r="OAQ20" s="63"/>
      <c r="OAR20" s="63"/>
      <c r="OAS20" s="63"/>
      <c r="OAT20" s="63"/>
      <c r="OAU20" s="63"/>
      <c r="OAV20" s="63"/>
      <c r="OAW20" s="63"/>
      <c r="OAX20" s="63"/>
      <c r="OAY20" s="63"/>
      <c r="OAZ20" s="63"/>
      <c r="OBA20" s="63"/>
      <c r="OBB20" s="63"/>
      <c r="OBC20" s="63"/>
      <c r="OBD20" s="63"/>
      <c r="OBE20" s="63"/>
      <c r="OBF20" s="63"/>
      <c r="OBG20" s="63"/>
      <c r="OBH20" s="63"/>
      <c r="OBI20" s="63"/>
      <c r="OBJ20" s="63"/>
      <c r="OBK20" s="63"/>
      <c r="OBL20" s="63"/>
      <c r="OBM20" s="63"/>
      <c r="OBN20" s="63"/>
      <c r="OBO20" s="63"/>
      <c r="OBP20" s="63"/>
      <c r="OBQ20" s="63"/>
      <c r="OBR20" s="63"/>
      <c r="OBS20" s="63"/>
      <c r="OBT20" s="63"/>
      <c r="OBU20" s="63"/>
      <c r="OBV20" s="63"/>
      <c r="OBW20" s="63"/>
      <c r="OBX20" s="63"/>
      <c r="OBY20" s="63"/>
      <c r="OBZ20" s="63"/>
      <c r="OCA20" s="63"/>
      <c r="OCB20" s="63"/>
      <c r="OCC20" s="63"/>
      <c r="OCD20" s="63"/>
      <c r="OCE20" s="63"/>
      <c r="OCF20" s="63"/>
      <c r="OCG20" s="63"/>
      <c r="OCH20" s="63"/>
      <c r="OCI20" s="63"/>
      <c r="OCJ20" s="63"/>
      <c r="OCK20" s="63"/>
      <c r="OCL20" s="63"/>
      <c r="OCM20" s="63"/>
      <c r="OCN20" s="63"/>
      <c r="OCO20" s="63"/>
      <c r="OCP20" s="63"/>
      <c r="OCQ20" s="63"/>
      <c r="OCR20" s="63"/>
      <c r="OCS20" s="63"/>
      <c r="OCT20" s="63"/>
      <c r="OCU20" s="63"/>
      <c r="OCV20" s="63"/>
      <c r="OCW20" s="63"/>
      <c r="OCX20" s="63"/>
      <c r="OCY20" s="63"/>
      <c r="OCZ20" s="63"/>
      <c r="ODA20" s="63"/>
      <c r="ODB20" s="63"/>
      <c r="ODC20" s="63"/>
      <c r="ODD20" s="63"/>
      <c r="ODE20" s="63"/>
      <c r="ODF20" s="63"/>
      <c r="ODG20" s="63"/>
      <c r="ODH20" s="63"/>
      <c r="ODI20" s="63"/>
      <c r="ODJ20" s="63"/>
      <c r="ODK20" s="63"/>
      <c r="ODL20" s="63"/>
      <c r="ODM20" s="63"/>
      <c r="ODN20" s="63"/>
      <c r="ODO20" s="63"/>
      <c r="ODP20" s="63"/>
      <c r="ODQ20" s="63"/>
      <c r="ODR20" s="63"/>
      <c r="ODS20" s="63"/>
      <c r="ODT20" s="63"/>
      <c r="ODU20" s="63"/>
      <c r="ODV20" s="63"/>
      <c r="ODW20" s="63"/>
      <c r="ODX20" s="63"/>
      <c r="ODY20" s="63"/>
      <c r="ODZ20" s="63"/>
      <c r="OEA20" s="63"/>
      <c r="OEB20" s="63"/>
      <c r="OEC20" s="63"/>
      <c r="OED20" s="63"/>
      <c r="OEE20" s="63"/>
      <c r="OEF20" s="63"/>
      <c r="OEG20" s="63"/>
      <c r="OEH20" s="63"/>
      <c r="OEI20" s="63"/>
      <c r="OEJ20" s="63"/>
      <c r="OEK20" s="63"/>
      <c r="OEL20" s="63"/>
      <c r="OEM20" s="63"/>
      <c r="OEN20" s="63"/>
      <c r="OEO20" s="63"/>
      <c r="OEP20" s="63"/>
      <c r="OEQ20" s="63"/>
      <c r="OER20" s="63"/>
      <c r="OES20" s="63"/>
      <c r="OET20" s="63"/>
      <c r="OEU20" s="63"/>
      <c r="OEV20" s="63"/>
      <c r="OEW20" s="63"/>
      <c r="OEX20" s="63"/>
      <c r="OEY20" s="63"/>
      <c r="OEZ20" s="63"/>
      <c r="OFA20" s="63"/>
      <c r="OFB20" s="63"/>
      <c r="OFC20" s="63"/>
      <c r="OFD20" s="63"/>
      <c r="OFE20" s="63"/>
      <c r="OFF20" s="63"/>
      <c r="OFG20" s="63"/>
      <c r="OFH20" s="63"/>
      <c r="OFI20" s="63"/>
      <c r="OFJ20" s="63"/>
      <c r="OFK20" s="63"/>
      <c r="OFL20" s="63"/>
      <c r="OFM20" s="63"/>
      <c r="OFN20" s="63"/>
      <c r="OFO20" s="63"/>
      <c r="OFP20" s="63"/>
      <c r="OFQ20" s="63"/>
      <c r="OFR20" s="63"/>
      <c r="OFS20" s="63"/>
      <c r="OFT20" s="63"/>
      <c r="OFU20" s="63"/>
      <c r="OFV20" s="63"/>
      <c r="OFW20" s="63"/>
      <c r="OFX20" s="63"/>
      <c r="OFY20" s="63"/>
      <c r="OFZ20" s="63"/>
      <c r="OGA20" s="63"/>
      <c r="OGB20" s="63"/>
      <c r="OGC20" s="63"/>
      <c r="OGD20" s="63"/>
      <c r="OGE20" s="63"/>
      <c r="OGF20" s="63"/>
      <c r="OGG20" s="63"/>
      <c r="OGH20" s="63"/>
      <c r="OGI20" s="63"/>
      <c r="OGJ20" s="63"/>
      <c r="OGK20" s="63"/>
      <c r="OGL20" s="63"/>
      <c r="OGM20" s="63"/>
      <c r="OGN20" s="63"/>
      <c r="OGO20" s="63"/>
      <c r="OGP20" s="63"/>
      <c r="OGQ20" s="63"/>
      <c r="OGR20" s="63"/>
      <c r="OGS20" s="63"/>
      <c r="OGT20" s="63"/>
      <c r="OGU20" s="63"/>
      <c r="OGV20" s="63"/>
      <c r="OGW20" s="63"/>
      <c r="OGX20" s="63"/>
      <c r="OGY20" s="63"/>
      <c r="OGZ20" s="63"/>
      <c r="OHA20" s="63"/>
      <c r="OHB20" s="63"/>
      <c r="OHC20" s="63"/>
      <c r="OHD20" s="63"/>
      <c r="OHE20" s="63"/>
      <c r="OHF20" s="63"/>
      <c r="OHG20" s="63"/>
      <c r="OHH20" s="63"/>
      <c r="OHI20" s="63"/>
      <c r="OHJ20" s="63"/>
      <c r="OHK20" s="63"/>
      <c r="OHL20" s="63"/>
      <c r="OHM20" s="63"/>
      <c r="OHN20" s="63"/>
      <c r="OHO20" s="63"/>
      <c r="OHP20" s="63"/>
      <c r="OHQ20" s="63"/>
      <c r="OHR20" s="63"/>
      <c r="OHS20" s="63"/>
      <c r="OHT20" s="63"/>
      <c r="OHU20" s="63"/>
      <c r="OHV20" s="63"/>
      <c r="OHW20" s="63"/>
      <c r="OHX20" s="63"/>
      <c r="OHY20" s="63"/>
      <c r="OHZ20" s="63"/>
      <c r="OIA20" s="63"/>
      <c r="OIB20" s="63"/>
      <c r="OIC20" s="63"/>
      <c r="OID20" s="63"/>
      <c r="OIE20" s="63"/>
      <c r="OIF20" s="63"/>
      <c r="OIG20" s="63"/>
      <c r="OIH20" s="63"/>
      <c r="OII20" s="63"/>
      <c r="OIJ20" s="63"/>
      <c r="OIK20" s="63"/>
      <c r="OIL20" s="63"/>
      <c r="OIM20" s="63"/>
      <c r="OIN20" s="63"/>
      <c r="OIO20" s="63"/>
      <c r="OIP20" s="63"/>
      <c r="OIQ20" s="63"/>
      <c r="OIR20" s="63"/>
      <c r="OIS20" s="63"/>
      <c r="OIT20" s="63"/>
      <c r="OIU20" s="63"/>
      <c r="OIV20" s="63"/>
      <c r="OIW20" s="63"/>
      <c r="OIX20" s="63"/>
      <c r="OIY20" s="63"/>
      <c r="OIZ20" s="63"/>
      <c r="OJA20" s="63"/>
      <c r="OJB20" s="63"/>
      <c r="OJC20" s="63"/>
      <c r="OJD20" s="63"/>
      <c r="OJE20" s="63"/>
      <c r="OJF20" s="63"/>
      <c r="OJG20" s="63"/>
      <c r="OJH20" s="63"/>
      <c r="OJI20" s="63"/>
      <c r="OJJ20" s="63"/>
      <c r="OJK20" s="63"/>
      <c r="OJL20" s="63"/>
      <c r="OJM20" s="63"/>
      <c r="OJN20" s="63"/>
      <c r="OJO20" s="63"/>
      <c r="OJP20" s="63"/>
      <c r="OJQ20" s="63"/>
      <c r="OJR20" s="63"/>
      <c r="OJS20" s="63"/>
      <c r="OJT20" s="63"/>
      <c r="OJU20" s="63"/>
      <c r="OJV20" s="63"/>
      <c r="OJW20" s="63"/>
      <c r="OJX20" s="63"/>
      <c r="OJY20" s="63"/>
      <c r="OJZ20" s="63"/>
      <c r="OKA20" s="63"/>
      <c r="OKB20" s="63"/>
      <c r="OKC20" s="63"/>
      <c r="OKD20" s="63"/>
      <c r="OKE20" s="63"/>
      <c r="OKF20" s="63"/>
      <c r="OKG20" s="63"/>
      <c r="OKH20" s="63"/>
      <c r="OKI20" s="63"/>
      <c r="OKJ20" s="63"/>
      <c r="OKK20" s="63"/>
      <c r="OKL20" s="63"/>
      <c r="OKM20" s="63"/>
      <c r="OKN20" s="63"/>
      <c r="OKO20" s="63"/>
      <c r="OKP20" s="63"/>
      <c r="OKQ20" s="63"/>
      <c r="OKR20" s="63"/>
      <c r="OKS20" s="63"/>
      <c r="OKT20" s="63"/>
      <c r="OKU20" s="63"/>
      <c r="OKV20" s="63"/>
      <c r="OKW20" s="63"/>
      <c r="OKX20" s="63"/>
      <c r="OKY20" s="63"/>
      <c r="OKZ20" s="63"/>
      <c r="OLA20" s="63"/>
      <c r="OLB20" s="63"/>
      <c r="OLC20" s="63"/>
      <c r="OLD20" s="63"/>
      <c r="OLE20" s="63"/>
      <c r="OLF20" s="63"/>
      <c r="OLG20" s="63"/>
      <c r="OLH20" s="63"/>
      <c r="OLI20" s="63"/>
      <c r="OLJ20" s="63"/>
      <c r="OLK20" s="63"/>
      <c r="OLL20" s="63"/>
      <c r="OLM20" s="63"/>
      <c r="OLN20" s="63"/>
      <c r="OLO20" s="63"/>
      <c r="OLP20" s="63"/>
      <c r="OLQ20" s="63"/>
      <c r="OLR20" s="63"/>
      <c r="OLS20" s="63"/>
      <c r="OLT20" s="63"/>
      <c r="OLU20" s="63"/>
      <c r="OLV20" s="63"/>
      <c r="OLW20" s="63"/>
      <c r="OLX20" s="63"/>
      <c r="OLY20" s="63"/>
      <c r="OLZ20" s="63"/>
      <c r="OMA20" s="63"/>
      <c r="OMB20" s="63"/>
      <c r="OMC20" s="63"/>
      <c r="OMD20" s="63"/>
      <c r="OME20" s="63"/>
      <c r="OMF20" s="63"/>
      <c r="OMG20" s="63"/>
      <c r="OMH20" s="63"/>
      <c r="OMI20" s="63"/>
      <c r="OMJ20" s="63"/>
      <c r="OMK20" s="63"/>
      <c r="OML20" s="63"/>
      <c r="OMM20" s="63"/>
      <c r="OMN20" s="63"/>
      <c r="OMO20" s="63"/>
      <c r="OMP20" s="63"/>
      <c r="OMQ20" s="63"/>
      <c r="OMR20" s="63"/>
      <c r="OMS20" s="63"/>
      <c r="OMT20" s="63"/>
      <c r="OMU20" s="63"/>
      <c r="OMV20" s="63"/>
      <c r="OMW20" s="63"/>
      <c r="OMX20" s="63"/>
      <c r="OMY20" s="63"/>
      <c r="OMZ20" s="63"/>
      <c r="ONA20" s="63"/>
      <c r="ONB20" s="63"/>
      <c r="ONC20" s="63"/>
      <c r="OND20" s="63"/>
      <c r="ONE20" s="63"/>
      <c r="ONF20" s="63"/>
      <c r="ONG20" s="63"/>
      <c r="ONH20" s="63"/>
      <c r="ONI20" s="63"/>
      <c r="ONJ20" s="63"/>
      <c r="ONK20" s="63"/>
      <c r="ONL20" s="63"/>
      <c r="ONM20" s="63"/>
      <c r="ONN20" s="63"/>
      <c r="ONO20" s="63"/>
      <c r="ONP20" s="63"/>
      <c r="ONQ20" s="63"/>
      <c r="ONR20" s="63"/>
      <c r="ONS20" s="63"/>
      <c r="ONT20" s="63"/>
      <c r="ONU20" s="63"/>
      <c r="ONV20" s="63"/>
      <c r="ONW20" s="63"/>
      <c r="ONX20" s="63"/>
      <c r="ONY20" s="63"/>
      <c r="ONZ20" s="63"/>
      <c r="OOA20" s="63"/>
      <c r="OOB20" s="63"/>
      <c r="OOC20" s="63"/>
      <c r="OOD20" s="63"/>
      <c r="OOE20" s="63"/>
      <c r="OOF20" s="63"/>
      <c r="OOG20" s="63"/>
      <c r="OOH20" s="63"/>
      <c r="OOI20" s="63"/>
      <c r="OOJ20" s="63"/>
      <c r="OOK20" s="63"/>
      <c r="OOL20" s="63"/>
      <c r="OOM20" s="63"/>
      <c r="OON20" s="63"/>
      <c r="OOO20" s="63"/>
      <c r="OOP20" s="63"/>
      <c r="OOQ20" s="63"/>
      <c r="OOR20" s="63"/>
      <c r="OOS20" s="63"/>
      <c r="OOT20" s="63"/>
      <c r="OOU20" s="63"/>
      <c r="OOV20" s="63"/>
      <c r="OOW20" s="63"/>
      <c r="OOX20" s="63"/>
      <c r="OOY20" s="63"/>
      <c r="OOZ20" s="63"/>
      <c r="OPA20" s="63"/>
      <c r="OPB20" s="63"/>
      <c r="OPC20" s="63"/>
      <c r="OPD20" s="63"/>
      <c r="OPE20" s="63"/>
      <c r="OPF20" s="63"/>
      <c r="OPG20" s="63"/>
      <c r="OPH20" s="63"/>
      <c r="OPI20" s="63"/>
      <c r="OPJ20" s="63"/>
      <c r="OPK20" s="63"/>
      <c r="OPL20" s="63"/>
      <c r="OPM20" s="63"/>
      <c r="OPN20" s="63"/>
      <c r="OPO20" s="63"/>
      <c r="OPP20" s="63"/>
      <c r="OPQ20" s="63"/>
      <c r="OPR20" s="63"/>
      <c r="OPS20" s="63"/>
      <c r="OPT20" s="63"/>
      <c r="OPU20" s="63"/>
      <c r="OPV20" s="63"/>
      <c r="OPW20" s="63"/>
      <c r="OPX20" s="63"/>
      <c r="OPY20" s="63"/>
      <c r="OPZ20" s="63"/>
      <c r="OQA20" s="63"/>
      <c r="OQB20" s="63"/>
      <c r="OQC20" s="63"/>
      <c r="OQD20" s="63"/>
      <c r="OQE20" s="63"/>
      <c r="OQF20" s="63"/>
      <c r="OQG20" s="63"/>
      <c r="OQH20" s="63"/>
      <c r="OQI20" s="63"/>
      <c r="OQJ20" s="63"/>
      <c r="OQK20" s="63"/>
      <c r="OQL20" s="63"/>
      <c r="OQM20" s="63"/>
      <c r="OQN20" s="63"/>
      <c r="OQO20" s="63"/>
      <c r="OQP20" s="63"/>
      <c r="OQQ20" s="63"/>
      <c r="OQR20" s="63"/>
      <c r="OQS20" s="63"/>
      <c r="OQT20" s="63"/>
      <c r="OQU20" s="63"/>
      <c r="OQV20" s="63"/>
      <c r="OQW20" s="63"/>
      <c r="OQX20" s="63"/>
      <c r="OQY20" s="63"/>
      <c r="OQZ20" s="63"/>
      <c r="ORA20" s="63"/>
      <c r="ORB20" s="63"/>
      <c r="ORC20" s="63"/>
      <c r="ORD20" s="63"/>
      <c r="ORE20" s="63"/>
      <c r="ORF20" s="63"/>
      <c r="ORG20" s="63"/>
      <c r="ORH20" s="63"/>
      <c r="ORI20" s="63"/>
      <c r="ORJ20" s="63"/>
      <c r="ORK20" s="63"/>
      <c r="ORL20" s="63"/>
      <c r="ORM20" s="63"/>
      <c r="ORN20" s="63"/>
      <c r="ORO20" s="63"/>
      <c r="ORP20" s="63"/>
      <c r="ORQ20" s="63"/>
      <c r="ORR20" s="63"/>
      <c r="ORS20" s="63"/>
      <c r="ORT20" s="63"/>
      <c r="ORU20" s="63"/>
      <c r="ORV20" s="63"/>
      <c r="ORW20" s="63"/>
      <c r="ORX20" s="63"/>
      <c r="ORY20" s="63"/>
      <c r="ORZ20" s="63"/>
      <c r="OSA20" s="63"/>
      <c r="OSB20" s="63"/>
      <c r="OSC20" s="63"/>
      <c r="OSD20" s="63"/>
      <c r="OSE20" s="63"/>
      <c r="OSF20" s="63"/>
      <c r="OSG20" s="63"/>
      <c r="OSH20" s="63"/>
      <c r="OSI20" s="63"/>
      <c r="OSJ20" s="63"/>
      <c r="OSK20" s="63"/>
      <c r="OSL20" s="63"/>
      <c r="OSM20" s="63"/>
      <c r="OSN20" s="63"/>
      <c r="OSO20" s="63"/>
      <c r="OSP20" s="63"/>
      <c r="OSQ20" s="63"/>
      <c r="OSR20" s="63"/>
      <c r="OSS20" s="63"/>
      <c r="OST20" s="63"/>
      <c r="OSU20" s="63"/>
      <c r="OSV20" s="63"/>
      <c r="OSW20" s="63"/>
      <c r="OSX20" s="63"/>
      <c r="OSY20" s="63"/>
      <c r="OSZ20" s="63"/>
      <c r="OTA20" s="63"/>
      <c r="OTB20" s="63"/>
      <c r="OTC20" s="63"/>
      <c r="OTD20" s="63"/>
      <c r="OTE20" s="63"/>
      <c r="OTF20" s="63"/>
      <c r="OTG20" s="63"/>
      <c r="OTH20" s="63"/>
      <c r="OTI20" s="63"/>
      <c r="OTJ20" s="63"/>
      <c r="OTK20" s="63"/>
      <c r="OTL20" s="63"/>
      <c r="OTM20" s="63"/>
      <c r="OTN20" s="63"/>
      <c r="OTO20" s="63"/>
      <c r="OTP20" s="63"/>
      <c r="OTQ20" s="63"/>
      <c r="OTR20" s="63"/>
      <c r="OTS20" s="63"/>
      <c r="OTT20" s="63"/>
      <c r="OTU20" s="63"/>
      <c r="OTV20" s="63"/>
      <c r="OTW20" s="63"/>
      <c r="OTX20" s="63"/>
      <c r="OTY20" s="63"/>
      <c r="OTZ20" s="63"/>
      <c r="OUA20" s="63"/>
      <c r="OUB20" s="63"/>
      <c r="OUC20" s="63"/>
      <c r="OUD20" s="63"/>
      <c r="OUE20" s="63"/>
      <c r="OUF20" s="63"/>
      <c r="OUG20" s="63"/>
      <c r="OUH20" s="63"/>
      <c r="OUI20" s="63"/>
      <c r="OUJ20" s="63"/>
      <c r="OUK20" s="63"/>
      <c r="OUL20" s="63"/>
      <c r="OUM20" s="63"/>
      <c r="OUN20" s="63"/>
      <c r="OUO20" s="63"/>
      <c r="OUP20" s="63"/>
      <c r="OUQ20" s="63"/>
      <c r="OUR20" s="63"/>
      <c r="OUS20" s="63"/>
      <c r="OUT20" s="63"/>
      <c r="OUU20" s="63"/>
      <c r="OUV20" s="63"/>
      <c r="OUW20" s="63"/>
      <c r="OUX20" s="63"/>
      <c r="OUY20" s="63"/>
      <c r="OUZ20" s="63"/>
      <c r="OVA20" s="63"/>
      <c r="OVB20" s="63"/>
      <c r="OVC20" s="63"/>
      <c r="OVD20" s="63"/>
      <c r="OVE20" s="63"/>
      <c r="OVF20" s="63"/>
      <c r="OVG20" s="63"/>
      <c r="OVH20" s="63"/>
      <c r="OVI20" s="63"/>
      <c r="OVJ20" s="63"/>
      <c r="OVK20" s="63"/>
      <c r="OVL20" s="63"/>
      <c r="OVM20" s="63"/>
      <c r="OVN20" s="63"/>
      <c r="OVO20" s="63"/>
      <c r="OVP20" s="63"/>
      <c r="OVQ20" s="63"/>
      <c r="OVR20" s="63"/>
      <c r="OVS20" s="63"/>
      <c r="OVT20" s="63"/>
      <c r="OVU20" s="63"/>
      <c r="OVV20" s="63"/>
      <c r="OVW20" s="63"/>
      <c r="OVX20" s="63"/>
      <c r="OVY20" s="63"/>
      <c r="OVZ20" s="63"/>
      <c r="OWA20" s="63"/>
      <c r="OWB20" s="63"/>
      <c r="OWC20" s="63"/>
      <c r="OWD20" s="63"/>
      <c r="OWE20" s="63"/>
      <c r="OWF20" s="63"/>
      <c r="OWG20" s="63"/>
      <c r="OWH20" s="63"/>
      <c r="OWI20" s="63"/>
      <c r="OWJ20" s="63"/>
      <c r="OWK20" s="63"/>
      <c r="OWL20" s="63"/>
      <c r="OWM20" s="63"/>
      <c r="OWN20" s="63"/>
      <c r="OWO20" s="63"/>
      <c r="OWP20" s="63"/>
      <c r="OWQ20" s="63"/>
      <c r="OWR20" s="63"/>
      <c r="OWS20" s="63"/>
      <c r="OWT20" s="63"/>
      <c r="OWU20" s="63"/>
      <c r="OWV20" s="63"/>
      <c r="OWW20" s="63"/>
      <c r="OWX20" s="63"/>
      <c r="OWY20" s="63"/>
      <c r="OWZ20" s="63"/>
      <c r="OXA20" s="63"/>
      <c r="OXB20" s="63"/>
      <c r="OXC20" s="63"/>
      <c r="OXD20" s="63"/>
      <c r="OXE20" s="63"/>
      <c r="OXF20" s="63"/>
      <c r="OXG20" s="63"/>
      <c r="OXH20" s="63"/>
      <c r="OXI20" s="63"/>
      <c r="OXJ20" s="63"/>
      <c r="OXK20" s="63"/>
      <c r="OXL20" s="63"/>
      <c r="OXM20" s="63"/>
      <c r="OXN20" s="63"/>
      <c r="OXO20" s="63"/>
      <c r="OXP20" s="63"/>
      <c r="OXQ20" s="63"/>
      <c r="OXR20" s="63"/>
      <c r="OXS20" s="63"/>
      <c r="OXT20" s="63"/>
      <c r="OXU20" s="63"/>
      <c r="OXV20" s="63"/>
      <c r="OXW20" s="63"/>
      <c r="OXX20" s="63"/>
      <c r="OXY20" s="63"/>
      <c r="OXZ20" s="63"/>
      <c r="OYA20" s="63"/>
      <c r="OYB20" s="63"/>
      <c r="OYC20" s="63"/>
      <c r="OYD20" s="63"/>
      <c r="OYE20" s="63"/>
      <c r="OYF20" s="63"/>
      <c r="OYG20" s="63"/>
      <c r="OYH20" s="63"/>
      <c r="OYI20" s="63"/>
      <c r="OYJ20" s="63"/>
      <c r="OYK20" s="63"/>
      <c r="OYL20" s="63"/>
      <c r="OYM20" s="63"/>
      <c r="OYN20" s="63"/>
      <c r="OYO20" s="63"/>
      <c r="OYP20" s="63"/>
      <c r="OYQ20" s="63"/>
      <c r="OYR20" s="63"/>
      <c r="OYS20" s="63"/>
      <c r="OYT20" s="63"/>
      <c r="OYU20" s="63"/>
      <c r="OYV20" s="63"/>
      <c r="OYW20" s="63"/>
      <c r="OYX20" s="63"/>
      <c r="OYY20" s="63"/>
      <c r="OYZ20" s="63"/>
      <c r="OZA20" s="63"/>
      <c r="OZB20" s="63"/>
      <c r="OZC20" s="63"/>
      <c r="OZD20" s="63"/>
      <c r="OZE20" s="63"/>
      <c r="OZF20" s="63"/>
      <c r="OZG20" s="63"/>
      <c r="OZH20" s="63"/>
      <c r="OZI20" s="63"/>
      <c r="OZJ20" s="63"/>
      <c r="OZK20" s="63"/>
      <c r="OZL20" s="63"/>
      <c r="OZM20" s="63"/>
      <c r="OZN20" s="63"/>
      <c r="OZO20" s="63"/>
      <c r="OZP20" s="63"/>
      <c r="OZQ20" s="63"/>
      <c r="OZR20" s="63"/>
      <c r="OZS20" s="63"/>
      <c r="OZT20" s="63"/>
      <c r="OZU20" s="63"/>
      <c r="OZV20" s="63"/>
      <c r="OZW20" s="63"/>
      <c r="OZX20" s="63"/>
      <c r="OZY20" s="63"/>
      <c r="OZZ20" s="63"/>
      <c r="PAA20" s="63"/>
      <c r="PAB20" s="63"/>
      <c r="PAC20" s="63"/>
      <c r="PAD20" s="63"/>
      <c r="PAE20" s="63"/>
      <c r="PAF20" s="63"/>
      <c r="PAG20" s="63"/>
      <c r="PAH20" s="63"/>
      <c r="PAI20" s="63"/>
      <c r="PAJ20" s="63"/>
      <c r="PAK20" s="63"/>
      <c r="PAL20" s="63"/>
      <c r="PAM20" s="63"/>
      <c r="PAN20" s="63"/>
      <c r="PAO20" s="63"/>
      <c r="PAP20" s="63"/>
      <c r="PAQ20" s="63"/>
      <c r="PAR20" s="63"/>
      <c r="PAS20" s="63"/>
      <c r="PAT20" s="63"/>
      <c r="PAU20" s="63"/>
      <c r="PAV20" s="63"/>
      <c r="PAW20" s="63"/>
      <c r="PAX20" s="63"/>
      <c r="PAY20" s="63"/>
      <c r="PAZ20" s="63"/>
      <c r="PBA20" s="63"/>
      <c r="PBB20" s="63"/>
      <c r="PBC20" s="63"/>
      <c r="PBD20" s="63"/>
      <c r="PBE20" s="63"/>
      <c r="PBF20" s="63"/>
      <c r="PBG20" s="63"/>
      <c r="PBH20" s="63"/>
      <c r="PBI20" s="63"/>
      <c r="PBJ20" s="63"/>
      <c r="PBK20" s="63"/>
      <c r="PBL20" s="63"/>
      <c r="PBM20" s="63"/>
      <c r="PBN20" s="63"/>
      <c r="PBO20" s="63"/>
      <c r="PBP20" s="63"/>
      <c r="PBQ20" s="63"/>
      <c r="PBR20" s="63"/>
      <c r="PBS20" s="63"/>
      <c r="PBT20" s="63"/>
      <c r="PBU20" s="63"/>
      <c r="PBV20" s="63"/>
      <c r="PBW20" s="63"/>
      <c r="PBX20" s="63"/>
      <c r="PBY20" s="63"/>
      <c r="PBZ20" s="63"/>
      <c r="PCA20" s="63"/>
      <c r="PCB20" s="63"/>
      <c r="PCC20" s="63"/>
      <c r="PCD20" s="63"/>
      <c r="PCE20" s="63"/>
      <c r="PCF20" s="63"/>
      <c r="PCG20" s="63"/>
      <c r="PCH20" s="63"/>
      <c r="PCI20" s="63"/>
      <c r="PCJ20" s="63"/>
      <c r="PCK20" s="63"/>
      <c r="PCL20" s="63"/>
      <c r="PCM20" s="63"/>
      <c r="PCN20" s="63"/>
      <c r="PCO20" s="63"/>
      <c r="PCP20" s="63"/>
      <c r="PCQ20" s="63"/>
      <c r="PCR20" s="63"/>
      <c r="PCS20" s="63"/>
      <c r="PCT20" s="63"/>
      <c r="PCU20" s="63"/>
      <c r="PCV20" s="63"/>
      <c r="PCW20" s="63"/>
      <c r="PCX20" s="63"/>
      <c r="PCY20" s="63"/>
      <c r="PCZ20" s="63"/>
      <c r="PDA20" s="63"/>
      <c r="PDB20" s="63"/>
      <c r="PDC20" s="63"/>
      <c r="PDD20" s="63"/>
      <c r="PDE20" s="63"/>
      <c r="PDF20" s="63"/>
      <c r="PDG20" s="63"/>
      <c r="PDH20" s="63"/>
      <c r="PDI20" s="63"/>
      <c r="PDJ20" s="63"/>
      <c r="PDK20" s="63"/>
      <c r="PDL20" s="63"/>
      <c r="PDM20" s="63"/>
      <c r="PDN20" s="63"/>
      <c r="PDO20" s="63"/>
      <c r="PDP20" s="63"/>
      <c r="PDQ20" s="63"/>
      <c r="PDR20" s="63"/>
      <c r="PDS20" s="63"/>
      <c r="PDT20" s="63"/>
      <c r="PDU20" s="63"/>
      <c r="PDV20" s="63"/>
      <c r="PDW20" s="63"/>
      <c r="PDX20" s="63"/>
      <c r="PDY20" s="63"/>
      <c r="PDZ20" s="63"/>
      <c r="PEA20" s="63"/>
      <c r="PEB20" s="63"/>
      <c r="PEC20" s="63"/>
      <c r="PED20" s="63"/>
      <c r="PEE20" s="63"/>
      <c r="PEF20" s="63"/>
      <c r="PEG20" s="63"/>
      <c r="PEH20" s="63"/>
      <c r="PEI20" s="63"/>
      <c r="PEJ20" s="63"/>
      <c r="PEK20" s="63"/>
      <c r="PEL20" s="63"/>
      <c r="PEM20" s="63"/>
      <c r="PEN20" s="63"/>
      <c r="PEO20" s="63"/>
      <c r="PEP20" s="63"/>
      <c r="PEQ20" s="63"/>
      <c r="PER20" s="63"/>
      <c r="PES20" s="63"/>
      <c r="PET20" s="63"/>
      <c r="PEU20" s="63"/>
      <c r="PEV20" s="63"/>
      <c r="PEW20" s="63"/>
      <c r="PEX20" s="63"/>
      <c r="PEY20" s="63"/>
      <c r="PEZ20" s="63"/>
      <c r="PFA20" s="63"/>
      <c r="PFB20" s="63"/>
      <c r="PFC20" s="63"/>
      <c r="PFD20" s="63"/>
      <c r="PFE20" s="63"/>
      <c r="PFF20" s="63"/>
      <c r="PFG20" s="63"/>
      <c r="PFH20" s="63"/>
      <c r="PFI20" s="63"/>
      <c r="PFJ20" s="63"/>
      <c r="PFK20" s="63"/>
      <c r="PFL20" s="63"/>
      <c r="PFM20" s="63"/>
      <c r="PFN20" s="63"/>
      <c r="PFO20" s="63"/>
      <c r="PFP20" s="63"/>
      <c r="PFQ20" s="63"/>
      <c r="PFR20" s="63"/>
      <c r="PFS20" s="63"/>
      <c r="PFT20" s="63"/>
      <c r="PFU20" s="63"/>
      <c r="PFV20" s="63"/>
      <c r="PFW20" s="63"/>
      <c r="PFX20" s="63"/>
      <c r="PFY20" s="63"/>
      <c r="PFZ20" s="63"/>
      <c r="PGA20" s="63"/>
      <c r="PGB20" s="63"/>
      <c r="PGC20" s="63"/>
      <c r="PGD20" s="63"/>
      <c r="PGE20" s="63"/>
      <c r="PGF20" s="63"/>
      <c r="PGG20" s="63"/>
      <c r="PGH20" s="63"/>
      <c r="PGI20" s="63"/>
      <c r="PGJ20" s="63"/>
      <c r="PGK20" s="63"/>
      <c r="PGL20" s="63"/>
      <c r="PGM20" s="63"/>
      <c r="PGN20" s="63"/>
      <c r="PGO20" s="63"/>
      <c r="PGP20" s="63"/>
      <c r="PGQ20" s="63"/>
      <c r="PGR20" s="63"/>
      <c r="PGS20" s="63"/>
      <c r="PGT20" s="63"/>
      <c r="PGU20" s="63"/>
      <c r="PGV20" s="63"/>
      <c r="PGW20" s="63"/>
      <c r="PGX20" s="63"/>
      <c r="PGY20" s="63"/>
      <c r="PGZ20" s="63"/>
      <c r="PHA20" s="63"/>
      <c r="PHB20" s="63"/>
      <c r="PHC20" s="63"/>
      <c r="PHD20" s="63"/>
      <c r="PHE20" s="63"/>
      <c r="PHF20" s="63"/>
      <c r="PHG20" s="63"/>
      <c r="PHH20" s="63"/>
      <c r="PHI20" s="63"/>
      <c r="PHJ20" s="63"/>
      <c r="PHK20" s="63"/>
      <c r="PHL20" s="63"/>
      <c r="PHM20" s="63"/>
      <c r="PHN20" s="63"/>
      <c r="PHO20" s="63"/>
      <c r="PHP20" s="63"/>
      <c r="PHQ20" s="63"/>
      <c r="PHR20" s="63"/>
      <c r="PHS20" s="63"/>
      <c r="PHT20" s="63"/>
      <c r="PHU20" s="63"/>
      <c r="PHV20" s="63"/>
      <c r="PHW20" s="63"/>
      <c r="PHX20" s="63"/>
      <c r="PHY20" s="63"/>
      <c r="PHZ20" s="63"/>
      <c r="PIA20" s="63"/>
      <c r="PIB20" s="63"/>
      <c r="PIC20" s="63"/>
      <c r="PID20" s="63"/>
      <c r="PIE20" s="63"/>
      <c r="PIF20" s="63"/>
      <c r="PIG20" s="63"/>
      <c r="PIH20" s="63"/>
      <c r="PII20" s="63"/>
      <c r="PIJ20" s="63"/>
      <c r="PIK20" s="63"/>
      <c r="PIL20" s="63"/>
      <c r="PIM20" s="63"/>
      <c r="PIN20" s="63"/>
      <c r="PIO20" s="63"/>
      <c r="PIP20" s="63"/>
      <c r="PIQ20" s="63"/>
      <c r="PIR20" s="63"/>
      <c r="PIS20" s="63"/>
      <c r="PIT20" s="63"/>
      <c r="PIU20" s="63"/>
      <c r="PIV20" s="63"/>
      <c r="PIW20" s="63"/>
      <c r="PIX20" s="63"/>
      <c r="PIY20" s="63"/>
      <c r="PIZ20" s="63"/>
      <c r="PJA20" s="63"/>
      <c r="PJB20" s="63"/>
      <c r="PJC20" s="63"/>
      <c r="PJD20" s="63"/>
      <c r="PJE20" s="63"/>
      <c r="PJF20" s="63"/>
      <c r="PJG20" s="63"/>
      <c r="PJH20" s="63"/>
      <c r="PJI20" s="63"/>
      <c r="PJJ20" s="63"/>
      <c r="PJK20" s="63"/>
      <c r="PJL20" s="63"/>
      <c r="PJM20" s="63"/>
      <c r="PJN20" s="63"/>
      <c r="PJO20" s="63"/>
      <c r="PJP20" s="63"/>
      <c r="PJQ20" s="63"/>
      <c r="PJR20" s="63"/>
      <c r="PJS20" s="63"/>
      <c r="PJT20" s="63"/>
      <c r="PJU20" s="63"/>
      <c r="PJV20" s="63"/>
      <c r="PJW20" s="63"/>
      <c r="PJX20" s="63"/>
      <c r="PJY20" s="63"/>
      <c r="PJZ20" s="63"/>
      <c r="PKA20" s="63"/>
      <c r="PKB20" s="63"/>
      <c r="PKC20" s="63"/>
      <c r="PKD20" s="63"/>
      <c r="PKE20" s="63"/>
      <c r="PKF20" s="63"/>
      <c r="PKG20" s="63"/>
      <c r="PKH20" s="63"/>
      <c r="PKI20" s="63"/>
      <c r="PKJ20" s="63"/>
      <c r="PKK20" s="63"/>
      <c r="PKL20" s="63"/>
      <c r="PKM20" s="63"/>
      <c r="PKN20" s="63"/>
      <c r="PKO20" s="63"/>
      <c r="PKP20" s="63"/>
      <c r="PKQ20" s="63"/>
      <c r="PKR20" s="63"/>
      <c r="PKS20" s="63"/>
      <c r="PKT20" s="63"/>
      <c r="PKU20" s="63"/>
      <c r="PKV20" s="63"/>
      <c r="PKW20" s="63"/>
      <c r="PKX20" s="63"/>
      <c r="PKY20" s="63"/>
      <c r="PKZ20" s="63"/>
      <c r="PLA20" s="63"/>
      <c r="PLB20" s="63"/>
      <c r="PLC20" s="63"/>
      <c r="PLD20" s="63"/>
      <c r="PLE20" s="63"/>
      <c r="PLF20" s="63"/>
      <c r="PLG20" s="63"/>
      <c r="PLH20" s="63"/>
      <c r="PLI20" s="63"/>
      <c r="PLJ20" s="63"/>
      <c r="PLK20" s="63"/>
      <c r="PLL20" s="63"/>
      <c r="PLM20" s="63"/>
      <c r="PLN20" s="63"/>
      <c r="PLO20" s="63"/>
      <c r="PLP20" s="63"/>
      <c r="PLQ20" s="63"/>
      <c r="PLR20" s="63"/>
      <c r="PLS20" s="63"/>
      <c r="PLT20" s="63"/>
      <c r="PLU20" s="63"/>
      <c r="PLV20" s="63"/>
      <c r="PLW20" s="63"/>
      <c r="PLX20" s="63"/>
      <c r="PLY20" s="63"/>
      <c r="PLZ20" s="63"/>
      <c r="PMA20" s="63"/>
      <c r="PMB20" s="63"/>
      <c r="PMC20" s="63"/>
      <c r="PMD20" s="63"/>
      <c r="PME20" s="63"/>
      <c r="PMF20" s="63"/>
      <c r="PMG20" s="63"/>
      <c r="PMH20" s="63"/>
      <c r="PMI20" s="63"/>
      <c r="PMJ20" s="63"/>
      <c r="PMK20" s="63"/>
      <c r="PML20" s="63"/>
      <c r="PMM20" s="63"/>
      <c r="PMN20" s="63"/>
      <c r="PMO20" s="63"/>
      <c r="PMP20" s="63"/>
      <c r="PMQ20" s="63"/>
      <c r="PMR20" s="63"/>
      <c r="PMS20" s="63"/>
      <c r="PMT20" s="63"/>
      <c r="PMU20" s="63"/>
      <c r="PMV20" s="63"/>
      <c r="PMW20" s="63"/>
      <c r="PMX20" s="63"/>
      <c r="PMY20" s="63"/>
      <c r="PMZ20" s="63"/>
      <c r="PNA20" s="63"/>
      <c r="PNB20" s="63"/>
      <c r="PNC20" s="63"/>
      <c r="PND20" s="63"/>
      <c r="PNE20" s="63"/>
      <c r="PNF20" s="63"/>
      <c r="PNG20" s="63"/>
      <c r="PNH20" s="63"/>
      <c r="PNI20" s="63"/>
      <c r="PNJ20" s="63"/>
      <c r="PNK20" s="63"/>
      <c r="PNL20" s="63"/>
      <c r="PNM20" s="63"/>
      <c r="PNN20" s="63"/>
      <c r="PNO20" s="63"/>
      <c r="PNP20" s="63"/>
      <c r="PNQ20" s="63"/>
      <c r="PNR20" s="63"/>
      <c r="PNS20" s="63"/>
      <c r="PNT20" s="63"/>
      <c r="PNU20" s="63"/>
      <c r="PNV20" s="63"/>
      <c r="PNW20" s="63"/>
      <c r="PNX20" s="63"/>
      <c r="PNY20" s="63"/>
      <c r="PNZ20" s="63"/>
      <c r="POA20" s="63"/>
      <c r="POB20" s="63"/>
      <c r="POC20" s="63"/>
      <c r="POD20" s="63"/>
      <c r="POE20" s="63"/>
      <c r="POF20" s="63"/>
      <c r="POG20" s="63"/>
      <c r="POH20" s="63"/>
      <c r="POI20" s="63"/>
      <c r="POJ20" s="63"/>
      <c r="POK20" s="63"/>
      <c r="POL20" s="63"/>
      <c r="POM20" s="63"/>
      <c r="PON20" s="63"/>
      <c r="POO20" s="63"/>
      <c r="POP20" s="63"/>
      <c r="POQ20" s="63"/>
      <c r="POR20" s="63"/>
      <c r="POS20" s="63"/>
      <c r="POT20" s="63"/>
      <c r="POU20" s="63"/>
      <c r="POV20" s="63"/>
      <c r="POW20" s="63"/>
      <c r="POX20" s="63"/>
      <c r="POY20" s="63"/>
      <c r="POZ20" s="63"/>
      <c r="PPA20" s="63"/>
      <c r="PPB20" s="63"/>
      <c r="PPC20" s="63"/>
      <c r="PPD20" s="63"/>
      <c r="PPE20" s="63"/>
      <c r="PPF20" s="63"/>
      <c r="PPG20" s="63"/>
      <c r="PPH20" s="63"/>
      <c r="PPI20" s="63"/>
      <c r="PPJ20" s="63"/>
      <c r="PPK20" s="63"/>
      <c r="PPL20" s="63"/>
      <c r="PPM20" s="63"/>
      <c r="PPN20" s="63"/>
      <c r="PPO20" s="63"/>
      <c r="PPP20" s="63"/>
      <c r="PPQ20" s="63"/>
      <c r="PPR20" s="63"/>
      <c r="PPS20" s="63"/>
      <c r="PPT20" s="63"/>
      <c r="PPU20" s="63"/>
      <c r="PPV20" s="63"/>
      <c r="PPW20" s="63"/>
      <c r="PPX20" s="63"/>
      <c r="PPY20" s="63"/>
      <c r="PPZ20" s="63"/>
      <c r="PQA20" s="63"/>
      <c r="PQB20" s="63"/>
      <c r="PQC20" s="63"/>
      <c r="PQD20" s="63"/>
      <c r="PQE20" s="63"/>
      <c r="PQF20" s="63"/>
      <c r="PQG20" s="63"/>
      <c r="PQH20" s="63"/>
      <c r="PQI20" s="63"/>
      <c r="PQJ20" s="63"/>
      <c r="PQK20" s="63"/>
      <c r="PQL20" s="63"/>
      <c r="PQM20" s="63"/>
      <c r="PQN20" s="63"/>
      <c r="PQO20" s="63"/>
      <c r="PQP20" s="63"/>
      <c r="PQQ20" s="63"/>
      <c r="PQR20" s="63"/>
      <c r="PQS20" s="63"/>
      <c r="PQT20" s="63"/>
      <c r="PQU20" s="63"/>
      <c r="PQV20" s="63"/>
      <c r="PQW20" s="63"/>
      <c r="PQX20" s="63"/>
      <c r="PQY20" s="63"/>
      <c r="PQZ20" s="63"/>
      <c r="PRA20" s="63"/>
      <c r="PRB20" s="63"/>
      <c r="PRC20" s="63"/>
      <c r="PRD20" s="63"/>
      <c r="PRE20" s="63"/>
      <c r="PRF20" s="63"/>
      <c r="PRG20" s="63"/>
      <c r="PRH20" s="63"/>
      <c r="PRI20" s="63"/>
      <c r="PRJ20" s="63"/>
      <c r="PRK20" s="63"/>
      <c r="PRL20" s="63"/>
      <c r="PRM20" s="63"/>
      <c r="PRN20" s="63"/>
      <c r="PRO20" s="63"/>
      <c r="PRP20" s="63"/>
      <c r="PRQ20" s="63"/>
      <c r="PRR20" s="63"/>
      <c r="PRS20" s="63"/>
      <c r="PRT20" s="63"/>
      <c r="PRU20" s="63"/>
      <c r="PRV20" s="63"/>
      <c r="PRW20" s="63"/>
      <c r="PRX20" s="63"/>
      <c r="PRY20" s="63"/>
      <c r="PRZ20" s="63"/>
      <c r="PSA20" s="63"/>
      <c r="PSB20" s="63"/>
      <c r="PSC20" s="63"/>
      <c r="PSD20" s="63"/>
      <c r="PSE20" s="63"/>
      <c r="PSF20" s="63"/>
      <c r="PSG20" s="63"/>
      <c r="PSH20" s="63"/>
      <c r="PSI20" s="63"/>
      <c r="PSJ20" s="63"/>
      <c r="PSK20" s="63"/>
      <c r="PSL20" s="63"/>
      <c r="PSM20" s="63"/>
      <c r="PSN20" s="63"/>
      <c r="PSO20" s="63"/>
      <c r="PSP20" s="63"/>
      <c r="PSQ20" s="63"/>
      <c r="PSR20" s="63"/>
      <c r="PSS20" s="63"/>
      <c r="PST20" s="63"/>
      <c r="PSU20" s="63"/>
      <c r="PSV20" s="63"/>
      <c r="PSW20" s="63"/>
      <c r="PSX20" s="63"/>
      <c r="PSY20" s="63"/>
      <c r="PSZ20" s="63"/>
      <c r="PTA20" s="63"/>
      <c r="PTB20" s="63"/>
      <c r="PTC20" s="63"/>
      <c r="PTD20" s="63"/>
      <c r="PTE20" s="63"/>
      <c r="PTF20" s="63"/>
      <c r="PTG20" s="63"/>
      <c r="PTH20" s="63"/>
      <c r="PTI20" s="63"/>
      <c r="PTJ20" s="63"/>
      <c r="PTK20" s="63"/>
      <c r="PTL20" s="63"/>
      <c r="PTM20" s="63"/>
      <c r="PTN20" s="63"/>
      <c r="PTO20" s="63"/>
      <c r="PTP20" s="63"/>
      <c r="PTQ20" s="63"/>
      <c r="PTR20" s="63"/>
      <c r="PTS20" s="63"/>
      <c r="PTT20" s="63"/>
      <c r="PTU20" s="63"/>
      <c r="PTV20" s="63"/>
      <c r="PTW20" s="63"/>
      <c r="PTX20" s="63"/>
      <c r="PTY20" s="63"/>
      <c r="PTZ20" s="63"/>
      <c r="PUA20" s="63"/>
      <c r="PUB20" s="63"/>
      <c r="PUC20" s="63"/>
      <c r="PUD20" s="63"/>
      <c r="PUE20" s="63"/>
      <c r="PUF20" s="63"/>
      <c r="PUG20" s="63"/>
      <c r="PUH20" s="63"/>
      <c r="PUI20" s="63"/>
      <c r="PUJ20" s="63"/>
      <c r="PUK20" s="63"/>
      <c r="PUL20" s="63"/>
      <c r="PUM20" s="63"/>
      <c r="PUN20" s="63"/>
      <c r="PUO20" s="63"/>
      <c r="PUP20" s="63"/>
      <c r="PUQ20" s="63"/>
      <c r="PUR20" s="63"/>
      <c r="PUS20" s="63"/>
      <c r="PUT20" s="63"/>
      <c r="PUU20" s="63"/>
      <c r="PUV20" s="63"/>
      <c r="PUW20" s="63"/>
      <c r="PUX20" s="63"/>
      <c r="PUY20" s="63"/>
      <c r="PUZ20" s="63"/>
      <c r="PVA20" s="63"/>
      <c r="PVB20" s="63"/>
      <c r="PVC20" s="63"/>
      <c r="PVD20" s="63"/>
      <c r="PVE20" s="63"/>
      <c r="PVF20" s="63"/>
      <c r="PVG20" s="63"/>
      <c r="PVH20" s="63"/>
      <c r="PVI20" s="63"/>
      <c r="PVJ20" s="63"/>
      <c r="PVK20" s="63"/>
      <c r="PVL20" s="63"/>
      <c r="PVM20" s="63"/>
      <c r="PVN20" s="63"/>
      <c r="PVO20" s="63"/>
      <c r="PVP20" s="63"/>
      <c r="PVQ20" s="63"/>
      <c r="PVR20" s="63"/>
      <c r="PVS20" s="63"/>
      <c r="PVT20" s="63"/>
      <c r="PVU20" s="63"/>
      <c r="PVV20" s="63"/>
      <c r="PVW20" s="63"/>
      <c r="PVX20" s="63"/>
      <c r="PVY20" s="63"/>
      <c r="PVZ20" s="63"/>
      <c r="PWA20" s="63"/>
      <c r="PWB20" s="63"/>
      <c r="PWC20" s="63"/>
      <c r="PWD20" s="63"/>
      <c r="PWE20" s="63"/>
      <c r="PWF20" s="63"/>
      <c r="PWG20" s="63"/>
      <c r="PWH20" s="63"/>
      <c r="PWI20" s="63"/>
      <c r="PWJ20" s="63"/>
      <c r="PWK20" s="63"/>
      <c r="PWL20" s="63"/>
      <c r="PWM20" s="63"/>
      <c r="PWN20" s="63"/>
      <c r="PWO20" s="63"/>
      <c r="PWP20" s="63"/>
      <c r="PWQ20" s="63"/>
      <c r="PWR20" s="63"/>
      <c r="PWS20" s="63"/>
      <c r="PWT20" s="63"/>
      <c r="PWU20" s="63"/>
      <c r="PWV20" s="63"/>
      <c r="PWW20" s="63"/>
      <c r="PWX20" s="63"/>
      <c r="PWY20" s="63"/>
      <c r="PWZ20" s="63"/>
      <c r="PXA20" s="63"/>
      <c r="PXB20" s="63"/>
      <c r="PXC20" s="63"/>
      <c r="PXD20" s="63"/>
      <c r="PXE20" s="63"/>
      <c r="PXF20" s="63"/>
      <c r="PXG20" s="63"/>
      <c r="PXH20" s="63"/>
      <c r="PXI20" s="63"/>
      <c r="PXJ20" s="63"/>
      <c r="PXK20" s="63"/>
      <c r="PXL20" s="63"/>
      <c r="PXM20" s="63"/>
      <c r="PXN20" s="63"/>
      <c r="PXO20" s="63"/>
      <c r="PXP20" s="63"/>
      <c r="PXQ20" s="63"/>
      <c r="PXR20" s="63"/>
      <c r="PXS20" s="63"/>
      <c r="PXT20" s="63"/>
      <c r="PXU20" s="63"/>
      <c r="PXV20" s="63"/>
      <c r="PXW20" s="63"/>
      <c r="PXX20" s="63"/>
      <c r="PXY20" s="63"/>
      <c r="PXZ20" s="63"/>
      <c r="PYA20" s="63"/>
      <c r="PYB20" s="63"/>
      <c r="PYC20" s="63"/>
      <c r="PYD20" s="63"/>
      <c r="PYE20" s="63"/>
      <c r="PYF20" s="63"/>
      <c r="PYG20" s="63"/>
      <c r="PYH20" s="63"/>
      <c r="PYI20" s="63"/>
      <c r="PYJ20" s="63"/>
      <c r="PYK20" s="63"/>
      <c r="PYL20" s="63"/>
      <c r="PYM20" s="63"/>
      <c r="PYN20" s="63"/>
      <c r="PYO20" s="63"/>
      <c r="PYP20" s="63"/>
      <c r="PYQ20" s="63"/>
      <c r="PYR20" s="63"/>
      <c r="PYS20" s="63"/>
      <c r="PYT20" s="63"/>
      <c r="PYU20" s="63"/>
      <c r="PYV20" s="63"/>
      <c r="PYW20" s="63"/>
      <c r="PYX20" s="63"/>
      <c r="PYY20" s="63"/>
      <c r="PYZ20" s="63"/>
      <c r="PZA20" s="63"/>
      <c r="PZB20" s="63"/>
      <c r="PZC20" s="63"/>
      <c r="PZD20" s="63"/>
      <c r="PZE20" s="63"/>
      <c r="PZF20" s="63"/>
      <c r="PZG20" s="63"/>
      <c r="PZH20" s="63"/>
      <c r="PZI20" s="63"/>
      <c r="PZJ20" s="63"/>
      <c r="PZK20" s="63"/>
      <c r="PZL20" s="63"/>
      <c r="PZM20" s="63"/>
      <c r="PZN20" s="63"/>
      <c r="PZO20" s="63"/>
      <c r="PZP20" s="63"/>
      <c r="PZQ20" s="63"/>
      <c r="PZR20" s="63"/>
      <c r="PZS20" s="63"/>
      <c r="PZT20" s="63"/>
      <c r="PZU20" s="63"/>
      <c r="PZV20" s="63"/>
      <c r="PZW20" s="63"/>
      <c r="PZX20" s="63"/>
      <c r="PZY20" s="63"/>
      <c r="PZZ20" s="63"/>
      <c r="QAA20" s="63"/>
      <c r="QAB20" s="63"/>
      <c r="QAC20" s="63"/>
      <c r="QAD20" s="63"/>
      <c r="QAE20" s="63"/>
      <c r="QAF20" s="63"/>
      <c r="QAG20" s="63"/>
      <c r="QAH20" s="63"/>
      <c r="QAI20" s="63"/>
      <c r="QAJ20" s="63"/>
      <c r="QAK20" s="63"/>
      <c r="QAL20" s="63"/>
      <c r="QAM20" s="63"/>
      <c r="QAN20" s="63"/>
      <c r="QAO20" s="63"/>
      <c r="QAP20" s="63"/>
      <c r="QAQ20" s="63"/>
      <c r="QAR20" s="63"/>
      <c r="QAS20" s="63"/>
      <c r="QAT20" s="63"/>
      <c r="QAU20" s="63"/>
      <c r="QAV20" s="63"/>
      <c r="QAW20" s="63"/>
      <c r="QAX20" s="63"/>
      <c r="QAY20" s="63"/>
      <c r="QAZ20" s="63"/>
      <c r="QBA20" s="63"/>
      <c r="QBB20" s="63"/>
      <c r="QBC20" s="63"/>
      <c r="QBD20" s="63"/>
      <c r="QBE20" s="63"/>
      <c r="QBF20" s="63"/>
      <c r="QBG20" s="63"/>
      <c r="QBH20" s="63"/>
      <c r="QBI20" s="63"/>
      <c r="QBJ20" s="63"/>
      <c r="QBK20" s="63"/>
      <c r="QBL20" s="63"/>
      <c r="QBM20" s="63"/>
      <c r="QBN20" s="63"/>
      <c r="QBO20" s="63"/>
      <c r="QBP20" s="63"/>
      <c r="QBQ20" s="63"/>
      <c r="QBR20" s="63"/>
      <c r="QBS20" s="63"/>
      <c r="QBT20" s="63"/>
      <c r="QBU20" s="63"/>
      <c r="QBV20" s="63"/>
      <c r="QBW20" s="63"/>
      <c r="QBX20" s="63"/>
      <c r="QBY20" s="63"/>
      <c r="QBZ20" s="63"/>
      <c r="QCA20" s="63"/>
      <c r="QCB20" s="63"/>
      <c r="QCC20" s="63"/>
      <c r="QCD20" s="63"/>
      <c r="QCE20" s="63"/>
      <c r="QCF20" s="63"/>
      <c r="QCG20" s="63"/>
      <c r="QCH20" s="63"/>
      <c r="QCI20" s="63"/>
      <c r="QCJ20" s="63"/>
      <c r="QCK20" s="63"/>
      <c r="QCL20" s="63"/>
      <c r="QCM20" s="63"/>
      <c r="QCN20" s="63"/>
      <c r="QCO20" s="63"/>
      <c r="QCP20" s="63"/>
      <c r="QCQ20" s="63"/>
      <c r="QCR20" s="63"/>
      <c r="QCS20" s="63"/>
      <c r="QCT20" s="63"/>
      <c r="QCU20" s="63"/>
      <c r="QCV20" s="63"/>
      <c r="QCW20" s="63"/>
      <c r="QCX20" s="63"/>
      <c r="QCY20" s="63"/>
      <c r="QCZ20" s="63"/>
      <c r="QDA20" s="63"/>
      <c r="QDB20" s="63"/>
      <c r="QDC20" s="63"/>
      <c r="QDD20" s="63"/>
      <c r="QDE20" s="63"/>
      <c r="QDF20" s="63"/>
      <c r="QDG20" s="63"/>
      <c r="QDH20" s="63"/>
      <c r="QDI20" s="63"/>
      <c r="QDJ20" s="63"/>
      <c r="QDK20" s="63"/>
      <c r="QDL20" s="63"/>
      <c r="QDM20" s="63"/>
      <c r="QDN20" s="63"/>
      <c r="QDO20" s="63"/>
      <c r="QDP20" s="63"/>
      <c r="QDQ20" s="63"/>
      <c r="QDR20" s="63"/>
      <c r="QDS20" s="63"/>
      <c r="QDT20" s="63"/>
      <c r="QDU20" s="63"/>
      <c r="QDV20" s="63"/>
      <c r="QDW20" s="63"/>
      <c r="QDX20" s="63"/>
      <c r="QDY20" s="63"/>
      <c r="QDZ20" s="63"/>
      <c r="QEA20" s="63"/>
      <c r="QEB20" s="63"/>
      <c r="QEC20" s="63"/>
      <c r="QED20" s="63"/>
      <c r="QEE20" s="63"/>
      <c r="QEF20" s="63"/>
      <c r="QEG20" s="63"/>
      <c r="QEH20" s="63"/>
      <c r="QEI20" s="63"/>
      <c r="QEJ20" s="63"/>
      <c r="QEK20" s="63"/>
      <c r="QEL20" s="63"/>
      <c r="QEM20" s="63"/>
      <c r="QEN20" s="63"/>
      <c r="QEO20" s="63"/>
      <c r="QEP20" s="63"/>
      <c r="QEQ20" s="63"/>
      <c r="QER20" s="63"/>
      <c r="QES20" s="63"/>
      <c r="QET20" s="63"/>
      <c r="QEU20" s="63"/>
      <c r="QEV20" s="63"/>
      <c r="QEW20" s="63"/>
      <c r="QEX20" s="63"/>
      <c r="QEY20" s="63"/>
      <c r="QEZ20" s="63"/>
      <c r="QFA20" s="63"/>
      <c r="QFB20" s="63"/>
      <c r="QFC20" s="63"/>
      <c r="QFD20" s="63"/>
      <c r="QFE20" s="63"/>
      <c r="QFF20" s="63"/>
      <c r="QFG20" s="63"/>
      <c r="QFH20" s="63"/>
      <c r="QFI20" s="63"/>
      <c r="QFJ20" s="63"/>
      <c r="QFK20" s="63"/>
      <c r="QFL20" s="63"/>
      <c r="QFM20" s="63"/>
      <c r="QFN20" s="63"/>
      <c r="QFO20" s="63"/>
      <c r="QFP20" s="63"/>
      <c r="QFQ20" s="63"/>
      <c r="QFR20" s="63"/>
      <c r="QFS20" s="63"/>
      <c r="QFT20" s="63"/>
      <c r="QFU20" s="63"/>
      <c r="QFV20" s="63"/>
      <c r="QFW20" s="63"/>
      <c r="QFX20" s="63"/>
      <c r="QFY20" s="63"/>
      <c r="QFZ20" s="63"/>
      <c r="QGA20" s="63"/>
      <c r="QGB20" s="63"/>
      <c r="QGC20" s="63"/>
      <c r="QGD20" s="63"/>
      <c r="QGE20" s="63"/>
      <c r="QGF20" s="63"/>
      <c r="QGG20" s="63"/>
      <c r="QGH20" s="63"/>
      <c r="QGI20" s="63"/>
      <c r="QGJ20" s="63"/>
      <c r="QGK20" s="63"/>
      <c r="QGL20" s="63"/>
      <c r="QGM20" s="63"/>
      <c r="QGN20" s="63"/>
      <c r="QGO20" s="63"/>
      <c r="QGP20" s="63"/>
      <c r="QGQ20" s="63"/>
      <c r="QGR20" s="63"/>
      <c r="QGS20" s="63"/>
      <c r="QGT20" s="63"/>
      <c r="QGU20" s="63"/>
      <c r="QGV20" s="63"/>
      <c r="QGW20" s="63"/>
      <c r="QGX20" s="63"/>
      <c r="QGY20" s="63"/>
      <c r="QGZ20" s="63"/>
      <c r="QHA20" s="63"/>
      <c r="QHB20" s="63"/>
      <c r="QHC20" s="63"/>
      <c r="QHD20" s="63"/>
      <c r="QHE20" s="63"/>
      <c r="QHF20" s="63"/>
      <c r="QHG20" s="63"/>
      <c r="QHH20" s="63"/>
      <c r="QHI20" s="63"/>
      <c r="QHJ20" s="63"/>
      <c r="QHK20" s="63"/>
      <c r="QHL20" s="63"/>
      <c r="QHM20" s="63"/>
      <c r="QHN20" s="63"/>
      <c r="QHO20" s="63"/>
      <c r="QHP20" s="63"/>
      <c r="QHQ20" s="63"/>
      <c r="QHR20" s="63"/>
      <c r="QHS20" s="63"/>
      <c r="QHT20" s="63"/>
      <c r="QHU20" s="63"/>
      <c r="QHV20" s="63"/>
      <c r="QHW20" s="63"/>
      <c r="QHX20" s="63"/>
      <c r="QHY20" s="63"/>
      <c r="QHZ20" s="63"/>
      <c r="QIA20" s="63"/>
      <c r="QIB20" s="63"/>
      <c r="QIC20" s="63"/>
      <c r="QID20" s="63"/>
      <c r="QIE20" s="63"/>
      <c r="QIF20" s="63"/>
      <c r="QIG20" s="63"/>
      <c r="QIH20" s="63"/>
      <c r="QII20" s="63"/>
      <c r="QIJ20" s="63"/>
      <c r="QIK20" s="63"/>
      <c r="QIL20" s="63"/>
      <c r="QIM20" s="63"/>
      <c r="QIN20" s="63"/>
      <c r="QIO20" s="63"/>
      <c r="QIP20" s="63"/>
      <c r="QIQ20" s="63"/>
      <c r="QIR20" s="63"/>
      <c r="QIS20" s="63"/>
      <c r="QIT20" s="63"/>
      <c r="QIU20" s="63"/>
      <c r="QIV20" s="63"/>
      <c r="QIW20" s="63"/>
      <c r="QIX20" s="63"/>
      <c r="QIY20" s="63"/>
      <c r="QIZ20" s="63"/>
      <c r="QJA20" s="63"/>
      <c r="QJB20" s="63"/>
      <c r="QJC20" s="63"/>
      <c r="QJD20" s="63"/>
      <c r="QJE20" s="63"/>
      <c r="QJF20" s="63"/>
      <c r="QJG20" s="63"/>
      <c r="QJH20" s="63"/>
      <c r="QJI20" s="63"/>
      <c r="QJJ20" s="63"/>
      <c r="QJK20" s="63"/>
      <c r="QJL20" s="63"/>
      <c r="QJM20" s="63"/>
      <c r="QJN20" s="63"/>
      <c r="QJO20" s="63"/>
      <c r="QJP20" s="63"/>
      <c r="QJQ20" s="63"/>
      <c r="QJR20" s="63"/>
      <c r="QJS20" s="63"/>
      <c r="QJT20" s="63"/>
      <c r="QJU20" s="63"/>
      <c r="QJV20" s="63"/>
      <c r="QJW20" s="63"/>
      <c r="QJX20" s="63"/>
      <c r="QJY20" s="63"/>
      <c r="QJZ20" s="63"/>
      <c r="QKA20" s="63"/>
      <c r="QKB20" s="63"/>
      <c r="QKC20" s="63"/>
      <c r="QKD20" s="63"/>
      <c r="QKE20" s="63"/>
      <c r="QKF20" s="63"/>
      <c r="QKG20" s="63"/>
      <c r="QKH20" s="63"/>
      <c r="QKI20" s="63"/>
      <c r="QKJ20" s="63"/>
      <c r="QKK20" s="63"/>
      <c r="QKL20" s="63"/>
      <c r="QKM20" s="63"/>
      <c r="QKN20" s="63"/>
      <c r="QKO20" s="63"/>
      <c r="QKP20" s="63"/>
      <c r="QKQ20" s="63"/>
      <c r="QKR20" s="63"/>
      <c r="QKS20" s="63"/>
      <c r="QKT20" s="63"/>
      <c r="QKU20" s="63"/>
      <c r="QKV20" s="63"/>
      <c r="QKW20" s="63"/>
      <c r="QKX20" s="63"/>
      <c r="QKY20" s="63"/>
      <c r="QKZ20" s="63"/>
      <c r="QLA20" s="63"/>
      <c r="QLB20" s="63"/>
      <c r="QLC20" s="63"/>
      <c r="QLD20" s="63"/>
      <c r="QLE20" s="63"/>
      <c r="QLF20" s="63"/>
      <c r="QLG20" s="63"/>
      <c r="QLH20" s="63"/>
      <c r="QLI20" s="63"/>
      <c r="QLJ20" s="63"/>
      <c r="QLK20" s="63"/>
      <c r="QLL20" s="63"/>
      <c r="QLM20" s="63"/>
      <c r="QLN20" s="63"/>
      <c r="QLO20" s="63"/>
      <c r="QLP20" s="63"/>
      <c r="QLQ20" s="63"/>
      <c r="QLR20" s="63"/>
      <c r="QLS20" s="63"/>
      <c r="QLT20" s="63"/>
      <c r="QLU20" s="63"/>
      <c r="QLV20" s="63"/>
      <c r="QLW20" s="63"/>
      <c r="QLX20" s="63"/>
      <c r="QLY20" s="63"/>
      <c r="QLZ20" s="63"/>
      <c r="QMA20" s="63"/>
      <c r="QMB20" s="63"/>
      <c r="QMC20" s="63"/>
      <c r="QMD20" s="63"/>
      <c r="QME20" s="63"/>
      <c r="QMF20" s="63"/>
      <c r="QMG20" s="63"/>
      <c r="QMH20" s="63"/>
      <c r="QMI20" s="63"/>
      <c r="QMJ20" s="63"/>
      <c r="QMK20" s="63"/>
      <c r="QML20" s="63"/>
      <c r="QMM20" s="63"/>
      <c r="QMN20" s="63"/>
      <c r="QMO20" s="63"/>
      <c r="QMP20" s="63"/>
      <c r="QMQ20" s="63"/>
      <c r="QMR20" s="63"/>
      <c r="QMS20" s="63"/>
      <c r="QMT20" s="63"/>
      <c r="QMU20" s="63"/>
      <c r="QMV20" s="63"/>
      <c r="QMW20" s="63"/>
      <c r="QMX20" s="63"/>
      <c r="QMY20" s="63"/>
      <c r="QMZ20" s="63"/>
      <c r="QNA20" s="63"/>
      <c r="QNB20" s="63"/>
      <c r="QNC20" s="63"/>
      <c r="QND20" s="63"/>
      <c r="QNE20" s="63"/>
      <c r="QNF20" s="63"/>
      <c r="QNG20" s="63"/>
      <c r="QNH20" s="63"/>
      <c r="QNI20" s="63"/>
      <c r="QNJ20" s="63"/>
      <c r="QNK20" s="63"/>
      <c r="QNL20" s="63"/>
      <c r="QNM20" s="63"/>
      <c r="QNN20" s="63"/>
      <c r="QNO20" s="63"/>
      <c r="QNP20" s="63"/>
      <c r="QNQ20" s="63"/>
      <c r="QNR20" s="63"/>
      <c r="QNS20" s="63"/>
      <c r="QNT20" s="63"/>
      <c r="QNU20" s="63"/>
      <c r="QNV20" s="63"/>
      <c r="QNW20" s="63"/>
      <c r="QNX20" s="63"/>
      <c r="QNY20" s="63"/>
      <c r="QNZ20" s="63"/>
      <c r="QOA20" s="63"/>
      <c r="QOB20" s="63"/>
      <c r="QOC20" s="63"/>
      <c r="QOD20" s="63"/>
      <c r="QOE20" s="63"/>
      <c r="QOF20" s="63"/>
      <c r="QOG20" s="63"/>
      <c r="QOH20" s="63"/>
      <c r="QOI20" s="63"/>
      <c r="QOJ20" s="63"/>
      <c r="QOK20" s="63"/>
      <c r="QOL20" s="63"/>
      <c r="QOM20" s="63"/>
      <c r="QON20" s="63"/>
      <c r="QOO20" s="63"/>
      <c r="QOP20" s="63"/>
      <c r="QOQ20" s="63"/>
      <c r="QOR20" s="63"/>
      <c r="QOS20" s="63"/>
      <c r="QOT20" s="63"/>
      <c r="QOU20" s="63"/>
      <c r="QOV20" s="63"/>
      <c r="QOW20" s="63"/>
      <c r="QOX20" s="63"/>
      <c r="QOY20" s="63"/>
      <c r="QOZ20" s="63"/>
      <c r="QPA20" s="63"/>
      <c r="QPB20" s="63"/>
      <c r="QPC20" s="63"/>
      <c r="QPD20" s="63"/>
      <c r="QPE20" s="63"/>
      <c r="QPF20" s="63"/>
      <c r="QPG20" s="63"/>
      <c r="QPH20" s="63"/>
      <c r="QPI20" s="63"/>
      <c r="QPJ20" s="63"/>
      <c r="QPK20" s="63"/>
      <c r="QPL20" s="63"/>
      <c r="QPM20" s="63"/>
      <c r="QPN20" s="63"/>
      <c r="QPO20" s="63"/>
      <c r="QPP20" s="63"/>
      <c r="QPQ20" s="63"/>
      <c r="QPR20" s="63"/>
      <c r="QPS20" s="63"/>
      <c r="QPT20" s="63"/>
      <c r="QPU20" s="63"/>
      <c r="QPV20" s="63"/>
      <c r="QPW20" s="63"/>
      <c r="QPX20" s="63"/>
      <c r="QPY20" s="63"/>
      <c r="QPZ20" s="63"/>
      <c r="QQA20" s="63"/>
      <c r="QQB20" s="63"/>
      <c r="QQC20" s="63"/>
      <c r="QQD20" s="63"/>
      <c r="QQE20" s="63"/>
      <c r="QQF20" s="63"/>
      <c r="QQG20" s="63"/>
      <c r="QQH20" s="63"/>
      <c r="QQI20" s="63"/>
      <c r="QQJ20" s="63"/>
      <c r="QQK20" s="63"/>
      <c r="QQL20" s="63"/>
      <c r="QQM20" s="63"/>
      <c r="QQN20" s="63"/>
      <c r="QQO20" s="63"/>
      <c r="QQP20" s="63"/>
      <c r="QQQ20" s="63"/>
      <c r="QQR20" s="63"/>
      <c r="QQS20" s="63"/>
      <c r="QQT20" s="63"/>
      <c r="QQU20" s="63"/>
      <c r="QQV20" s="63"/>
      <c r="QQW20" s="63"/>
      <c r="QQX20" s="63"/>
      <c r="QQY20" s="63"/>
      <c r="QQZ20" s="63"/>
      <c r="QRA20" s="63"/>
      <c r="QRB20" s="63"/>
      <c r="QRC20" s="63"/>
      <c r="QRD20" s="63"/>
      <c r="QRE20" s="63"/>
      <c r="QRF20" s="63"/>
      <c r="QRG20" s="63"/>
      <c r="QRH20" s="63"/>
      <c r="QRI20" s="63"/>
      <c r="QRJ20" s="63"/>
      <c r="QRK20" s="63"/>
      <c r="QRL20" s="63"/>
      <c r="QRM20" s="63"/>
      <c r="QRN20" s="63"/>
      <c r="QRO20" s="63"/>
      <c r="QRP20" s="63"/>
      <c r="QRQ20" s="63"/>
      <c r="QRR20" s="63"/>
      <c r="QRS20" s="63"/>
      <c r="QRT20" s="63"/>
      <c r="QRU20" s="63"/>
      <c r="QRV20" s="63"/>
      <c r="QRW20" s="63"/>
      <c r="QRX20" s="63"/>
      <c r="QRY20" s="63"/>
      <c r="QRZ20" s="63"/>
      <c r="QSA20" s="63"/>
      <c r="QSB20" s="63"/>
      <c r="QSC20" s="63"/>
      <c r="QSD20" s="63"/>
      <c r="QSE20" s="63"/>
      <c r="QSF20" s="63"/>
      <c r="QSG20" s="63"/>
      <c r="QSH20" s="63"/>
      <c r="QSI20" s="63"/>
      <c r="QSJ20" s="63"/>
      <c r="QSK20" s="63"/>
      <c r="QSL20" s="63"/>
      <c r="QSM20" s="63"/>
      <c r="QSN20" s="63"/>
      <c r="QSO20" s="63"/>
      <c r="QSP20" s="63"/>
      <c r="QSQ20" s="63"/>
      <c r="QSR20" s="63"/>
      <c r="QSS20" s="63"/>
      <c r="QST20" s="63"/>
      <c r="QSU20" s="63"/>
      <c r="QSV20" s="63"/>
      <c r="QSW20" s="63"/>
      <c r="QSX20" s="63"/>
      <c r="QSY20" s="63"/>
      <c r="QSZ20" s="63"/>
      <c r="QTA20" s="63"/>
      <c r="QTB20" s="63"/>
      <c r="QTC20" s="63"/>
      <c r="QTD20" s="63"/>
      <c r="QTE20" s="63"/>
      <c r="QTF20" s="63"/>
      <c r="QTG20" s="63"/>
      <c r="QTH20" s="63"/>
      <c r="QTI20" s="63"/>
      <c r="QTJ20" s="63"/>
      <c r="QTK20" s="63"/>
      <c r="QTL20" s="63"/>
      <c r="QTM20" s="63"/>
      <c r="QTN20" s="63"/>
      <c r="QTO20" s="63"/>
      <c r="QTP20" s="63"/>
      <c r="QTQ20" s="63"/>
      <c r="QTR20" s="63"/>
      <c r="QTS20" s="63"/>
      <c r="QTT20" s="63"/>
      <c r="QTU20" s="63"/>
      <c r="QTV20" s="63"/>
      <c r="QTW20" s="63"/>
      <c r="QTX20" s="63"/>
      <c r="QTY20" s="63"/>
      <c r="QTZ20" s="63"/>
      <c r="QUA20" s="63"/>
      <c r="QUB20" s="63"/>
      <c r="QUC20" s="63"/>
      <c r="QUD20" s="63"/>
      <c r="QUE20" s="63"/>
      <c r="QUF20" s="63"/>
      <c r="QUG20" s="63"/>
      <c r="QUH20" s="63"/>
      <c r="QUI20" s="63"/>
      <c r="QUJ20" s="63"/>
      <c r="QUK20" s="63"/>
      <c r="QUL20" s="63"/>
      <c r="QUM20" s="63"/>
      <c r="QUN20" s="63"/>
      <c r="QUO20" s="63"/>
      <c r="QUP20" s="63"/>
      <c r="QUQ20" s="63"/>
      <c r="QUR20" s="63"/>
      <c r="QUS20" s="63"/>
      <c r="QUT20" s="63"/>
      <c r="QUU20" s="63"/>
      <c r="QUV20" s="63"/>
      <c r="QUW20" s="63"/>
      <c r="QUX20" s="63"/>
      <c r="QUY20" s="63"/>
      <c r="QUZ20" s="63"/>
      <c r="QVA20" s="63"/>
      <c r="QVB20" s="63"/>
      <c r="QVC20" s="63"/>
      <c r="QVD20" s="63"/>
      <c r="QVE20" s="63"/>
      <c r="QVF20" s="63"/>
      <c r="QVG20" s="63"/>
      <c r="QVH20" s="63"/>
      <c r="QVI20" s="63"/>
      <c r="QVJ20" s="63"/>
      <c r="QVK20" s="63"/>
      <c r="QVL20" s="63"/>
      <c r="QVM20" s="63"/>
      <c r="QVN20" s="63"/>
      <c r="QVO20" s="63"/>
      <c r="QVP20" s="63"/>
      <c r="QVQ20" s="63"/>
      <c r="QVR20" s="63"/>
      <c r="QVS20" s="63"/>
      <c r="QVT20" s="63"/>
      <c r="QVU20" s="63"/>
      <c r="QVV20" s="63"/>
      <c r="QVW20" s="63"/>
      <c r="QVX20" s="63"/>
      <c r="QVY20" s="63"/>
      <c r="QVZ20" s="63"/>
      <c r="QWA20" s="63"/>
      <c r="QWB20" s="63"/>
      <c r="QWC20" s="63"/>
      <c r="QWD20" s="63"/>
      <c r="QWE20" s="63"/>
      <c r="QWF20" s="63"/>
      <c r="QWG20" s="63"/>
      <c r="QWH20" s="63"/>
      <c r="QWI20" s="63"/>
      <c r="QWJ20" s="63"/>
      <c r="QWK20" s="63"/>
      <c r="QWL20" s="63"/>
      <c r="QWM20" s="63"/>
      <c r="QWN20" s="63"/>
      <c r="QWO20" s="63"/>
      <c r="QWP20" s="63"/>
      <c r="QWQ20" s="63"/>
      <c r="QWR20" s="63"/>
      <c r="QWS20" s="63"/>
      <c r="QWT20" s="63"/>
      <c r="QWU20" s="63"/>
      <c r="QWV20" s="63"/>
      <c r="QWW20" s="63"/>
      <c r="QWX20" s="63"/>
      <c r="QWY20" s="63"/>
      <c r="QWZ20" s="63"/>
      <c r="QXA20" s="63"/>
      <c r="QXB20" s="63"/>
      <c r="QXC20" s="63"/>
      <c r="QXD20" s="63"/>
      <c r="QXE20" s="63"/>
      <c r="QXF20" s="63"/>
      <c r="QXG20" s="63"/>
      <c r="QXH20" s="63"/>
      <c r="QXI20" s="63"/>
      <c r="QXJ20" s="63"/>
      <c r="QXK20" s="63"/>
      <c r="QXL20" s="63"/>
      <c r="QXM20" s="63"/>
      <c r="QXN20" s="63"/>
      <c r="QXO20" s="63"/>
      <c r="QXP20" s="63"/>
      <c r="QXQ20" s="63"/>
      <c r="QXR20" s="63"/>
      <c r="QXS20" s="63"/>
      <c r="QXT20" s="63"/>
      <c r="QXU20" s="63"/>
      <c r="QXV20" s="63"/>
      <c r="QXW20" s="63"/>
      <c r="QXX20" s="63"/>
      <c r="QXY20" s="63"/>
      <c r="QXZ20" s="63"/>
      <c r="QYA20" s="63"/>
      <c r="QYB20" s="63"/>
      <c r="QYC20" s="63"/>
      <c r="QYD20" s="63"/>
      <c r="QYE20" s="63"/>
      <c r="QYF20" s="63"/>
      <c r="QYG20" s="63"/>
      <c r="QYH20" s="63"/>
      <c r="QYI20" s="63"/>
      <c r="QYJ20" s="63"/>
      <c r="QYK20" s="63"/>
      <c r="QYL20" s="63"/>
      <c r="QYM20" s="63"/>
      <c r="QYN20" s="63"/>
      <c r="QYO20" s="63"/>
      <c r="QYP20" s="63"/>
      <c r="QYQ20" s="63"/>
      <c r="QYR20" s="63"/>
      <c r="QYS20" s="63"/>
      <c r="QYT20" s="63"/>
      <c r="QYU20" s="63"/>
      <c r="QYV20" s="63"/>
      <c r="QYW20" s="63"/>
      <c r="QYX20" s="63"/>
      <c r="QYY20" s="63"/>
      <c r="QYZ20" s="63"/>
      <c r="QZA20" s="63"/>
      <c r="QZB20" s="63"/>
      <c r="QZC20" s="63"/>
      <c r="QZD20" s="63"/>
      <c r="QZE20" s="63"/>
      <c r="QZF20" s="63"/>
      <c r="QZG20" s="63"/>
      <c r="QZH20" s="63"/>
      <c r="QZI20" s="63"/>
      <c r="QZJ20" s="63"/>
      <c r="QZK20" s="63"/>
      <c r="QZL20" s="63"/>
      <c r="QZM20" s="63"/>
      <c r="QZN20" s="63"/>
      <c r="QZO20" s="63"/>
      <c r="QZP20" s="63"/>
      <c r="QZQ20" s="63"/>
      <c r="QZR20" s="63"/>
      <c r="QZS20" s="63"/>
      <c r="QZT20" s="63"/>
      <c r="QZU20" s="63"/>
      <c r="QZV20" s="63"/>
      <c r="QZW20" s="63"/>
      <c r="QZX20" s="63"/>
      <c r="QZY20" s="63"/>
      <c r="QZZ20" s="63"/>
      <c r="RAA20" s="63"/>
      <c r="RAB20" s="63"/>
      <c r="RAC20" s="63"/>
      <c r="RAD20" s="63"/>
      <c r="RAE20" s="63"/>
      <c r="RAF20" s="63"/>
      <c r="RAG20" s="63"/>
      <c r="RAH20" s="63"/>
      <c r="RAI20" s="63"/>
      <c r="RAJ20" s="63"/>
      <c r="RAK20" s="63"/>
      <c r="RAL20" s="63"/>
      <c r="RAM20" s="63"/>
      <c r="RAN20" s="63"/>
      <c r="RAO20" s="63"/>
      <c r="RAP20" s="63"/>
      <c r="RAQ20" s="63"/>
      <c r="RAR20" s="63"/>
      <c r="RAS20" s="63"/>
      <c r="RAT20" s="63"/>
      <c r="RAU20" s="63"/>
      <c r="RAV20" s="63"/>
      <c r="RAW20" s="63"/>
      <c r="RAX20" s="63"/>
      <c r="RAY20" s="63"/>
      <c r="RAZ20" s="63"/>
      <c r="RBA20" s="63"/>
      <c r="RBB20" s="63"/>
      <c r="RBC20" s="63"/>
      <c r="RBD20" s="63"/>
      <c r="RBE20" s="63"/>
      <c r="RBF20" s="63"/>
      <c r="RBG20" s="63"/>
      <c r="RBH20" s="63"/>
      <c r="RBI20" s="63"/>
      <c r="RBJ20" s="63"/>
      <c r="RBK20" s="63"/>
      <c r="RBL20" s="63"/>
      <c r="RBM20" s="63"/>
      <c r="RBN20" s="63"/>
      <c r="RBO20" s="63"/>
      <c r="RBP20" s="63"/>
      <c r="RBQ20" s="63"/>
      <c r="RBR20" s="63"/>
      <c r="RBS20" s="63"/>
      <c r="RBT20" s="63"/>
      <c r="RBU20" s="63"/>
      <c r="RBV20" s="63"/>
      <c r="RBW20" s="63"/>
      <c r="RBX20" s="63"/>
      <c r="RBY20" s="63"/>
      <c r="RBZ20" s="63"/>
      <c r="RCA20" s="63"/>
      <c r="RCB20" s="63"/>
      <c r="RCC20" s="63"/>
      <c r="RCD20" s="63"/>
      <c r="RCE20" s="63"/>
      <c r="RCF20" s="63"/>
      <c r="RCG20" s="63"/>
      <c r="RCH20" s="63"/>
      <c r="RCI20" s="63"/>
      <c r="RCJ20" s="63"/>
      <c r="RCK20" s="63"/>
      <c r="RCL20" s="63"/>
      <c r="RCM20" s="63"/>
      <c r="RCN20" s="63"/>
      <c r="RCO20" s="63"/>
      <c r="RCP20" s="63"/>
      <c r="RCQ20" s="63"/>
      <c r="RCR20" s="63"/>
      <c r="RCS20" s="63"/>
      <c r="RCT20" s="63"/>
      <c r="RCU20" s="63"/>
      <c r="RCV20" s="63"/>
      <c r="RCW20" s="63"/>
      <c r="RCX20" s="63"/>
      <c r="RCY20" s="63"/>
      <c r="RCZ20" s="63"/>
      <c r="RDA20" s="63"/>
      <c r="RDB20" s="63"/>
      <c r="RDC20" s="63"/>
      <c r="RDD20" s="63"/>
      <c r="RDE20" s="63"/>
      <c r="RDF20" s="63"/>
      <c r="RDG20" s="63"/>
      <c r="RDH20" s="63"/>
      <c r="RDI20" s="63"/>
      <c r="RDJ20" s="63"/>
      <c r="RDK20" s="63"/>
      <c r="RDL20" s="63"/>
      <c r="RDM20" s="63"/>
      <c r="RDN20" s="63"/>
      <c r="RDO20" s="63"/>
      <c r="RDP20" s="63"/>
      <c r="RDQ20" s="63"/>
      <c r="RDR20" s="63"/>
      <c r="RDS20" s="63"/>
      <c r="RDT20" s="63"/>
      <c r="RDU20" s="63"/>
      <c r="RDV20" s="63"/>
      <c r="RDW20" s="63"/>
      <c r="RDX20" s="63"/>
      <c r="RDY20" s="63"/>
      <c r="RDZ20" s="63"/>
      <c r="REA20" s="63"/>
      <c r="REB20" s="63"/>
      <c r="REC20" s="63"/>
      <c r="RED20" s="63"/>
      <c r="REE20" s="63"/>
      <c r="REF20" s="63"/>
      <c r="REG20" s="63"/>
      <c r="REH20" s="63"/>
      <c r="REI20" s="63"/>
      <c r="REJ20" s="63"/>
      <c r="REK20" s="63"/>
      <c r="REL20" s="63"/>
      <c r="REM20" s="63"/>
      <c r="REN20" s="63"/>
      <c r="REO20" s="63"/>
      <c r="REP20" s="63"/>
      <c r="REQ20" s="63"/>
      <c r="RER20" s="63"/>
      <c r="RES20" s="63"/>
      <c r="RET20" s="63"/>
      <c r="REU20" s="63"/>
      <c r="REV20" s="63"/>
      <c r="REW20" s="63"/>
      <c r="REX20" s="63"/>
      <c r="REY20" s="63"/>
      <c r="REZ20" s="63"/>
      <c r="RFA20" s="63"/>
      <c r="RFB20" s="63"/>
      <c r="RFC20" s="63"/>
      <c r="RFD20" s="63"/>
      <c r="RFE20" s="63"/>
      <c r="RFF20" s="63"/>
      <c r="RFG20" s="63"/>
      <c r="RFH20" s="63"/>
      <c r="RFI20" s="63"/>
      <c r="RFJ20" s="63"/>
      <c r="RFK20" s="63"/>
      <c r="RFL20" s="63"/>
      <c r="RFM20" s="63"/>
      <c r="RFN20" s="63"/>
      <c r="RFO20" s="63"/>
      <c r="RFP20" s="63"/>
      <c r="RFQ20" s="63"/>
      <c r="RFR20" s="63"/>
      <c r="RFS20" s="63"/>
      <c r="RFT20" s="63"/>
      <c r="RFU20" s="63"/>
      <c r="RFV20" s="63"/>
      <c r="RFW20" s="63"/>
      <c r="RFX20" s="63"/>
      <c r="RFY20" s="63"/>
      <c r="RFZ20" s="63"/>
      <c r="RGA20" s="63"/>
      <c r="RGB20" s="63"/>
      <c r="RGC20" s="63"/>
      <c r="RGD20" s="63"/>
      <c r="RGE20" s="63"/>
      <c r="RGF20" s="63"/>
      <c r="RGG20" s="63"/>
      <c r="RGH20" s="63"/>
      <c r="RGI20" s="63"/>
      <c r="RGJ20" s="63"/>
      <c r="RGK20" s="63"/>
      <c r="RGL20" s="63"/>
      <c r="RGM20" s="63"/>
      <c r="RGN20" s="63"/>
      <c r="RGO20" s="63"/>
      <c r="RGP20" s="63"/>
      <c r="RGQ20" s="63"/>
      <c r="RGR20" s="63"/>
      <c r="RGS20" s="63"/>
      <c r="RGT20" s="63"/>
      <c r="RGU20" s="63"/>
      <c r="RGV20" s="63"/>
      <c r="RGW20" s="63"/>
      <c r="RGX20" s="63"/>
      <c r="RGY20" s="63"/>
      <c r="RGZ20" s="63"/>
      <c r="RHA20" s="63"/>
      <c r="RHB20" s="63"/>
      <c r="RHC20" s="63"/>
      <c r="RHD20" s="63"/>
      <c r="RHE20" s="63"/>
      <c r="RHF20" s="63"/>
      <c r="RHG20" s="63"/>
      <c r="RHH20" s="63"/>
      <c r="RHI20" s="63"/>
      <c r="RHJ20" s="63"/>
      <c r="RHK20" s="63"/>
      <c r="RHL20" s="63"/>
      <c r="RHM20" s="63"/>
      <c r="RHN20" s="63"/>
      <c r="RHO20" s="63"/>
      <c r="RHP20" s="63"/>
      <c r="RHQ20" s="63"/>
      <c r="RHR20" s="63"/>
      <c r="RHS20" s="63"/>
      <c r="RHT20" s="63"/>
      <c r="RHU20" s="63"/>
      <c r="RHV20" s="63"/>
      <c r="RHW20" s="63"/>
      <c r="RHX20" s="63"/>
      <c r="RHY20" s="63"/>
      <c r="RHZ20" s="63"/>
      <c r="RIA20" s="63"/>
      <c r="RIB20" s="63"/>
      <c r="RIC20" s="63"/>
      <c r="RID20" s="63"/>
      <c r="RIE20" s="63"/>
      <c r="RIF20" s="63"/>
      <c r="RIG20" s="63"/>
      <c r="RIH20" s="63"/>
      <c r="RII20" s="63"/>
      <c r="RIJ20" s="63"/>
      <c r="RIK20" s="63"/>
      <c r="RIL20" s="63"/>
      <c r="RIM20" s="63"/>
      <c r="RIN20" s="63"/>
      <c r="RIO20" s="63"/>
      <c r="RIP20" s="63"/>
      <c r="RIQ20" s="63"/>
      <c r="RIR20" s="63"/>
      <c r="RIS20" s="63"/>
      <c r="RIT20" s="63"/>
      <c r="RIU20" s="63"/>
      <c r="RIV20" s="63"/>
      <c r="RIW20" s="63"/>
      <c r="RIX20" s="63"/>
      <c r="RIY20" s="63"/>
      <c r="RIZ20" s="63"/>
      <c r="RJA20" s="63"/>
      <c r="RJB20" s="63"/>
      <c r="RJC20" s="63"/>
      <c r="RJD20" s="63"/>
      <c r="RJE20" s="63"/>
      <c r="RJF20" s="63"/>
      <c r="RJG20" s="63"/>
      <c r="RJH20" s="63"/>
      <c r="RJI20" s="63"/>
      <c r="RJJ20" s="63"/>
      <c r="RJK20" s="63"/>
      <c r="RJL20" s="63"/>
      <c r="RJM20" s="63"/>
      <c r="RJN20" s="63"/>
      <c r="RJO20" s="63"/>
      <c r="RJP20" s="63"/>
      <c r="RJQ20" s="63"/>
      <c r="RJR20" s="63"/>
      <c r="RJS20" s="63"/>
      <c r="RJT20" s="63"/>
      <c r="RJU20" s="63"/>
      <c r="RJV20" s="63"/>
      <c r="RJW20" s="63"/>
      <c r="RJX20" s="63"/>
      <c r="RJY20" s="63"/>
      <c r="RJZ20" s="63"/>
      <c r="RKA20" s="63"/>
      <c r="RKB20" s="63"/>
      <c r="RKC20" s="63"/>
      <c r="RKD20" s="63"/>
      <c r="RKE20" s="63"/>
      <c r="RKF20" s="63"/>
      <c r="RKG20" s="63"/>
      <c r="RKH20" s="63"/>
      <c r="RKI20" s="63"/>
      <c r="RKJ20" s="63"/>
      <c r="RKK20" s="63"/>
      <c r="RKL20" s="63"/>
      <c r="RKM20" s="63"/>
      <c r="RKN20" s="63"/>
      <c r="RKO20" s="63"/>
      <c r="RKP20" s="63"/>
      <c r="RKQ20" s="63"/>
      <c r="RKR20" s="63"/>
      <c r="RKS20" s="63"/>
      <c r="RKT20" s="63"/>
      <c r="RKU20" s="63"/>
      <c r="RKV20" s="63"/>
      <c r="RKW20" s="63"/>
      <c r="RKX20" s="63"/>
      <c r="RKY20" s="63"/>
      <c r="RKZ20" s="63"/>
      <c r="RLA20" s="63"/>
      <c r="RLB20" s="63"/>
      <c r="RLC20" s="63"/>
      <c r="RLD20" s="63"/>
      <c r="RLE20" s="63"/>
      <c r="RLF20" s="63"/>
      <c r="RLG20" s="63"/>
      <c r="RLH20" s="63"/>
      <c r="RLI20" s="63"/>
      <c r="RLJ20" s="63"/>
      <c r="RLK20" s="63"/>
      <c r="RLL20" s="63"/>
      <c r="RLM20" s="63"/>
      <c r="RLN20" s="63"/>
      <c r="RLO20" s="63"/>
      <c r="RLP20" s="63"/>
      <c r="RLQ20" s="63"/>
      <c r="RLR20" s="63"/>
      <c r="RLS20" s="63"/>
      <c r="RLT20" s="63"/>
      <c r="RLU20" s="63"/>
      <c r="RLV20" s="63"/>
      <c r="RLW20" s="63"/>
      <c r="RLX20" s="63"/>
      <c r="RLY20" s="63"/>
      <c r="RLZ20" s="63"/>
      <c r="RMA20" s="63"/>
      <c r="RMB20" s="63"/>
      <c r="RMC20" s="63"/>
      <c r="RMD20" s="63"/>
      <c r="RME20" s="63"/>
      <c r="RMF20" s="63"/>
      <c r="RMG20" s="63"/>
      <c r="RMH20" s="63"/>
      <c r="RMI20" s="63"/>
      <c r="RMJ20" s="63"/>
      <c r="RMK20" s="63"/>
      <c r="RML20" s="63"/>
      <c r="RMM20" s="63"/>
      <c r="RMN20" s="63"/>
      <c r="RMO20" s="63"/>
      <c r="RMP20" s="63"/>
      <c r="RMQ20" s="63"/>
      <c r="RMR20" s="63"/>
      <c r="RMS20" s="63"/>
      <c r="RMT20" s="63"/>
      <c r="RMU20" s="63"/>
      <c r="RMV20" s="63"/>
      <c r="RMW20" s="63"/>
      <c r="RMX20" s="63"/>
      <c r="RMY20" s="63"/>
      <c r="RMZ20" s="63"/>
      <c r="RNA20" s="63"/>
      <c r="RNB20" s="63"/>
      <c r="RNC20" s="63"/>
      <c r="RND20" s="63"/>
      <c r="RNE20" s="63"/>
      <c r="RNF20" s="63"/>
      <c r="RNG20" s="63"/>
      <c r="RNH20" s="63"/>
      <c r="RNI20" s="63"/>
      <c r="RNJ20" s="63"/>
      <c r="RNK20" s="63"/>
      <c r="RNL20" s="63"/>
      <c r="RNM20" s="63"/>
      <c r="RNN20" s="63"/>
      <c r="RNO20" s="63"/>
      <c r="RNP20" s="63"/>
      <c r="RNQ20" s="63"/>
      <c r="RNR20" s="63"/>
      <c r="RNS20" s="63"/>
      <c r="RNT20" s="63"/>
      <c r="RNU20" s="63"/>
      <c r="RNV20" s="63"/>
      <c r="RNW20" s="63"/>
      <c r="RNX20" s="63"/>
      <c r="RNY20" s="63"/>
      <c r="RNZ20" s="63"/>
      <c r="ROA20" s="63"/>
      <c r="ROB20" s="63"/>
      <c r="ROC20" s="63"/>
      <c r="ROD20" s="63"/>
      <c r="ROE20" s="63"/>
      <c r="ROF20" s="63"/>
      <c r="ROG20" s="63"/>
      <c r="ROH20" s="63"/>
      <c r="ROI20" s="63"/>
      <c r="ROJ20" s="63"/>
      <c r="ROK20" s="63"/>
      <c r="ROL20" s="63"/>
      <c r="ROM20" s="63"/>
      <c r="RON20" s="63"/>
      <c r="ROO20" s="63"/>
      <c r="ROP20" s="63"/>
      <c r="ROQ20" s="63"/>
      <c r="ROR20" s="63"/>
      <c r="ROS20" s="63"/>
      <c r="ROT20" s="63"/>
      <c r="ROU20" s="63"/>
      <c r="ROV20" s="63"/>
      <c r="ROW20" s="63"/>
      <c r="ROX20" s="63"/>
      <c r="ROY20" s="63"/>
      <c r="ROZ20" s="63"/>
      <c r="RPA20" s="63"/>
      <c r="RPB20" s="63"/>
      <c r="RPC20" s="63"/>
      <c r="RPD20" s="63"/>
      <c r="RPE20" s="63"/>
      <c r="RPF20" s="63"/>
      <c r="RPG20" s="63"/>
      <c r="RPH20" s="63"/>
      <c r="RPI20" s="63"/>
      <c r="RPJ20" s="63"/>
      <c r="RPK20" s="63"/>
      <c r="RPL20" s="63"/>
      <c r="RPM20" s="63"/>
      <c r="RPN20" s="63"/>
      <c r="RPO20" s="63"/>
      <c r="RPP20" s="63"/>
      <c r="RPQ20" s="63"/>
      <c r="RPR20" s="63"/>
      <c r="RPS20" s="63"/>
      <c r="RPT20" s="63"/>
      <c r="RPU20" s="63"/>
      <c r="RPV20" s="63"/>
      <c r="RPW20" s="63"/>
      <c r="RPX20" s="63"/>
      <c r="RPY20" s="63"/>
      <c r="RPZ20" s="63"/>
      <c r="RQA20" s="63"/>
      <c r="RQB20" s="63"/>
      <c r="RQC20" s="63"/>
      <c r="RQD20" s="63"/>
      <c r="RQE20" s="63"/>
      <c r="RQF20" s="63"/>
      <c r="RQG20" s="63"/>
      <c r="RQH20" s="63"/>
      <c r="RQI20" s="63"/>
      <c r="RQJ20" s="63"/>
      <c r="RQK20" s="63"/>
      <c r="RQL20" s="63"/>
      <c r="RQM20" s="63"/>
      <c r="RQN20" s="63"/>
      <c r="RQO20" s="63"/>
      <c r="RQP20" s="63"/>
      <c r="RQQ20" s="63"/>
      <c r="RQR20" s="63"/>
      <c r="RQS20" s="63"/>
      <c r="RQT20" s="63"/>
      <c r="RQU20" s="63"/>
      <c r="RQV20" s="63"/>
      <c r="RQW20" s="63"/>
      <c r="RQX20" s="63"/>
      <c r="RQY20" s="63"/>
      <c r="RQZ20" s="63"/>
      <c r="RRA20" s="63"/>
      <c r="RRB20" s="63"/>
      <c r="RRC20" s="63"/>
      <c r="RRD20" s="63"/>
      <c r="RRE20" s="63"/>
      <c r="RRF20" s="63"/>
      <c r="RRG20" s="63"/>
      <c r="RRH20" s="63"/>
      <c r="RRI20" s="63"/>
      <c r="RRJ20" s="63"/>
      <c r="RRK20" s="63"/>
      <c r="RRL20" s="63"/>
      <c r="RRM20" s="63"/>
      <c r="RRN20" s="63"/>
      <c r="RRO20" s="63"/>
      <c r="RRP20" s="63"/>
      <c r="RRQ20" s="63"/>
      <c r="RRR20" s="63"/>
      <c r="RRS20" s="63"/>
      <c r="RRT20" s="63"/>
      <c r="RRU20" s="63"/>
      <c r="RRV20" s="63"/>
      <c r="RRW20" s="63"/>
      <c r="RRX20" s="63"/>
      <c r="RRY20" s="63"/>
      <c r="RRZ20" s="63"/>
      <c r="RSA20" s="63"/>
      <c r="RSB20" s="63"/>
      <c r="RSC20" s="63"/>
      <c r="RSD20" s="63"/>
      <c r="RSE20" s="63"/>
      <c r="RSF20" s="63"/>
      <c r="RSG20" s="63"/>
      <c r="RSH20" s="63"/>
      <c r="RSI20" s="63"/>
      <c r="RSJ20" s="63"/>
      <c r="RSK20" s="63"/>
      <c r="RSL20" s="63"/>
      <c r="RSM20" s="63"/>
      <c r="RSN20" s="63"/>
      <c r="RSO20" s="63"/>
      <c r="RSP20" s="63"/>
      <c r="RSQ20" s="63"/>
      <c r="RSR20" s="63"/>
      <c r="RSS20" s="63"/>
      <c r="RST20" s="63"/>
      <c r="RSU20" s="63"/>
      <c r="RSV20" s="63"/>
      <c r="RSW20" s="63"/>
      <c r="RSX20" s="63"/>
      <c r="RSY20" s="63"/>
      <c r="RSZ20" s="63"/>
      <c r="RTA20" s="63"/>
      <c r="RTB20" s="63"/>
      <c r="RTC20" s="63"/>
      <c r="RTD20" s="63"/>
      <c r="RTE20" s="63"/>
      <c r="RTF20" s="63"/>
      <c r="RTG20" s="63"/>
      <c r="RTH20" s="63"/>
      <c r="RTI20" s="63"/>
      <c r="RTJ20" s="63"/>
      <c r="RTK20" s="63"/>
      <c r="RTL20" s="63"/>
      <c r="RTM20" s="63"/>
      <c r="RTN20" s="63"/>
      <c r="RTO20" s="63"/>
      <c r="RTP20" s="63"/>
      <c r="RTQ20" s="63"/>
      <c r="RTR20" s="63"/>
      <c r="RTS20" s="63"/>
      <c r="RTT20" s="63"/>
      <c r="RTU20" s="63"/>
      <c r="RTV20" s="63"/>
      <c r="RTW20" s="63"/>
      <c r="RTX20" s="63"/>
      <c r="RTY20" s="63"/>
      <c r="RTZ20" s="63"/>
      <c r="RUA20" s="63"/>
      <c r="RUB20" s="63"/>
      <c r="RUC20" s="63"/>
      <c r="RUD20" s="63"/>
      <c r="RUE20" s="63"/>
      <c r="RUF20" s="63"/>
      <c r="RUG20" s="63"/>
      <c r="RUH20" s="63"/>
      <c r="RUI20" s="63"/>
      <c r="RUJ20" s="63"/>
      <c r="RUK20" s="63"/>
      <c r="RUL20" s="63"/>
      <c r="RUM20" s="63"/>
      <c r="RUN20" s="63"/>
      <c r="RUO20" s="63"/>
      <c r="RUP20" s="63"/>
      <c r="RUQ20" s="63"/>
      <c r="RUR20" s="63"/>
      <c r="RUS20" s="63"/>
      <c r="RUT20" s="63"/>
      <c r="RUU20" s="63"/>
      <c r="RUV20" s="63"/>
      <c r="RUW20" s="63"/>
      <c r="RUX20" s="63"/>
      <c r="RUY20" s="63"/>
      <c r="RUZ20" s="63"/>
      <c r="RVA20" s="63"/>
      <c r="RVB20" s="63"/>
      <c r="RVC20" s="63"/>
      <c r="RVD20" s="63"/>
      <c r="RVE20" s="63"/>
      <c r="RVF20" s="63"/>
      <c r="RVG20" s="63"/>
      <c r="RVH20" s="63"/>
      <c r="RVI20" s="63"/>
      <c r="RVJ20" s="63"/>
      <c r="RVK20" s="63"/>
      <c r="RVL20" s="63"/>
      <c r="RVM20" s="63"/>
      <c r="RVN20" s="63"/>
      <c r="RVO20" s="63"/>
      <c r="RVP20" s="63"/>
      <c r="RVQ20" s="63"/>
      <c r="RVR20" s="63"/>
      <c r="RVS20" s="63"/>
      <c r="RVT20" s="63"/>
      <c r="RVU20" s="63"/>
      <c r="RVV20" s="63"/>
      <c r="RVW20" s="63"/>
      <c r="RVX20" s="63"/>
      <c r="RVY20" s="63"/>
      <c r="RVZ20" s="63"/>
      <c r="RWA20" s="63"/>
      <c r="RWB20" s="63"/>
      <c r="RWC20" s="63"/>
      <c r="RWD20" s="63"/>
      <c r="RWE20" s="63"/>
      <c r="RWF20" s="63"/>
      <c r="RWG20" s="63"/>
      <c r="RWH20" s="63"/>
      <c r="RWI20" s="63"/>
      <c r="RWJ20" s="63"/>
      <c r="RWK20" s="63"/>
      <c r="RWL20" s="63"/>
      <c r="RWM20" s="63"/>
      <c r="RWN20" s="63"/>
      <c r="RWO20" s="63"/>
      <c r="RWP20" s="63"/>
      <c r="RWQ20" s="63"/>
      <c r="RWR20" s="63"/>
      <c r="RWS20" s="63"/>
      <c r="RWT20" s="63"/>
      <c r="RWU20" s="63"/>
      <c r="RWV20" s="63"/>
      <c r="RWW20" s="63"/>
      <c r="RWX20" s="63"/>
      <c r="RWY20" s="63"/>
      <c r="RWZ20" s="63"/>
      <c r="RXA20" s="63"/>
      <c r="RXB20" s="63"/>
      <c r="RXC20" s="63"/>
      <c r="RXD20" s="63"/>
      <c r="RXE20" s="63"/>
      <c r="RXF20" s="63"/>
      <c r="RXG20" s="63"/>
      <c r="RXH20" s="63"/>
      <c r="RXI20" s="63"/>
      <c r="RXJ20" s="63"/>
      <c r="RXK20" s="63"/>
      <c r="RXL20" s="63"/>
      <c r="RXM20" s="63"/>
      <c r="RXN20" s="63"/>
      <c r="RXO20" s="63"/>
      <c r="RXP20" s="63"/>
      <c r="RXQ20" s="63"/>
      <c r="RXR20" s="63"/>
      <c r="RXS20" s="63"/>
      <c r="RXT20" s="63"/>
      <c r="RXU20" s="63"/>
      <c r="RXV20" s="63"/>
      <c r="RXW20" s="63"/>
      <c r="RXX20" s="63"/>
      <c r="RXY20" s="63"/>
      <c r="RXZ20" s="63"/>
      <c r="RYA20" s="63"/>
      <c r="RYB20" s="63"/>
      <c r="RYC20" s="63"/>
      <c r="RYD20" s="63"/>
      <c r="RYE20" s="63"/>
      <c r="RYF20" s="63"/>
      <c r="RYG20" s="63"/>
      <c r="RYH20" s="63"/>
      <c r="RYI20" s="63"/>
      <c r="RYJ20" s="63"/>
      <c r="RYK20" s="63"/>
      <c r="RYL20" s="63"/>
      <c r="RYM20" s="63"/>
      <c r="RYN20" s="63"/>
      <c r="RYO20" s="63"/>
      <c r="RYP20" s="63"/>
      <c r="RYQ20" s="63"/>
      <c r="RYR20" s="63"/>
      <c r="RYS20" s="63"/>
      <c r="RYT20" s="63"/>
      <c r="RYU20" s="63"/>
      <c r="RYV20" s="63"/>
      <c r="RYW20" s="63"/>
      <c r="RYX20" s="63"/>
      <c r="RYY20" s="63"/>
      <c r="RYZ20" s="63"/>
      <c r="RZA20" s="63"/>
      <c r="RZB20" s="63"/>
      <c r="RZC20" s="63"/>
      <c r="RZD20" s="63"/>
      <c r="RZE20" s="63"/>
      <c r="RZF20" s="63"/>
      <c r="RZG20" s="63"/>
      <c r="RZH20" s="63"/>
      <c r="RZI20" s="63"/>
      <c r="RZJ20" s="63"/>
      <c r="RZK20" s="63"/>
      <c r="RZL20" s="63"/>
      <c r="RZM20" s="63"/>
      <c r="RZN20" s="63"/>
      <c r="RZO20" s="63"/>
      <c r="RZP20" s="63"/>
      <c r="RZQ20" s="63"/>
      <c r="RZR20" s="63"/>
      <c r="RZS20" s="63"/>
      <c r="RZT20" s="63"/>
      <c r="RZU20" s="63"/>
      <c r="RZV20" s="63"/>
      <c r="RZW20" s="63"/>
      <c r="RZX20" s="63"/>
      <c r="RZY20" s="63"/>
      <c r="RZZ20" s="63"/>
      <c r="SAA20" s="63"/>
      <c r="SAB20" s="63"/>
      <c r="SAC20" s="63"/>
      <c r="SAD20" s="63"/>
      <c r="SAE20" s="63"/>
      <c r="SAF20" s="63"/>
      <c r="SAG20" s="63"/>
      <c r="SAH20" s="63"/>
      <c r="SAI20" s="63"/>
      <c r="SAJ20" s="63"/>
      <c r="SAK20" s="63"/>
      <c r="SAL20" s="63"/>
      <c r="SAM20" s="63"/>
      <c r="SAN20" s="63"/>
      <c r="SAO20" s="63"/>
      <c r="SAP20" s="63"/>
      <c r="SAQ20" s="63"/>
      <c r="SAR20" s="63"/>
      <c r="SAS20" s="63"/>
      <c r="SAT20" s="63"/>
      <c r="SAU20" s="63"/>
      <c r="SAV20" s="63"/>
      <c r="SAW20" s="63"/>
      <c r="SAX20" s="63"/>
      <c r="SAY20" s="63"/>
      <c r="SAZ20" s="63"/>
      <c r="SBA20" s="63"/>
      <c r="SBB20" s="63"/>
      <c r="SBC20" s="63"/>
      <c r="SBD20" s="63"/>
      <c r="SBE20" s="63"/>
      <c r="SBF20" s="63"/>
      <c r="SBG20" s="63"/>
      <c r="SBH20" s="63"/>
      <c r="SBI20" s="63"/>
      <c r="SBJ20" s="63"/>
      <c r="SBK20" s="63"/>
      <c r="SBL20" s="63"/>
      <c r="SBM20" s="63"/>
      <c r="SBN20" s="63"/>
      <c r="SBO20" s="63"/>
      <c r="SBP20" s="63"/>
      <c r="SBQ20" s="63"/>
      <c r="SBR20" s="63"/>
      <c r="SBS20" s="63"/>
      <c r="SBT20" s="63"/>
      <c r="SBU20" s="63"/>
      <c r="SBV20" s="63"/>
      <c r="SBW20" s="63"/>
      <c r="SBX20" s="63"/>
      <c r="SBY20" s="63"/>
      <c r="SBZ20" s="63"/>
      <c r="SCA20" s="63"/>
      <c r="SCB20" s="63"/>
      <c r="SCC20" s="63"/>
      <c r="SCD20" s="63"/>
      <c r="SCE20" s="63"/>
      <c r="SCF20" s="63"/>
      <c r="SCG20" s="63"/>
      <c r="SCH20" s="63"/>
      <c r="SCI20" s="63"/>
      <c r="SCJ20" s="63"/>
      <c r="SCK20" s="63"/>
      <c r="SCL20" s="63"/>
      <c r="SCM20" s="63"/>
      <c r="SCN20" s="63"/>
      <c r="SCO20" s="63"/>
      <c r="SCP20" s="63"/>
      <c r="SCQ20" s="63"/>
      <c r="SCR20" s="63"/>
      <c r="SCS20" s="63"/>
      <c r="SCT20" s="63"/>
      <c r="SCU20" s="63"/>
      <c r="SCV20" s="63"/>
      <c r="SCW20" s="63"/>
      <c r="SCX20" s="63"/>
      <c r="SCY20" s="63"/>
      <c r="SCZ20" s="63"/>
      <c r="SDA20" s="63"/>
      <c r="SDB20" s="63"/>
      <c r="SDC20" s="63"/>
      <c r="SDD20" s="63"/>
      <c r="SDE20" s="63"/>
      <c r="SDF20" s="63"/>
      <c r="SDG20" s="63"/>
      <c r="SDH20" s="63"/>
      <c r="SDI20" s="63"/>
      <c r="SDJ20" s="63"/>
      <c r="SDK20" s="63"/>
      <c r="SDL20" s="63"/>
      <c r="SDM20" s="63"/>
      <c r="SDN20" s="63"/>
      <c r="SDO20" s="63"/>
      <c r="SDP20" s="63"/>
      <c r="SDQ20" s="63"/>
      <c r="SDR20" s="63"/>
      <c r="SDS20" s="63"/>
      <c r="SDT20" s="63"/>
      <c r="SDU20" s="63"/>
      <c r="SDV20" s="63"/>
      <c r="SDW20" s="63"/>
      <c r="SDX20" s="63"/>
      <c r="SDY20" s="63"/>
      <c r="SDZ20" s="63"/>
      <c r="SEA20" s="63"/>
      <c r="SEB20" s="63"/>
      <c r="SEC20" s="63"/>
      <c r="SED20" s="63"/>
      <c r="SEE20" s="63"/>
      <c r="SEF20" s="63"/>
      <c r="SEG20" s="63"/>
      <c r="SEH20" s="63"/>
      <c r="SEI20" s="63"/>
      <c r="SEJ20" s="63"/>
      <c r="SEK20" s="63"/>
      <c r="SEL20" s="63"/>
      <c r="SEM20" s="63"/>
      <c r="SEN20" s="63"/>
      <c r="SEO20" s="63"/>
      <c r="SEP20" s="63"/>
      <c r="SEQ20" s="63"/>
      <c r="SER20" s="63"/>
      <c r="SES20" s="63"/>
      <c r="SET20" s="63"/>
      <c r="SEU20" s="63"/>
      <c r="SEV20" s="63"/>
      <c r="SEW20" s="63"/>
      <c r="SEX20" s="63"/>
      <c r="SEY20" s="63"/>
      <c r="SEZ20" s="63"/>
      <c r="SFA20" s="63"/>
      <c r="SFB20" s="63"/>
      <c r="SFC20" s="63"/>
      <c r="SFD20" s="63"/>
      <c r="SFE20" s="63"/>
      <c r="SFF20" s="63"/>
      <c r="SFG20" s="63"/>
      <c r="SFH20" s="63"/>
      <c r="SFI20" s="63"/>
      <c r="SFJ20" s="63"/>
      <c r="SFK20" s="63"/>
      <c r="SFL20" s="63"/>
      <c r="SFM20" s="63"/>
      <c r="SFN20" s="63"/>
      <c r="SFO20" s="63"/>
      <c r="SFP20" s="63"/>
      <c r="SFQ20" s="63"/>
      <c r="SFR20" s="63"/>
      <c r="SFS20" s="63"/>
      <c r="SFT20" s="63"/>
      <c r="SFU20" s="63"/>
      <c r="SFV20" s="63"/>
      <c r="SFW20" s="63"/>
      <c r="SFX20" s="63"/>
      <c r="SFY20" s="63"/>
      <c r="SFZ20" s="63"/>
      <c r="SGA20" s="63"/>
      <c r="SGB20" s="63"/>
      <c r="SGC20" s="63"/>
      <c r="SGD20" s="63"/>
      <c r="SGE20" s="63"/>
      <c r="SGF20" s="63"/>
      <c r="SGG20" s="63"/>
      <c r="SGH20" s="63"/>
      <c r="SGI20" s="63"/>
      <c r="SGJ20" s="63"/>
      <c r="SGK20" s="63"/>
      <c r="SGL20" s="63"/>
      <c r="SGM20" s="63"/>
      <c r="SGN20" s="63"/>
      <c r="SGO20" s="63"/>
      <c r="SGP20" s="63"/>
      <c r="SGQ20" s="63"/>
      <c r="SGR20" s="63"/>
      <c r="SGS20" s="63"/>
      <c r="SGT20" s="63"/>
      <c r="SGU20" s="63"/>
      <c r="SGV20" s="63"/>
      <c r="SGW20" s="63"/>
      <c r="SGX20" s="63"/>
      <c r="SGY20" s="63"/>
      <c r="SGZ20" s="63"/>
      <c r="SHA20" s="63"/>
      <c r="SHB20" s="63"/>
      <c r="SHC20" s="63"/>
      <c r="SHD20" s="63"/>
      <c r="SHE20" s="63"/>
      <c r="SHF20" s="63"/>
      <c r="SHG20" s="63"/>
      <c r="SHH20" s="63"/>
      <c r="SHI20" s="63"/>
      <c r="SHJ20" s="63"/>
      <c r="SHK20" s="63"/>
      <c r="SHL20" s="63"/>
      <c r="SHM20" s="63"/>
      <c r="SHN20" s="63"/>
      <c r="SHO20" s="63"/>
      <c r="SHP20" s="63"/>
      <c r="SHQ20" s="63"/>
      <c r="SHR20" s="63"/>
      <c r="SHS20" s="63"/>
      <c r="SHT20" s="63"/>
      <c r="SHU20" s="63"/>
      <c r="SHV20" s="63"/>
      <c r="SHW20" s="63"/>
      <c r="SHX20" s="63"/>
      <c r="SHY20" s="63"/>
      <c r="SHZ20" s="63"/>
      <c r="SIA20" s="63"/>
      <c r="SIB20" s="63"/>
      <c r="SIC20" s="63"/>
      <c r="SID20" s="63"/>
      <c r="SIE20" s="63"/>
      <c r="SIF20" s="63"/>
      <c r="SIG20" s="63"/>
      <c r="SIH20" s="63"/>
      <c r="SII20" s="63"/>
      <c r="SIJ20" s="63"/>
      <c r="SIK20" s="63"/>
      <c r="SIL20" s="63"/>
      <c r="SIM20" s="63"/>
      <c r="SIN20" s="63"/>
      <c r="SIO20" s="63"/>
      <c r="SIP20" s="63"/>
      <c r="SIQ20" s="63"/>
      <c r="SIR20" s="63"/>
      <c r="SIS20" s="63"/>
      <c r="SIT20" s="63"/>
      <c r="SIU20" s="63"/>
      <c r="SIV20" s="63"/>
      <c r="SIW20" s="63"/>
      <c r="SIX20" s="63"/>
      <c r="SIY20" s="63"/>
      <c r="SIZ20" s="63"/>
      <c r="SJA20" s="63"/>
      <c r="SJB20" s="63"/>
      <c r="SJC20" s="63"/>
      <c r="SJD20" s="63"/>
      <c r="SJE20" s="63"/>
      <c r="SJF20" s="63"/>
      <c r="SJG20" s="63"/>
      <c r="SJH20" s="63"/>
      <c r="SJI20" s="63"/>
      <c r="SJJ20" s="63"/>
      <c r="SJK20" s="63"/>
      <c r="SJL20" s="63"/>
      <c r="SJM20" s="63"/>
      <c r="SJN20" s="63"/>
      <c r="SJO20" s="63"/>
      <c r="SJP20" s="63"/>
      <c r="SJQ20" s="63"/>
      <c r="SJR20" s="63"/>
      <c r="SJS20" s="63"/>
      <c r="SJT20" s="63"/>
      <c r="SJU20" s="63"/>
      <c r="SJV20" s="63"/>
      <c r="SJW20" s="63"/>
      <c r="SJX20" s="63"/>
      <c r="SJY20" s="63"/>
      <c r="SJZ20" s="63"/>
      <c r="SKA20" s="63"/>
      <c r="SKB20" s="63"/>
      <c r="SKC20" s="63"/>
      <c r="SKD20" s="63"/>
      <c r="SKE20" s="63"/>
      <c r="SKF20" s="63"/>
      <c r="SKG20" s="63"/>
      <c r="SKH20" s="63"/>
      <c r="SKI20" s="63"/>
      <c r="SKJ20" s="63"/>
      <c r="SKK20" s="63"/>
      <c r="SKL20" s="63"/>
      <c r="SKM20" s="63"/>
      <c r="SKN20" s="63"/>
      <c r="SKO20" s="63"/>
      <c r="SKP20" s="63"/>
      <c r="SKQ20" s="63"/>
      <c r="SKR20" s="63"/>
      <c r="SKS20" s="63"/>
      <c r="SKT20" s="63"/>
      <c r="SKU20" s="63"/>
      <c r="SKV20" s="63"/>
      <c r="SKW20" s="63"/>
      <c r="SKX20" s="63"/>
      <c r="SKY20" s="63"/>
      <c r="SKZ20" s="63"/>
      <c r="SLA20" s="63"/>
      <c r="SLB20" s="63"/>
      <c r="SLC20" s="63"/>
      <c r="SLD20" s="63"/>
      <c r="SLE20" s="63"/>
      <c r="SLF20" s="63"/>
      <c r="SLG20" s="63"/>
      <c r="SLH20" s="63"/>
      <c r="SLI20" s="63"/>
      <c r="SLJ20" s="63"/>
      <c r="SLK20" s="63"/>
      <c r="SLL20" s="63"/>
      <c r="SLM20" s="63"/>
      <c r="SLN20" s="63"/>
      <c r="SLO20" s="63"/>
      <c r="SLP20" s="63"/>
      <c r="SLQ20" s="63"/>
      <c r="SLR20" s="63"/>
      <c r="SLS20" s="63"/>
      <c r="SLT20" s="63"/>
      <c r="SLU20" s="63"/>
      <c r="SLV20" s="63"/>
      <c r="SLW20" s="63"/>
      <c r="SLX20" s="63"/>
      <c r="SLY20" s="63"/>
      <c r="SLZ20" s="63"/>
      <c r="SMA20" s="63"/>
      <c r="SMB20" s="63"/>
      <c r="SMC20" s="63"/>
      <c r="SMD20" s="63"/>
      <c r="SME20" s="63"/>
      <c r="SMF20" s="63"/>
      <c r="SMG20" s="63"/>
      <c r="SMH20" s="63"/>
      <c r="SMI20" s="63"/>
      <c r="SMJ20" s="63"/>
      <c r="SMK20" s="63"/>
      <c r="SML20" s="63"/>
      <c r="SMM20" s="63"/>
      <c r="SMN20" s="63"/>
      <c r="SMO20" s="63"/>
      <c r="SMP20" s="63"/>
      <c r="SMQ20" s="63"/>
      <c r="SMR20" s="63"/>
      <c r="SMS20" s="63"/>
      <c r="SMT20" s="63"/>
      <c r="SMU20" s="63"/>
      <c r="SMV20" s="63"/>
      <c r="SMW20" s="63"/>
      <c r="SMX20" s="63"/>
      <c r="SMY20" s="63"/>
      <c r="SMZ20" s="63"/>
      <c r="SNA20" s="63"/>
      <c r="SNB20" s="63"/>
      <c r="SNC20" s="63"/>
      <c r="SND20" s="63"/>
      <c r="SNE20" s="63"/>
      <c r="SNF20" s="63"/>
      <c r="SNG20" s="63"/>
      <c r="SNH20" s="63"/>
      <c r="SNI20" s="63"/>
      <c r="SNJ20" s="63"/>
      <c r="SNK20" s="63"/>
      <c r="SNL20" s="63"/>
      <c r="SNM20" s="63"/>
      <c r="SNN20" s="63"/>
      <c r="SNO20" s="63"/>
      <c r="SNP20" s="63"/>
      <c r="SNQ20" s="63"/>
      <c r="SNR20" s="63"/>
      <c r="SNS20" s="63"/>
      <c r="SNT20" s="63"/>
      <c r="SNU20" s="63"/>
      <c r="SNV20" s="63"/>
      <c r="SNW20" s="63"/>
      <c r="SNX20" s="63"/>
      <c r="SNY20" s="63"/>
      <c r="SNZ20" s="63"/>
      <c r="SOA20" s="63"/>
      <c r="SOB20" s="63"/>
      <c r="SOC20" s="63"/>
      <c r="SOD20" s="63"/>
      <c r="SOE20" s="63"/>
      <c r="SOF20" s="63"/>
      <c r="SOG20" s="63"/>
      <c r="SOH20" s="63"/>
      <c r="SOI20" s="63"/>
      <c r="SOJ20" s="63"/>
      <c r="SOK20" s="63"/>
      <c r="SOL20" s="63"/>
      <c r="SOM20" s="63"/>
      <c r="SON20" s="63"/>
      <c r="SOO20" s="63"/>
      <c r="SOP20" s="63"/>
      <c r="SOQ20" s="63"/>
      <c r="SOR20" s="63"/>
      <c r="SOS20" s="63"/>
      <c r="SOT20" s="63"/>
      <c r="SOU20" s="63"/>
      <c r="SOV20" s="63"/>
      <c r="SOW20" s="63"/>
      <c r="SOX20" s="63"/>
      <c r="SOY20" s="63"/>
      <c r="SOZ20" s="63"/>
      <c r="SPA20" s="63"/>
      <c r="SPB20" s="63"/>
      <c r="SPC20" s="63"/>
      <c r="SPD20" s="63"/>
      <c r="SPE20" s="63"/>
      <c r="SPF20" s="63"/>
      <c r="SPG20" s="63"/>
      <c r="SPH20" s="63"/>
      <c r="SPI20" s="63"/>
      <c r="SPJ20" s="63"/>
      <c r="SPK20" s="63"/>
      <c r="SPL20" s="63"/>
      <c r="SPM20" s="63"/>
      <c r="SPN20" s="63"/>
      <c r="SPO20" s="63"/>
      <c r="SPP20" s="63"/>
      <c r="SPQ20" s="63"/>
      <c r="SPR20" s="63"/>
      <c r="SPS20" s="63"/>
      <c r="SPT20" s="63"/>
      <c r="SPU20" s="63"/>
      <c r="SPV20" s="63"/>
      <c r="SPW20" s="63"/>
      <c r="SPX20" s="63"/>
      <c r="SPY20" s="63"/>
      <c r="SPZ20" s="63"/>
      <c r="SQA20" s="63"/>
      <c r="SQB20" s="63"/>
      <c r="SQC20" s="63"/>
      <c r="SQD20" s="63"/>
      <c r="SQE20" s="63"/>
      <c r="SQF20" s="63"/>
      <c r="SQG20" s="63"/>
      <c r="SQH20" s="63"/>
      <c r="SQI20" s="63"/>
      <c r="SQJ20" s="63"/>
      <c r="SQK20" s="63"/>
      <c r="SQL20" s="63"/>
      <c r="SQM20" s="63"/>
      <c r="SQN20" s="63"/>
      <c r="SQO20" s="63"/>
      <c r="SQP20" s="63"/>
      <c r="SQQ20" s="63"/>
      <c r="SQR20" s="63"/>
      <c r="SQS20" s="63"/>
      <c r="SQT20" s="63"/>
      <c r="SQU20" s="63"/>
      <c r="SQV20" s="63"/>
      <c r="SQW20" s="63"/>
      <c r="SQX20" s="63"/>
      <c r="SQY20" s="63"/>
      <c r="SQZ20" s="63"/>
      <c r="SRA20" s="63"/>
      <c r="SRB20" s="63"/>
      <c r="SRC20" s="63"/>
      <c r="SRD20" s="63"/>
      <c r="SRE20" s="63"/>
      <c r="SRF20" s="63"/>
      <c r="SRG20" s="63"/>
      <c r="SRH20" s="63"/>
      <c r="SRI20" s="63"/>
      <c r="SRJ20" s="63"/>
      <c r="SRK20" s="63"/>
      <c r="SRL20" s="63"/>
      <c r="SRM20" s="63"/>
      <c r="SRN20" s="63"/>
      <c r="SRO20" s="63"/>
      <c r="SRP20" s="63"/>
      <c r="SRQ20" s="63"/>
      <c r="SRR20" s="63"/>
      <c r="SRS20" s="63"/>
      <c r="SRT20" s="63"/>
      <c r="SRU20" s="63"/>
      <c r="SRV20" s="63"/>
      <c r="SRW20" s="63"/>
      <c r="SRX20" s="63"/>
      <c r="SRY20" s="63"/>
      <c r="SRZ20" s="63"/>
      <c r="SSA20" s="63"/>
      <c r="SSB20" s="63"/>
      <c r="SSC20" s="63"/>
      <c r="SSD20" s="63"/>
      <c r="SSE20" s="63"/>
      <c r="SSF20" s="63"/>
      <c r="SSG20" s="63"/>
      <c r="SSH20" s="63"/>
      <c r="SSI20" s="63"/>
      <c r="SSJ20" s="63"/>
      <c r="SSK20" s="63"/>
      <c r="SSL20" s="63"/>
      <c r="SSM20" s="63"/>
      <c r="SSN20" s="63"/>
      <c r="SSO20" s="63"/>
      <c r="SSP20" s="63"/>
      <c r="SSQ20" s="63"/>
      <c r="SSR20" s="63"/>
      <c r="SSS20" s="63"/>
      <c r="SST20" s="63"/>
      <c r="SSU20" s="63"/>
      <c r="SSV20" s="63"/>
      <c r="SSW20" s="63"/>
      <c r="SSX20" s="63"/>
      <c r="SSY20" s="63"/>
      <c r="SSZ20" s="63"/>
      <c r="STA20" s="63"/>
      <c r="STB20" s="63"/>
      <c r="STC20" s="63"/>
      <c r="STD20" s="63"/>
      <c r="STE20" s="63"/>
      <c r="STF20" s="63"/>
      <c r="STG20" s="63"/>
      <c r="STH20" s="63"/>
      <c r="STI20" s="63"/>
      <c r="STJ20" s="63"/>
      <c r="STK20" s="63"/>
      <c r="STL20" s="63"/>
      <c r="STM20" s="63"/>
      <c r="STN20" s="63"/>
      <c r="STO20" s="63"/>
      <c r="STP20" s="63"/>
      <c r="STQ20" s="63"/>
      <c r="STR20" s="63"/>
      <c r="STS20" s="63"/>
      <c r="STT20" s="63"/>
      <c r="STU20" s="63"/>
      <c r="STV20" s="63"/>
      <c r="STW20" s="63"/>
      <c r="STX20" s="63"/>
      <c r="STY20" s="63"/>
      <c r="STZ20" s="63"/>
      <c r="SUA20" s="63"/>
      <c r="SUB20" s="63"/>
      <c r="SUC20" s="63"/>
      <c r="SUD20" s="63"/>
      <c r="SUE20" s="63"/>
      <c r="SUF20" s="63"/>
      <c r="SUG20" s="63"/>
      <c r="SUH20" s="63"/>
      <c r="SUI20" s="63"/>
      <c r="SUJ20" s="63"/>
      <c r="SUK20" s="63"/>
      <c r="SUL20" s="63"/>
      <c r="SUM20" s="63"/>
      <c r="SUN20" s="63"/>
      <c r="SUO20" s="63"/>
      <c r="SUP20" s="63"/>
      <c r="SUQ20" s="63"/>
      <c r="SUR20" s="63"/>
      <c r="SUS20" s="63"/>
      <c r="SUT20" s="63"/>
      <c r="SUU20" s="63"/>
      <c r="SUV20" s="63"/>
      <c r="SUW20" s="63"/>
      <c r="SUX20" s="63"/>
      <c r="SUY20" s="63"/>
      <c r="SUZ20" s="63"/>
      <c r="SVA20" s="63"/>
      <c r="SVB20" s="63"/>
      <c r="SVC20" s="63"/>
      <c r="SVD20" s="63"/>
      <c r="SVE20" s="63"/>
      <c r="SVF20" s="63"/>
      <c r="SVG20" s="63"/>
      <c r="SVH20" s="63"/>
      <c r="SVI20" s="63"/>
      <c r="SVJ20" s="63"/>
      <c r="SVK20" s="63"/>
      <c r="SVL20" s="63"/>
      <c r="SVM20" s="63"/>
      <c r="SVN20" s="63"/>
      <c r="SVO20" s="63"/>
      <c r="SVP20" s="63"/>
      <c r="SVQ20" s="63"/>
      <c r="SVR20" s="63"/>
      <c r="SVS20" s="63"/>
      <c r="SVT20" s="63"/>
      <c r="SVU20" s="63"/>
      <c r="SVV20" s="63"/>
      <c r="SVW20" s="63"/>
      <c r="SVX20" s="63"/>
      <c r="SVY20" s="63"/>
      <c r="SVZ20" s="63"/>
      <c r="SWA20" s="63"/>
      <c r="SWB20" s="63"/>
      <c r="SWC20" s="63"/>
      <c r="SWD20" s="63"/>
      <c r="SWE20" s="63"/>
      <c r="SWF20" s="63"/>
      <c r="SWG20" s="63"/>
      <c r="SWH20" s="63"/>
      <c r="SWI20" s="63"/>
      <c r="SWJ20" s="63"/>
      <c r="SWK20" s="63"/>
      <c r="SWL20" s="63"/>
      <c r="SWM20" s="63"/>
      <c r="SWN20" s="63"/>
      <c r="SWO20" s="63"/>
      <c r="SWP20" s="63"/>
      <c r="SWQ20" s="63"/>
      <c r="SWR20" s="63"/>
      <c r="SWS20" s="63"/>
      <c r="SWT20" s="63"/>
      <c r="SWU20" s="63"/>
      <c r="SWV20" s="63"/>
      <c r="SWW20" s="63"/>
      <c r="SWX20" s="63"/>
      <c r="SWY20" s="63"/>
      <c r="SWZ20" s="63"/>
      <c r="SXA20" s="63"/>
      <c r="SXB20" s="63"/>
      <c r="SXC20" s="63"/>
      <c r="SXD20" s="63"/>
      <c r="SXE20" s="63"/>
      <c r="SXF20" s="63"/>
      <c r="SXG20" s="63"/>
      <c r="SXH20" s="63"/>
      <c r="SXI20" s="63"/>
      <c r="SXJ20" s="63"/>
      <c r="SXK20" s="63"/>
      <c r="SXL20" s="63"/>
      <c r="SXM20" s="63"/>
      <c r="SXN20" s="63"/>
      <c r="SXO20" s="63"/>
      <c r="SXP20" s="63"/>
      <c r="SXQ20" s="63"/>
      <c r="SXR20" s="63"/>
      <c r="SXS20" s="63"/>
      <c r="SXT20" s="63"/>
      <c r="SXU20" s="63"/>
      <c r="SXV20" s="63"/>
      <c r="SXW20" s="63"/>
      <c r="SXX20" s="63"/>
      <c r="SXY20" s="63"/>
      <c r="SXZ20" s="63"/>
      <c r="SYA20" s="63"/>
      <c r="SYB20" s="63"/>
      <c r="SYC20" s="63"/>
      <c r="SYD20" s="63"/>
      <c r="SYE20" s="63"/>
      <c r="SYF20" s="63"/>
      <c r="SYG20" s="63"/>
      <c r="SYH20" s="63"/>
      <c r="SYI20" s="63"/>
      <c r="SYJ20" s="63"/>
      <c r="SYK20" s="63"/>
      <c r="SYL20" s="63"/>
      <c r="SYM20" s="63"/>
      <c r="SYN20" s="63"/>
      <c r="SYO20" s="63"/>
      <c r="SYP20" s="63"/>
      <c r="SYQ20" s="63"/>
      <c r="SYR20" s="63"/>
      <c r="SYS20" s="63"/>
      <c r="SYT20" s="63"/>
      <c r="SYU20" s="63"/>
      <c r="SYV20" s="63"/>
      <c r="SYW20" s="63"/>
      <c r="SYX20" s="63"/>
      <c r="SYY20" s="63"/>
      <c r="SYZ20" s="63"/>
      <c r="SZA20" s="63"/>
      <c r="SZB20" s="63"/>
      <c r="SZC20" s="63"/>
      <c r="SZD20" s="63"/>
      <c r="SZE20" s="63"/>
      <c r="SZF20" s="63"/>
      <c r="SZG20" s="63"/>
      <c r="SZH20" s="63"/>
      <c r="SZI20" s="63"/>
      <c r="SZJ20" s="63"/>
      <c r="SZK20" s="63"/>
      <c r="SZL20" s="63"/>
      <c r="SZM20" s="63"/>
      <c r="SZN20" s="63"/>
      <c r="SZO20" s="63"/>
      <c r="SZP20" s="63"/>
      <c r="SZQ20" s="63"/>
      <c r="SZR20" s="63"/>
      <c r="SZS20" s="63"/>
      <c r="SZT20" s="63"/>
      <c r="SZU20" s="63"/>
      <c r="SZV20" s="63"/>
      <c r="SZW20" s="63"/>
      <c r="SZX20" s="63"/>
      <c r="SZY20" s="63"/>
      <c r="SZZ20" s="63"/>
      <c r="TAA20" s="63"/>
      <c r="TAB20" s="63"/>
      <c r="TAC20" s="63"/>
      <c r="TAD20" s="63"/>
      <c r="TAE20" s="63"/>
      <c r="TAF20" s="63"/>
      <c r="TAG20" s="63"/>
      <c r="TAH20" s="63"/>
      <c r="TAI20" s="63"/>
      <c r="TAJ20" s="63"/>
      <c r="TAK20" s="63"/>
      <c r="TAL20" s="63"/>
      <c r="TAM20" s="63"/>
      <c r="TAN20" s="63"/>
      <c r="TAO20" s="63"/>
      <c r="TAP20" s="63"/>
      <c r="TAQ20" s="63"/>
      <c r="TAR20" s="63"/>
      <c r="TAS20" s="63"/>
      <c r="TAT20" s="63"/>
      <c r="TAU20" s="63"/>
      <c r="TAV20" s="63"/>
      <c r="TAW20" s="63"/>
      <c r="TAX20" s="63"/>
      <c r="TAY20" s="63"/>
      <c r="TAZ20" s="63"/>
      <c r="TBA20" s="63"/>
      <c r="TBB20" s="63"/>
      <c r="TBC20" s="63"/>
      <c r="TBD20" s="63"/>
      <c r="TBE20" s="63"/>
      <c r="TBF20" s="63"/>
      <c r="TBG20" s="63"/>
      <c r="TBH20" s="63"/>
      <c r="TBI20" s="63"/>
      <c r="TBJ20" s="63"/>
      <c r="TBK20" s="63"/>
      <c r="TBL20" s="63"/>
      <c r="TBM20" s="63"/>
      <c r="TBN20" s="63"/>
      <c r="TBO20" s="63"/>
      <c r="TBP20" s="63"/>
      <c r="TBQ20" s="63"/>
      <c r="TBR20" s="63"/>
      <c r="TBS20" s="63"/>
      <c r="TBT20" s="63"/>
      <c r="TBU20" s="63"/>
      <c r="TBV20" s="63"/>
      <c r="TBW20" s="63"/>
      <c r="TBX20" s="63"/>
      <c r="TBY20" s="63"/>
      <c r="TBZ20" s="63"/>
      <c r="TCA20" s="63"/>
      <c r="TCB20" s="63"/>
      <c r="TCC20" s="63"/>
      <c r="TCD20" s="63"/>
      <c r="TCE20" s="63"/>
      <c r="TCF20" s="63"/>
      <c r="TCG20" s="63"/>
      <c r="TCH20" s="63"/>
      <c r="TCI20" s="63"/>
      <c r="TCJ20" s="63"/>
      <c r="TCK20" s="63"/>
      <c r="TCL20" s="63"/>
      <c r="TCM20" s="63"/>
      <c r="TCN20" s="63"/>
      <c r="TCO20" s="63"/>
      <c r="TCP20" s="63"/>
      <c r="TCQ20" s="63"/>
      <c r="TCR20" s="63"/>
      <c r="TCS20" s="63"/>
      <c r="TCT20" s="63"/>
      <c r="TCU20" s="63"/>
      <c r="TCV20" s="63"/>
      <c r="TCW20" s="63"/>
      <c r="TCX20" s="63"/>
      <c r="TCY20" s="63"/>
      <c r="TCZ20" s="63"/>
      <c r="TDA20" s="63"/>
      <c r="TDB20" s="63"/>
      <c r="TDC20" s="63"/>
      <c r="TDD20" s="63"/>
      <c r="TDE20" s="63"/>
      <c r="TDF20" s="63"/>
      <c r="TDG20" s="63"/>
      <c r="TDH20" s="63"/>
      <c r="TDI20" s="63"/>
      <c r="TDJ20" s="63"/>
      <c r="TDK20" s="63"/>
      <c r="TDL20" s="63"/>
      <c r="TDM20" s="63"/>
      <c r="TDN20" s="63"/>
      <c r="TDO20" s="63"/>
      <c r="TDP20" s="63"/>
      <c r="TDQ20" s="63"/>
      <c r="TDR20" s="63"/>
      <c r="TDS20" s="63"/>
      <c r="TDT20" s="63"/>
      <c r="TDU20" s="63"/>
      <c r="TDV20" s="63"/>
      <c r="TDW20" s="63"/>
      <c r="TDX20" s="63"/>
      <c r="TDY20" s="63"/>
      <c r="TDZ20" s="63"/>
      <c r="TEA20" s="63"/>
      <c r="TEB20" s="63"/>
      <c r="TEC20" s="63"/>
      <c r="TED20" s="63"/>
      <c r="TEE20" s="63"/>
      <c r="TEF20" s="63"/>
      <c r="TEG20" s="63"/>
      <c r="TEH20" s="63"/>
      <c r="TEI20" s="63"/>
      <c r="TEJ20" s="63"/>
      <c r="TEK20" s="63"/>
      <c r="TEL20" s="63"/>
      <c r="TEM20" s="63"/>
      <c r="TEN20" s="63"/>
      <c r="TEO20" s="63"/>
      <c r="TEP20" s="63"/>
      <c r="TEQ20" s="63"/>
      <c r="TER20" s="63"/>
      <c r="TES20" s="63"/>
      <c r="TET20" s="63"/>
      <c r="TEU20" s="63"/>
      <c r="TEV20" s="63"/>
      <c r="TEW20" s="63"/>
      <c r="TEX20" s="63"/>
      <c r="TEY20" s="63"/>
      <c r="TEZ20" s="63"/>
      <c r="TFA20" s="63"/>
      <c r="TFB20" s="63"/>
      <c r="TFC20" s="63"/>
      <c r="TFD20" s="63"/>
      <c r="TFE20" s="63"/>
      <c r="TFF20" s="63"/>
      <c r="TFG20" s="63"/>
      <c r="TFH20" s="63"/>
      <c r="TFI20" s="63"/>
      <c r="TFJ20" s="63"/>
      <c r="TFK20" s="63"/>
      <c r="TFL20" s="63"/>
      <c r="TFM20" s="63"/>
      <c r="TFN20" s="63"/>
      <c r="TFO20" s="63"/>
      <c r="TFP20" s="63"/>
      <c r="TFQ20" s="63"/>
      <c r="TFR20" s="63"/>
      <c r="TFS20" s="63"/>
      <c r="TFT20" s="63"/>
      <c r="TFU20" s="63"/>
      <c r="TFV20" s="63"/>
      <c r="TFW20" s="63"/>
      <c r="TFX20" s="63"/>
      <c r="TFY20" s="63"/>
      <c r="TFZ20" s="63"/>
      <c r="TGA20" s="63"/>
      <c r="TGB20" s="63"/>
      <c r="TGC20" s="63"/>
      <c r="TGD20" s="63"/>
      <c r="TGE20" s="63"/>
      <c r="TGF20" s="63"/>
      <c r="TGG20" s="63"/>
      <c r="TGH20" s="63"/>
      <c r="TGI20" s="63"/>
      <c r="TGJ20" s="63"/>
      <c r="TGK20" s="63"/>
      <c r="TGL20" s="63"/>
      <c r="TGM20" s="63"/>
      <c r="TGN20" s="63"/>
      <c r="TGO20" s="63"/>
      <c r="TGP20" s="63"/>
      <c r="TGQ20" s="63"/>
      <c r="TGR20" s="63"/>
      <c r="TGS20" s="63"/>
      <c r="TGT20" s="63"/>
      <c r="TGU20" s="63"/>
      <c r="TGV20" s="63"/>
      <c r="TGW20" s="63"/>
      <c r="TGX20" s="63"/>
      <c r="TGY20" s="63"/>
      <c r="TGZ20" s="63"/>
      <c r="THA20" s="63"/>
      <c r="THB20" s="63"/>
      <c r="THC20" s="63"/>
      <c r="THD20" s="63"/>
      <c r="THE20" s="63"/>
      <c r="THF20" s="63"/>
      <c r="THG20" s="63"/>
      <c r="THH20" s="63"/>
      <c r="THI20" s="63"/>
      <c r="THJ20" s="63"/>
      <c r="THK20" s="63"/>
      <c r="THL20" s="63"/>
      <c r="THM20" s="63"/>
      <c r="THN20" s="63"/>
      <c r="THO20" s="63"/>
      <c r="THP20" s="63"/>
      <c r="THQ20" s="63"/>
      <c r="THR20" s="63"/>
      <c r="THS20" s="63"/>
      <c r="THT20" s="63"/>
      <c r="THU20" s="63"/>
      <c r="THV20" s="63"/>
      <c r="THW20" s="63"/>
      <c r="THX20" s="63"/>
      <c r="THY20" s="63"/>
      <c r="THZ20" s="63"/>
      <c r="TIA20" s="63"/>
      <c r="TIB20" s="63"/>
      <c r="TIC20" s="63"/>
      <c r="TID20" s="63"/>
      <c r="TIE20" s="63"/>
      <c r="TIF20" s="63"/>
      <c r="TIG20" s="63"/>
      <c r="TIH20" s="63"/>
      <c r="TII20" s="63"/>
      <c r="TIJ20" s="63"/>
      <c r="TIK20" s="63"/>
      <c r="TIL20" s="63"/>
      <c r="TIM20" s="63"/>
      <c r="TIN20" s="63"/>
      <c r="TIO20" s="63"/>
      <c r="TIP20" s="63"/>
      <c r="TIQ20" s="63"/>
      <c r="TIR20" s="63"/>
      <c r="TIS20" s="63"/>
      <c r="TIT20" s="63"/>
      <c r="TIU20" s="63"/>
      <c r="TIV20" s="63"/>
      <c r="TIW20" s="63"/>
      <c r="TIX20" s="63"/>
      <c r="TIY20" s="63"/>
      <c r="TIZ20" s="63"/>
      <c r="TJA20" s="63"/>
      <c r="TJB20" s="63"/>
      <c r="TJC20" s="63"/>
      <c r="TJD20" s="63"/>
      <c r="TJE20" s="63"/>
      <c r="TJF20" s="63"/>
      <c r="TJG20" s="63"/>
      <c r="TJH20" s="63"/>
      <c r="TJI20" s="63"/>
      <c r="TJJ20" s="63"/>
      <c r="TJK20" s="63"/>
      <c r="TJL20" s="63"/>
      <c r="TJM20" s="63"/>
      <c r="TJN20" s="63"/>
      <c r="TJO20" s="63"/>
      <c r="TJP20" s="63"/>
      <c r="TJQ20" s="63"/>
      <c r="TJR20" s="63"/>
      <c r="TJS20" s="63"/>
      <c r="TJT20" s="63"/>
      <c r="TJU20" s="63"/>
      <c r="TJV20" s="63"/>
      <c r="TJW20" s="63"/>
      <c r="TJX20" s="63"/>
      <c r="TJY20" s="63"/>
      <c r="TJZ20" s="63"/>
      <c r="TKA20" s="63"/>
      <c r="TKB20" s="63"/>
      <c r="TKC20" s="63"/>
      <c r="TKD20" s="63"/>
      <c r="TKE20" s="63"/>
      <c r="TKF20" s="63"/>
      <c r="TKG20" s="63"/>
      <c r="TKH20" s="63"/>
      <c r="TKI20" s="63"/>
      <c r="TKJ20" s="63"/>
      <c r="TKK20" s="63"/>
      <c r="TKL20" s="63"/>
      <c r="TKM20" s="63"/>
      <c r="TKN20" s="63"/>
      <c r="TKO20" s="63"/>
      <c r="TKP20" s="63"/>
      <c r="TKQ20" s="63"/>
      <c r="TKR20" s="63"/>
      <c r="TKS20" s="63"/>
      <c r="TKT20" s="63"/>
      <c r="TKU20" s="63"/>
      <c r="TKV20" s="63"/>
      <c r="TKW20" s="63"/>
      <c r="TKX20" s="63"/>
      <c r="TKY20" s="63"/>
      <c r="TKZ20" s="63"/>
      <c r="TLA20" s="63"/>
      <c r="TLB20" s="63"/>
      <c r="TLC20" s="63"/>
      <c r="TLD20" s="63"/>
      <c r="TLE20" s="63"/>
      <c r="TLF20" s="63"/>
      <c r="TLG20" s="63"/>
      <c r="TLH20" s="63"/>
      <c r="TLI20" s="63"/>
      <c r="TLJ20" s="63"/>
      <c r="TLK20" s="63"/>
      <c r="TLL20" s="63"/>
      <c r="TLM20" s="63"/>
      <c r="TLN20" s="63"/>
      <c r="TLO20" s="63"/>
      <c r="TLP20" s="63"/>
      <c r="TLQ20" s="63"/>
      <c r="TLR20" s="63"/>
      <c r="TLS20" s="63"/>
      <c r="TLT20" s="63"/>
      <c r="TLU20" s="63"/>
      <c r="TLV20" s="63"/>
      <c r="TLW20" s="63"/>
      <c r="TLX20" s="63"/>
      <c r="TLY20" s="63"/>
      <c r="TLZ20" s="63"/>
      <c r="TMA20" s="63"/>
      <c r="TMB20" s="63"/>
      <c r="TMC20" s="63"/>
      <c r="TMD20" s="63"/>
      <c r="TME20" s="63"/>
      <c r="TMF20" s="63"/>
      <c r="TMG20" s="63"/>
      <c r="TMH20" s="63"/>
      <c r="TMI20" s="63"/>
      <c r="TMJ20" s="63"/>
      <c r="TMK20" s="63"/>
      <c r="TML20" s="63"/>
      <c r="TMM20" s="63"/>
      <c r="TMN20" s="63"/>
      <c r="TMO20" s="63"/>
      <c r="TMP20" s="63"/>
      <c r="TMQ20" s="63"/>
      <c r="TMR20" s="63"/>
      <c r="TMS20" s="63"/>
      <c r="TMT20" s="63"/>
      <c r="TMU20" s="63"/>
      <c r="TMV20" s="63"/>
      <c r="TMW20" s="63"/>
      <c r="TMX20" s="63"/>
      <c r="TMY20" s="63"/>
      <c r="TMZ20" s="63"/>
      <c r="TNA20" s="63"/>
      <c r="TNB20" s="63"/>
      <c r="TNC20" s="63"/>
      <c r="TND20" s="63"/>
      <c r="TNE20" s="63"/>
      <c r="TNF20" s="63"/>
      <c r="TNG20" s="63"/>
      <c r="TNH20" s="63"/>
      <c r="TNI20" s="63"/>
      <c r="TNJ20" s="63"/>
      <c r="TNK20" s="63"/>
      <c r="TNL20" s="63"/>
      <c r="TNM20" s="63"/>
      <c r="TNN20" s="63"/>
      <c r="TNO20" s="63"/>
      <c r="TNP20" s="63"/>
      <c r="TNQ20" s="63"/>
      <c r="TNR20" s="63"/>
      <c r="TNS20" s="63"/>
      <c r="TNT20" s="63"/>
      <c r="TNU20" s="63"/>
      <c r="TNV20" s="63"/>
      <c r="TNW20" s="63"/>
      <c r="TNX20" s="63"/>
      <c r="TNY20" s="63"/>
      <c r="TNZ20" s="63"/>
      <c r="TOA20" s="63"/>
      <c r="TOB20" s="63"/>
      <c r="TOC20" s="63"/>
      <c r="TOD20" s="63"/>
      <c r="TOE20" s="63"/>
      <c r="TOF20" s="63"/>
      <c r="TOG20" s="63"/>
      <c r="TOH20" s="63"/>
      <c r="TOI20" s="63"/>
      <c r="TOJ20" s="63"/>
      <c r="TOK20" s="63"/>
      <c r="TOL20" s="63"/>
      <c r="TOM20" s="63"/>
      <c r="TON20" s="63"/>
      <c r="TOO20" s="63"/>
      <c r="TOP20" s="63"/>
      <c r="TOQ20" s="63"/>
      <c r="TOR20" s="63"/>
      <c r="TOS20" s="63"/>
      <c r="TOT20" s="63"/>
      <c r="TOU20" s="63"/>
      <c r="TOV20" s="63"/>
      <c r="TOW20" s="63"/>
      <c r="TOX20" s="63"/>
      <c r="TOY20" s="63"/>
      <c r="TOZ20" s="63"/>
      <c r="TPA20" s="63"/>
      <c r="TPB20" s="63"/>
      <c r="TPC20" s="63"/>
      <c r="TPD20" s="63"/>
      <c r="TPE20" s="63"/>
      <c r="TPF20" s="63"/>
      <c r="TPG20" s="63"/>
      <c r="TPH20" s="63"/>
      <c r="TPI20" s="63"/>
      <c r="TPJ20" s="63"/>
      <c r="TPK20" s="63"/>
      <c r="TPL20" s="63"/>
      <c r="TPM20" s="63"/>
      <c r="TPN20" s="63"/>
      <c r="TPO20" s="63"/>
      <c r="TPP20" s="63"/>
      <c r="TPQ20" s="63"/>
      <c r="TPR20" s="63"/>
      <c r="TPS20" s="63"/>
      <c r="TPT20" s="63"/>
      <c r="TPU20" s="63"/>
      <c r="TPV20" s="63"/>
      <c r="TPW20" s="63"/>
      <c r="TPX20" s="63"/>
      <c r="TPY20" s="63"/>
      <c r="TPZ20" s="63"/>
      <c r="TQA20" s="63"/>
      <c r="TQB20" s="63"/>
      <c r="TQC20" s="63"/>
      <c r="TQD20" s="63"/>
      <c r="TQE20" s="63"/>
      <c r="TQF20" s="63"/>
      <c r="TQG20" s="63"/>
      <c r="TQH20" s="63"/>
      <c r="TQI20" s="63"/>
      <c r="TQJ20" s="63"/>
      <c r="TQK20" s="63"/>
      <c r="TQL20" s="63"/>
      <c r="TQM20" s="63"/>
      <c r="TQN20" s="63"/>
      <c r="TQO20" s="63"/>
      <c r="TQP20" s="63"/>
      <c r="TQQ20" s="63"/>
      <c r="TQR20" s="63"/>
      <c r="TQS20" s="63"/>
      <c r="TQT20" s="63"/>
      <c r="TQU20" s="63"/>
      <c r="TQV20" s="63"/>
      <c r="TQW20" s="63"/>
      <c r="TQX20" s="63"/>
      <c r="TQY20" s="63"/>
      <c r="TQZ20" s="63"/>
      <c r="TRA20" s="63"/>
      <c r="TRB20" s="63"/>
      <c r="TRC20" s="63"/>
      <c r="TRD20" s="63"/>
      <c r="TRE20" s="63"/>
      <c r="TRF20" s="63"/>
      <c r="TRG20" s="63"/>
      <c r="TRH20" s="63"/>
      <c r="TRI20" s="63"/>
      <c r="TRJ20" s="63"/>
      <c r="TRK20" s="63"/>
      <c r="TRL20" s="63"/>
      <c r="TRM20" s="63"/>
      <c r="TRN20" s="63"/>
      <c r="TRO20" s="63"/>
      <c r="TRP20" s="63"/>
      <c r="TRQ20" s="63"/>
      <c r="TRR20" s="63"/>
      <c r="TRS20" s="63"/>
      <c r="TRT20" s="63"/>
      <c r="TRU20" s="63"/>
      <c r="TRV20" s="63"/>
      <c r="TRW20" s="63"/>
      <c r="TRX20" s="63"/>
      <c r="TRY20" s="63"/>
      <c r="TRZ20" s="63"/>
      <c r="TSA20" s="63"/>
      <c r="TSB20" s="63"/>
      <c r="TSC20" s="63"/>
      <c r="TSD20" s="63"/>
      <c r="TSE20" s="63"/>
      <c r="TSF20" s="63"/>
      <c r="TSG20" s="63"/>
      <c r="TSH20" s="63"/>
      <c r="TSI20" s="63"/>
      <c r="TSJ20" s="63"/>
      <c r="TSK20" s="63"/>
      <c r="TSL20" s="63"/>
      <c r="TSM20" s="63"/>
      <c r="TSN20" s="63"/>
      <c r="TSO20" s="63"/>
      <c r="TSP20" s="63"/>
      <c r="TSQ20" s="63"/>
      <c r="TSR20" s="63"/>
      <c r="TSS20" s="63"/>
      <c r="TST20" s="63"/>
      <c r="TSU20" s="63"/>
      <c r="TSV20" s="63"/>
      <c r="TSW20" s="63"/>
      <c r="TSX20" s="63"/>
      <c r="TSY20" s="63"/>
      <c r="TSZ20" s="63"/>
      <c r="TTA20" s="63"/>
      <c r="TTB20" s="63"/>
      <c r="TTC20" s="63"/>
      <c r="TTD20" s="63"/>
      <c r="TTE20" s="63"/>
      <c r="TTF20" s="63"/>
      <c r="TTG20" s="63"/>
      <c r="TTH20" s="63"/>
      <c r="TTI20" s="63"/>
      <c r="TTJ20" s="63"/>
      <c r="TTK20" s="63"/>
      <c r="TTL20" s="63"/>
      <c r="TTM20" s="63"/>
      <c r="TTN20" s="63"/>
      <c r="TTO20" s="63"/>
      <c r="TTP20" s="63"/>
      <c r="TTQ20" s="63"/>
      <c r="TTR20" s="63"/>
      <c r="TTS20" s="63"/>
      <c r="TTT20" s="63"/>
      <c r="TTU20" s="63"/>
      <c r="TTV20" s="63"/>
      <c r="TTW20" s="63"/>
      <c r="TTX20" s="63"/>
      <c r="TTY20" s="63"/>
      <c r="TTZ20" s="63"/>
      <c r="TUA20" s="63"/>
      <c r="TUB20" s="63"/>
      <c r="TUC20" s="63"/>
      <c r="TUD20" s="63"/>
      <c r="TUE20" s="63"/>
      <c r="TUF20" s="63"/>
      <c r="TUG20" s="63"/>
      <c r="TUH20" s="63"/>
      <c r="TUI20" s="63"/>
      <c r="TUJ20" s="63"/>
      <c r="TUK20" s="63"/>
      <c r="TUL20" s="63"/>
      <c r="TUM20" s="63"/>
      <c r="TUN20" s="63"/>
      <c r="TUO20" s="63"/>
      <c r="TUP20" s="63"/>
      <c r="TUQ20" s="63"/>
      <c r="TUR20" s="63"/>
      <c r="TUS20" s="63"/>
      <c r="TUT20" s="63"/>
      <c r="TUU20" s="63"/>
      <c r="TUV20" s="63"/>
      <c r="TUW20" s="63"/>
      <c r="TUX20" s="63"/>
      <c r="TUY20" s="63"/>
      <c r="TUZ20" s="63"/>
      <c r="TVA20" s="63"/>
      <c r="TVB20" s="63"/>
      <c r="TVC20" s="63"/>
      <c r="TVD20" s="63"/>
      <c r="TVE20" s="63"/>
      <c r="TVF20" s="63"/>
      <c r="TVG20" s="63"/>
      <c r="TVH20" s="63"/>
      <c r="TVI20" s="63"/>
      <c r="TVJ20" s="63"/>
      <c r="TVK20" s="63"/>
      <c r="TVL20" s="63"/>
      <c r="TVM20" s="63"/>
      <c r="TVN20" s="63"/>
      <c r="TVO20" s="63"/>
      <c r="TVP20" s="63"/>
      <c r="TVQ20" s="63"/>
      <c r="TVR20" s="63"/>
      <c r="TVS20" s="63"/>
      <c r="TVT20" s="63"/>
      <c r="TVU20" s="63"/>
      <c r="TVV20" s="63"/>
      <c r="TVW20" s="63"/>
      <c r="TVX20" s="63"/>
      <c r="TVY20" s="63"/>
      <c r="TVZ20" s="63"/>
      <c r="TWA20" s="63"/>
      <c r="TWB20" s="63"/>
      <c r="TWC20" s="63"/>
      <c r="TWD20" s="63"/>
      <c r="TWE20" s="63"/>
      <c r="TWF20" s="63"/>
      <c r="TWG20" s="63"/>
      <c r="TWH20" s="63"/>
      <c r="TWI20" s="63"/>
      <c r="TWJ20" s="63"/>
      <c r="TWK20" s="63"/>
      <c r="TWL20" s="63"/>
      <c r="TWM20" s="63"/>
      <c r="TWN20" s="63"/>
      <c r="TWO20" s="63"/>
      <c r="TWP20" s="63"/>
      <c r="TWQ20" s="63"/>
      <c r="TWR20" s="63"/>
      <c r="TWS20" s="63"/>
      <c r="TWT20" s="63"/>
      <c r="TWU20" s="63"/>
      <c r="TWV20" s="63"/>
      <c r="TWW20" s="63"/>
      <c r="TWX20" s="63"/>
      <c r="TWY20" s="63"/>
      <c r="TWZ20" s="63"/>
      <c r="TXA20" s="63"/>
      <c r="TXB20" s="63"/>
      <c r="TXC20" s="63"/>
      <c r="TXD20" s="63"/>
      <c r="TXE20" s="63"/>
      <c r="TXF20" s="63"/>
      <c r="TXG20" s="63"/>
      <c r="TXH20" s="63"/>
      <c r="TXI20" s="63"/>
      <c r="TXJ20" s="63"/>
      <c r="TXK20" s="63"/>
      <c r="TXL20" s="63"/>
      <c r="TXM20" s="63"/>
      <c r="TXN20" s="63"/>
      <c r="TXO20" s="63"/>
      <c r="TXP20" s="63"/>
      <c r="TXQ20" s="63"/>
      <c r="TXR20" s="63"/>
      <c r="TXS20" s="63"/>
      <c r="TXT20" s="63"/>
      <c r="TXU20" s="63"/>
      <c r="TXV20" s="63"/>
      <c r="TXW20" s="63"/>
      <c r="TXX20" s="63"/>
      <c r="TXY20" s="63"/>
      <c r="TXZ20" s="63"/>
      <c r="TYA20" s="63"/>
      <c r="TYB20" s="63"/>
      <c r="TYC20" s="63"/>
      <c r="TYD20" s="63"/>
      <c r="TYE20" s="63"/>
      <c r="TYF20" s="63"/>
      <c r="TYG20" s="63"/>
      <c r="TYH20" s="63"/>
      <c r="TYI20" s="63"/>
      <c r="TYJ20" s="63"/>
      <c r="TYK20" s="63"/>
      <c r="TYL20" s="63"/>
      <c r="TYM20" s="63"/>
      <c r="TYN20" s="63"/>
      <c r="TYO20" s="63"/>
      <c r="TYP20" s="63"/>
      <c r="TYQ20" s="63"/>
      <c r="TYR20" s="63"/>
      <c r="TYS20" s="63"/>
      <c r="TYT20" s="63"/>
      <c r="TYU20" s="63"/>
      <c r="TYV20" s="63"/>
      <c r="TYW20" s="63"/>
      <c r="TYX20" s="63"/>
      <c r="TYY20" s="63"/>
      <c r="TYZ20" s="63"/>
      <c r="TZA20" s="63"/>
      <c r="TZB20" s="63"/>
      <c r="TZC20" s="63"/>
      <c r="TZD20" s="63"/>
      <c r="TZE20" s="63"/>
      <c r="TZF20" s="63"/>
      <c r="TZG20" s="63"/>
      <c r="TZH20" s="63"/>
      <c r="TZI20" s="63"/>
      <c r="TZJ20" s="63"/>
      <c r="TZK20" s="63"/>
      <c r="TZL20" s="63"/>
      <c r="TZM20" s="63"/>
      <c r="TZN20" s="63"/>
      <c r="TZO20" s="63"/>
      <c r="TZP20" s="63"/>
      <c r="TZQ20" s="63"/>
      <c r="TZR20" s="63"/>
      <c r="TZS20" s="63"/>
      <c r="TZT20" s="63"/>
      <c r="TZU20" s="63"/>
      <c r="TZV20" s="63"/>
      <c r="TZW20" s="63"/>
      <c r="TZX20" s="63"/>
      <c r="TZY20" s="63"/>
      <c r="TZZ20" s="63"/>
      <c r="UAA20" s="63"/>
      <c r="UAB20" s="63"/>
      <c r="UAC20" s="63"/>
      <c r="UAD20" s="63"/>
      <c r="UAE20" s="63"/>
      <c r="UAF20" s="63"/>
      <c r="UAG20" s="63"/>
      <c r="UAH20" s="63"/>
      <c r="UAI20" s="63"/>
      <c r="UAJ20" s="63"/>
      <c r="UAK20" s="63"/>
      <c r="UAL20" s="63"/>
      <c r="UAM20" s="63"/>
      <c r="UAN20" s="63"/>
      <c r="UAO20" s="63"/>
      <c r="UAP20" s="63"/>
      <c r="UAQ20" s="63"/>
      <c r="UAR20" s="63"/>
      <c r="UAS20" s="63"/>
      <c r="UAT20" s="63"/>
      <c r="UAU20" s="63"/>
      <c r="UAV20" s="63"/>
      <c r="UAW20" s="63"/>
      <c r="UAX20" s="63"/>
      <c r="UAY20" s="63"/>
      <c r="UAZ20" s="63"/>
      <c r="UBA20" s="63"/>
      <c r="UBB20" s="63"/>
      <c r="UBC20" s="63"/>
      <c r="UBD20" s="63"/>
      <c r="UBE20" s="63"/>
      <c r="UBF20" s="63"/>
      <c r="UBG20" s="63"/>
      <c r="UBH20" s="63"/>
      <c r="UBI20" s="63"/>
      <c r="UBJ20" s="63"/>
      <c r="UBK20" s="63"/>
      <c r="UBL20" s="63"/>
      <c r="UBM20" s="63"/>
      <c r="UBN20" s="63"/>
      <c r="UBO20" s="63"/>
      <c r="UBP20" s="63"/>
      <c r="UBQ20" s="63"/>
      <c r="UBR20" s="63"/>
      <c r="UBS20" s="63"/>
      <c r="UBT20" s="63"/>
      <c r="UBU20" s="63"/>
      <c r="UBV20" s="63"/>
      <c r="UBW20" s="63"/>
      <c r="UBX20" s="63"/>
      <c r="UBY20" s="63"/>
      <c r="UBZ20" s="63"/>
      <c r="UCA20" s="63"/>
      <c r="UCB20" s="63"/>
      <c r="UCC20" s="63"/>
      <c r="UCD20" s="63"/>
      <c r="UCE20" s="63"/>
      <c r="UCF20" s="63"/>
      <c r="UCG20" s="63"/>
      <c r="UCH20" s="63"/>
      <c r="UCI20" s="63"/>
      <c r="UCJ20" s="63"/>
      <c r="UCK20" s="63"/>
      <c r="UCL20" s="63"/>
      <c r="UCM20" s="63"/>
      <c r="UCN20" s="63"/>
      <c r="UCO20" s="63"/>
      <c r="UCP20" s="63"/>
      <c r="UCQ20" s="63"/>
      <c r="UCR20" s="63"/>
      <c r="UCS20" s="63"/>
      <c r="UCT20" s="63"/>
      <c r="UCU20" s="63"/>
      <c r="UCV20" s="63"/>
      <c r="UCW20" s="63"/>
      <c r="UCX20" s="63"/>
      <c r="UCY20" s="63"/>
      <c r="UCZ20" s="63"/>
      <c r="UDA20" s="63"/>
      <c r="UDB20" s="63"/>
      <c r="UDC20" s="63"/>
      <c r="UDD20" s="63"/>
      <c r="UDE20" s="63"/>
      <c r="UDF20" s="63"/>
      <c r="UDG20" s="63"/>
      <c r="UDH20" s="63"/>
      <c r="UDI20" s="63"/>
      <c r="UDJ20" s="63"/>
      <c r="UDK20" s="63"/>
      <c r="UDL20" s="63"/>
      <c r="UDM20" s="63"/>
      <c r="UDN20" s="63"/>
      <c r="UDO20" s="63"/>
      <c r="UDP20" s="63"/>
      <c r="UDQ20" s="63"/>
      <c r="UDR20" s="63"/>
      <c r="UDS20" s="63"/>
      <c r="UDT20" s="63"/>
      <c r="UDU20" s="63"/>
      <c r="UDV20" s="63"/>
      <c r="UDW20" s="63"/>
      <c r="UDX20" s="63"/>
      <c r="UDY20" s="63"/>
      <c r="UDZ20" s="63"/>
      <c r="UEA20" s="63"/>
      <c r="UEB20" s="63"/>
      <c r="UEC20" s="63"/>
      <c r="UED20" s="63"/>
      <c r="UEE20" s="63"/>
      <c r="UEF20" s="63"/>
      <c r="UEG20" s="63"/>
      <c r="UEH20" s="63"/>
      <c r="UEI20" s="63"/>
      <c r="UEJ20" s="63"/>
      <c r="UEK20" s="63"/>
      <c r="UEL20" s="63"/>
      <c r="UEM20" s="63"/>
      <c r="UEN20" s="63"/>
      <c r="UEO20" s="63"/>
      <c r="UEP20" s="63"/>
      <c r="UEQ20" s="63"/>
      <c r="UER20" s="63"/>
      <c r="UES20" s="63"/>
      <c r="UET20" s="63"/>
      <c r="UEU20" s="63"/>
      <c r="UEV20" s="63"/>
      <c r="UEW20" s="63"/>
      <c r="UEX20" s="63"/>
      <c r="UEY20" s="63"/>
      <c r="UEZ20" s="63"/>
      <c r="UFA20" s="63"/>
      <c r="UFB20" s="63"/>
      <c r="UFC20" s="63"/>
      <c r="UFD20" s="63"/>
      <c r="UFE20" s="63"/>
      <c r="UFF20" s="63"/>
      <c r="UFG20" s="63"/>
      <c r="UFH20" s="63"/>
      <c r="UFI20" s="63"/>
      <c r="UFJ20" s="63"/>
      <c r="UFK20" s="63"/>
      <c r="UFL20" s="63"/>
      <c r="UFM20" s="63"/>
      <c r="UFN20" s="63"/>
      <c r="UFO20" s="63"/>
      <c r="UFP20" s="63"/>
      <c r="UFQ20" s="63"/>
      <c r="UFR20" s="63"/>
      <c r="UFS20" s="63"/>
      <c r="UFT20" s="63"/>
      <c r="UFU20" s="63"/>
      <c r="UFV20" s="63"/>
      <c r="UFW20" s="63"/>
      <c r="UFX20" s="63"/>
      <c r="UFY20" s="63"/>
      <c r="UFZ20" s="63"/>
      <c r="UGA20" s="63"/>
      <c r="UGB20" s="63"/>
      <c r="UGC20" s="63"/>
      <c r="UGD20" s="63"/>
      <c r="UGE20" s="63"/>
      <c r="UGF20" s="63"/>
      <c r="UGG20" s="63"/>
      <c r="UGH20" s="63"/>
      <c r="UGI20" s="63"/>
      <c r="UGJ20" s="63"/>
      <c r="UGK20" s="63"/>
      <c r="UGL20" s="63"/>
      <c r="UGM20" s="63"/>
      <c r="UGN20" s="63"/>
      <c r="UGO20" s="63"/>
      <c r="UGP20" s="63"/>
      <c r="UGQ20" s="63"/>
      <c r="UGR20" s="63"/>
      <c r="UGS20" s="63"/>
      <c r="UGT20" s="63"/>
      <c r="UGU20" s="63"/>
      <c r="UGV20" s="63"/>
      <c r="UGW20" s="63"/>
      <c r="UGX20" s="63"/>
      <c r="UGY20" s="63"/>
      <c r="UGZ20" s="63"/>
      <c r="UHA20" s="63"/>
      <c r="UHB20" s="63"/>
      <c r="UHC20" s="63"/>
      <c r="UHD20" s="63"/>
      <c r="UHE20" s="63"/>
      <c r="UHF20" s="63"/>
      <c r="UHG20" s="63"/>
      <c r="UHH20" s="63"/>
      <c r="UHI20" s="63"/>
      <c r="UHJ20" s="63"/>
      <c r="UHK20" s="63"/>
      <c r="UHL20" s="63"/>
      <c r="UHM20" s="63"/>
      <c r="UHN20" s="63"/>
      <c r="UHO20" s="63"/>
      <c r="UHP20" s="63"/>
      <c r="UHQ20" s="63"/>
      <c r="UHR20" s="63"/>
      <c r="UHS20" s="63"/>
      <c r="UHT20" s="63"/>
      <c r="UHU20" s="63"/>
      <c r="UHV20" s="63"/>
      <c r="UHW20" s="63"/>
      <c r="UHX20" s="63"/>
      <c r="UHY20" s="63"/>
      <c r="UHZ20" s="63"/>
      <c r="UIA20" s="63"/>
      <c r="UIB20" s="63"/>
      <c r="UIC20" s="63"/>
      <c r="UID20" s="63"/>
      <c r="UIE20" s="63"/>
      <c r="UIF20" s="63"/>
      <c r="UIG20" s="63"/>
      <c r="UIH20" s="63"/>
      <c r="UII20" s="63"/>
      <c r="UIJ20" s="63"/>
      <c r="UIK20" s="63"/>
      <c r="UIL20" s="63"/>
      <c r="UIM20" s="63"/>
      <c r="UIN20" s="63"/>
      <c r="UIO20" s="63"/>
      <c r="UIP20" s="63"/>
      <c r="UIQ20" s="63"/>
      <c r="UIR20" s="63"/>
      <c r="UIS20" s="63"/>
      <c r="UIT20" s="63"/>
      <c r="UIU20" s="63"/>
      <c r="UIV20" s="63"/>
      <c r="UIW20" s="63"/>
      <c r="UIX20" s="63"/>
      <c r="UIY20" s="63"/>
      <c r="UIZ20" s="63"/>
      <c r="UJA20" s="63"/>
      <c r="UJB20" s="63"/>
      <c r="UJC20" s="63"/>
      <c r="UJD20" s="63"/>
      <c r="UJE20" s="63"/>
      <c r="UJF20" s="63"/>
      <c r="UJG20" s="63"/>
      <c r="UJH20" s="63"/>
      <c r="UJI20" s="63"/>
      <c r="UJJ20" s="63"/>
      <c r="UJK20" s="63"/>
      <c r="UJL20" s="63"/>
      <c r="UJM20" s="63"/>
      <c r="UJN20" s="63"/>
      <c r="UJO20" s="63"/>
      <c r="UJP20" s="63"/>
      <c r="UJQ20" s="63"/>
      <c r="UJR20" s="63"/>
      <c r="UJS20" s="63"/>
      <c r="UJT20" s="63"/>
      <c r="UJU20" s="63"/>
      <c r="UJV20" s="63"/>
      <c r="UJW20" s="63"/>
      <c r="UJX20" s="63"/>
      <c r="UJY20" s="63"/>
      <c r="UJZ20" s="63"/>
      <c r="UKA20" s="63"/>
      <c r="UKB20" s="63"/>
      <c r="UKC20" s="63"/>
      <c r="UKD20" s="63"/>
      <c r="UKE20" s="63"/>
      <c r="UKF20" s="63"/>
      <c r="UKG20" s="63"/>
      <c r="UKH20" s="63"/>
      <c r="UKI20" s="63"/>
      <c r="UKJ20" s="63"/>
      <c r="UKK20" s="63"/>
      <c r="UKL20" s="63"/>
      <c r="UKM20" s="63"/>
      <c r="UKN20" s="63"/>
      <c r="UKO20" s="63"/>
      <c r="UKP20" s="63"/>
      <c r="UKQ20" s="63"/>
      <c r="UKR20" s="63"/>
      <c r="UKS20" s="63"/>
      <c r="UKT20" s="63"/>
      <c r="UKU20" s="63"/>
      <c r="UKV20" s="63"/>
      <c r="UKW20" s="63"/>
      <c r="UKX20" s="63"/>
      <c r="UKY20" s="63"/>
      <c r="UKZ20" s="63"/>
      <c r="ULA20" s="63"/>
      <c r="ULB20" s="63"/>
      <c r="ULC20" s="63"/>
      <c r="ULD20" s="63"/>
      <c r="ULE20" s="63"/>
      <c r="ULF20" s="63"/>
      <c r="ULG20" s="63"/>
      <c r="ULH20" s="63"/>
      <c r="ULI20" s="63"/>
      <c r="ULJ20" s="63"/>
      <c r="ULK20" s="63"/>
      <c r="ULL20" s="63"/>
      <c r="ULM20" s="63"/>
      <c r="ULN20" s="63"/>
      <c r="ULO20" s="63"/>
      <c r="ULP20" s="63"/>
      <c r="ULQ20" s="63"/>
      <c r="ULR20" s="63"/>
      <c r="ULS20" s="63"/>
      <c r="ULT20" s="63"/>
      <c r="ULU20" s="63"/>
      <c r="ULV20" s="63"/>
      <c r="ULW20" s="63"/>
      <c r="ULX20" s="63"/>
      <c r="ULY20" s="63"/>
      <c r="ULZ20" s="63"/>
      <c r="UMA20" s="63"/>
      <c r="UMB20" s="63"/>
      <c r="UMC20" s="63"/>
      <c r="UMD20" s="63"/>
      <c r="UME20" s="63"/>
      <c r="UMF20" s="63"/>
      <c r="UMG20" s="63"/>
      <c r="UMH20" s="63"/>
      <c r="UMI20" s="63"/>
      <c r="UMJ20" s="63"/>
      <c r="UMK20" s="63"/>
      <c r="UML20" s="63"/>
      <c r="UMM20" s="63"/>
      <c r="UMN20" s="63"/>
      <c r="UMO20" s="63"/>
      <c r="UMP20" s="63"/>
      <c r="UMQ20" s="63"/>
      <c r="UMR20" s="63"/>
      <c r="UMS20" s="63"/>
      <c r="UMT20" s="63"/>
      <c r="UMU20" s="63"/>
      <c r="UMV20" s="63"/>
      <c r="UMW20" s="63"/>
      <c r="UMX20" s="63"/>
      <c r="UMY20" s="63"/>
      <c r="UMZ20" s="63"/>
      <c r="UNA20" s="63"/>
      <c r="UNB20" s="63"/>
      <c r="UNC20" s="63"/>
      <c r="UND20" s="63"/>
      <c r="UNE20" s="63"/>
      <c r="UNF20" s="63"/>
      <c r="UNG20" s="63"/>
      <c r="UNH20" s="63"/>
      <c r="UNI20" s="63"/>
      <c r="UNJ20" s="63"/>
      <c r="UNK20" s="63"/>
      <c r="UNL20" s="63"/>
      <c r="UNM20" s="63"/>
      <c r="UNN20" s="63"/>
      <c r="UNO20" s="63"/>
      <c r="UNP20" s="63"/>
      <c r="UNQ20" s="63"/>
      <c r="UNR20" s="63"/>
      <c r="UNS20" s="63"/>
      <c r="UNT20" s="63"/>
      <c r="UNU20" s="63"/>
      <c r="UNV20" s="63"/>
      <c r="UNW20" s="63"/>
      <c r="UNX20" s="63"/>
      <c r="UNY20" s="63"/>
      <c r="UNZ20" s="63"/>
      <c r="UOA20" s="63"/>
      <c r="UOB20" s="63"/>
      <c r="UOC20" s="63"/>
      <c r="UOD20" s="63"/>
      <c r="UOE20" s="63"/>
      <c r="UOF20" s="63"/>
      <c r="UOG20" s="63"/>
      <c r="UOH20" s="63"/>
      <c r="UOI20" s="63"/>
      <c r="UOJ20" s="63"/>
      <c r="UOK20" s="63"/>
      <c r="UOL20" s="63"/>
      <c r="UOM20" s="63"/>
      <c r="UON20" s="63"/>
      <c r="UOO20" s="63"/>
      <c r="UOP20" s="63"/>
      <c r="UOQ20" s="63"/>
      <c r="UOR20" s="63"/>
      <c r="UOS20" s="63"/>
      <c r="UOT20" s="63"/>
      <c r="UOU20" s="63"/>
      <c r="UOV20" s="63"/>
      <c r="UOW20" s="63"/>
      <c r="UOX20" s="63"/>
      <c r="UOY20" s="63"/>
      <c r="UOZ20" s="63"/>
      <c r="UPA20" s="63"/>
      <c r="UPB20" s="63"/>
      <c r="UPC20" s="63"/>
      <c r="UPD20" s="63"/>
      <c r="UPE20" s="63"/>
      <c r="UPF20" s="63"/>
      <c r="UPG20" s="63"/>
      <c r="UPH20" s="63"/>
      <c r="UPI20" s="63"/>
      <c r="UPJ20" s="63"/>
      <c r="UPK20" s="63"/>
      <c r="UPL20" s="63"/>
      <c r="UPM20" s="63"/>
      <c r="UPN20" s="63"/>
      <c r="UPO20" s="63"/>
      <c r="UPP20" s="63"/>
      <c r="UPQ20" s="63"/>
      <c r="UPR20" s="63"/>
      <c r="UPS20" s="63"/>
      <c r="UPT20" s="63"/>
      <c r="UPU20" s="63"/>
      <c r="UPV20" s="63"/>
      <c r="UPW20" s="63"/>
      <c r="UPX20" s="63"/>
      <c r="UPY20" s="63"/>
      <c r="UPZ20" s="63"/>
      <c r="UQA20" s="63"/>
      <c r="UQB20" s="63"/>
      <c r="UQC20" s="63"/>
      <c r="UQD20" s="63"/>
      <c r="UQE20" s="63"/>
      <c r="UQF20" s="63"/>
      <c r="UQG20" s="63"/>
      <c r="UQH20" s="63"/>
      <c r="UQI20" s="63"/>
      <c r="UQJ20" s="63"/>
      <c r="UQK20" s="63"/>
      <c r="UQL20" s="63"/>
      <c r="UQM20" s="63"/>
      <c r="UQN20" s="63"/>
      <c r="UQO20" s="63"/>
      <c r="UQP20" s="63"/>
      <c r="UQQ20" s="63"/>
      <c r="UQR20" s="63"/>
      <c r="UQS20" s="63"/>
      <c r="UQT20" s="63"/>
      <c r="UQU20" s="63"/>
      <c r="UQV20" s="63"/>
      <c r="UQW20" s="63"/>
      <c r="UQX20" s="63"/>
      <c r="UQY20" s="63"/>
      <c r="UQZ20" s="63"/>
      <c r="URA20" s="63"/>
      <c r="URB20" s="63"/>
      <c r="URC20" s="63"/>
      <c r="URD20" s="63"/>
      <c r="URE20" s="63"/>
      <c r="URF20" s="63"/>
      <c r="URG20" s="63"/>
      <c r="URH20" s="63"/>
      <c r="URI20" s="63"/>
      <c r="URJ20" s="63"/>
      <c r="URK20" s="63"/>
      <c r="URL20" s="63"/>
      <c r="URM20" s="63"/>
      <c r="URN20" s="63"/>
      <c r="URO20" s="63"/>
      <c r="URP20" s="63"/>
      <c r="URQ20" s="63"/>
      <c r="URR20" s="63"/>
      <c r="URS20" s="63"/>
      <c r="URT20" s="63"/>
      <c r="URU20" s="63"/>
      <c r="URV20" s="63"/>
      <c r="URW20" s="63"/>
      <c r="URX20" s="63"/>
      <c r="URY20" s="63"/>
      <c r="URZ20" s="63"/>
      <c r="USA20" s="63"/>
      <c r="USB20" s="63"/>
      <c r="USC20" s="63"/>
      <c r="USD20" s="63"/>
      <c r="USE20" s="63"/>
      <c r="USF20" s="63"/>
      <c r="USG20" s="63"/>
      <c r="USH20" s="63"/>
      <c r="USI20" s="63"/>
      <c r="USJ20" s="63"/>
      <c r="USK20" s="63"/>
      <c r="USL20" s="63"/>
      <c r="USM20" s="63"/>
      <c r="USN20" s="63"/>
      <c r="USO20" s="63"/>
      <c r="USP20" s="63"/>
      <c r="USQ20" s="63"/>
      <c r="USR20" s="63"/>
      <c r="USS20" s="63"/>
      <c r="UST20" s="63"/>
      <c r="USU20" s="63"/>
      <c r="USV20" s="63"/>
      <c r="USW20" s="63"/>
      <c r="USX20" s="63"/>
      <c r="USY20" s="63"/>
      <c r="USZ20" s="63"/>
      <c r="UTA20" s="63"/>
      <c r="UTB20" s="63"/>
      <c r="UTC20" s="63"/>
      <c r="UTD20" s="63"/>
      <c r="UTE20" s="63"/>
      <c r="UTF20" s="63"/>
      <c r="UTG20" s="63"/>
      <c r="UTH20" s="63"/>
      <c r="UTI20" s="63"/>
      <c r="UTJ20" s="63"/>
      <c r="UTK20" s="63"/>
      <c r="UTL20" s="63"/>
      <c r="UTM20" s="63"/>
      <c r="UTN20" s="63"/>
      <c r="UTO20" s="63"/>
      <c r="UTP20" s="63"/>
      <c r="UTQ20" s="63"/>
      <c r="UTR20" s="63"/>
      <c r="UTS20" s="63"/>
      <c r="UTT20" s="63"/>
      <c r="UTU20" s="63"/>
      <c r="UTV20" s="63"/>
      <c r="UTW20" s="63"/>
      <c r="UTX20" s="63"/>
      <c r="UTY20" s="63"/>
      <c r="UTZ20" s="63"/>
      <c r="UUA20" s="63"/>
      <c r="UUB20" s="63"/>
      <c r="UUC20" s="63"/>
      <c r="UUD20" s="63"/>
      <c r="UUE20" s="63"/>
      <c r="UUF20" s="63"/>
      <c r="UUG20" s="63"/>
      <c r="UUH20" s="63"/>
      <c r="UUI20" s="63"/>
      <c r="UUJ20" s="63"/>
      <c r="UUK20" s="63"/>
      <c r="UUL20" s="63"/>
      <c r="UUM20" s="63"/>
      <c r="UUN20" s="63"/>
      <c r="UUO20" s="63"/>
      <c r="UUP20" s="63"/>
      <c r="UUQ20" s="63"/>
      <c r="UUR20" s="63"/>
      <c r="UUS20" s="63"/>
      <c r="UUT20" s="63"/>
      <c r="UUU20" s="63"/>
      <c r="UUV20" s="63"/>
      <c r="UUW20" s="63"/>
      <c r="UUX20" s="63"/>
      <c r="UUY20" s="63"/>
      <c r="UUZ20" s="63"/>
      <c r="UVA20" s="63"/>
      <c r="UVB20" s="63"/>
      <c r="UVC20" s="63"/>
      <c r="UVD20" s="63"/>
      <c r="UVE20" s="63"/>
      <c r="UVF20" s="63"/>
      <c r="UVG20" s="63"/>
      <c r="UVH20" s="63"/>
      <c r="UVI20" s="63"/>
      <c r="UVJ20" s="63"/>
      <c r="UVK20" s="63"/>
      <c r="UVL20" s="63"/>
      <c r="UVM20" s="63"/>
      <c r="UVN20" s="63"/>
      <c r="UVO20" s="63"/>
      <c r="UVP20" s="63"/>
      <c r="UVQ20" s="63"/>
      <c r="UVR20" s="63"/>
      <c r="UVS20" s="63"/>
      <c r="UVT20" s="63"/>
      <c r="UVU20" s="63"/>
      <c r="UVV20" s="63"/>
      <c r="UVW20" s="63"/>
      <c r="UVX20" s="63"/>
      <c r="UVY20" s="63"/>
      <c r="UVZ20" s="63"/>
      <c r="UWA20" s="63"/>
      <c r="UWB20" s="63"/>
      <c r="UWC20" s="63"/>
      <c r="UWD20" s="63"/>
      <c r="UWE20" s="63"/>
      <c r="UWF20" s="63"/>
      <c r="UWG20" s="63"/>
      <c r="UWH20" s="63"/>
      <c r="UWI20" s="63"/>
      <c r="UWJ20" s="63"/>
      <c r="UWK20" s="63"/>
      <c r="UWL20" s="63"/>
      <c r="UWM20" s="63"/>
      <c r="UWN20" s="63"/>
      <c r="UWO20" s="63"/>
      <c r="UWP20" s="63"/>
      <c r="UWQ20" s="63"/>
      <c r="UWR20" s="63"/>
      <c r="UWS20" s="63"/>
      <c r="UWT20" s="63"/>
      <c r="UWU20" s="63"/>
      <c r="UWV20" s="63"/>
      <c r="UWW20" s="63"/>
      <c r="UWX20" s="63"/>
      <c r="UWY20" s="63"/>
      <c r="UWZ20" s="63"/>
      <c r="UXA20" s="63"/>
      <c r="UXB20" s="63"/>
      <c r="UXC20" s="63"/>
      <c r="UXD20" s="63"/>
      <c r="UXE20" s="63"/>
      <c r="UXF20" s="63"/>
      <c r="UXG20" s="63"/>
      <c r="UXH20" s="63"/>
      <c r="UXI20" s="63"/>
      <c r="UXJ20" s="63"/>
      <c r="UXK20" s="63"/>
      <c r="UXL20" s="63"/>
      <c r="UXM20" s="63"/>
      <c r="UXN20" s="63"/>
      <c r="UXO20" s="63"/>
      <c r="UXP20" s="63"/>
      <c r="UXQ20" s="63"/>
      <c r="UXR20" s="63"/>
      <c r="UXS20" s="63"/>
      <c r="UXT20" s="63"/>
      <c r="UXU20" s="63"/>
      <c r="UXV20" s="63"/>
      <c r="UXW20" s="63"/>
      <c r="UXX20" s="63"/>
      <c r="UXY20" s="63"/>
      <c r="UXZ20" s="63"/>
      <c r="UYA20" s="63"/>
      <c r="UYB20" s="63"/>
      <c r="UYC20" s="63"/>
      <c r="UYD20" s="63"/>
      <c r="UYE20" s="63"/>
      <c r="UYF20" s="63"/>
      <c r="UYG20" s="63"/>
      <c r="UYH20" s="63"/>
      <c r="UYI20" s="63"/>
      <c r="UYJ20" s="63"/>
      <c r="UYK20" s="63"/>
      <c r="UYL20" s="63"/>
      <c r="UYM20" s="63"/>
      <c r="UYN20" s="63"/>
      <c r="UYO20" s="63"/>
      <c r="UYP20" s="63"/>
      <c r="UYQ20" s="63"/>
      <c r="UYR20" s="63"/>
      <c r="UYS20" s="63"/>
      <c r="UYT20" s="63"/>
      <c r="UYU20" s="63"/>
      <c r="UYV20" s="63"/>
      <c r="UYW20" s="63"/>
      <c r="UYX20" s="63"/>
      <c r="UYY20" s="63"/>
      <c r="UYZ20" s="63"/>
      <c r="UZA20" s="63"/>
      <c r="UZB20" s="63"/>
      <c r="UZC20" s="63"/>
      <c r="UZD20" s="63"/>
      <c r="UZE20" s="63"/>
      <c r="UZF20" s="63"/>
      <c r="UZG20" s="63"/>
      <c r="UZH20" s="63"/>
      <c r="UZI20" s="63"/>
      <c r="UZJ20" s="63"/>
      <c r="UZK20" s="63"/>
      <c r="UZL20" s="63"/>
      <c r="UZM20" s="63"/>
      <c r="UZN20" s="63"/>
      <c r="UZO20" s="63"/>
      <c r="UZP20" s="63"/>
      <c r="UZQ20" s="63"/>
      <c r="UZR20" s="63"/>
      <c r="UZS20" s="63"/>
      <c r="UZT20" s="63"/>
      <c r="UZU20" s="63"/>
      <c r="UZV20" s="63"/>
      <c r="UZW20" s="63"/>
      <c r="UZX20" s="63"/>
      <c r="UZY20" s="63"/>
      <c r="UZZ20" s="63"/>
      <c r="VAA20" s="63"/>
      <c r="VAB20" s="63"/>
      <c r="VAC20" s="63"/>
      <c r="VAD20" s="63"/>
      <c r="VAE20" s="63"/>
      <c r="VAF20" s="63"/>
      <c r="VAG20" s="63"/>
      <c r="VAH20" s="63"/>
      <c r="VAI20" s="63"/>
      <c r="VAJ20" s="63"/>
      <c r="VAK20" s="63"/>
      <c r="VAL20" s="63"/>
      <c r="VAM20" s="63"/>
      <c r="VAN20" s="63"/>
      <c r="VAO20" s="63"/>
      <c r="VAP20" s="63"/>
      <c r="VAQ20" s="63"/>
      <c r="VAR20" s="63"/>
      <c r="VAS20" s="63"/>
      <c r="VAT20" s="63"/>
      <c r="VAU20" s="63"/>
      <c r="VAV20" s="63"/>
      <c r="VAW20" s="63"/>
      <c r="VAX20" s="63"/>
      <c r="VAY20" s="63"/>
      <c r="VAZ20" s="63"/>
      <c r="VBA20" s="63"/>
      <c r="VBB20" s="63"/>
      <c r="VBC20" s="63"/>
      <c r="VBD20" s="63"/>
      <c r="VBE20" s="63"/>
      <c r="VBF20" s="63"/>
      <c r="VBG20" s="63"/>
      <c r="VBH20" s="63"/>
      <c r="VBI20" s="63"/>
      <c r="VBJ20" s="63"/>
      <c r="VBK20" s="63"/>
      <c r="VBL20" s="63"/>
      <c r="VBM20" s="63"/>
      <c r="VBN20" s="63"/>
      <c r="VBO20" s="63"/>
      <c r="VBP20" s="63"/>
      <c r="VBQ20" s="63"/>
      <c r="VBR20" s="63"/>
      <c r="VBS20" s="63"/>
      <c r="VBT20" s="63"/>
      <c r="VBU20" s="63"/>
      <c r="VBV20" s="63"/>
      <c r="VBW20" s="63"/>
      <c r="VBX20" s="63"/>
      <c r="VBY20" s="63"/>
      <c r="VBZ20" s="63"/>
      <c r="VCA20" s="63"/>
      <c r="VCB20" s="63"/>
      <c r="VCC20" s="63"/>
      <c r="VCD20" s="63"/>
      <c r="VCE20" s="63"/>
      <c r="VCF20" s="63"/>
      <c r="VCG20" s="63"/>
      <c r="VCH20" s="63"/>
      <c r="VCI20" s="63"/>
      <c r="VCJ20" s="63"/>
      <c r="VCK20" s="63"/>
      <c r="VCL20" s="63"/>
      <c r="VCM20" s="63"/>
      <c r="VCN20" s="63"/>
      <c r="VCO20" s="63"/>
      <c r="VCP20" s="63"/>
      <c r="VCQ20" s="63"/>
      <c r="VCR20" s="63"/>
      <c r="VCS20" s="63"/>
      <c r="VCT20" s="63"/>
      <c r="VCU20" s="63"/>
      <c r="VCV20" s="63"/>
      <c r="VCW20" s="63"/>
      <c r="VCX20" s="63"/>
      <c r="VCY20" s="63"/>
      <c r="VCZ20" s="63"/>
      <c r="VDA20" s="63"/>
      <c r="VDB20" s="63"/>
      <c r="VDC20" s="63"/>
      <c r="VDD20" s="63"/>
      <c r="VDE20" s="63"/>
      <c r="VDF20" s="63"/>
      <c r="VDG20" s="63"/>
      <c r="VDH20" s="63"/>
      <c r="VDI20" s="63"/>
      <c r="VDJ20" s="63"/>
      <c r="VDK20" s="63"/>
      <c r="VDL20" s="63"/>
      <c r="VDM20" s="63"/>
      <c r="VDN20" s="63"/>
      <c r="VDO20" s="63"/>
      <c r="VDP20" s="63"/>
      <c r="VDQ20" s="63"/>
      <c r="VDR20" s="63"/>
      <c r="VDS20" s="63"/>
      <c r="VDT20" s="63"/>
      <c r="VDU20" s="63"/>
      <c r="VDV20" s="63"/>
      <c r="VDW20" s="63"/>
      <c r="VDX20" s="63"/>
      <c r="VDY20" s="63"/>
      <c r="VDZ20" s="63"/>
      <c r="VEA20" s="63"/>
      <c r="VEB20" s="63"/>
      <c r="VEC20" s="63"/>
      <c r="VED20" s="63"/>
      <c r="VEE20" s="63"/>
      <c r="VEF20" s="63"/>
      <c r="VEG20" s="63"/>
      <c r="VEH20" s="63"/>
      <c r="VEI20" s="63"/>
      <c r="VEJ20" s="63"/>
      <c r="VEK20" s="63"/>
      <c r="VEL20" s="63"/>
      <c r="VEM20" s="63"/>
      <c r="VEN20" s="63"/>
      <c r="VEO20" s="63"/>
      <c r="VEP20" s="63"/>
      <c r="VEQ20" s="63"/>
      <c r="VER20" s="63"/>
      <c r="VES20" s="63"/>
      <c r="VET20" s="63"/>
      <c r="VEU20" s="63"/>
      <c r="VEV20" s="63"/>
      <c r="VEW20" s="63"/>
      <c r="VEX20" s="63"/>
      <c r="VEY20" s="63"/>
      <c r="VEZ20" s="63"/>
      <c r="VFA20" s="63"/>
      <c r="VFB20" s="63"/>
      <c r="VFC20" s="63"/>
      <c r="VFD20" s="63"/>
      <c r="VFE20" s="63"/>
      <c r="VFF20" s="63"/>
      <c r="VFG20" s="63"/>
      <c r="VFH20" s="63"/>
      <c r="VFI20" s="63"/>
      <c r="VFJ20" s="63"/>
      <c r="VFK20" s="63"/>
      <c r="VFL20" s="63"/>
      <c r="VFM20" s="63"/>
      <c r="VFN20" s="63"/>
      <c r="VFO20" s="63"/>
      <c r="VFP20" s="63"/>
      <c r="VFQ20" s="63"/>
      <c r="VFR20" s="63"/>
      <c r="VFS20" s="63"/>
      <c r="VFT20" s="63"/>
      <c r="VFU20" s="63"/>
      <c r="VFV20" s="63"/>
      <c r="VFW20" s="63"/>
      <c r="VFX20" s="63"/>
      <c r="VFY20" s="63"/>
      <c r="VFZ20" s="63"/>
      <c r="VGA20" s="63"/>
      <c r="VGB20" s="63"/>
      <c r="VGC20" s="63"/>
      <c r="VGD20" s="63"/>
      <c r="VGE20" s="63"/>
      <c r="VGF20" s="63"/>
      <c r="VGG20" s="63"/>
      <c r="VGH20" s="63"/>
      <c r="VGI20" s="63"/>
      <c r="VGJ20" s="63"/>
      <c r="VGK20" s="63"/>
      <c r="VGL20" s="63"/>
      <c r="VGM20" s="63"/>
      <c r="VGN20" s="63"/>
      <c r="VGO20" s="63"/>
      <c r="VGP20" s="63"/>
      <c r="VGQ20" s="63"/>
      <c r="VGR20" s="63"/>
      <c r="VGS20" s="63"/>
      <c r="VGT20" s="63"/>
      <c r="VGU20" s="63"/>
      <c r="VGV20" s="63"/>
      <c r="VGW20" s="63"/>
      <c r="VGX20" s="63"/>
      <c r="VGY20" s="63"/>
      <c r="VGZ20" s="63"/>
      <c r="VHA20" s="63"/>
      <c r="VHB20" s="63"/>
      <c r="VHC20" s="63"/>
      <c r="VHD20" s="63"/>
      <c r="VHE20" s="63"/>
      <c r="VHF20" s="63"/>
      <c r="VHG20" s="63"/>
      <c r="VHH20" s="63"/>
      <c r="VHI20" s="63"/>
      <c r="VHJ20" s="63"/>
      <c r="VHK20" s="63"/>
      <c r="VHL20" s="63"/>
      <c r="VHM20" s="63"/>
      <c r="VHN20" s="63"/>
      <c r="VHO20" s="63"/>
      <c r="VHP20" s="63"/>
      <c r="VHQ20" s="63"/>
      <c r="VHR20" s="63"/>
      <c r="VHS20" s="63"/>
      <c r="VHT20" s="63"/>
      <c r="VHU20" s="63"/>
      <c r="VHV20" s="63"/>
      <c r="VHW20" s="63"/>
      <c r="VHX20" s="63"/>
      <c r="VHY20" s="63"/>
      <c r="VHZ20" s="63"/>
      <c r="VIA20" s="63"/>
      <c r="VIB20" s="63"/>
      <c r="VIC20" s="63"/>
      <c r="VID20" s="63"/>
      <c r="VIE20" s="63"/>
      <c r="VIF20" s="63"/>
      <c r="VIG20" s="63"/>
      <c r="VIH20" s="63"/>
      <c r="VII20" s="63"/>
      <c r="VIJ20" s="63"/>
      <c r="VIK20" s="63"/>
      <c r="VIL20" s="63"/>
      <c r="VIM20" s="63"/>
      <c r="VIN20" s="63"/>
      <c r="VIO20" s="63"/>
      <c r="VIP20" s="63"/>
      <c r="VIQ20" s="63"/>
      <c r="VIR20" s="63"/>
      <c r="VIS20" s="63"/>
      <c r="VIT20" s="63"/>
      <c r="VIU20" s="63"/>
      <c r="VIV20" s="63"/>
      <c r="VIW20" s="63"/>
      <c r="VIX20" s="63"/>
      <c r="VIY20" s="63"/>
      <c r="VIZ20" s="63"/>
      <c r="VJA20" s="63"/>
      <c r="VJB20" s="63"/>
      <c r="VJC20" s="63"/>
      <c r="VJD20" s="63"/>
      <c r="VJE20" s="63"/>
      <c r="VJF20" s="63"/>
      <c r="VJG20" s="63"/>
      <c r="VJH20" s="63"/>
      <c r="VJI20" s="63"/>
      <c r="VJJ20" s="63"/>
      <c r="VJK20" s="63"/>
      <c r="VJL20" s="63"/>
      <c r="VJM20" s="63"/>
      <c r="VJN20" s="63"/>
      <c r="VJO20" s="63"/>
      <c r="VJP20" s="63"/>
      <c r="VJQ20" s="63"/>
      <c r="VJR20" s="63"/>
      <c r="VJS20" s="63"/>
      <c r="VJT20" s="63"/>
      <c r="VJU20" s="63"/>
      <c r="VJV20" s="63"/>
      <c r="VJW20" s="63"/>
      <c r="VJX20" s="63"/>
      <c r="VJY20" s="63"/>
      <c r="VJZ20" s="63"/>
      <c r="VKA20" s="63"/>
      <c r="VKB20" s="63"/>
      <c r="VKC20" s="63"/>
      <c r="VKD20" s="63"/>
      <c r="VKE20" s="63"/>
      <c r="VKF20" s="63"/>
      <c r="VKG20" s="63"/>
      <c r="VKH20" s="63"/>
      <c r="VKI20" s="63"/>
      <c r="VKJ20" s="63"/>
      <c r="VKK20" s="63"/>
      <c r="VKL20" s="63"/>
      <c r="VKM20" s="63"/>
      <c r="VKN20" s="63"/>
      <c r="VKO20" s="63"/>
      <c r="VKP20" s="63"/>
      <c r="VKQ20" s="63"/>
      <c r="VKR20" s="63"/>
      <c r="VKS20" s="63"/>
      <c r="VKT20" s="63"/>
      <c r="VKU20" s="63"/>
      <c r="VKV20" s="63"/>
      <c r="VKW20" s="63"/>
      <c r="VKX20" s="63"/>
      <c r="VKY20" s="63"/>
      <c r="VKZ20" s="63"/>
      <c r="VLA20" s="63"/>
      <c r="VLB20" s="63"/>
      <c r="VLC20" s="63"/>
      <c r="VLD20" s="63"/>
      <c r="VLE20" s="63"/>
      <c r="VLF20" s="63"/>
      <c r="VLG20" s="63"/>
      <c r="VLH20" s="63"/>
      <c r="VLI20" s="63"/>
      <c r="VLJ20" s="63"/>
      <c r="VLK20" s="63"/>
      <c r="VLL20" s="63"/>
      <c r="VLM20" s="63"/>
      <c r="VLN20" s="63"/>
      <c r="VLO20" s="63"/>
      <c r="VLP20" s="63"/>
      <c r="VLQ20" s="63"/>
      <c r="VLR20" s="63"/>
      <c r="VLS20" s="63"/>
      <c r="VLT20" s="63"/>
      <c r="VLU20" s="63"/>
      <c r="VLV20" s="63"/>
      <c r="VLW20" s="63"/>
      <c r="VLX20" s="63"/>
      <c r="VLY20" s="63"/>
      <c r="VLZ20" s="63"/>
      <c r="VMA20" s="63"/>
      <c r="VMB20" s="63"/>
      <c r="VMC20" s="63"/>
      <c r="VMD20" s="63"/>
      <c r="VME20" s="63"/>
      <c r="VMF20" s="63"/>
      <c r="VMG20" s="63"/>
      <c r="VMH20" s="63"/>
      <c r="VMI20" s="63"/>
      <c r="VMJ20" s="63"/>
      <c r="VMK20" s="63"/>
      <c r="VML20" s="63"/>
      <c r="VMM20" s="63"/>
      <c r="VMN20" s="63"/>
      <c r="VMO20" s="63"/>
      <c r="VMP20" s="63"/>
      <c r="VMQ20" s="63"/>
      <c r="VMR20" s="63"/>
      <c r="VMS20" s="63"/>
      <c r="VMT20" s="63"/>
      <c r="VMU20" s="63"/>
      <c r="VMV20" s="63"/>
      <c r="VMW20" s="63"/>
      <c r="VMX20" s="63"/>
      <c r="VMY20" s="63"/>
      <c r="VMZ20" s="63"/>
      <c r="VNA20" s="63"/>
      <c r="VNB20" s="63"/>
      <c r="VNC20" s="63"/>
      <c r="VND20" s="63"/>
      <c r="VNE20" s="63"/>
      <c r="VNF20" s="63"/>
      <c r="VNG20" s="63"/>
      <c r="VNH20" s="63"/>
      <c r="VNI20" s="63"/>
      <c r="VNJ20" s="63"/>
      <c r="VNK20" s="63"/>
      <c r="VNL20" s="63"/>
      <c r="VNM20" s="63"/>
      <c r="VNN20" s="63"/>
      <c r="VNO20" s="63"/>
      <c r="VNP20" s="63"/>
      <c r="VNQ20" s="63"/>
      <c r="VNR20" s="63"/>
      <c r="VNS20" s="63"/>
      <c r="VNT20" s="63"/>
      <c r="VNU20" s="63"/>
      <c r="VNV20" s="63"/>
      <c r="VNW20" s="63"/>
      <c r="VNX20" s="63"/>
      <c r="VNY20" s="63"/>
      <c r="VNZ20" s="63"/>
      <c r="VOA20" s="63"/>
      <c r="VOB20" s="63"/>
      <c r="VOC20" s="63"/>
      <c r="VOD20" s="63"/>
      <c r="VOE20" s="63"/>
      <c r="VOF20" s="63"/>
      <c r="VOG20" s="63"/>
      <c r="VOH20" s="63"/>
      <c r="VOI20" s="63"/>
      <c r="VOJ20" s="63"/>
      <c r="VOK20" s="63"/>
      <c r="VOL20" s="63"/>
      <c r="VOM20" s="63"/>
      <c r="VON20" s="63"/>
      <c r="VOO20" s="63"/>
      <c r="VOP20" s="63"/>
      <c r="VOQ20" s="63"/>
      <c r="VOR20" s="63"/>
      <c r="VOS20" s="63"/>
      <c r="VOT20" s="63"/>
      <c r="VOU20" s="63"/>
      <c r="VOV20" s="63"/>
      <c r="VOW20" s="63"/>
      <c r="VOX20" s="63"/>
      <c r="VOY20" s="63"/>
      <c r="VOZ20" s="63"/>
      <c r="VPA20" s="63"/>
      <c r="VPB20" s="63"/>
      <c r="VPC20" s="63"/>
      <c r="VPD20" s="63"/>
      <c r="VPE20" s="63"/>
      <c r="VPF20" s="63"/>
      <c r="VPG20" s="63"/>
      <c r="VPH20" s="63"/>
      <c r="VPI20" s="63"/>
      <c r="VPJ20" s="63"/>
      <c r="VPK20" s="63"/>
      <c r="VPL20" s="63"/>
      <c r="VPM20" s="63"/>
      <c r="VPN20" s="63"/>
      <c r="VPO20" s="63"/>
      <c r="VPP20" s="63"/>
      <c r="VPQ20" s="63"/>
      <c r="VPR20" s="63"/>
      <c r="VPS20" s="63"/>
      <c r="VPT20" s="63"/>
      <c r="VPU20" s="63"/>
      <c r="VPV20" s="63"/>
      <c r="VPW20" s="63"/>
      <c r="VPX20" s="63"/>
      <c r="VPY20" s="63"/>
      <c r="VPZ20" s="63"/>
      <c r="VQA20" s="63"/>
      <c r="VQB20" s="63"/>
      <c r="VQC20" s="63"/>
      <c r="VQD20" s="63"/>
      <c r="VQE20" s="63"/>
      <c r="VQF20" s="63"/>
      <c r="VQG20" s="63"/>
      <c r="VQH20" s="63"/>
      <c r="VQI20" s="63"/>
      <c r="VQJ20" s="63"/>
      <c r="VQK20" s="63"/>
      <c r="VQL20" s="63"/>
      <c r="VQM20" s="63"/>
      <c r="VQN20" s="63"/>
      <c r="VQO20" s="63"/>
      <c r="VQP20" s="63"/>
      <c r="VQQ20" s="63"/>
      <c r="VQR20" s="63"/>
      <c r="VQS20" s="63"/>
      <c r="VQT20" s="63"/>
      <c r="VQU20" s="63"/>
      <c r="VQV20" s="63"/>
      <c r="VQW20" s="63"/>
      <c r="VQX20" s="63"/>
      <c r="VQY20" s="63"/>
      <c r="VQZ20" s="63"/>
      <c r="VRA20" s="63"/>
      <c r="VRB20" s="63"/>
      <c r="VRC20" s="63"/>
      <c r="VRD20" s="63"/>
      <c r="VRE20" s="63"/>
      <c r="VRF20" s="63"/>
      <c r="VRG20" s="63"/>
      <c r="VRH20" s="63"/>
      <c r="VRI20" s="63"/>
      <c r="VRJ20" s="63"/>
      <c r="VRK20" s="63"/>
      <c r="VRL20" s="63"/>
      <c r="VRM20" s="63"/>
      <c r="VRN20" s="63"/>
      <c r="VRO20" s="63"/>
      <c r="VRP20" s="63"/>
      <c r="VRQ20" s="63"/>
      <c r="VRR20" s="63"/>
      <c r="VRS20" s="63"/>
      <c r="VRT20" s="63"/>
      <c r="VRU20" s="63"/>
      <c r="VRV20" s="63"/>
      <c r="VRW20" s="63"/>
      <c r="VRX20" s="63"/>
      <c r="VRY20" s="63"/>
      <c r="VRZ20" s="63"/>
      <c r="VSA20" s="63"/>
      <c r="VSB20" s="63"/>
      <c r="VSC20" s="63"/>
      <c r="VSD20" s="63"/>
      <c r="VSE20" s="63"/>
      <c r="VSF20" s="63"/>
      <c r="VSG20" s="63"/>
      <c r="VSH20" s="63"/>
      <c r="VSI20" s="63"/>
      <c r="VSJ20" s="63"/>
      <c r="VSK20" s="63"/>
      <c r="VSL20" s="63"/>
      <c r="VSM20" s="63"/>
      <c r="VSN20" s="63"/>
      <c r="VSO20" s="63"/>
      <c r="VSP20" s="63"/>
      <c r="VSQ20" s="63"/>
      <c r="VSR20" s="63"/>
      <c r="VSS20" s="63"/>
      <c r="VST20" s="63"/>
      <c r="VSU20" s="63"/>
      <c r="VSV20" s="63"/>
      <c r="VSW20" s="63"/>
      <c r="VSX20" s="63"/>
      <c r="VSY20" s="63"/>
      <c r="VSZ20" s="63"/>
      <c r="VTA20" s="63"/>
      <c r="VTB20" s="63"/>
      <c r="VTC20" s="63"/>
      <c r="VTD20" s="63"/>
      <c r="VTE20" s="63"/>
      <c r="VTF20" s="63"/>
      <c r="VTG20" s="63"/>
      <c r="VTH20" s="63"/>
      <c r="VTI20" s="63"/>
      <c r="VTJ20" s="63"/>
      <c r="VTK20" s="63"/>
      <c r="VTL20" s="63"/>
      <c r="VTM20" s="63"/>
      <c r="VTN20" s="63"/>
      <c r="VTO20" s="63"/>
      <c r="VTP20" s="63"/>
      <c r="VTQ20" s="63"/>
      <c r="VTR20" s="63"/>
      <c r="VTS20" s="63"/>
      <c r="VTT20" s="63"/>
      <c r="VTU20" s="63"/>
      <c r="VTV20" s="63"/>
      <c r="VTW20" s="63"/>
      <c r="VTX20" s="63"/>
      <c r="VTY20" s="63"/>
      <c r="VTZ20" s="63"/>
      <c r="VUA20" s="63"/>
      <c r="VUB20" s="63"/>
      <c r="VUC20" s="63"/>
      <c r="VUD20" s="63"/>
      <c r="VUE20" s="63"/>
      <c r="VUF20" s="63"/>
      <c r="VUG20" s="63"/>
      <c r="VUH20" s="63"/>
      <c r="VUI20" s="63"/>
      <c r="VUJ20" s="63"/>
      <c r="VUK20" s="63"/>
      <c r="VUL20" s="63"/>
      <c r="VUM20" s="63"/>
      <c r="VUN20" s="63"/>
      <c r="VUO20" s="63"/>
      <c r="VUP20" s="63"/>
      <c r="VUQ20" s="63"/>
      <c r="VUR20" s="63"/>
      <c r="VUS20" s="63"/>
      <c r="VUT20" s="63"/>
      <c r="VUU20" s="63"/>
      <c r="VUV20" s="63"/>
      <c r="VUW20" s="63"/>
      <c r="VUX20" s="63"/>
      <c r="VUY20" s="63"/>
      <c r="VUZ20" s="63"/>
      <c r="VVA20" s="63"/>
      <c r="VVB20" s="63"/>
      <c r="VVC20" s="63"/>
      <c r="VVD20" s="63"/>
      <c r="VVE20" s="63"/>
      <c r="VVF20" s="63"/>
      <c r="VVG20" s="63"/>
      <c r="VVH20" s="63"/>
      <c r="VVI20" s="63"/>
      <c r="VVJ20" s="63"/>
      <c r="VVK20" s="63"/>
      <c r="VVL20" s="63"/>
      <c r="VVM20" s="63"/>
      <c r="VVN20" s="63"/>
      <c r="VVO20" s="63"/>
      <c r="VVP20" s="63"/>
      <c r="VVQ20" s="63"/>
      <c r="VVR20" s="63"/>
      <c r="VVS20" s="63"/>
      <c r="VVT20" s="63"/>
      <c r="VVU20" s="63"/>
      <c r="VVV20" s="63"/>
      <c r="VVW20" s="63"/>
      <c r="VVX20" s="63"/>
      <c r="VVY20" s="63"/>
      <c r="VVZ20" s="63"/>
      <c r="VWA20" s="63"/>
      <c r="VWB20" s="63"/>
      <c r="VWC20" s="63"/>
      <c r="VWD20" s="63"/>
      <c r="VWE20" s="63"/>
      <c r="VWF20" s="63"/>
      <c r="VWG20" s="63"/>
      <c r="VWH20" s="63"/>
      <c r="VWI20" s="63"/>
      <c r="VWJ20" s="63"/>
      <c r="VWK20" s="63"/>
      <c r="VWL20" s="63"/>
      <c r="VWM20" s="63"/>
      <c r="VWN20" s="63"/>
      <c r="VWO20" s="63"/>
      <c r="VWP20" s="63"/>
      <c r="VWQ20" s="63"/>
      <c r="VWR20" s="63"/>
      <c r="VWS20" s="63"/>
      <c r="VWT20" s="63"/>
      <c r="VWU20" s="63"/>
      <c r="VWV20" s="63"/>
      <c r="VWW20" s="63"/>
      <c r="VWX20" s="63"/>
      <c r="VWY20" s="63"/>
      <c r="VWZ20" s="63"/>
      <c r="VXA20" s="63"/>
      <c r="VXB20" s="63"/>
      <c r="VXC20" s="63"/>
      <c r="VXD20" s="63"/>
      <c r="VXE20" s="63"/>
      <c r="VXF20" s="63"/>
      <c r="VXG20" s="63"/>
      <c r="VXH20" s="63"/>
      <c r="VXI20" s="63"/>
      <c r="VXJ20" s="63"/>
      <c r="VXK20" s="63"/>
      <c r="VXL20" s="63"/>
      <c r="VXM20" s="63"/>
      <c r="VXN20" s="63"/>
      <c r="VXO20" s="63"/>
      <c r="VXP20" s="63"/>
      <c r="VXQ20" s="63"/>
      <c r="VXR20" s="63"/>
      <c r="VXS20" s="63"/>
      <c r="VXT20" s="63"/>
      <c r="VXU20" s="63"/>
      <c r="VXV20" s="63"/>
      <c r="VXW20" s="63"/>
      <c r="VXX20" s="63"/>
      <c r="VXY20" s="63"/>
      <c r="VXZ20" s="63"/>
      <c r="VYA20" s="63"/>
      <c r="VYB20" s="63"/>
      <c r="VYC20" s="63"/>
      <c r="VYD20" s="63"/>
      <c r="VYE20" s="63"/>
      <c r="VYF20" s="63"/>
      <c r="VYG20" s="63"/>
      <c r="VYH20" s="63"/>
      <c r="VYI20" s="63"/>
      <c r="VYJ20" s="63"/>
      <c r="VYK20" s="63"/>
      <c r="VYL20" s="63"/>
      <c r="VYM20" s="63"/>
      <c r="VYN20" s="63"/>
      <c r="VYO20" s="63"/>
      <c r="VYP20" s="63"/>
      <c r="VYQ20" s="63"/>
      <c r="VYR20" s="63"/>
      <c r="VYS20" s="63"/>
      <c r="VYT20" s="63"/>
      <c r="VYU20" s="63"/>
      <c r="VYV20" s="63"/>
      <c r="VYW20" s="63"/>
      <c r="VYX20" s="63"/>
      <c r="VYY20" s="63"/>
      <c r="VYZ20" s="63"/>
      <c r="VZA20" s="63"/>
      <c r="VZB20" s="63"/>
      <c r="VZC20" s="63"/>
      <c r="VZD20" s="63"/>
      <c r="VZE20" s="63"/>
      <c r="VZF20" s="63"/>
      <c r="VZG20" s="63"/>
      <c r="VZH20" s="63"/>
      <c r="VZI20" s="63"/>
      <c r="VZJ20" s="63"/>
      <c r="VZK20" s="63"/>
      <c r="VZL20" s="63"/>
      <c r="VZM20" s="63"/>
      <c r="VZN20" s="63"/>
      <c r="VZO20" s="63"/>
      <c r="VZP20" s="63"/>
      <c r="VZQ20" s="63"/>
      <c r="VZR20" s="63"/>
      <c r="VZS20" s="63"/>
      <c r="VZT20" s="63"/>
      <c r="VZU20" s="63"/>
      <c r="VZV20" s="63"/>
      <c r="VZW20" s="63"/>
      <c r="VZX20" s="63"/>
      <c r="VZY20" s="63"/>
      <c r="VZZ20" s="63"/>
      <c r="WAA20" s="63"/>
      <c r="WAB20" s="63"/>
      <c r="WAC20" s="63"/>
      <c r="WAD20" s="63"/>
      <c r="WAE20" s="63"/>
      <c r="WAF20" s="63"/>
      <c r="WAG20" s="63"/>
      <c r="WAH20" s="63"/>
      <c r="WAI20" s="63"/>
      <c r="WAJ20" s="63"/>
      <c r="WAK20" s="63"/>
      <c r="WAL20" s="63"/>
      <c r="WAM20" s="63"/>
      <c r="WAN20" s="63"/>
      <c r="WAO20" s="63"/>
      <c r="WAP20" s="63"/>
      <c r="WAQ20" s="63"/>
      <c r="WAR20" s="63"/>
      <c r="WAS20" s="63"/>
      <c r="WAT20" s="63"/>
      <c r="WAU20" s="63"/>
      <c r="WAV20" s="63"/>
      <c r="WAW20" s="63"/>
      <c r="WAX20" s="63"/>
      <c r="WAY20" s="63"/>
      <c r="WAZ20" s="63"/>
      <c r="WBA20" s="63"/>
      <c r="WBB20" s="63"/>
      <c r="WBC20" s="63"/>
      <c r="WBD20" s="63"/>
      <c r="WBE20" s="63"/>
      <c r="WBF20" s="63"/>
      <c r="WBG20" s="63"/>
      <c r="WBH20" s="63"/>
      <c r="WBI20" s="63"/>
      <c r="WBJ20" s="63"/>
      <c r="WBK20" s="63"/>
      <c r="WBL20" s="63"/>
      <c r="WBM20" s="63"/>
      <c r="WBN20" s="63"/>
      <c r="WBO20" s="63"/>
      <c r="WBP20" s="63"/>
      <c r="WBQ20" s="63"/>
      <c r="WBR20" s="63"/>
      <c r="WBS20" s="63"/>
      <c r="WBT20" s="63"/>
      <c r="WBU20" s="63"/>
      <c r="WBV20" s="63"/>
      <c r="WBW20" s="63"/>
      <c r="WBX20" s="63"/>
      <c r="WBY20" s="63"/>
      <c r="WBZ20" s="63"/>
      <c r="WCA20" s="63"/>
      <c r="WCB20" s="63"/>
      <c r="WCC20" s="63"/>
      <c r="WCD20" s="63"/>
      <c r="WCE20" s="63"/>
      <c r="WCF20" s="63"/>
      <c r="WCG20" s="63"/>
      <c r="WCH20" s="63"/>
      <c r="WCI20" s="63"/>
      <c r="WCJ20" s="63"/>
      <c r="WCK20" s="63"/>
      <c r="WCL20" s="63"/>
      <c r="WCM20" s="63"/>
      <c r="WCN20" s="63"/>
      <c r="WCO20" s="63"/>
      <c r="WCP20" s="63"/>
      <c r="WCQ20" s="63"/>
      <c r="WCR20" s="63"/>
      <c r="WCS20" s="63"/>
      <c r="WCT20" s="63"/>
      <c r="WCU20" s="63"/>
      <c r="WCV20" s="63"/>
      <c r="WCW20" s="63"/>
      <c r="WCX20" s="63"/>
      <c r="WCY20" s="63"/>
      <c r="WCZ20" s="63"/>
      <c r="WDA20" s="63"/>
      <c r="WDB20" s="63"/>
      <c r="WDC20" s="63"/>
      <c r="WDD20" s="63"/>
      <c r="WDE20" s="63"/>
      <c r="WDF20" s="63"/>
      <c r="WDG20" s="63"/>
      <c r="WDH20" s="63"/>
      <c r="WDI20" s="63"/>
      <c r="WDJ20" s="63"/>
      <c r="WDK20" s="63"/>
      <c r="WDL20" s="63"/>
      <c r="WDM20" s="63"/>
      <c r="WDN20" s="63"/>
      <c r="WDO20" s="63"/>
      <c r="WDP20" s="63"/>
      <c r="WDQ20" s="63"/>
      <c r="WDR20" s="63"/>
      <c r="WDS20" s="63"/>
      <c r="WDT20" s="63"/>
      <c r="WDU20" s="63"/>
      <c r="WDV20" s="63"/>
      <c r="WDW20" s="63"/>
      <c r="WDX20" s="63"/>
      <c r="WDY20" s="63"/>
      <c r="WDZ20" s="63"/>
      <c r="WEA20" s="63"/>
      <c r="WEB20" s="63"/>
      <c r="WEC20" s="63"/>
      <c r="WED20" s="63"/>
      <c r="WEE20" s="63"/>
      <c r="WEF20" s="63"/>
      <c r="WEG20" s="63"/>
      <c r="WEH20" s="63"/>
      <c r="WEI20" s="63"/>
      <c r="WEJ20" s="63"/>
      <c r="WEK20" s="63"/>
      <c r="WEL20" s="63"/>
      <c r="WEM20" s="63"/>
      <c r="WEN20" s="63"/>
      <c r="WEO20" s="63"/>
      <c r="WEP20" s="63"/>
      <c r="WEQ20" s="63"/>
      <c r="WER20" s="63"/>
      <c r="WES20" s="63"/>
      <c r="WET20" s="63"/>
      <c r="WEU20" s="63"/>
      <c r="WEV20" s="63"/>
      <c r="WEW20" s="63"/>
      <c r="WEX20" s="63"/>
      <c r="WEY20" s="63"/>
      <c r="WEZ20" s="63"/>
      <c r="WFA20" s="63"/>
      <c r="WFB20" s="63"/>
      <c r="WFC20" s="63"/>
      <c r="WFD20" s="63"/>
      <c r="WFE20" s="63"/>
      <c r="WFF20" s="63"/>
      <c r="WFG20" s="63"/>
      <c r="WFH20" s="63"/>
      <c r="WFI20" s="63"/>
      <c r="WFJ20" s="63"/>
      <c r="WFK20" s="63"/>
      <c r="WFL20" s="63"/>
      <c r="WFM20" s="63"/>
      <c r="WFN20" s="63"/>
      <c r="WFO20" s="63"/>
      <c r="WFP20" s="63"/>
      <c r="WFQ20" s="63"/>
      <c r="WFR20" s="63"/>
      <c r="WFS20" s="63"/>
      <c r="WFT20" s="63"/>
      <c r="WFU20" s="63"/>
      <c r="WFV20" s="63"/>
      <c r="WFW20" s="63"/>
      <c r="WFX20" s="63"/>
      <c r="WFY20" s="63"/>
      <c r="WFZ20" s="63"/>
      <c r="WGA20" s="63"/>
      <c r="WGB20" s="63"/>
      <c r="WGC20" s="63"/>
      <c r="WGD20" s="63"/>
      <c r="WGE20" s="63"/>
      <c r="WGF20" s="63"/>
      <c r="WGG20" s="63"/>
      <c r="WGH20" s="63"/>
      <c r="WGI20" s="63"/>
      <c r="WGJ20" s="63"/>
      <c r="WGK20" s="63"/>
      <c r="WGL20" s="63"/>
      <c r="WGM20" s="63"/>
      <c r="WGN20" s="63"/>
      <c r="WGO20" s="63"/>
      <c r="WGP20" s="63"/>
      <c r="WGQ20" s="63"/>
      <c r="WGR20" s="63"/>
      <c r="WGS20" s="63"/>
      <c r="WGT20" s="63"/>
      <c r="WGU20" s="63"/>
      <c r="WGV20" s="63"/>
      <c r="WGW20" s="63"/>
      <c r="WGX20" s="63"/>
      <c r="WGY20" s="63"/>
      <c r="WGZ20" s="63"/>
      <c r="WHA20" s="63"/>
      <c r="WHB20" s="63"/>
      <c r="WHC20" s="63"/>
      <c r="WHD20" s="63"/>
      <c r="WHE20" s="63"/>
      <c r="WHF20" s="63"/>
      <c r="WHG20" s="63"/>
      <c r="WHH20" s="63"/>
      <c r="WHI20" s="63"/>
      <c r="WHJ20" s="63"/>
      <c r="WHK20" s="63"/>
      <c r="WHL20" s="63"/>
      <c r="WHM20" s="63"/>
      <c r="WHN20" s="63"/>
      <c r="WHO20" s="63"/>
      <c r="WHP20" s="63"/>
      <c r="WHQ20" s="63"/>
      <c r="WHR20" s="63"/>
      <c r="WHS20" s="63"/>
      <c r="WHT20" s="63"/>
      <c r="WHU20" s="63"/>
      <c r="WHV20" s="63"/>
      <c r="WHW20" s="63"/>
      <c r="WHX20" s="63"/>
      <c r="WHY20" s="63"/>
      <c r="WHZ20" s="63"/>
      <c r="WIA20" s="63"/>
      <c r="WIB20" s="63"/>
      <c r="WIC20" s="63"/>
      <c r="WID20" s="63"/>
      <c r="WIE20" s="63"/>
      <c r="WIF20" s="63"/>
      <c r="WIG20" s="63"/>
      <c r="WIH20" s="63"/>
      <c r="WII20" s="63"/>
      <c r="WIJ20" s="63"/>
      <c r="WIK20" s="63"/>
      <c r="WIL20" s="63"/>
      <c r="WIM20" s="63"/>
      <c r="WIN20" s="63"/>
      <c r="WIO20" s="63"/>
      <c r="WIP20" s="63"/>
      <c r="WIQ20" s="63"/>
      <c r="WIR20" s="63"/>
      <c r="WIS20" s="63"/>
      <c r="WIT20" s="63"/>
      <c r="WIU20" s="63"/>
      <c r="WIV20" s="63"/>
      <c r="WIW20" s="63"/>
      <c r="WIX20" s="63"/>
      <c r="WIY20" s="63"/>
      <c r="WIZ20" s="63"/>
      <c r="WJA20" s="63"/>
      <c r="WJB20" s="63"/>
      <c r="WJC20" s="63"/>
      <c r="WJD20" s="63"/>
      <c r="WJE20" s="63"/>
      <c r="WJF20" s="63"/>
      <c r="WJG20" s="63"/>
      <c r="WJH20" s="63"/>
      <c r="WJI20" s="63"/>
      <c r="WJJ20" s="63"/>
      <c r="WJK20" s="63"/>
      <c r="WJL20" s="63"/>
      <c r="WJM20" s="63"/>
      <c r="WJN20" s="63"/>
      <c r="WJO20" s="63"/>
      <c r="WJP20" s="63"/>
      <c r="WJQ20" s="63"/>
      <c r="WJR20" s="63"/>
      <c r="WJS20" s="63"/>
      <c r="WJT20" s="63"/>
      <c r="WJU20" s="63"/>
      <c r="WJV20" s="63"/>
      <c r="WJW20" s="63"/>
      <c r="WJX20" s="63"/>
      <c r="WJY20" s="63"/>
      <c r="WJZ20" s="63"/>
      <c r="WKA20" s="63"/>
      <c r="WKB20" s="63"/>
      <c r="WKC20" s="63"/>
      <c r="WKD20" s="63"/>
      <c r="WKE20" s="63"/>
      <c r="WKF20" s="63"/>
      <c r="WKG20" s="63"/>
      <c r="WKH20" s="63"/>
      <c r="WKI20" s="63"/>
      <c r="WKJ20" s="63"/>
      <c r="WKK20" s="63"/>
      <c r="WKL20" s="63"/>
      <c r="WKM20" s="63"/>
      <c r="WKN20" s="63"/>
      <c r="WKO20" s="63"/>
      <c r="WKP20" s="63"/>
      <c r="WKQ20" s="63"/>
      <c r="WKR20" s="63"/>
      <c r="WKS20" s="63"/>
      <c r="WKT20" s="63"/>
      <c r="WKU20" s="63"/>
      <c r="WKV20" s="63"/>
      <c r="WKW20" s="63"/>
      <c r="WKX20" s="63"/>
      <c r="WKY20" s="63"/>
      <c r="WKZ20" s="63"/>
      <c r="WLA20" s="63"/>
      <c r="WLB20" s="63"/>
      <c r="WLC20" s="63"/>
      <c r="WLD20" s="63"/>
      <c r="WLE20" s="63"/>
      <c r="WLF20" s="63"/>
      <c r="WLG20" s="63"/>
      <c r="WLH20" s="63"/>
      <c r="WLI20" s="63"/>
      <c r="WLJ20" s="63"/>
      <c r="WLK20" s="63"/>
      <c r="WLL20" s="63"/>
      <c r="WLM20" s="63"/>
      <c r="WLN20" s="63"/>
      <c r="WLO20" s="63"/>
      <c r="WLP20" s="63"/>
      <c r="WLQ20" s="63"/>
      <c r="WLR20" s="63"/>
      <c r="WLS20" s="63"/>
      <c r="WLT20" s="63"/>
      <c r="WLU20" s="63"/>
      <c r="WLV20" s="63"/>
      <c r="WLW20" s="63"/>
      <c r="WLX20" s="63"/>
      <c r="WLY20" s="63"/>
      <c r="WLZ20" s="63"/>
      <c r="WMA20" s="63"/>
      <c r="WMB20" s="63"/>
      <c r="WMC20" s="63"/>
      <c r="WMD20" s="63"/>
      <c r="WME20" s="63"/>
      <c r="WMF20" s="63"/>
      <c r="WMG20" s="63"/>
      <c r="WMH20" s="63"/>
      <c r="WMI20" s="63"/>
      <c r="WMJ20" s="63"/>
      <c r="WMK20" s="63"/>
      <c r="WML20" s="63"/>
      <c r="WMM20" s="63"/>
      <c r="WMN20" s="63"/>
      <c r="WMO20" s="63"/>
      <c r="WMP20" s="63"/>
      <c r="WMQ20" s="63"/>
      <c r="WMR20" s="63"/>
      <c r="WMS20" s="63"/>
      <c r="WMT20" s="63"/>
      <c r="WMU20" s="63"/>
      <c r="WMV20" s="63"/>
      <c r="WMW20" s="63"/>
      <c r="WMX20" s="63"/>
      <c r="WMY20" s="63"/>
      <c r="WMZ20" s="63"/>
      <c r="WNA20" s="63"/>
      <c r="WNB20" s="63"/>
      <c r="WNC20" s="63"/>
      <c r="WND20" s="63"/>
      <c r="WNE20" s="63"/>
      <c r="WNF20" s="63"/>
      <c r="WNG20" s="63"/>
      <c r="WNH20" s="63"/>
      <c r="WNI20" s="63"/>
      <c r="WNJ20" s="63"/>
      <c r="WNK20" s="63"/>
      <c r="WNL20" s="63"/>
      <c r="WNM20" s="63"/>
      <c r="WNN20" s="63"/>
      <c r="WNO20" s="63"/>
      <c r="WNP20" s="63"/>
      <c r="WNQ20" s="63"/>
      <c r="WNR20" s="63"/>
      <c r="WNS20" s="63"/>
      <c r="WNT20" s="63"/>
      <c r="WNU20" s="63"/>
      <c r="WNV20" s="63"/>
      <c r="WNW20" s="63"/>
      <c r="WNX20" s="63"/>
      <c r="WNY20" s="63"/>
      <c r="WNZ20" s="63"/>
      <c r="WOA20" s="63"/>
      <c r="WOB20" s="63"/>
      <c r="WOC20" s="63"/>
      <c r="WOD20" s="63"/>
      <c r="WOE20" s="63"/>
      <c r="WOF20" s="63"/>
      <c r="WOG20" s="63"/>
      <c r="WOH20" s="63"/>
      <c r="WOI20" s="63"/>
      <c r="WOJ20" s="63"/>
      <c r="WOK20" s="63"/>
      <c r="WOL20" s="63"/>
      <c r="WOM20" s="63"/>
      <c r="WON20" s="63"/>
      <c r="WOO20" s="63"/>
      <c r="WOP20" s="63"/>
      <c r="WOQ20" s="63"/>
      <c r="WOR20" s="63"/>
      <c r="WOS20" s="63"/>
      <c r="WOT20" s="63"/>
      <c r="WOU20" s="63"/>
      <c r="WOV20" s="63"/>
      <c r="WOW20" s="63"/>
      <c r="WOX20" s="63"/>
      <c r="WOY20" s="63"/>
      <c r="WOZ20" s="63"/>
      <c r="WPA20" s="63"/>
      <c r="WPB20" s="63"/>
      <c r="WPC20" s="63"/>
      <c r="WPD20" s="63"/>
      <c r="WPE20" s="63"/>
      <c r="WPF20" s="63"/>
      <c r="WPG20" s="63"/>
      <c r="WPH20" s="63"/>
      <c r="WPI20" s="63"/>
      <c r="WPJ20" s="63"/>
      <c r="WPK20" s="63"/>
      <c r="WPL20" s="63"/>
      <c r="WPM20" s="63"/>
      <c r="WPN20" s="63"/>
      <c r="WPO20" s="63"/>
      <c r="WPP20" s="63"/>
      <c r="WPQ20" s="63"/>
      <c r="WPR20" s="63"/>
      <c r="WPS20" s="63"/>
      <c r="WPT20" s="63"/>
      <c r="WPU20" s="63"/>
      <c r="WPV20" s="63"/>
      <c r="WPW20" s="63"/>
      <c r="WPX20" s="63"/>
      <c r="WPY20" s="63"/>
      <c r="WPZ20" s="63"/>
      <c r="WQA20" s="63"/>
      <c r="WQB20" s="63"/>
      <c r="WQC20" s="63"/>
      <c r="WQD20" s="63"/>
      <c r="WQE20" s="63"/>
      <c r="WQF20" s="63"/>
      <c r="WQG20" s="63"/>
      <c r="WQH20" s="63"/>
      <c r="WQI20" s="63"/>
      <c r="WQJ20" s="63"/>
      <c r="WQK20" s="63"/>
      <c r="WQL20" s="63"/>
      <c r="WQM20" s="63"/>
      <c r="WQN20" s="63"/>
      <c r="WQO20" s="63"/>
      <c r="WQP20" s="63"/>
      <c r="WQQ20" s="63"/>
      <c r="WQR20" s="63"/>
      <c r="WQS20" s="63"/>
      <c r="WQT20" s="63"/>
      <c r="WQU20" s="63"/>
      <c r="WQV20" s="63"/>
      <c r="WQW20" s="63"/>
      <c r="WQX20" s="63"/>
      <c r="WQY20" s="63"/>
      <c r="WQZ20" s="63"/>
      <c r="WRA20" s="63"/>
      <c r="WRB20" s="63"/>
      <c r="WRC20" s="63"/>
      <c r="WRD20" s="63"/>
      <c r="WRE20" s="63"/>
      <c r="WRF20" s="63"/>
      <c r="WRG20" s="63"/>
      <c r="WRH20" s="63"/>
      <c r="WRI20" s="63"/>
      <c r="WRJ20" s="63"/>
      <c r="WRK20" s="63"/>
      <c r="WRL20" s="63"/>
      <c r="WRM20" s="63"/>
      <c r="WRN20" s="63"/>
      <c r="WRO20" s="63"/>
      <c r="WRP20" s="63"/>
      <c r="WRQ20" s="63"/>
      <c r="WRR20" s="63"/>
      <c r="WRS20" s="63"/>
      <c r="WRT20" s="63"/>
      <c r="WRU20" s="63"/>
      <c r="WRV20" s="63"/>
      <c r="WRW20" s="63"/>
      <c r="WRX20" s="63"/>
      <c r="WRY20" s="63"/>
      <c r="WRZ20" s="63"/>
      <c r="WSA20" s="63"/>
      <c r="WSB20" s="63"/>
      <c r="WSC20" s="63"/>
      <c r="WSD20" s="63"/>
      <c r="WSE20" s="63"/>
      <c r="WSF20" s="63"/>
      <c r="WSG20" s="63"/>
      <c r="WSH20" s="63"/>
      <c r="WSI20" s="63"/>
      <c r="WSJ20" s="63"/>
      <c r="WSK20" s="63"/>
      <c r="WSL20" s="63"/>
      <c r="WSM20" s="63"/>
      <c r="WSN20" s="63"/>
      <c r="WSO20" s="63"/>
      <c r="WSP20" s="63"/>
      <c r="WSQ20" s="63"/>
      <c r="WSR20" s="63"/>
      <c r="WSS20" s="63"/>
      <c r="WST20" s="63"/>
      <c r="WSU20" s="63"/>
      <c r="WSV20" s="63"/>
      <c r="WSW20" s="63"/>
      <c r="WSX20" s="63"/>
      <c r="WSY20" s="63"/>
      <c r="WSZ20" s="63"/>
      <c r="WTA20" s="63"/>
      <c r="WTB20" s="63"/>
      <c r="WTC20" s="63"/>
      <c r="WTD20" s="63"/>
      <c r="WTE20" s="63"/>
      <c r="WTF20" s="63"/>
      <c r="WTG20" s="63"/>
      <c r="WTH20" s="63"/>
      <c r="WTI20" s="63"/>
      <c r="WTJ20" s="63"/>
      <c r="WTK20" s="63"/>
      <c r="WTL20" s="63"/>
      <c r="WTM20" s="63"/>
      <c r="WTN20" s="63"/>
      <c r="WTO20" s="63"/>
      <c r="WTP20" s="63"/>
      <c r="WTQ20" s="63"/>
      <c r="WTR20" s="63"/>
      <c r="WTS20" s="63"/>
      <c r="WTT20" s="63"/>
      <c r="WTU20" s="63"/>
      <c r="WTV20" s="63"/>
      <c r="WTW20" s="63"/>
      <c r="WTX20" s="63"/>
      <c r="WTY20" s="63"/>
      <c r="WTZ20" s="63"/>
      <c r="WUA20" s="63"/>
      <c r="WUB20" s="63"/>
      <c r="WUC20" s="63"/>
      <c r="WUD20" s="63"/>
      <c r="WUE20" s="63"/>
      <c r="WUF20" s="63"/>
      <c r="WUG20" s="63"/>
      <c r="WUH20" s="63"/>
      <c r="WUI20" s="63"/>
      <c r="WUJ20" s="63"/>
      <c r="WUK20" s="63"/>
      <c r="WUL20" s="63"/>
      <c r="WUM20" s="63"/>
      <c r="WUN20" s="63"/>
      <c r="WUO20" s="63"/>
      <c r="WUP20" s="63"/>
      <c r="WUQ20" s="63"/>
      <c r="WUR20" s="63"/>
      <c r="WUS20" s="63"/>
      <c r="WUT20" s="63"/>
      <c r="WUU20" s="63"/>
      <c r="WUV20" s="63"/>
      <c r="WUW20" s="63"/>
      <c r="WUX20" s="63"/>
      <c r="WUY20" s="63"/>
      <c r="WUZ20" s="63"/>
      <c r="WVA20" s="63"/>
      <c r="WVB20" s="63"/>
      <c r="WVC20" s="63"/>
      <c r="WVD20" s="63"/>
      <c r="WVE20" s="63"/>
      <c r="WVF20" s="63"/>
      <c r="WVG20" s="63"/>
      <c r="WVH20" s="63"/>
      <c r="WVI20" s="63"/>
      <c r="WVJ20" s="63"/>
      <c r="WVK20" s="63"/>
      <c r="WVL20" s="63"/>
      <c r="WVM20" s="63"/>
      <c r="WVN20" s="63"/>
      <c r="WVO20" s="63"/>
      <c r="WVP20" s="63"/>
      <c r="WVQ20" s="63"/>
      <c r="WVR20" s="63"/>
      <c r="WVS20" s="63"/>
      <c r="WVT20" s="63"/>
      <c r="WVU20" s="63"/>
      <c r="WVV20" s="63"/>
      <c r="WVW20" s="63"/>
      <c r="WVX20" s="63"/>
      <c r="WVY20" s="63"/>
      <c r="WVZ20" s="63"/>
      <c r="WWA20" s="63"/>
      <c r="WWB20" s="63"/>
      <c r="WWC20" s="63"/>
      <c r="WWD20" s="63"/>
      <c r="WWE20" s="63"/>
      <c r="WWF20" s="63"/>
      <c r="WWG20" s="63"/>
      <c r="WWH20" s="63"/>
      <c r="WWI20" s="63"/>
      <c r="WWJ20" s="63"/>
      <c r="WWK20" s="63"/>
      <c r="WWL20" s="63"/>
      <c r="WWM20" s="63"/>
      <c r="WWN20" s="63"/>
      <c r="WWO20" s="63"/>
      <c r="WWP20" s="63"/>
      <c r="WWQ20" s="63"/>
      <c r="WWR20" s="63"/>
      <c r="WWS20" s="63"/>
      <c r="WWT20" s="63"/>
      <c r="WWU20" s="63"/>
      <c r="WWV20" s="63"/>
      <c r="WWW20" s="63"/>
      <c r="WWX20" s="63"/>
      <c r="WWY20" s="63"/>
      <c r="WWZ20" s="63"/>
      <c r="WXA20" s="63"/>
      <c r="WXB20" s="63"/>
      <c r="WXC20" s="63"/>
      <c r="WXD20" s="63"/>
      <c r="WXE20" s="63"/>
      <c r="WXF20" s="63"/>
      <c r="WXG20" s="63"/>
      <c r="WXH20" s="63"/>
      <c r="WXI20" s="63"/>
      <c r="WXJ20" s="63"/>
      <c r="WXK20" s="63"/>
      <c r="WXL20" s="63"/>
      <c r="WXM20" s="63"/>
      <c r="WXN20" s="63"/>
      <c r="WXO20" s="63"/>
      <c r="WXP20" s="63"/>
      <c r="WXQ20" s="63"/>
      <c r="WXR20" s="63"/>
      <c r="WXS20" s="63"/>
      <c r="WXT20" s="63"/>
      <c r="WXU20" s="63"/>
      <c r="WXV20" s="63"/>
      <c r="WXW20" s="63"/>
      <c r="WXX20" s="63"/>
      <c r="WXY20" s="63"/>
      <c r="WXZ20" s="63"/>
      <c r="WYA20" s="63"/>
      <c r="WYB20" s="63"/>
      <c r="WYC20" s="63"/>
      <c r="WYD20" s="63"/>
      <c r="WYE20" s="63"/>
      <c r="WYF20" s="63"/>
      <c r="WYG20" s="63"/>
      <c r="WYH20" s="63"/>
      <c r="WYI20" s="63"/>
      <c r="WYJ20" s="63"/>
      <c r="WYK20" s="63"/>
      <c r="WYL20" s="63"/>
      <c r="WYM20" s="63"/>
      <c r="WYN20" s="63"/>
      <c r="WYO20" s="63"/>
      <c r="WYP20" s="63"/>
      <c r="WYQ20" s="63"/>
      <c r="WYR20" s="63"/>
      <c r="WYS20" s="63"/>
      <c r="WYT20" s="63"/>
      <c r="WYU20" s="63"/>
      <c r="WYV20" s="63"/>
      <c r="WYW20" s="63"/>
      <c r="WYX20" s="63"/>
      <c r="WYY20" s="63"/>
      <c r="WYZ20" s="63"/>
      <c r="WZA20" s="63"/>
      <c r="WZB20" s="63"/>
      <c r="WZC20" s="63"/>
      <c r="WZD20" s="63"/>
      <c r="WZE20" s="63"/>
      <c r="WZF20" s="63"/>
      <c r="WZG20" s="63"/>
      <c r="WZH20" s="63"/>
      <c r="WZI20" s="63"/>
      <c r="WZJ20" s="63"/>
      <c r="WZK20" s="63"/>
      <c r="WZL20" s="63"/>
      <c r="WZM20" s="63"/>
      <c r="WZN20" s="63"/>
      <c r="WZO20" s="63"/>
      <c r="WZP20" s="63"/>
      <c r="WZQ20" s="63"/>
      <c r="WZR20" s="63"/>
      <c r="WZS20" s="63"/>
      <c r="WZT20" s="63"/>
      <c r="WZU20" s="63"/>
      <c r="WZV20" s="63"/>
      <c r="WZW20" s="63"/>
      <c r="WZX20" s="63"/>
      <c r="WZY20" s="63"/>
      <c r="WZZ20" s="63"/>
      <c r="XAA20" s="63"/>
      <c r="XAB20" s="63"/>
      <c r="XAC20" s="63"/>
      <c r="XAD20" s="63"/>
      <c r="XAE20" s="63"/>
      <c r="XAF20" s="63"/>
      <c r="XAG20" s="63"/>
      <c r="XAH20" s="63"/>
      <c r="XAI20" s="63"/>
      <c r="XAJ20" s="63"/>
      <c r="XAK20" s="63"/>
      <c r="XAL20" s="63"/>
      <c r="XAM20" s="63"/>
      <c r="XAN20" s="63"/>
      <c r="XAO20" s="63"/>
      <c r="XAP20" s="63"/>
      <c r="XAQ20" s="63"/>
      <c r="XAR20" s="63"/>
      <c r="XAS20" s="63"/>
      <c r="XAT20" s="63"/>
      <c r="XAU20" s="63"/>
      <c r="XAV20" s="63"/>
      <c r="XAW20" s="63"/>
      <c r="XAX20" s="63"/>
      <c r="XAY20" s="63"/>
      <c r="XAZ20" s="63"/>
      <c r="XBA20" s="63"/>
      <c r="XBB20" s="63"/>
      <c r="XBC20" s="63"/>
      <c r="XBD20" s="63"/>
      <c r="XBE20" s="63"/>
      <c r="XBF20" s="63"/>
      <c r="XBG20" s="63"/>
      <c r="XBH20" s="63"/>
      <c r="XBI20" s="63"/>
      <c r="XBJ20" s="63"/>
      <c r="XBK20" s="63"/>
      <c r="XBL20" s="63"/>
      <c r="XBM20" s="63"/>
      <c r="XBN20" s="63"/>
      <c r="XBO20" s="63"/>
      <c r="XBP20" s="63"/>
      <c r="XBQ20" s="63"/>
      <c r="XBR20" s="63"/>
      <c r="XBS20" s="63"/>
      <c r="XBT20" s="63"/>
      <c r="XBU20" s="63"/>
      <c r="XBV20" s="63"/>
      <c r="XBW20" s="63"/>
      <c r="XBX20" s="63"/>
      <c r="XBY20" s="63"/>
      <c r="XBZ20" s="63"/>
      <c r="XCA20" s="63"/>
      <c r="XCB20" s="63"/>
      <c r="XCC20" s="63"/>
      <c r="XCD20" s="63"/>
      <c r="XCE20" s="63"/>
      <c r="XCF20" s="63"/>
      <c r="XCG20" s="63"/>
      <c r="XCH20" s="63"/>
      <c r="XCI20" s="63"/>
      <c r="XCJ20" s="63"/>
      <c r="XCK20" s="63"/>
      <c r="XCL20" s="63"/>
      <c r="XCM20" s="63"/>
      <c r="XCN20" s="63"/>
      <c r="XCO20" s="63"/>
      <c r="XCP20" s="63"/>
      <c r="XCQ20" s="63"/>
      <c r="XCR20" s="63"/>
      <c r="XCS20" s="63"/>
      <c r="XCT20" s="63"/>
      <c r="XCU20" s="63"/>
      <c r="XCV20" s="63"/>
      <c r="XCW20" s="63"/>
      <c r="XCX20" s="63"/>
      <c r="XCY20" s="63"/>
      <c r="XCZ20" s="63"/>
      <c r="XDA20" s="63"/>
      <c r="XDB20" s="63"/>
      <c r="XDC20" s="63"/>
      <c r="XDD20" s="63"/>
      <c r="XDE20" s="63"/>
      <c r="XDF20" s="63"/>
      <c r="XDG20" s="63"/>
      <c r="XDH20" s="63"/>
      <c r="XDI20" s="63"/>
      <c r="XDJ20" s="63"/>
      <c r="XDK20" s="63"/>
      <c r="XDL20" s="63"/>
      <c r="XDM20" s="63"/>
      <c r="XDN20" s="63"/>
      <c r="XDO20" s="63"/>
      <c r="XDP20" s="63"/>
      <c r="XDQ20" s="63"/>
      <c r="XDR20" s="63"/>
      <c r="XDS20" s="63"/>
      <c r="XDT20" s="63"/>
      <c r="XDU20" s="63"/>
      <c r="XDV20" s="63"/>
      <c r="XDW20" s="63"/>
      <c r="XDX20" s="63"/>
      <c r="XDY20" s="63"/>
      <c r="XDZ20" s="63"/>
      <c r="XEA20" s="63"/>
      <c r="XEB20" s="63"/>
      <c r="XEC20" s="63"/>
      <c r="XED20" s="63"/>
      <c r="XEE20" s="63"/>
      <c r="XEF20" s="63"/>
      <c r="XEG20" s="63"/>
      <c r="XEH20" s="63"/>
      <c r="XEI20" s="63"/>
      <c r="XEJ20" s="63"/>
      <c r="XEK20" s="63"/>
      <c r="XEL20" s="63"/>
      <c r="XEM20" s="63"/>
      <c r="XEN20" s="63"/>
      <c r="XEO20" s="63"/>
      <c r="XEP20" s="63"/>
      <c r="XEQ20" s="63"/>
      <c r="XER20" s="63"/>
      <c r="XES20" s="63"/>
      <c r="XET20" s="63"/>
      <c r="XEU20" s="63"/>
      <c r="XEV20" s="63"/>
      <c r="XEW20" s="63"/>
      <c r="XEX20" s="63"/>
      <c r="XEY20" s="63"/>
      <c r="XEZ20" s="63"/>
      <c r="XFA20" s="63"/>
      <c r="XFB20" s="63"/>
      <c r="XFC20" s="63"/>
      <c r="XFD20" s="63"/>
    </row>
    <row r="21" spans="4:16384" x14ac:dyDescent="0.25">
      <c r="D21" s="51" t="s">
        <v>82</v>
      </c>
      <c r="F21" s="56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2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</row>
    <row r="22" spans="4:16384" x14ac:dyDescent="0.25">
      <c r="D22" s="42" t="s">
        <v>83</v>
      </c>
      <c r="E22" t="s">
        <v>84</v>
      </c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>
        <v>30</v>
      </c>
      <c r="AW22" s="56"/>
      <c r="AX22" s="56"/>
      <c r="AY22" s="72"/>
      <c r="AZ22" s="56"/>
      <c r="BA22" s="56"/>
      <c r="BB22" s="56"/>
      <c r="BC22" s="56"/>
      <c r="BD22" s="56">
        <v>35</v>
      </c>
      <c r="BE22" s="56"/>
      <c r="BF22" s="56"/>
      <c r="BG22" s="56"/>
      <c r="BH22" s="56"/>
      <c r="BI22" s="56"/>
      <c r="BJ22" s="56"/>
      <c r="BK22" s="56"/>
      <c r="BL22" s="56">
        <v>44</v>
      </c>
      <c r="BM22" s="56"/>
      <c r="BN22" s="72"/>
      <c r="BO22" s="56"/>
      <c r="BP22" s="56"/>
      <c r="BQ22" s="56"/>
      <c r="BR22" s="56"/>
      <c r="BS22" s="56"/>
      <c r="BT22" s="56">
        <v>38</v>
      </c>
      <c r="BU22" s="56"/>
      <c r="BV22" s="56"/>
      <c r="BW22" s="56"/>
      <c r="BX22" s="56"/>
      <c r="BY22" s="56"/>
      <c r="BZ22" s="56"/>
      <c r="CA22" s="56"/>
      <c r="CB22" s="56"/>
      <c r="CC22" s="72">
        <v>37</v>
      </c>
      <c r="CD22" s="56"/>
      <c r="CE22" s="56"/>
      <c r="CF22" s="56"/>
      <c r="CG22" s="56"/>
      <c r="CH22" s="56"/>
      <c r="CI22" s="56"/>
      <c r="CJ22" s="56"/>
      <c r="CK22" s="56"/>
      <c r="CL22" s="56">
        <v>36</v>
      </c>
      <c r="CM22" s="56"/>
      <c r="CN22" s="56"/>
      <c r="CO22" s="56"/>
      <c r="CP22" s="56"/>
      <c r="CQ22" s="56"/>
      <c r="CR22" s="52"/>
      <c r="CS22" s="61"/>
      <c r="CT22" s="61"/>
      <c r="CU22" s="61">
        <v>34</v>
      </c>
      <c r="CV22" s="61"/>
      <c r="CW22" s="61"/>
      <c r="CX22" s="61"/>
      <c r="CY22" s="61"/>
      <c r="CZ22" s="61"/>
      <c r="DA22" s="61"/>
      <c r="DB22" s="73"/>
      <c r="DC22" s="61"/>
      <c r="DD22" s="61"/>
      <c r="DE22" s="61">
        <v>38</v>
      </c>
      <c r="DF22" s="61"/>
      <c r="DG22" s="61"/>
      <c r="DH22" s="61"/>
      <c r="DI22" s="61"/>
      <c r="DJ22" s="61"/>
      <c r="DK22" s="61"/>
      <c r="DL22" s="73"/>
      <c r="DO22">
        <v>42</v>
      </c>
      <c r="DY22">
        <v>45</v>
      </c>
      <c r="EK22">
        <v>48</v>
      </c>
      <c r="EW22">
        <v>48</v>
      </c>
      <c r="FI22">
        <v>48</v>
      </c>
      <c r="FU22">
        <v>399</v>
      </c>
    </row>
    <row r="23" spans="4:16384" x14ac:dyDescent="0.25">
      <c r="D23" t="s">
        <v>85</v>
      </c>
      <c r="E23" t="s">
        <v>86</v>
      </c>
      <c r="F23">
        <v>1</v>
      </c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62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72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72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72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72"/>
      <c r="CS23" s="61"/>
      <c r="CT23" s="61"/>
      <c r="CU23" s="61"/>
      <c r="CV23" s="61"/>
      <c r="CW23" s="61"/>
      <c r="CX23" s="61"/>
      <c r="CY23" s="61"/>
      <c r="CZ23" s="61"/>
      <c r="DA23" s="61"/>
      <c r="DB23" s="73"/>
      <c r="DC23" s="61"/>
      <c r="DD23" s="61"/>
      <c r="DE23" s="61"/>
      <c r="DF23" s="61"/>
      <c r="DG23" s="61"/>
      <c r="DH23" s="61"/>
      <c r="DI23" s="61"/>
      <c r="DJ23" s="61"/>
      <c r="DK23" s="61"/>
      <c r="DL23" s="73"/>
    </row>
    <row r="24" spans="4:16384" x14ac:dyDescent="0.25">
      <c r="D24" t="s">
        <v>54</v>
      </c>
      <c r="E24" t="s">
        <v>55</v>
      </c>
      <c r="F24">
        <f>F5</f>
        <v>0.65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62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61"/>
      <c r="CU24" s="61"/>
      <c r="CW24" s="61"/>
      <c r="CY24" s="61"/>
      <c r="DA24" s="61"/>
      <c r="DC24" s="61"/>
      <c r="DE24" s="61"/>
      <c r="DG24" s="61"/>
      <c r="DI24" s="61"/>
      <c r="DK24" s="61"/>
    </row>
    <row r="25" spans="4:16384" x14ac:dyDescent="0.25">
      <c r="D25" t="s">
        <v>87</v>
      </c>
      <c r="E25" t="s">
        <v>88</v>
      </c>
      <c r="G25" s="56">
        <f t="shared" ref="G25:BR25" si="19">G22*$F$24*$F$23*$F$3</f>
        <v>0</v>
      </c>
      <c r="H25" s="56">
        <f t="shared" si="19"/>
        <v>0</v>
      </c>
      <c r="I25" s="56">
        <f t="shared" si="19"/>
        <v>0</v>
      </c>
      <c r="J25" s="56">
        <f t="shared" si="19"/>
        <v>0</v>
      </c>
      <c r="K25" s="56">
        <f t="shared" si="19"/>
        <v>0</v>
      </c>
      <c r="L25" s="56">
        <f t="shared" si="19"/>
        <v>0</v>
      </c>
      <c r="M25" s="56">
        <f t="shared" si="19"/>
        <v>0</v>
      </c>
      <c r="N25" s="56">
        <f t="shared" si="19"/>
        <v>0</v>
      </c>
      <c r="O25" s="56">
        <f t="shared" si="19"/>
        <v>0</v>
      </c>
      <c r="P25" s="56">
        <f t="shared" si="19"/>
        <v>0</v>
      </c>
      <c r="Q25" s="56">
        <f t="shared" si="19"/>
        <v>0</v>
      </c>
      <c r="R25" s="56">
        <f t="shared" si="19"/>
        <v>0</v>
      </c>
      <c r="S25" s="56">
        <f t="shared" si="19"/>
        <v>0</v>
      </c>
      <c r="T25" s="56">
        <f t="shared" si="19"/>
        <v>0</v>
      </c>
      <c r="U25" s="56">
        <f t="shared" si="19"/>
        <v>0</v>
      </c>
      <c r="V25" s="56">
        <f t="shared" si="19"/>
        <v>0</v>
      </c>
      <c r="W25" s="56">
        <f t="shared" si="19"/>
        <v>0</v>
      </c>
      <c r="X25" s="56">
        <f t="shared" si="19"/>
        <v>0</v>
      </c>
      <c r="Y25" s="56">
        <f t="shared" si="19"/>
        <v>0</v>
      </c>
      <c r="Z25" s="56">
        <f t="shared" si="19"/>
        <v>0</v>
      </c>
      <c r="AA25" s="56">
        <f t="shared" si="19"/>
        <v>0</v>
      </c>
      <c r="AB25" s="56">
        <f t="shared" si="19"/>
        <v>0</v>
      </c>
      <c r="AC25" s="56">
        <f t="shared" si="19"/>
        <v>0</v>
      </c>
      <c r="AD25" s="56">
        <f t="shared" si="19"/>
        <v>0</v>
      </c>
      <c r="AE25" s="56">
        <f t="shared" si="19"/>
        <v>0</v>
      </c>
      <c r="AF25" s="56">
        <f t="shared" si="19"/>
        <v>0</v>
      </c>
      <c r="AG25" s="56">
        <f t="shared" si="19"/>
        <v>0</v>
      </c>
      <c r="AH25" s="56">
        <f t="shared" si="19"/>
        <v>0</v>
      </c>
      <c r="AI25" s="56">
        <f t="shared" si="19"/>
        <v>0</v>
      </c>
      <c r="AJ25" s="56">
        <f t="shared" si="19"/>
        <v>0</v>
      </c>
      <c r="AK25" s="56">
        <f t="shared" si="19"/>
        <v>0</v>
      </c>
      <c r="AL25" s="56">
        <f t="shared" si="19"/>
        <v>0</v>
      </c>
      <c r="AM25" s="56">
        <f t="shared" si="19"/>
        <v>0</v>
      </c>
      <c r="AN25" s="56">
        <f t="shared" si="19"/>
        <v>0</v>
      </c>
      <c r="AO25" s="56">
        <f t="shared" si="19"/>
        <v>0</v>
      </c>
      <c r="AP25" s="56">
        <f t="shared" si="19"/>
        <v>0</v>
      </c>
      <c r="AQ25" s="56">
        <f t="shared" si="19"/>
        <v>0</v>
      </c>
      <c r="AR25" s="56">
        <f t="shared" si="19"/>
        <v>0</v>
      </c>
      <c r="AS25" s="56">
        <f t="shared" si="19"/>
        <v>0</v>
      </c>
      <c r="AT25" s="56">
        <f t="shared" si="19"/>
        <v>0</v>
      </c>
      <c r="AU25" s="56">
        <f t="shared" si="19"/>
        <v>0</v>
      </c>
      <c r="AV25" s="56">
        <f t="shared" si="19"/>
        <v>10.881</v>
      </c>
      <c r="AW25" s="56">
        <f t="shared" si="19"/>
        <v>0</v>
      </c>
      <c r="AX25" s="56">
        <f t="shared" si="19"/>
        <v>0</v>
      </c>
      <c r="AY25" s="56">
        <f t="shared" si="19"/>
        <v>0</v>
      </c>
      <c r="AZ25" s="56">
        <f t="shared" si="19"/>
        <v>0</v>
      </c>
      <c r="BA25" s="56">
        <f t="shared" si="19"/>
        <v>0</v>
      </c>
      <c r="BB25" s="56">
        <f t="shared" si="19"/>
        <v>0</v>
      </c>
      <c r="BC25" s="56">
        <f t="shared" si="19"/>
        <v>0</v>
      </c>
      <c r="BD25" s="56">
        <f t="shared" si="19"/>
        <v>12.694500000000001</v>
      </c>
      <c r="BE25" s="56">
        <f t="shared" si="19"/>
        <v>0</v>
      </c>
      <c r="BF25" s="56">
        <f t="shared" si="19"/>
        <v>0</v>
      </c>
      <c r="BG25" s="56">
        <f t="shared" si="19"/>
        <v>0</v>
      </c>
      <c r="BH25" s="56">
        <f t="shared" si="19"/>
        <v>0</v>
      </c>
      <c r="BI25" s="56">
        <f t="shared" si="19"/>
        <v>0</v>
      </c>
      <c r="BJ25" s="56">
        <f t="shared" si="19"/>
        <v>0</v>
      </c>
      <c r="BK25" s="56">
        <f t="shared" si="19"/>
        <v>0</v>
      </c>
      <c r="BL25" s="56">
        <f t="shared" si="19"/>
        <v>15.958800000000002</v>
      </c>
      <c r="BM25" s="56">
        <f t="shared" si="19"/>
        <v>0</v>
      </c>
      <c r="BN25" s="56">
        <f t="shared" si="19"/>
        <v>0</v>
      </c>
      <c r="BO25" s="56">
        <f t="shared" si="19"/>
        <v>0</v>
      </c>
      <c r="BP25" s="56">
        <f t="shared" si="19"/>
        <v>0</v>
      </c>
      <c r="BQ25" s="56">
        <f t="shared" si="19"/>
        <v>0</v>
      </c>
      <c r="BR25" s="56">
        <f t="shared" si="19"/>
        <v>0</v>
      </c>
      <c r="BS25" s="56">
        <f t="shared" ref="BS25:ED25" si="20">BS22*$F$24*$F$23*$F$3</f>
        <v>0</v>
      </c>
      <c r="BT25" s="56">
        <f t="shared" si="20"/>
        <v>13.7826</v>
      </c>
      <c r="BU25" s="56">
        <f t="shared" si="20"/>
        <v>0</v>
      </c>
      <c r="BV25" s="56">
        <f t="shared" si="20"/>
        <v>0</v>
      </c>
      <c r="BW25" s="56">
        <f t="shared" si="20"/>
        <v>0</v>
      </c>
      <c r="BX25" s="56">
        <f t="shared" si="20"/>
        <v>0</v>
      </c>
      <c r="BY25" s="56">
        <f t="shared" si="20"/>
        <v>0</v>
      </c>
      <c r="BZ25" s="56">
        <f t="shared" si="20"/>
        <v>0</v>
      </c>
      <c r="CA25" s="56">
        <f t="shared" si="20"/>
        <v>0</v>
      </c>
      <c r="CB25" s="56">
        <f t="shared" si="20"/>
        <v>0</v>
      </c>
      <c r="CC25" s="56">
        <f t="shared" si="20"/>
        <v>13.419900000000002</v>
      </c>
      <c r="CD25" s="56">
        <f t="shared" si="20"/>
        <v>0</v>
      </c>
      <c r="CE25" s="56">
        <f t="shared" si="20"/>
        <v>0</v>
      </c>
      <c r="CF25" s="56">
        <f t="shared" si="20"/>
        <v>0</v>
      </c>
      <c r="CG25" s="56">
        <f t="shared" si="20"/>
        <v>0</v>
      </c>
      <c r="CH25" s="56">
        <f t="shared" si="20"/>
        <v>0</v>
      </c>
      <c r="CI25" s="56">
        <f t="shared" si="20"/>
        <v>0</v>
      </c>
      <c r="CJ25" s="56">
        <f t="shared" si="20"/>
        <v>0</v>
      </c>
      <c r="CK25" s="56">
        <f t="shared" si="20"/>
        <v>0</v>
      </c>
      <c r="CL25" s="56">
        <f t="shared" si="20"/>
        <v>13.057200000000002</v>
      </c>
      <c r="CM25" s="56">
        <f t="shared" si="20"/>
        <v>0</v>
      </c>
      <c r="CN25" s="56">
        <f t="shared" si="20"/>
        <v>0</v>
      </c>
      <c r="CO25" s="56">
        <f t="shared" si="20"/>
        <v>0</v>
      </c>
      <c r="CP25" s="56">
        <f t="shared" si="20"/>
        <v>0</v>
      </c>
      <c r="CQ25" s="56">
        <f t="shared" si="20"/>
        <v>0</v>
      </c>
      <c r="CR25" s="56">
        <f t="shared" si="20"/>
        <v>0</v>
      </c>
      <c r="CS25" s="56">
        <f t="shared" si="20"/>
        <v>0</v>
      </c>
      <c r="CT25" s="56">
        <f t="shared" si="20"/>
        <v>0</v>
      </c>
      <c r="CU25" s="56">
        <f t="shared" si="20"/>
        <v>12.331800000000001</v>
      </c>
      <c r="CV25" s="56">
        <f t="shared" si="20"/>
        <v>0</v>
      </c>
      <c r="CW25" s="56">
        <f t="shared" si="20"/>
        <v>0</v>
      </c>
      <c r="CX25" s="56">
        <f t="shared" si="20"/>
        <v>0</v>
      </c>
      <c r="CY25" s="56">
        <f t="shared" si="20"/>
        <v>0</v>
      </c>
      <c r="CZ25" s="56">
        <f t="shared" si="20"/>
        <v>0</v>
      </c>
      <c r="DA25" s="56">
        <f t="shared" si="20"/>
        <v>0</v>
      </c>
      <c r="DB25" s="56">
        <f t="shared" si="20"/>
        <v>0</v>
      </c>
      <c r="DC25" s="56">
        <f t="shared" si="20"/>
        <v>0</v>
      </c>
      <c r="DD25" s="56">
        <f t="shared" si="20"/>
        <v>0</v>
      </c>
      <c r="DE25" s="56">
        <f t="shared" si="20"/>
        <v>13.7826</v>
      </c>
      <c r="DF25" s="56">
        <f t="shared" si="20"/>
        <v>0</v>
      </c>
      <c r="DG25" s="56">
        <f t="shared" si="20"/>
        <v>0</v>
      </c>
      <c r="DH25" s="56">
        <f t="shared" si="20"/>
        <v>0</v>
      </c>
      <c r="DI25" s="56">
        <f t="shared" si="20"/>
        <v>0</v>
      </c>
      <c r="DJ25" s="56">
        <f t="shared" si="20"/>
        <v>0</v>
      </c>
      <c r="DK25" s="56">
        <f t="shared" si="20"/>
        <v>0</v>
      </c>
      <c r="DL25" s="56">
        <f t="shared" si="20"/>
        <v>0</v>
      </c>
      <c r="DM25" s="56">
        <f t="shared" si="20"/>
        <v>0</v>
      </c>
      <c r="DN25" s="56">
        <f t="shared" si="20"/>
        <v>0</v>
      </c>
      <c r="DO25" s="56">
        <f t="shared" si="20"/>
        <v>15.233400000000001</v>
      </c>
      <c r="DP25" s="56">
        <f t="shared" si="20"/>
        <v>0</v>
      </c>
      <c r="DQ25" s="56">
        <f t="shared" si="20"/>
        <v>0</v>
      </c>
      <c r="DR25" s="56">
        <f t="shared" si="20"/>
        <v>0</v>
      </c>
      <c r="DS25" s="56">
        <f t="shared" si="20"/>
        <v>0</v>
      </c>
      <c r="DT25" s="56">
        <f t="shared" si="20"/>
        <v>0</v>
      </c>
      <c r="DU25" s="56">
        <f t="shared" si="20"/>
        <v>0</v>
      </c>
      <c r="DV25" s="56">
        <f t="shared" si="20"/>
        <v>0</v>
      </c>
      <c r="DW25" s="56">
        <f t="shared" si="20"/>
        <v>0</v>
      </c>
      <c r="DX25" s="56">
        <f t="shared" si="20"/>
        <v>0</v>
      </c>
      <c r="DY25" s="56">
        <f t="shared" si="20"/>
        <v>16.3215</v>
      </c>
      <c r="DZ25" s="56">
        <f t="shared" si="20"/>
        <v>0</v>
      </c>
      <c r="EA25" s="56">
        <f t="shared" si="20"/>
        <v>0</v>
      </c>
      <c r="EB25" s="56">
        <f t="shared" si="20"/>
        <v>0</v>
      </c>
      <c r="EC25" s="56">
        <f t="shared" si="20"/>
        <v>0</v>
      </c>
      <c r="ED25" s="56">
        <f t="shared" si="20"/>
        <v>0</v>
      </c>
      <c r="EE25" s="56">
        <f t="shared" ref="EE25:FU25" si="21">EE22*$F$24*$F$23*$F$3</f>
        <v>0</v>
      </c>
      <c r="EF25" s="56">
        <f t="shared" si="21"/>
        <v>0</v>
      </c>
      <c r="EG25" s="56">
        <f t="shared" si="21"/>
        <v>0</v>
      </c>
      <c r="EH25" s="56">
        <f t="shared" si="21"/>
        <v>0</v>
      </c>
      <c r="EI25" s="56">
        <f t="shared" si="21"/>
        <v>0</v>
      </c>
      <c r="EJ25" s="56">
        <f t="shared" si="21"/>
        <v>0</v>
      </c>
      <c r="EK25" s="56">
        <f t="shared" si="21"/>
        <v>17.409600000000005</v>
      </c>
      <c r="EL25" s="56">
        <f t="shared" si="21"/>
        <v>0</v>
      </c>
      <c r="EM25" s="56">
        <f t="shared" si="21"/>
        <v>0</v>
      </c>
      <c r="EN25" s="56">
        <f t="shared" si="21"/>
        <v>0</v>
      </c>
      <c r="EO25" s="56">
        <f t="shared" si="21"/>
        <v>0</v>
      </c>
      <c r="EP25" s="56">
        <f t="shared" si="21"/>
        <v>0</v>
      </c>
      <c r="EQ25" s="56">
        <f t="shared" si="21"/>
        <v>0</v>
      </c>
      <c r="ER25" s="56">
        <f t="shared" si="21"/>
        <v>0</v>
      </c>
      <c r="ES25" s="56">
        <f t="shared" si="21"/>
        <v>0</v>
      </c>
      <c r="ET25" s="56">
        <f t="shared" si="21"/>
        <v>0</v>
      </c>
      <c r="EU25" s="56">
        <f t="shared" si="21"/>
        <v>0</v>
      </c>
      <c r="EV25" s="56">
        <f t="shared" si="21"/>
        <v>0</v>
      </c>
      <c r="EW25" s="56">
        <f t="shared" si="21"/>
        <v>17.409600000000005</v>
      </c>
      <c r="EX25" s="56">
        <f t="shared" si="21"/>
        <v>0</v>
      </c>
      <c r="EY25" s="56">
        <f t="shared" si="21"/>
        <v>0</v>
      </c>
      <c r="EZ25" s="56">
        <f t="shared" si="21"/>
        <v>0</v>
      </c>
      <c r="FA25" s="56">
        <f t="shared" si="21"/>
        <v>0</v>
      </c>
      <c r="FB25" s="56">
        <f t="shared" si="21"/>
        <v>0</v>
      </c>
      <c r="FC25" s="56">
        <f t="shared" si="21"/>
        <v>0</v>
      </c>
      <c r="FD25" s="56">
        <f t="shared" si="21"/>
        <v>0</v>
      </c>
      <c r="FE25" s="56">
        <f t="shared" si="21"/>
        <v>0</v>
      </c>
      <c r="FF25" s="56">
        <f t="shared" si="21"/>
        <v>0</v>
      </c>
      <c r="FG25" s="56">
        <f t="shared" si="21"/>
        <v>0</v>
      </c>
      <c r="FH25" s="56">
        <f t="shared" si="21"/>
        <v>0</v>
      </c>
      <c r="FI25" s="56">
        <f t="shared" si="21"/>
        <v>17.409600000000005</v>
      </c>
      <c r="FJ25" s="56">
        <f t="shared" si="21"/>
        <v>0</v>
      </c>
      <c r="FK25" s="56">
        <f t="shared" si="21"/>
        <v>0</v>
      </c>
      <c r="FL25" s="56">
        <f t="shared" si="21"/>
        <v>0</v>
      </c>
      <c r="FM25" s="56">
        <f t="shared" si="21"/>
        <v>0</v>
      </c>
      <c r="FN25" s="56">
        <f t="shared" si="21"/>
        <v>0</v>
      </c>
      <c r="FO25" s="56">
        <f t="shared" si="21"/>
        <v>0</v>
      </c>
      <c r="FP25" s="56">
        <f t="shared" si="21"/>
        <v>0</v>
      </c>
      <c r="FQ25" s="56">
        <f t="shared" si="21"/>
        <v>0</v>
      </c>
      <c r="FR25" s="56">
        <f t="shared" si="21"/>
        <v>0</v>
      </c>
      <c r="FS25" s="56">
        <f t="shared" si="21"/>
        <v>0</v>
      </c>
      <c r="FT25" s="56">
        <f t="shared" si="21"/>
        <v>0</v>
      </c>
      <c r="FU25" s="56">
        <f t="shared" si="21"/>
        <v>144.71730000000002</v>
      </c>
    </row>
    <row r="26" spans="4:16384" x14ac:dyDescent="0.25">
      <c r="D26" t="s">
        <v>89</v>
      </c>
      <c r="E26" t="s">
        <v>90</v>
      </c>
      <c r="G26" s="56">
        <f>G25*0.475</f>
        <v>0</v>
      </c>
      <c r="H26" s="56">
        <f t="shared" ref="H26:BS26" si="22">H25*0.475</f>
        <v>0</v>
      </c>
      <c r="I26" s="56">
        <f t="shared" si="22"/>
        <v>0</v>
      </c>
      <c r="J26" s="56">
        <f t="shared" si="22"/>
        <v>0</v>
      </c>
      <c r="K26" s="56">
        <f t="shared" si="22"/>
        <v>0</v>
      </c>
      <c r="L26" s="56">
        <f t="shared" si="22"/>
        <v>0</v>
      </c>
      <c r="M26" s="56">
        <f t="shared" si="22"/>
        <v>0</v>
      </c>
      <c r="N26" s="56">
        <f t="shared" si="22"/>
        <v>0</v>
      </c>
      <c r="O26" s="56">
        <f t="shared" si="22"/>
        <v>0</v>
      </c>
      <c r="P26" s="56">
        <f t="shared" si="22"/>
        <v>0</v>
      </c>
      <c r="Q26" s="56">
        <f t="shared" si="22"/>
        <v>0</v>
      </c>
      <c r="R26" s="56">
        <f t="shared" si="22"/>
        <v>0</v>
      </c>
      <c r="S26" s="56">
        <f t="shared" si="22"/>
        <v>0</v>
      </c>
      <c r="T26" s="56">
        <f t="shared" si="22"/>
        <v>0</v>
      </c>
      <c r="U26" s="56">
        <f t="shared" si="22"/>
        <v>0</v>
      </c>
      <c r="V26" s="56">
        <f t="shared" si="22"/>
        <v>0</v>
      </c>
      <c r="W26" s="56">
        <f t="shared" si="22"/>
        <v>0</v>
      </c>
      <c r="X26" s="56">
        <f t="shared" si="22"/>
        <v>0</v>
      </c>
      <c r="Y26" s="56">
        <f t="shared" si="22"/>
        <v>0</v>
      </c>
      <c r="Z26" s="56">
        <f t="shared" si="22"/>
        <v>0</v>
      </c>
      <c r="AA26" s="56">
        <f t="shared" si="22"/>
        <v>0</v>
      </c>
      <c r="AB26" s="56">
        <f t="shared" si="22"/>
        <v>0</v>
      </c>
      <c r="AC26" s="56">
        <f t="shared" si="22"/>
        <v>0</v>
      </c>
      <c r="AD26" s="56">
        <f t="shared" si="22"/>
        <v>0</v>
      </c>
      <c r="AE26" s="56">
        <f t="shared" si="22"/>
        <v>0</v>
      </c>
      <c r="AF26" s="56">
        <f t="shared" si="22"/>
        <v>0</v>
      </c>
      <c r="AG26" s="56">
        <f t="shared" si="22"/>
        <v>0</v>
      </c>
      <c r="AH26" s="56">
        <f t="shared" si="22"/>
        <v>0</v>
      </c>
      <c r="AI26" s="56">
        <f t="shared" si="22"/>
        <v>0</v>
      </c>
      <c r="AJ26" s="56">
        <f t="shared" si="22"/>
        <v>0</v>
      </c>
      <c r="AK26" s="56">
        <f t="shared" si="22"/>
        <v>0</v>
      </c>
      <c r="AL26" s="56">
        <f t="shared" si="22"/>
        <v>0</v>
      </c>
      <c r="AM26" s="56">
        <f t="shared" si="22"/>
        <v>0</v>
      </c>
      <c r="AN26" s="56">
        <f t="shared" si="22"/>
        <v>0</v>
      </c>
      <c r="AO26" s="56">
        <f t="shared" si="22"/>
        <v>0</v>
      </c>
      <c r="AP26" s="56">
        <f t="shared" si="22"/>
        <v>0</v>
      </c>
      <c r="AQ26" s="56">
        <f t="shared" si="22"/>
        <v>0</v>
      </c>
      <c r="AR26" s="56">
        <f t="shared" si="22"/>
        <v>0</v>
      </c>
      <c r="AS26" s="56">
        <f t="shared" si="22"/>
        <v>0</v>
      </c>
      <c r="AT26" s="56">
        <f t="shared" si="22"/>
        <v>0</v>
      </c>
      <c r="AU26" s="56">
        <f t="shared" si="22"/>
        <v>0</v>
      </c>
      <c r="AV26" s="56">
        <f t="shared" si="22"/>
        <v>5.1684749999999999</v>
      </c>
      <c r="AW26" s="56">
        <f t="shared" si="22"/>
        <v>0</v>
      </c>
      <c r="AX26" s="56">
        <f t="shared" si="22"/>
        <v>0</v>
      </c>
      <c r="AY26" s="56">
        <f t="shared" si="22"/>
        <v>0</v>
      </c>
      <c r="AZ26" s="56">
        <f t="shared" si="22"/>
        <v>0</v>
      </c>
      <c r="BA26" s="56">
        <f t="shared" si="22"/>
        <v>0</v>
      </c>
      <c r="BB26" s="56">
        <f t="shared" si="22"/>
        <v>0</v>
      </c>
      <c r="BC26" s="56">
        <f t="shared" si="22"/>
        <v>0</v>
      </c>
      <c r="BD26" s="56">
        <f t="shared" si="22"/>
        <v>6.0298875000000001</v>
      </c>
      <c r="BE26" s="56">
        <f t="shared" si="22"/>
        <v>0</v>
      </c>
      <c r="BF26" s="56">
        <f t="shared" si="22"/>
        <v>0</v>
      </c>
      <c r="BG26" s="56">
        <f t="shared" si="22"/>
        <v>0</v>
      </c>
      <c r="BH26" s="56">
        <f t="shared" si="22"/>
        <v>0</v>
      </c>
      <c r="BI26" s="56">
        <f t="shared" si="22"/>
        <v>0</v>
      </c>
      <c r="BJ26" s="56">
        <f t="shared" si="22"/>
        <v>0</v>
      </c>
      <c r="BK26" s="56">
        <f t="shared" si="22"/>
        <v>0</v>
      </c>
      <c r="BL26" s="56">
        <f t="shared" si="22"/>
        <v>7.5804300000000007</v>
      </c>
      <c r="BM26" s="56">
        <f t="shared" si="22"/>
        <v>0</v>
      </c>
      <c r="BN26" s="56">
        <f t="shared" si="22"/>
        <v>0</v>
      </c>
      <c r="BO26" s="56">
        <f t="shared" si="22"/>
        <v>0</v>
      </c>
      <c r="BP26" s="56">
        <f t="shared" si="22"/>
        <v>0</v>
      </c>
      <c r="BQ26" s="56">
        <f t="shared" si="22"/>
        <v>0</v>
      </c>
      <c r="BR26" s="56">
        <f t="shared" si="22"/>
        <v>0</v>
      </c>
      <c r="BS26" s="56">
        <f t="shared" si="22"/>
        <v>0</v>
      </c>
      <c r="BT26" s="56">
        <f t="shared" ref="BT26:EE26" si="23">BT25*0.475</f>
        <v>6.546735</v>
      </c>
      <c r="BU26" s="56">
        <f t="shared" si="23"/>
        <v>0</v>
      </c>
      <c r="BV26" s="56">
        <f t="shared" si="23"/>
        <v>0</v>
      </c>
      <c r="BW26" s="56">
        <f t="shared" si="23"/>
        <v>0</v>
      </c>
      <c r="BX26" s="56">
        <f t="shared" si="23"/>
        <v>0</v>
      </c>
      <c r="BY26" s="56">
        <f t="shared" si="23"/>
        <v>0</v>
      </c>
      <c r="BZ26" s="56">
        <f t="shared" si="23"/>
        <v>0</v>
      </c>
      <c r="CA26" s="56">
        <f t="shared" si="23"/>
        <v>0</v>
      </c>
      <c r="CB26" s="56">
        <f t="shared" si="23"/>
        <v>0</v>
      </c>
      <c r="CC26" s="56">
        <f t="shared" si="23"/>
        <v>6.3744525000000003</v>
      </c>
      <c r="CD26" s="56">
        <f t="shared" si="23"/>
        <v>0</v>
      </c>
      <c r="CE26" s="56">
        <f t="shared" si="23"/>
        <v>0</v>
      </c>
      <c r="CF26" s="56">
        <f t="shared" si="23"/>
        <v>0</v>
      </c>
      <c r="CG26" s="56">
        <f t="shared" si="23"/>
        <v>0</v>
      </c>
      <c r="CH26" s="56">
        <f t="shared" si="23"/>
        <v>0</v>
      </c>
      <c r="CI26" s="56">
        <f t="shared" si="23"/>
        <v>0</v>
      </c>
      <c r="CJ26" s="56">
        <f t="shared" si="23"/>
        <v>0</v>
      </c>
      <c r="CK26" s="56">
        <f t="shared" si="23"/>
        <v>0</v>
      </c>
      <c r="CL26" s="56">
        <f t="shared" si="23"/>
        <v>6.2021700000000006</v>
      </c>
      <c r="CM26" s="56">
        <f t="shared" si="23"/>
        <v>0</v>
      </c>
      <c r="CN26" s="56">
        <f t="shared" si="23"/>
        <v>0</v>
      </c>
      <c r="CO26" s="56">
        <f t="shared" si="23"/>
        <v>0</v>
      </c>
      <c r="CP26" s="56">
        <f t="shared" si="23"/>
        <v>0</v>
      </c>
      <c r="CQ26" s="56">
        <f t="shared" si="23"/>
        <v>0</v>
      </c>
      <c r="CR26" s="56">
        <f t="shared" si="23"/>
        <v>0</v>
      </c>
      <c r="CS26" s="56">
        <f t="shared" si="23"/>
        <v>0</v>
      </c>
      <c r="CT26" s="56">
        <f t="shared" si="23"/>
        <v>0</v>
      </c>
      <c r="CU26" s="56">
        <f t="shared" si="23"/>
        <v>5.8576050000000004</v>
      </c>
      <c r="CV26" s="56">
        <f t="shared" si="23"/>
        <v>0</v>
      </c>
      <c r="CW26" s="56">
        <f t="shared" si="23"/>
        <v>0</v>
      </c>
      <c r="CX26" s="56">
        <f t="shared" si="23"/>
        <v>0</v>
      </c>
      <c r="CY26" s="56">
        <f t="shared" si="23"/>
        <v>0</v>
      </c>
      <c r="CZ26" s="56">
        <f t="shared" si="23"/>
        <v>0</v>
      </c>
      <c r="DA26" s="56">
        <f t="shared" si="23"/>
        <v>0</v>
      </c>
      <c r="DB26" s="56">
        <f t="shared" si="23"/>
        <v>0</v>
      </c>
      <c r="DC26" s="56">
        <f t="shared" si="23"/>
        <v>0</v>
      </c>
      <c r="DD26" s="56">
        <f t="shared" si="23"/>
        <v>0</v>
      </c>
      <c r="DE26" s="56">
        <f t="shared" si="23"/>
        <v>6.546735</v>
      </c>
      <c r="DF26" s="56">
        <f t="shared" si="23"/>
        <v>0</v>
      </c>
      <c r="DG26" s="56">
        <f t="shared" si="23"/>
        <v>0</v>
      </c>
      <c r="DH26" s="56">
        <f t="shared" si="23"/>
        <v>0</v>
      </c>
      <c r="DI26" s="56">
        <f t="shared" si="23"/>
        <v>0</v>
      </c>
      <c r="DJ26" s="56">
        <f t="shared" si="23"/>
        <v>0</v>
      </c>
      <c r="DK26" s="56">
        <f t="shared" si="23"/>
        <v>0</v>
      </c>
      <c r="DL26" s="56">
        <f t="shared" si="23"/>
        <v>0</v>
      </c>
      <c r="DM26" s="56">
        <f t="shared" si="23"/>
        <v>0</v>
      </c>
      <c r="DN26" s="56">
        <f t="shared" si="23"/>
        <v>0</v>
      </c>
      <c r="DO26" s="56">
        <f t="shared" si="23"/>
        <v>7.2358650000000004</v>
      </c>
      <c r="DP26" s="56">
        <f t="shared" si="23"/>
        <v>0</v>
      </c>
      <c r="DQ26" s="56">
        <f t="shared" si="23"/>
        <v>0</v>
      </c>
      <c r="DR26" s="56">
        <f t="shared" si="23"/>
        <v>0</v>
      </c>
      <c r="DS26" s="56">
        <f t="shared" si="23"/>
        <v>0</v>
      </c>
      <c r="DT26" s="56">
        <f t="shared" si="23"/>
        <v>0</v>
      </c>
      <c r="DU26" s="56">
        <f t="shared" si="23"/>
        <v>0</v>
      </c>
      <c r="DV26" s="56">
        <f t="shared" si="23"/>
        <v>0</v>
      </c>
      <c r="DW26" s="56">
        <f t="shared" si="23"/>
        <v>0</v>
      </c>
      <c r="DX26" s="56">
        <f t="shared" si="23"/>
        <v>0</v>
      </c>
      <c r="DY26" s="56">
        <f t="shared" si="23"/>
        <v>7.7527124999999995</v>
      </c>
      <c r="DZ26" s="56">
        <f t="shared" si="23"/>
        <v>0</v>
      </c>
      <c r="EA26" s="56">
        <f t="shared" si="23"/>
        <v>0</v>
      </c>
      <c r="EB26" s="56">
        <f t="shared" si="23"/>
        <v>0</v>
      </c>
      <c r="EC26" s="56">
        <f t="shared" si="23"/>
        <v>0</v>
      </c>
      <c r="ED26" s="56">
        <f t="shared" si="23"/>
        <v>0</v>
      </c>
      <c r="EE26" s="56">
        <f t="shared" si="23"/>
        <v>0</v>
      </c>
      <c r="EF26" s="56">
        <f t="shared" ref="EF26:FU26" si="24">EF25*0.475</f>
        <v>0</v>
      </c>
      <c r="EG26" s="56">
        <f t="shared" si="24"/>
        <v>0</v>
      </c>
      <c r="EH26" s="56">
        <f t="shared" si="24"/>
        <v>0</v>
      </c>
      <c r="EI26" s="56">
        <f t="shared" si="24"/>
        <v>0</v>
      </c>
      <c r="EJ26" s="56">
        <f t="shared" si="24"/>
        <v>0</v>
      </c>
      <c r="EK26" s="56">
        <f t="shared" si="24"/>
        <v>8.269560000000002</v>
      </c>
      <c r="EL26" s="56">
        <f t="shared" si="24"/>
        <v>0</v>
      </c>
      <c r="EM26" s="56">
        <f t="shared" si="24"/>
        <v>0</v>
      </c>
      <c r="EN26" s="56">
        <f t="shared" si="24"/>
        <v>0</v>
      </c>
      <c r="EO26" s="56">
        <f t="shared" si="24"/>
        <v>0</v>
      </c>
      <c r="EP26" s="56">
        <f t="shared" si="24"/>
        <v>0</v>
      </c>
      <c r="EQ26" s="56">
        <f t="shared" si="24"/>
        <v>0</v>
      </c>
      <c r="ER26" s="56">
        <f t="shared" si="24"/>
        <v>0</v>
      </c>
      <c r="ES26" s="56">
        <f t="shared" si="24"/>
        <v>0</v>
      </c>
      <c r="ET26" s="56">
        <f t="shared" si="24"/>
        <v>0</v>
      </c>
      <c r="EU26" s="56">
        <f t="shared" si="24"/>
        <v>0</v>
      </c>
      <c r="EV26" s="56">
        <f t="shared" si="24"/>
        <v>0</v>
      </c>
      <c r="EW26" s="56">
        <f t="shared" si="24"/>
        <v>8.269560000000002</v>
      </c>
      <c r="EX26" s="56">
        <f t="shared" si="24"/>
        <v>0</v>
      </c>
      <c r="EY26" s="56">
        <f t="shared" si="24"/>
        <v>0</v>
      </c>
      <c r="EZ26" s="56">
        <f t="shared" si="24"/>
        <v>0</v>
      </c>
      <c r="FA26" s="56">
        <f t="shared" si="24"/>
        <v>0</v>
      </c>
      <c r="FB26" s="56">
        <f t="shared" si="24"/>
        <v>0</v>
      </c>
      <c r="FC26" s="56">
        <f t="shared" si="24"/>
        <v>0</v>
      </c>
      <c r="FD26" s="56">
        <f t="shared" si="24"/>
        <v>0</v>
      </c>
      <c r="FE26" s="56">
        <f t="shared" si="24"/>
        <v>0</v>
      </c>
      <c r="FF26" s="56">
        <f t="shared" si="24"/>
        <v>0</v>
      </c>
      <c r="FG26" s="56">
        <f t="shared" si="24"/>
        <v>0</v>
      </c>
      <c r="FH26" s="56">
        <f t="shared" si="24"/>
        <v>0</v>
      </c>
      <c r="FI26" s="56">
        <f t="shared" si="24"/>
        <v>8.269560000000002</v>
      </c>
      <c r="FJ26" s="56">
        <f t="shared" si="24"/>
        <v>0</v>
      </c>
      <c r="FK26" s="56">
        <f t="shared" si="24"/>
        <v>0</v>
      </c>
      <c r="FL26" s="56">
        <f t="shared" si="24"/>
        <v>0</v>
      </c>
      <c r="FM26" s="56">
        <f t="shared" si="24"/>
        <v>0</v>
      </c>
      <c r="FN26" s="56">
        <f t="shared" si="24"/>
        <v>0</v>
      </c>
      <c r="FO26" s="56">
        <f t="shared" si="24"/>
        <v>0</v>
      </c>
      <c r="FP26" s="56">
        <f t="shared" si="24"/>
        <v>0</v>
      </c>
      <c r="FQ26" s="56">
        <f t="shared" si="24"/>
        <v>0</v>
      </c>
      <c r="FR26" s="56">
        <f t="shared" si="24"/>
        <v>0</v>
      </c>
      <c r="FS26" s="56">
        <f t="shared" si="24"/>
        <v>0</v>
      </c>
      <c r="FT26" s="56">
        <f t="shared" si="24"/>
        <v>0</v>
      </c>
      <c r="FU26" s="56">
        <f t="shared" si="24"/>
        <v>68.740717500000002</v>
      </c>
    </row>
    <row r="27" spans="4:16384" x14ac:dyDescent="0.25">
      <c r="D27" t="s">
        <v>91</v>
      </c>
      <c r="F27" s="38">
        <v>0.5</v>
      </c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</row>
    <row r="28" spans="4:16384" x14ac:dyDescent="0.25">
      <c r="D28" s="42" t="s">
        <v>92</v>
      </c>
      <c r="E28" s="122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>
        <f>30%*F27/F23</f>
        <v>0.15</v>
      </c>
      <c r="AW28" s="74"/>
      <c r="AX28" s="74"/>
      <c r="AY28" s="74"/>
      <c r="AZ28" s="74"/>
      <c r="BA28" s="74"/>
      <c r="BB28" s="74"/>
      <c r="BC28" s="74"/>
      <c r="BD28" s="74">
        <f>50%*F27/F23</f>
        <v>0.25</v>
      </c>
      <c r="BE28" s="74"/>
      <c r="BF28" s="74"/>
      <c r="BG28" s="74"/>
      <c r="BH28" s="74"/>
      <c r="BI28" s="74"/>
      <c r="BJ28" s="74"/>
      <c r="BK28" s="74"/>
      <c r="BL28" s="74">
        <f>70%*$F27/$F23</f>
        <v>0.35</v>
      </c>
      <c r="BM28" s="74"/>
      <c r="BN28" s="74"/>
      <c r="BO28" s="74"/>
      <c r="BP28" s="74"/>
      <c r="BQ28" s="74"/>
      <c r="BR28" s="74"/>
      <c r="BS28" s="74"/>
      <c r="BT28" s="74">
        <f>80%*$F27/$F23</f>
        <v>0.4</v>
      </c>
      <c r="BU28" s="74"/>
      <c r="BV28" s="74"/>
      <c r="BW28" s="74"/>
      <c r="BX28" s="74"/>
      <c r="BY28" s="74"/>
      <c r="BZ28" s="74"/>
      <c r="CA28" s="74"/>
      <c r="CB28" s="74"/>
      <c r="CC28" s="74">
        <f>80%*$F27/$F23</f>
        <v>0.4</v>
      </c>
      <c r="CD28" s="74"/>
      <c r="CE28" s="74"/>
      <c r="CF28" s="74"/>
      <c r="CG28" s="74"/>
      <c r="CH28" s="74"/>
      <c r="CI28" s="74"/>
      <c r="CJ28" s="74"/>
      <c r="CK28" s="74"/>
      <c r="CL28" s="74">
        <f>80%*$F27/$F23</f>
        <v>0.4</v>
      </c>
      <c r="CM28" s="74"/>
      <c r="CN28" s="74"/>
      <c r="CO28" s="74"/>
      <c r="CP28" s="74"/>
      <c r="CQ28" s="74"/>
      <c r="CR28" s="74"/>
      <c r="CS28" s="74"/>
      <c r="CT28" s="75"/>
      <c r="CU28" s="74">
        <f>80%*$F27/$F23</f>
        <v>0.4</v>
      </c>
      <c r="CV28" s="75"/>
      <c r="CW28" s="75"/>
      <c r="CX28" s="74"/>
      <c r="CY28" s="74"/>
      <c r="CZ28" s="74"/>
      <c r="DA28" s="74"/>
      <c r="DB28" s="74"/>
      <c r="DC28" s="74"/>
      <c r="DD28" s="74"/>
      <c r="DE28" s="74">
        <f>80%*$F27/$F23</f>
        <v>0.4</v>
      </c>
      <c r="DF28" s="74"/>
      <c r="DG28" s="74"/>
      <c r="DH28" s="74"/>
      <c r="DI28" s="74"/>
      <c r="DJ28" s="74"/>
      <c r="DK28" s="74"/>
      <c r="DL28" s="74"/>
      <c r="DM28" s="74"/>
      <c r="DN28" s="74"/>
      <c r="DO28" s="74">
        <f>80%*$F27/$F23</f>
        <v>0.4</v>
      </c>
      <c r="DP28" s="74"/>
      <c r="DQ28" s="75"/>
      <c r="DR28" s="75"/>
      <c r="DS28" s="75"/>
      <c r="DT28" s="75"/>
      <c r="DU28" s="75"/>
      <c r="DV28" s="75"/>
      <c r="DW28" s="75"/>
      <c r="DX28" s="75"/>
      <c r="DY28" s="74">
        <f>80%*$F27/$F23</f>
        <v>0.4</v>
      </c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4">
        <f>90%*$F27/$F23</f>
        <v>0.45</v>
      </c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4">
        <f>90%*$F27/$F23</f>
        <v>0.45</v>
      </c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4">
        <f>100%*$F27/$F23</f>
        <v>0.5</v>
      </c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4">
        <v>0.6</v>
      </c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</row>
    <row r="29" spans="4:16384" x14ac:dyDescent="0.25">
      <c r="D29" s="42" t="s">
        <v>93</v>
      </c>
      <c r="E29" s="122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>
        <f>50%*F27/F23+(1-80%*F27/F23)*50%</f>
        <v>0.55000000000000004</v>
      </c>
      <c r="AW29" s="74"/>
      <c r="AX29" s="74"/>
      <c r="AY29" s="74"/>
      <c r="AZ29" s="74"/>
      <c r="BA29" s="74"/>
      <c r="BB29" s="74"/>
      <c r="BC29" s="74"/>
      <c r="BD29" s="74">
        <f>50%*$F27/$F23+(1-100%*$F27/$F23)*50%</f>
        <v>0.5</v>
      </c>
      <c r="BE29" s="74"/>
      <c r="BF29" s="74"/>
      <c r="BG29" s="74"/>
      <c r="BH29" s="74"/>
      <c r="BI29" s="74"/>
      <c r="BJ29" s="74"/>
      <c r="BK29" s="74"/>
      <c r="BL29" s="74">
        <f>30%*$F27/$F23+(1-100%*$F27/$F23)*50%</f>
        <v>0.4</v>
      </c>
      <c r="BM29" s="74"/>
      <c r="BN29" s="74"/>
      <c r="BO29" s="74"/>
      <c r="BP29" s="74"/>
      <c r="BQ29" s="74"/>
      <c r="BR29" s="74"/>
      <c r="BS29" s="74"/>
      <c r="BT29" s="74">
        <f>20%*$F27/$F23+(1-100%*$F27/$F23)*50%</f>
        <v>0.35</v>
      </c>
      <c r="BU29" s="74"/>
      <c r="BV29" s="74"/>
      <c r="BW29" s="74"/>
      <c r="BX29" s="74"/>
      <c r="BY29" s="74"/>
      <c r="BZ29" s="74"/>
      <c r="CA29" s="74"/>
      <c r="CB29" s="74"/>
      <c r="CC29" s="74">
        <f>20%*$F27/$F23+(1-100%*$F27/$F23)*50%</f>
        <v>0.35</v>
      </c>
      <c r="CD29" s="74"/>
      <c r="CE29" s="74"/>
      <c r="CF29" s="74"/>
      <c r="CG29" s="74"/>
      <c r="CH29" s="74"/>
      <c r="CI29" s="74"/>
      <c r="CJ29" s="74"/>
      <c r="CK29" s="74"/>
      <c r="CL29" s="74">
        <f>20%*$F27/$F23+(1-100%*$F27/$F23)*50%</f>
        <v>0.35</v>
      </c>
      <c r="CM29" s="74"/>
      <c r="CN29" s="74"/>
      <c r="CO29" s="74"/>
      <c r="CP29" s="74"/>
      <c r="CQ29" s="74"/>
      <c r="CR29" s="74"/>
      <c r="CS29" s="74"/>
      <c r="CT29" s="75"/>
      <c r="CU29" s="74">
        <f>20%*$F27/$F23+(1-100%*$F27/$F23)*50%</f>
        <v>0.35</v>
      </c>
      <c r="CV29" s="75"/>
      <c r="CW29" s="75"/>
      <c r="CX29" s="74"/>
      <c r="CY29" s="74"/>
      <c r="CZ29" s="74"/>
      <c r="DA29" s="74"/>
      <c r="DB29" s="74"/>
      <c r="DC29" s="74"/>
      <c r="DD29" s="74"/>
      <c r="DE29" s="74">
        <f>20%*$F27/$F23+(1-100%*$F27/$F23)*50%</f>
        <v>0.35</v>
      </c>
      <c r="DF29" s="74"/>
      <c r="DG29" s="74"/>
      <c r="DH29" s="74"/>
      <c r="DI29" s="74"/>
      <c r="DJ29" s="74"/>
      <c r="DK29" s="74"/>
      <c r="DL29" s="74"/>
      <c r="DM29" s="74"/>
      <c r="DN29" s="74"/>
      <c r="DO29" s="74">
        <f>20%*$F27/$F23+(1-100%*$F27/$F23)*50%</f>
        <v>0.35</v>
      </c>
      <c r="DP29" s="74"/>
      <c r="DQ29" s="75"/>
      <c r="DR29" s="75"/>
      <c r="DS29" s="75"/>
      <c r="DT29" s="75"/>
      <c r="DU29" s="75"/>
      <c r="DV29" s="75"/>
      <c r="DW29" s="75"/>
      <c r="DX29" s="75"/>
      <c r="DY29" s="74">
        <f>20%*$F27/$F23+(1-100%*$F27/$F23)*50%</f>
        <v>0.35</v>
      </c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4">
        <f>10%*$F27/$F23+(1-100%*$F27/$F23)*50%</f>
        <v>0.3</v>
      </c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4">
        <f>10%*$F27/$F23+(1-100%*$F27/$F23)*50%</f>
        <v>0.3</v>
      </c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4">
        <f>0%*$F27/$F23+(1-100%*$F27/$F23)*50%</f>
        <v>0.25</v>
      </c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4">
        <v>0.2</v>
      </c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</row>
    <row r="30" spans="4:16384" x14ac:dyDescent="0.25">
      <c r="D30" s="42" t="s">
        <v>94</v>
      </c>
      <c r="E30" s="122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>
        <f>(1-80%*F27/F23)*50%</f>
        <v>0.3</v>
      </c>
      <c r="AW30" s="74"/>
      <c r="AX30" s="74"/>
      <c r="AY30" s="74"/>
      <c r="AZ30" s="74"/>
      <c r="BA30" s="74"/>
      <c r="BB30" s="74"/>
      <c r="BC30" s="74"/>
      <c r="BD30" s="74">
        <f>(1-100%*$F27/$F23)*50%</f>
        <v>0.25</v>
      </c>
      <c r="BE30" s="74"/>
      <c r="BF30" s="74"/>
      <c r="BG30" s="74"/>
      <c r="BH30" s="74"/>
      <c r="BI30" s="74"/>
      <c r="BJ30" s="74"/>
      <c r="BK30" s="74"/>
      <c r="BL30" s="74">
        <f>(1-100%*$F27/$F23)*50%</f>
        <v>0.25</v>
      </c>
      <c r="BM30" s="74"/>
      <c r="BN30" s="74"/>
      <c r="BO30" s="74"/>
      <c r="BP30" s="74"/>
      <c r="BQ30" s="74"/>
      <c r="BR30" s="74"/>
      <c r="BS30" s="74"/>
      <c r="BT30" s="74">
        <f>(1-100%*$F27/$F23)*50%</f>
        <v>0.25</v>
      </c>
      <c r="BU30" s="74"/>
      <c r="BV30" s="74"/>
      <c r="BW30" s="74"/>
      <c r="BX30" s="74"/>
      <c r="BY30" s="74"/>
      <c r="BZ30" s="74"/>
      <c r="CA30" s="74"/>
      <c r="CB30" s="74"/>
      <c r="CC30" s="74">
        <f>(1-100%*$F27/$F23)*50%</f>
        <v>0.25</v>
      </c>
      <c r="CD30" s="74"/>
      <c r="CE30" s="74"/>
      <c r="CF30" s="74"/>
      <c r="CG30" s="74"/>
      <c r="CH30" s="74"/>
      <c r="CI30" s="74"/>
      <c r="CJ30" s="74"/>
      <c r="CK30" s="74"/>
      <c r="CL30" s="74">
        <f>(1-100%*$F27/$F23)*50%</f>
        <v>0.25</v>
      </c>
      <c r="CM30" s="74"/>
      <c r="CN30" s="74"/>
      <c r="CO30" s="74"/>
      <c r="CP30" s="74"/>
      <c r="CQ30" s="74"/>
      <c r="CR30" s="74"/>
      <c r="CS30" s="74"/>
      <c r="CT30" s="75"/>
      <c r="CU30" s="74">
        <f>(1-100%*$F27/$F23)*50%</f>
        <v>0.25</v>
      </c>
      <c r="CV30" s="75"/>
      <c r="CW30" s="75"/>
      <c r="CX30" s="74"/>
      <c r="CY30" s="74"/>
      <c r="CZ30" s="74"/>
      <c r="DA30" s="74"/>
      <c r="DB30" s="74"/>
      <c r="DC30" s="74"/>
      <c r="DD30" s="74"/>
      <c r="DE30" s="74">
        <f>(1-100%*$F27/$F23)*50%</f>
        <v>0.25</v>
      </c>
      <c r="DF30" s="74"/>
      <c r="DG30" s="74"/>
      <c r="DH30" s="74"/>
      <c r="DI30" s="74"/>
      <c r="DJ30" s="74"/>
      <c r="DK30" s="74"/>
      <c r="DL30" s="74"/>
      <c r="DM30" s="74"/>
      <c r="DN30" s="74"/>
      <c r="DO30" s="74">
        <f>(1-100%*$F27/$F23)*50%</f>
        <v>0.25</v>
      </c>
      <c r="DP30" s="74"/>
      <c r="DQ30" s="75"/>
      <c r="DR30" s="75"/>
      <c r="DS30" s="75"/>
      <c r="DT30" s="75"/>
      <c r="DU30" s="75"/>
      <c r="DV30" s="75"/>
      <c r="DW30" s="75"/>
      <c r="DX30" s="75"/>
      <c r="DY30" s="74">
        <f>(1-100%*$F27/$F23)*50%</f>
        <v>0.25</v>
      </c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4">
        <f>(1-100%*$F27/$F23)*50%</f>
        <v>0.25</v>
      </c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4">
        <f>(1-100%*$F27/$F23)*50%</f>
        <v>0.25</v>
      </c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4">
        <f>(1-100%*$F27/$F23)*50%</f>
        <v>0.25</v>
      </c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4">
        <v>0.2</v>
      </c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</row>
    <row r="31" spans="4:16384" x14ac:dyDescent="0.25">
      <c r="D31" s="42" t="s">
        <v>95</v>
      </c>
      <c r="E31" s="122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5"/>
      <c r="CU31" s="75"/>
      <c r="CV31" s="75"/>
      <c r="CW31" s="75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</row>
    <row r="32" spans="4:16384" x14ac:dyDescent="0.25">
      <c r="D32" t="s">
        <v>96</v>
      </c>
      <c r="G32" s="56">
        <f t="shared" ref="G32:BR32" si="25">IF(G26=0,0,G26*G28)</f>
        <v>0</v>
      </c>
      <c r="H32" s="56">
        <f t="shared" si="25"/>
        <v>0</v>
      </c>
      <c r="I32" s="56">
        <f t="shared" si="25"/>
        <v>0</v>
      </c>
      <c r="J32" s="56">
        <f t="shared" si="25"/>
        <v>0</v>
      </c>
      <c r="K32" s="56">
        <f t="shared" si="25"/>
        <v>0</v>
      </c>
      <c r="L32" s="56">
        <f t="shared" si="25"/>
        <v>0</v>
      </c>
      <c r="M32" s="56">
        <f t="shared" si="25"/>
        <v>0</v>
      </c>
      <c r="N32" s="56">
        <f t="shared" si="25"/>
        <v>0</v>
      </c>
      <c r="O32" s="56">
        <f t="shared" si="25"/>
        <v>0</v>
      </c>
      <c r="P32" s="56">
        <f t="shared" si="25"/>
        <v>0</v>
      </c>
      <c r="Q32" s="56">
        <f t="shared" si="25"/>
        <v>0</v>
      </c>
      <c r="R32" s="56">
        <f t="shared" si="25"/>
        <v>0</v>
      </c>
      <c r="S32" s="56">
        <f t="shared" si="25"/>
        <v>0</v>
      </c>
      <c r="T32" s="56">
        <f t="shared" si="25"/>
        <v>0</v>
      </c>
      <c r="U32" s="56">
        <f t="shared" si="25"/>
        <v>0</v>
      </c>
      <c r="V32" s="56">
        <f t="shared" si="25"/>
        <v>0</v>
      </c>
      <c r="W32" s="56">
        <f t="shared" si="25"/>
        <v>0</v>
      </c>
      <c r="X32" s="56">
        <f t="shared" si="25"/>
        <v>0</v>
      </c>
      <c r="Y32" s="56">
        <f t="shared" si="25"/>
        <v>0</v>
      </c>
      <c r="Z32" s="56">
        <f t="shared" si="25"/>
        <v>0</v>
      </c>
      <c r="AA32" s="56">
        <f t="shared" si="25"/>
        <v>0</v>
      </c>
      <c r="AB32" s="56">
        <f t="shared" si="25"/>
        <v>0</v>
      </c>
      <c r="AC32" s="56">
        <f t="shared" si="25"/>
        <v>0</v>
      </c>
      <c r="AD32" s="56">
        <f t="shared" si="25"/>
        <v>0</v>
      </c>
      <c r="AE32" s="56">
        <f t="shared" si="25"/>
        <v>0</v>
      </c>
      <c r="AF32" s="56">
        <f t="shared" si="25"/>
        <v>0</v>
      </c>
      <c r="AG32" s="56">
        <f t="shared" si="25"/>
        <v>0</v>
      </c>
      <c r="AH32" s="56">
        <f t="shared" si="25"/>
        <v>0</v>
      </c>
      <c r="AI32" s="56">
        <f t="shared" si="25"/>
        <v>0</v>
      </c>
      <c r="AJ32" s="56">
        <f t="shared" si="25"/>
        <v>0</v>
      </c>
      <c r="AK32" s="56">
        <f t="shared" si="25"/>
        <v>0</v>
      </c>
      <c r="AL32" s="56">
        <f t="shared" si="25"/>
        <v>0</v>
      </c>
      <c r="AM32" s="56">
        <f t="shared" si="25"/>
        <v>0</v>
      </c>
      <c r="AN32" s="56">
        <f t="shared" si="25"/>
        <v>0</v>
      </c>
      <c r="AO32" s="56">
        <f t="shared" si="25"/>
        <v>0</v>
      </c>
      <c r="AP32" s="56">
        <f t="shared" si="25"/>
        <v>0</v>
      </c>
      <c r="AQ32" s="56">
        <f t="shared" si="25"/>
        <v>0</v>
      </c>
      <c r="AR32" s="56">
        <f t="shared" si="25"/>
        <v>0</v>
      </c>
      <c r="AS32" s="56">
        <f t="shared" si="25"/>
        <v>0</v>
      </c>
      <c r="AT32" s="56">
        <f t="shared" si="25"/>
        <v>0</v>
      </c>
      <c r="AU32" s="56">
        <f t="shared" si="25"/>
        <v>0</v>
      </c>
      <c r="AV32" s="56">
        <f t="shared" si="25"/>
        <v>0.77527124999999997</v>
      </c>
      <c r="AW32" s="56">
        <f t="shared" si="25"/>
        <v>0</v>
      </c>
      <c r="AX32" s="56">
        <f t="shared" si="25"/>
        <v>0</v>
      </c>
      <c r="AY32" s="56">
        <f t="shared" si="25"/>
        <v>0</v>
      </c>
      <c r="AZ32" s="56">
        <f t="shared" si="25"/>
        <v>0</v>
      </c>
      <c r="BA32" s="56">
        <f t="shared" si="25"/>
        <v>0</v>
      </c>
      <c r="BB32" s="56">
        <f t="shared" si="25"/>
        <v>0</v>
      </c>
      <c r="BC32" s="56">
        <f t="shared" si="25"/>
        <v>0</v>
      </c>
      <c r="BD32" s="56">
        <f t="shared" si="25"/>
        <v>1.507471875</v>
      </c>
      <c r="BE32" s="56">
        <f t="shared" si="25"/>
        <v>0</v>
      </c>
      <c r="BF32" s="56">
        <f t="shared" si="25"/>
        <v>0</v>
      </c>
      <c r="BG32" s="56">
        <f t="shared" si="25"/>
        <v>0</v>
      </c>
      <c r="BH32" s="56">
        <f t="shared" si="25"/>
        <v>0</v>
      </c>
      <c r="BI32" s="56">
        <f t="shared" si="25"/>
        <v>0</v>
      </c>
      <c r="BJ32" s="56">
        <f t="shared" si="25"/>
        <v>0</v>
      </c>
      <c r="BK32" s="56">
        <f t="shared" si="25"/>
        <v>0</v>
      </c>
      <c r="BL32" s="56">
        <f t="shared" si="25"/>
        <v>2.6531505000000002</v>
      </c>
      <c r="BM32" s="56">
        <f t="shared" si="25"/>
        <v>0</v>
      </c>
      <c r="BN32" s="56">
        <f t="shared" si="25"/>
        <v>0</v>
      </c>
      <c r="BO32" s="56">
        <f t="shared" si="25"/>
        <v>0</v>
      </c>
      <c r="BP32" s="56">
        <f t="shared" si="25"/>
        <v>0</v>
      </c>
      <c r="BQ32" s="56">
        <f t="shared" si="25"/>
        <v>0</v>
      </c>
      <c r="BR32" s="56">
        <f t="shared" si="25"/>
        <v>0</v>
      </c>
      <c r="BS32" s="56">
        <f t="shared" ref="BS32:CR32" si="26">IF(BS26=0,0,BS26*BS28)</f>
        <v>0</v>
      </c>
      <c r="BT32" s="56">
        <f t="shared" si="26"/>
        <v>2.6186940000000001</v>
      </c>
      <c r="BU32" s="56">
        <f t="shared" si="26"/>
        <v>0</v>
      </c>
      <c r="BV32" s="56">
        <f t="shared" si="26"/>
        <v>0</v>
      </c>
      <c r="BW32" s="56">
        <f t="shared" si="26"/>
        <v>0</v>
      </c>
      <c r="BX32" s="56">
        <f t="shared" si="26"/>
        <v>0</v>
      </c>
      <c r="BY32" s="56">
        <f t="shared" si="26"/>
        <v>0</v>
      </c>
      <c r="BZ32" s="56">
        <f t="shared" si="26"/>
        <v>0</v>
      </c>
      <c r="CA32" s="56">
        <f t="shared" si="26"/>
        <v>0</v>
      </c>
      <c r="CB32" s="56">
        <f t="shared" si="26"/>
        <v>0</v>
      </c>
      <c r="CC32" s="56">
        <f t="shared" si="26"/>
        <v>2.5497810000000003</v>
      </c>
      <c r="CD32" s="56">
        <f t="shared" si="26"/>
        <v>0</v>
      </c>
      <c r="CE32" s="56">
        <f t="shared" si="26"/>
        <v>0</v>
      </c>
      <c r="CF32" s="56">
        <f t="shared" si="26"/>
        <v>0</v>
      </c>
      <c r="CG32" s="56">
        <f t="shared" si="26"/>
        <v>0</v>
      </c>
      <c r="CH32" s="56">
        <f t="shared" si="26"/>
        <v>0</v>
      </c>
      <c r="CI32" s="56">
        <f t="shared" si="26"/>
        <v>0</v>
      </c>
      <c r="CJ32" s="56">
        <f t="shared" si="26"/>
        <v>0</v>
      </c>
      <c r="CK32" s="56">
        <f t="shared" si="26"/>
        <v>0</v>
      </c>
      <c r="CL32" s="56">
        <f t="shared" si="26"/>
        <v>2.4808680000000005</v>
      </c>
      <c r="CM32" s="56">
        <f t="shared" si="26"/>
        <v>0</v>
      </c>
      <c r="CN32" s="56">
        <f t="shared" si="26"/>
        <v>0</v>
      </c>
      <c r="CO32" s="56">
        <f t="shared" si="26"/>
        <v>0</v>
      </c>
      <c r="CP32" s="56">
        <f t="shared" si="26"/>
        <v>0</v>
      </c>
      <c r="CQ32" s="56">
        <f t="shared" si="26"/>
        <v>0</v>
      </c>
      <c r="CR32" s="56">
        <f t="shared" si="26"/>
        <v>0</v>
      </c>
      <c r="CS32" s="56">
        <f t="shared" ref="CS32:DB32" si="27">IF(CS26=0,0,CS26*CS28)</f>
        <v>0</v>
      </c>
      <c r="CT32" s="56">
        <f t="shared" si="27"/>
        <v>0</v>
      </c>
      <c r="CU32" s="56">
        <f t="shared" si="27"/>
        <v>2.3430420000000001</v>
      </c>
      <c r="CV32" s="56">
        <f t="shared" si="27"/>
        <v>0</v>
      </c>
      <c r="CW32" s="56">
        <f t="shared" si="27"/>
        <v>0</v>
      </c>
      <c r="CX32" s="56">
        <f t="shared" si="27"/>
        <v>0</v>
      </c>
      <c r="CY32" s="56">
        <f t="shared" si="27"/>
        <v>0</v>
      </c>
      <c r="CZ32" s="56">
        <f t="shared" si="27"/>
        <v>0</v>
      </c>
      <c r="DA32" s="56">
        <f t="shared" si="27"/>
        <v>0</v>
      </c>
      <c r="DB32" s="56">
        <f t="shared" si="27"/>
        <v>0</v>
      </c>
      <c r="DC32" s="56">
        <f t="shared" ref="DC32:FN32" si="28">IF(DC26=0,0,DC26*DC28)</f>
        <v>0</v>
      </c>
      <c r="DD32" s="56">
        <f t="shared" si="28"/>
        <v>0</v>
      </c>
      <c r="DE32" s="56">
        <f t="shared" si="28"/>
        <v>2.6186940000000001</v>
      </c>
      <c r="DF32" s="56">
        <f t="shared" si="28"/>
        <v>0</v>
      </c>
      <c r="DG32" s="56">
        <f t="shared" si="28"/>
        <v>0</v>
      </c>
      <c r="DH32" s="56">
        <f t="shared" si="28"/>
        <v>0</v>
      </c>
      <c r="DI32" s="56">
        <f t="shared" si="28"/>
        <v>0</v>
      </c>
      <c r="DJ32" s="56">
        <f t="shared" si="28"/>
        <v>0</v>
      </c>
      <c r="DK32" s="56">
        <f t="shared" si="28"/>
        <v>0</v>
      </c>
      <c r="DL32" s="56">
        <f t="shared" si="28"/>
        <v>0</v>
      </c>
      <c r="DM32" s="56">
        <f t="shared" si="28"/>
        <v>0</v>
      </c>
      <c r="DN32" s="56">
        <f t="shared" si="28"/>
        <v>0</v>
      </c>
      <c r="DO32" s="56">
        <f t="shared" si="28"/>
        <v>2.8943460000000005</v>
      </c>
      <c r="DP32" s="56">
        <f t="shared" si="28"/>
        <v>0</v>
      </c>
      <c r="DQ32" s="56">
        <f t="shared" si="28"/>
        <v>0</v>
      </c>
      <c r="DR32" s="56">
        <f t="shared" si="28"/>
        <v>0</v>
      </c>
      <c r="DS32" s="56">
        <f t="shared" si="28"/>
        <v>0</v>
      </c>
      <c r="DT32" s="56">
        <f t="shared" si="28"/>
        <v>0</v>
      </c>
      <c r="DU32" s="56">
        <f t="shared" si="28"/>
        <v>0</v>
      </c>
      <c r="DV32" s="56">
        <f t="shared" si="28"/>
        <v>0</v>
      </c>
      <c r="DW32" s="56">
        <f t="shared" si="28"/>
        <v>0</v>
      </c>
      <c r="DX32" s="56">
        <f t="shared" si="28"/>
        <v>0</v>
      </c>
      <c r="DY32" s="56">
        <f t="shared" si="28"/>
        <v>3.1010849999999999</v>
      </c>
      <c r="DZ32" s="56">
        <f t="shared" si="28"/>
        <v>0</v>
      </c>
      <c r="EA32" s="56">
        <f t="shared" si="28"/>
        <v>0</v>
      </c>
      <c r="EB32" s="56">
        <f t="shared" si="28"/>
        <v>0</v>
      </c>
      <c r="EC32" s="56">
        <f t="shared" si="28"/>
        <v>0</v>
      </c>
      <c r="ED32" s="56">
        <f t="shared" si="28"/>
        <v>0</v>
      </c>
      <c r="EE32" s="56">
        <f t="shared" si="28"/>
        <v>0</v>
      </c>
      <c r="EF32" s="56">
        <f t="shared" si="28"/>
        <v>0</v>
      </c>
      <c r="EG32" s="56">
        <f t="shared" si="28"/>
        <v>0</v>
      </c>
      <c r="EH32" s="56">
        <f t="shared" si="28"/>
        <v>0</v>
      </c>
      <c r="EI32" s="56">
        <f t="shared" si="28"/>
        <v>0</v>
      </c>
      <c r="EJ32" s="56">
        <f t="shared" si="28"/>
        <v>0</v>
      </c>
      <c r="EK32" s="56">
        <f t="shared" si="28"/>
        <v>3.721302000000001</v>
      </c>
      <c r="EL32" s="56">
        <f t="shared" si="28"/>
        <v>0</v>
      </c>
      <c r="EM32" s="56">
        <f t="shared" si="28"/>
        <v>0</v>
      </c>
      <c r="EN32" s="56">
        <f t="shared" si="28"/>
        <v>0</v>
      </c>
      <c r="EO32" s="56">
        <f t="shared" si="28"/>
        <v>0</v>
      </c>
      <c r="EP32" s="56">
        <f t="shared" si="28"/>
        <v>0</v>
      </c>
      <c r="EQ32" s="56">
        <f t="shared" si="28"/>
        <v>0</v>
      </c>
      <c r="ER32" s="56">
        <f t="shared" si="28"/>
        <v>0</v>
      </c>
      <c r="ES32" s="56">
        <f t="shared" si="28"/>
        <v>0</v>
      </c>
      <c r="ET32" s="56">
        <f t="shared" si="28"/>
        <v>0</v>
      </c>
      <c r="EU32" s="56">
        <f t="shared" si="28"/>
        <v>0</v>
      </c>
      <c r="EV32" s="56">
        <f t="shared" si="28"/>
        <v>0</v>
      </c>
      <c r="EW32" s="56">
        <f t="shared" si="28"/>
        <v>3.721302000000001</v>
      </c>
      <c r="EX32" s="56">
        <f t="shared" si="28"/>
        <v>0</v>
      </c>
      <c r="EY32" s="56">
        <f t="shared" si="28"/>
        <v>0</v>
      </c>
      <c r="EZ32" s="56">
        <f t="shared" si="28"/>
        <v>0</v>
      </c>
      <c r="FA32" s="56">
        <f t="shared" si="28"/>
        <v>0</v>
      </c>
      <c r="FB32" s="56">
        <f t="shared" si="28"/>
        <v>0</v>
      </c>
      <c r="FC32" s="56">
        <f t="shared" si="28"/>
        <v>0</v>
      </c>
      <c r="FD32" s="56">
        <f t="shared" si="28"/>
        <v>0</v>
      </c>
      <c r="FE32" s="56">
        <f t="shared" si="28"/>
        <v>0</v>
      </c>
      <c r="FF32" s="56">
        <f t="shared" si="28"/>
        <v>0</v>
      </c>
      <c r="FG32" s="56">
        <f t="shared" si="28"/>
        <v>0</v>
      </c>
      <c r="FH32" s="56">
        <f t="shared" si="28"/>
        <v>0</v>
      </c>
      <c r="FI32" s="56">
        <f t="shared" si="28"/>
        <v>4.134780000000001</v>
      </c>
      <c r="FJ32" s="56">
        <f t="shared" si="28"/>
        <v>0</v>
      </c>
      <c r="FK32" s="56">
        <f t="shared" si="28"/>
        <v>0</v>
      </c>
      <c r="FL32" s="56">
        <f t="shared" si="28"/>
        <v>0</v>
      </c>
      <c r="FM32" s="56">
        <f t="shared" si="28"/>
        <v>0</v>
      </c>
      <c r="FN32" s="56">
        <f t="shared" si="28"/>
        <v>0</v>
      </c>
      <c r="FO32" s="56">
        <f t="shared" ref="FO32:FU32" si="29">IF(FO26=0,0,FO26*FO28)</f>
        <v>0</v>
      </c>
      <c r="FP32" s="56">
        <f t="shared" si="29"/>
        <v>0</v>
      </c>
      <c r="FQ32" s="56">
        <f t="shared" si="29"/>
        <v>0</v>
      </c>
      <c r="FR32" s="56">
        <f t="shared" si="29"/>
        <v>0</v>
      </c>
      <c r="FS32" s="56">
        <f t="shared" si="29"/>
        <v>0</v>
      </c>
      <c r="FT32" s="56">
        <f t="shared" si="29"/>
        <v>0</v>
      </c>
      <c r="FU32" s="56">
        <f t="shared" si="29"/>
        <v>41.2444305</v>
      </c>
    </row>
    <row r="33" spans="4:177" x14ac:dyDescent="0.25">
      <c r="D33" t="s">
        <v>97</v>
      </c>
      <c r="G33" s="56">
        <f t="shared" ref="G33:BR33" si="30">IF(G26=0,0,G26*G29)</f>
        <v>0</v>
      </c>
      <c r="H33" s="56">
        <f t="shared" si="30"/>
        <v>0</v>
      </c>
      <c r="I33" s="56">
        <f t="shared" si="30"/>
        <v>0</v>
      </c>
      <c r="J33" s="56">
        <f t="shared" si="30"/>
        <v>0</v>
      </c>
      <c r="K33" s="56">
        <f t="shared" si="30"/>
        <v>0</v>
      </c>
      <c r="L33" s="56">
        <f t="shared" si="30"/>
        <v>0</v>
      </c>
      <c r="M33" s="56">
        <f t="shared" si="30"/>
        <v>0</v>
      </c>
      <c r="N33" s="56">
        <f t="shared" si="30"/>
        <v>0</v>
      </c>
      <c r="O33" s="56">
        <f t="shared" si="30"/>
        <v>0</v>
      </c>
      <c r="P33" s="56">
        <f t="shared" si="30"/>
        <v>0</v>
      </c>
      <c r="Q33" s="56">
        <f t="shared" si="30"/>
        <v>0</v>
      </c>
      <c r="R33" s="56">
        <f t="shared" si="30"/>
        <v>0</v>
      </c>
      <c r="S33" s="56">
        <f t="shared" si="30"/>
        <v>0</v>
      </c>
      <c r="T33" s="56">
        <f t="shared" si="30"/>
        <v>0</v>
      </c>
      <c r="U33" s="56">
        <f t="shared" si="30"/>
        <v>0</v>
      </c>
      <c r="V33" s="56">
        <f t="shared" si="30"/>
        <v>0</v>
      </c>
      <c r="W33" s="56">
        <f t="shared" si="30"/>
        <v>0</v>
      </c>
      <c r="X33" s="56">
        <f t="shared" si="30"/>
        <v>0</v>
      </c>
      <c r="Y33" s="56">
        <f t="shared" si="30"/>
        <v>0</v>
      </c>
      <c r="Z33" s="56">
        <f t="shared" si="30"/>
        <v>0</v>
      </c>
      <c r="AA33" s="56">
        <f t="shared" si="30"/>
        <v>0</v>
      </c>
      <c r="AB33" s="56">
        <f t="shared" si="30"/>
        <v>0</v>
      </c>
      <c r="AC33" s="56">
        <f t="shared" si="30"/>
        <v>0</v>
      </c>
      <c r="AD33" s="56">
        <f t="shared" si="30"/>
        <v>0</v>
      </c>
      <c r="AE33" s="56">
        <f t="shared" si="30"/>
        <v>0</v>
      </c>
      <c r="AF33" s="56">
        <f t="shared" si="30"/>
        <v>0</v>
      </c>
      <c r="AG33" s="56">
        <f t="shared" si="30"/>
        <v>0</v>
      </c>
      <c r="AH33" s="56">
        <f t="shared" si="30"/>
        <v>0</v>
      </c>
      <c r="AI33" s="56">
        <f t="shared" si="30"/>
        <v>0</v>
      </c>
      <c r="AJ33" s="56">
        <f t="shared" si="30"/>
        <v>0</v>
      </c>
      <c r="AK33" s="56">
        <f t="shared" si="30"/>
        <v>0</v>
      </c>
      <c r="AL33" s="56">
        <f t="shared" si="30"/>
        <v>0</v>
      </c>
      <c r="AM33" s="56">
        <f t="shared" si="30"/>
        <v>0</v>
      </c>
      <c r="AN33" s="56">
        <f t="shared" si="30"/>
        <v>0</v>
      </c>
      <c r="AO33" s="56">
        <f t="shared" si="30"/>
        <v>0</v>
      </c>
      <c r="AP33" s="56">
        <f t="shared" si="30"/>
        <v>0</v>
      </c>
      <c r="AQ33" s="56">
        <f t="shared" si="30"/>
        <v>0</v>
      </c>
      <c r="AR33" s="56">
        <f t="shared" si="30"/>
        <v>0</v>
      </c>
      <c r="AS33" s="56">
        <f t="shared" si="30"/>
        <v>0</v>
      </c>
      <c r="AT33" s="56">
        <f t="shared" si="30"/>
        <v>0</v>
      </c>
      <c r="AU33" s="56">
        <f t="shared" si="30"/>
        <v>0</v>
      </c>
      <c r="AV33" s="56">
        <f t="shared" si="30"/>
        <v>2.8426612500000004</v>
      </c>
      <c r="AW33" s="56">
        <f t="shared" si="30"/>
        <v>0</v>
      </c>
      <c r="AX33" s="56">
        <f t="shared" si="30"/>
        <v>0</v>
      </c>
      <c r="AY33" s="56">
        <f t="shared" si="30"/>
        <v>0</v>
      </c>
      <c r="AZ33" s="56">
        <f t="shared" si="30"/>
        <v>0</v>
      </c>
      <c r="BA33" s="56">
        <f t="shared" si="30"/>
        <v>0</v>
      </c>
      <c r="BB33" s="56">
        <f t="shared" si="30"/>
        <v>0</v>
      </c>
      <c r="BC33" s="56">
        <f t="shared" si="30"/>
        <v>0</v>
      </c>
      <c r="BD33" s="56">
        <f t="shared" si="30"/>
        <v>3.01494375</v>
      </c>
      <c r="BE33" s="56">
        <f t="shared" si="30"/>
        <v>0</v>
      </c>
      <c r="BF33" s="56">
        <f t="shared" si="30"/>
        <v>0</v>
      </c>
      <c r="BG33" s="56">
        <f t="shared" si="30"/>
        <v>0</v>
      </c>
      <c r="BH33" s="56">
        <f t="shared" si="30"/>
        <v>0</v>
      </c>
      <c r="BI33" s="56">
        <f t="shared" si="30"/>
        <v>0</v>
      </c>
      <c r="BJ33" s="56">
        <f t="shared" si="30"/>
        <v>0</v>
      </c>
      <c r="BK33" s="56">
        <f t="shared" si="30"/>
        <v>0</v>
      </c>
      <c r="BL33" s="56">
        <f t="shared" si="30"/>
        <v>3.0321720000000005</v>
      </c>
      <c r="BM33" s="56">
        <f t="shared" si="30"/>
        <v>0</v>
      </c>
      <c r="BN33" s="56">
        <f t="shared" si="30"/>
        <v>0</v>
      </c>
      <c r="BO33" s="56">
        <f t="shared" si="30"/>
        <v>0</v>
      </c>
      <c r="BP33" s="56">
        <f t="shared" si="30"/>
        <v>0</v>
      </c>
      <c r="BQ33" s="56">
        <f t="shared" si="30"/>
        <v>0</v>
      </c>
      <c r="BR33" s="56">
        <f t="shared" si="30"/>
        <v>0</v>
      </c>
      <c r="BS33" s="56">
        <f t="shared" ref="BS33:CR33" si="31">IF(BS26=0,0,BS26*BS29)</f>
        <v>0</v>
      </c>
      <c r="BT33" s="56">
        <f t="shared" si="31"/>
        <v>2.2913572499999999</v>
      </c>
      <c r="BU33" s="56">
        <f t="shared" si="31"/>
        <v>0</v>
      </c>
      <c r="BV33" s="56">
        <f t="shared" si="31"/>
        <v>0</v>
      </c>
      <c r="BW33" s="56">
        <f t="shared" si="31"/>
        <v>0</v>
      </c>
      <c r="BX33" s="56">
        <f t="shared" si="31"/>
        <v>0</v>
      </c>
      <c r="BY33" s="56">
        <f t="shared" si="31"/>
        <v>0</v>
      </c>
      <c r="BZ33" s="56">
        <f t="shared" si="31"/>
        <v>0</v>
      </c>
      <c r="CA33" s="56">
        <f t="shared" si="31"/>
        <v>0</v>
      </c>
      <c r="CB33" s="56">
        <f t="shared" si="31"/>
        <v>0</v>
      </c>
      <c r="CC33" s="56">
        <f t="shared" si="31"/>
        <v>2.2310583749999999</v>
      </c>
      <c r="CD33" s="56">
        <f t="shared" si="31"/>
        <v>0</v>
      </c>
      <c r="CE33" s="56">
        <f t="shared" si="31"/>
        <v>0</v>
      </c>
      <c r="CF33" s="56">
        <f t="shared" si="31"/>
        <v>0</v>
      </c>
      <c r="CG33" s="56">
        <f t="shared" si="31"/>
        <v>0</v>
      </c>
      <c r="CH33" s="56">
        <f t="shared" si="31"/>
        <v>0</v>
      </c>
      <c r="CI33" s="56">
        <f t="shared" si="31"/>
        <v>0</v>
      </c>
      <c r="CJ33" s="56">
        <f t="shared" si="31"/>
        <v>0</v>
      </c>
      <c r="CK33" s="56">
        <f t="shared" si="31"/>
        <v>0</v>
      </c>
      <c r="CL33" s="56">
        <f t="shared" si="31"/>
        <v>2.1707595</v>
      </c>
      <c r="CM33" s="56">
        <f t="shared" si="31"/>
        <v>0</v>
      </c>
      <c r="CN33" s="56">
        <f t="shared" si="31"/>
        <v>0</v>
      </c>
      <c r="CO33" s="56">
        <f t="shared" si="31"/>
        <v>0</v>
      </c>
      <c r="CP33" s="56">
        <f t="shared" si="31"/>
        <v>0</v>
      </c>
      <c r="CQ33" s="56">
        <f t="shared" si="31"/>
        <v>0</v>
      </c>
      <c r="CR33" s="56">
        <f t="shared" si="31"/>
        <v>0</v>
      </c>
      <c r="CS33" s="56">
        <f t="shared" ref="CS33:DB33" si="32">IF(CS26=0,0,CS26*CS29)</f>
        <v>0</v>
      </c>
      <c r="CT33" s="56">
        <f t="shared" si="32"/>
        <v>0</v>
      </c>
      <c r="CU33" s="56">
        <f t="shared" si="32"/>
        <v>2.05016175</v>
      </c>
      <c r="CV33" s="56">
        <f t="shared" si="32"/>
        <v>0</v>
      </c>
      <c r="CW33" s="56">
        <f t="shared" si="32"/>
        <v>0</v>
      </c>
      <c r="CX33" s="56">
        <f t="shared" si="32"/>
        <v>0</v>
      </c>
      <c r="CY33" s="56">
        <f t="shared" si="32"/>
        <v>0</v>
      </c>
      <c r="CZ33" s="56">
        <f t="shared" si="32"/>
        <v>0</v>
      </c>
      <c r="DA33" s="56">
        <f t="shared" si="32"/>
        <v>0</v>
      </c>
      <c r="DB33" s="56">
        <f t="shared" si="32"/>
        <v>0</v>
      </c>
      <c r="DC33" s="56">
        <f t="shared" ref="DC33:FN33" si="33">IF(DC26=0,0,DC26*DC29)</f>
        <v>0</v>
      </c>
      <c r="DD33" s="56">
        <f t="shared" si="33"/>
        <v>0</v>
      </c>
      <c r="DE33" s="56">
        <f t="shared" si="33"/>
        <v>2.2913572499999999</v>
      </c>
      <c r="DF33" s="56">
        <f t="shared" si="33"/>
        <v>0</v>
      </c>
      <c r="DG33" s="56">
        <f t="shared" si="33"/>
        <v>0</v>
      </c>
      <c r="DH33" s="56">
        <f t="shared" si="33"/>
        <v>0</v>
      </c>
      <c r="DI33" s="56">
        <f t="shared" si="33"/>
        <v>0</v>
      </c>
      <c r="DJ33" s="56">
        <f t="shared" si="33"/>
        <v>0</v>
      </c>
      <c r="DK33" s="56">
        <f t="shared" si="33"/>
        <v>0</v>
      </c>
      <c r="DL33" s="56">
        <f t="shared" si="33"/>
        <v>0</v>
      </c>
      <c r="DM33" s="56">
        <f t="shared" si="33"/>
        <v>0</v>
      </c>
      <c r="DN33" s="56">
        <f t="shared" si="33"/>
        <v>0</v>
      </c>
      <c r="DO33" s="56">
        <f t="shared" si="33"/>
        <v>2.5325527499999998</v>
      </c>
      <c r="DP33" s="56">
        <f t="shared" si="33"/>
        <v>0</v>
      </c>
      <c r="DQ33" s="56">
        <f t="shared" si="33"/>
        <v>0</v>
      </c>
      <c r="DR33" s="56">
        <f t="shared" si="33"/>
        <v>0</v>
      </c>
      <c r="DS33" s="56">
        <f t="shared" si="33"/>
        <v>0</v>
      </c>
      <c r="DT33" s="56">
        <f t="shared" si="33"/>
        <v>0</v>
      </c>
      <c r="DU33" s="56">
        <f t="shared" si="33"/>
        <v>0</v>
      </c>
      <c r="DV33" s="56">
        <f t="shared" si="33"/>
        <v>0</v>
      </c>
      <c r="DW33" s="56">
        <f t="shared" si="33"/>
        <v>0</v>
      </c>
      <c r="DX33" s="56">
        <f t="shared" si="33"/>
        <v>0</v>
      </c>
      <c r="DY33" s="56">
        <f t="shared" si="33"/>
        <v>2.7134493749999997</v>
      </c>
      <c r="DZ33" s="56">
        <f t="shared" si="33"/>
        <v>0</v>
      </c>
      <c r="EA33" s="56">
        <f t="shared" si="33"/>
        <v>0</v>
      </c>
      <c r="EB33" s="56">
        <f t="shared" si="33"/>
        <v>0</v>
      </c>
      <c r="EC33" s="56">
        <f t="shared" si="33"/>
        <v>0</v>
      </c>
      <c r="ED33" s="56">
        <f t="shared" si="33"/>
        <v>0</v>
      </c>
      <c r="EE33" s="56">
        <f t="shared" si="33"/>
        <v>0</v>
      </c>
      <c r="EF33" s="56">
        <f t="shared" si="33"/>
        <v>0</v>
      </c>
      <c r="EG33" s="56">
        <f t="shared" si="33"/>
        <v>0</v>
      </c>
      <c r="EH33" s="56">
        <f t="shared" si="33"/>
        <v>0</v>
      </c>
      <c r="EI33" s="56">
        <f t="shared" si="33"/>
        <v>0</v>
      </c>
      <c r="EJ33" s="56">
        <f t="shared" si="33"/>
        <v>0</v>
      </c>
      <c r="EK33" s="56">
        <f t="shared" si="33"/>
        <v>2.4808680000000005</v>
      </c>
      <c r="EL33" s="56">
        <f t="shared" si="33"/>
        <v>0</v>
      </c>
      <c r="EM33" s="56">
        <f t="shared" si="33"/>
        <v>0</v>
      </c>
      <c r="EN33" s="56">
        <f t="shared" si="33"/>
        <v>0</v>
      </c>
      <c r="EO33" s="56">
        <f t="shared" si="33"/>
        <v>0</v>
      </c>
      <c r="EP33" s="56">
        <f t="shared" si="33"/>
        <v>0</v>
      </c>
      <c r="EQ33" s="56">
        <f t="shared" si="33"/>
        <v>0</v>
      </c>
      <c r="ER33" s="56">
        <f t="shared" si="33"/>
        <v>0</v>
      </c>
      <c r="ES33" s="56">
        <f t="shared" si="33"/>
        <v>0</v>
      </c>
      <c r="ET33" s="56">
        <f t="shared" si="33"/>
        <v>0</v>
      </c>
      <c r="EU33" s="56">
        <f t="shared" si="33"/>
        <v>0</v>
      </c>
      <c r="EV33" s="56">
        <f t="shared" si="33"/>
        <v>0</v>
      </c>
      <c r="EW33" s="56">
        <f t="shared" si="33"/>
        <v>2.4808680000000005</v>
      </c>
      <c r="EX33" s="56">
        <f t="shared" si="33"/>
        <v>0</v>
      </c>
      <c r="EY33" s="56">
        <f t="shared" si="33"/>
        <v>0</v>
      </c>
      <c r="EZ33" s="56">
        <f t="shared" si="33"/>
        <v>0</v>
      </c>
      <c r="FA33" s="56">
        <f t="shared" si="33"/>
        <v>0</v>
      </c>
      <c r="FB33" s="56">
        <f t="shared" si="33"/>
        <v>0</v>
      </c>
      <c r="FC33" s="56">
        <f t="shared" si="33"/>
        <v>0</v>
      </c>
      <c r="FD33" s="56">
        <f t="shared" si="33"/>
        <v>0</v>
      </c>
      <c r="FE33" s="56">
        <f t="shared" si="33"/>
        <v>0</v>
      </c>
      <c r="FF33" s="56">
        <f t="shared" si="33"/>
        <v>0</v>
      </c>
      <c r="FG33" s="56">
        <f t="shared" si="33"/>
        <v>0</v>
      </c>
      <c r="FH33" s="56">
        <f t="shared" si="33"/>
        <v>0</v>
      </c>
      <c r="FI33" s="56">
        <f t="shared" si="33"/>
        <v>2.0673900000000005</v>
      </c>
      <c r="FJ33" s="56">
        <f t="shared" si="33"/>
        <v>0</v>
      </c>
      <c r="FK33" s="56">
        <f t="shared" si="33"/>
        <v>0</v>
      </c>
      <c r="FL33" s="56">
        <f t="shared" si="33"/>
        <v>0</v>
      </c>
      <c r="FM33" s="56">
        <f t="shared" si="33"/>
        <v>0</v>
      </c>
      <c r="FN33" s="56">
        <f t="shared" si="33"/>
        <v>0</v>
      </c>
      <c r="FO33" s="56">
        <f t="shared" ref="FO33:FU33" si="34">IF(FO26=0,0,FO26*FO29)</f>
        <v>0</v>
      </c>
      <c r="FP33" s="56">
        <f t="shared" si="34"/>
        <v>0</v>
      </c>
      <c r="FQ33" s="56">
        <f t="shared" si="34"/>
        <v>0</v>
      </c>
      <c r="FR33" s="56">
        <f t="shared" si="34"/>
        <v>0</v>
      </c>
      <c r="FS33" s="56">
        <f t="shared" si="34"/>
        <v>0</v>
      </c>
      <c r="FT33" s="56">
        <f t="shared" si="34"/>
        <v>0</v>
      </c>
      <c r="FU33" s="56">
        <f t="shared" si="34"/>
        <v>13.748143500000001</v>
      </c>
    </row>
    <row r="34" spans="4:177" x14ac:dyDescent="0.25">
      <c r="D34" t="s">
        <v>98</v>
      </c>
      <c r="G34" s="56">
        <f t="shared" ref="G34:BR34" si="35">IF(G26=0,0,G26*G30)</f>
        <v>0</v>
      </c>
      <c r="H34" s="56">
        <f t="shared" si="35"/>
        <v>0</v>
      </c>
      <c r="I34" s="56">
        <f t="shared" si="35"/>
        <v>0</v>
      </c>
      <c r="J34" s="56">
        <f t="shared" si="35"/>
        <v>0</v>
      </c>
      <c r="K34" s="56">
        <f t="shared" si="35"/>
        <v>0</v>
      </c>
      <c r="L34" s="56">
        <f t="shared" si="35"/>
        <v>0</v>
      </c>
      <c r="M34" s="56">
        <f t="shared" si="35"/>
        <v>0</v>
      </c>
      <c r="N34" s="56">
        <f t="shared" si="35"/>
        <v>0</v>
      </c>
      <c r="O34" s="56">
        <f t="shared" si="35"/>
        <v>0</v>
      </c>
      <c r="P34" s="56">
        <f t="shared" si="35"/>
        <v>0</v>
      </c>
      <c r="Q34" s="56">
        <f t="shared" si="35"/>
        <v>0</v>
      </c>
      <c r="R34" s="56">
        <f t="shared" si="35"/>
        <v>0</v>
      </c>
      <c r="S34" s="56">
        <f t="shared" si="35"/>
        <v>0</v>
      </c>
      <c r="T34" s="56">
        <f t="shared" si="35"/>
        <v>0</v>
      </c>
      <c r="U34" s="56">
        <f t="shared" si="35"/>
        <v>0</v>
      </c>
      <c r="V34" s="56">
        <f t="shared" si="35"/>
        <v>0</v>
      </c>
      <c r="W34" s="56">
        <f t="shared" si="35"/>
        <v>0</v>
      </c>
      <c r="X34" s="56">
        <f t="shared" si="35"/>
        <v>0</v>
      </c>
      <c r="Y34" s="56">
        <f t="shared" si="35"/>
        <v>0</v>
      </c>
      <c r="Z34" s="56">
        <f t="shared" si="35"/>
        <v>0</v>
      </c>
      <c r="AA34" s="56">
        <f t="shared" si="35"/>
        <v>0</v>
      </c>
      <c r="AB34" s="56">
        <f t="shared" si="35"/>
        <v>0</v>
      </c>
      <c r="AC34" s="56">
        <f t="shared" si="35"/>
        <v>0</v>
      </c>
      <c r="AD34" s="56">
        <f t="shared" si="35"/>
        <v>0</v>
      </c>
      <c r="AE34" s="56">
        <f t="shared" si="35"/>
        <v>0</v>
      </c>
      <c r="AF34" s="56">
        <f t="shared" si="35"/>
        <v>0</v>
      </c>
      <c r="AG34" s="56">
        <f t="shared" si="35"/>
        <v>0</v>
      </c>
      <c r="AH34" s="56">
        <f t="shared" si="35"/>
        <v>0</v>
      </c>
      <c r="AI34" s="56">
        <f t="shared" si="35"/>
        <v>0</v>
      </c>
      <c r="AJ34" s="56">
        <f t="shared" si="35"/>
        <v>0</v>
      </c>
      <c r="AK34" s="56">
        <f t="shared" si="35"/>
        <v>0</v>
      </c>
      <c r="AL34" s="56">
        <f t="shared" si="35"/>
        <v>0</v>
      </c>
      <c r="AM34" s="56">
        <f t="shared" si="35"/>
        <v>0</v>
      </c>
      <c r="AN34" s="56">
        <f t="shared" si="35"/>
        <v>0</v>
      </c>
      <c r="AO34" s="56">
        <f t="shared" si="35"/>
        <v>0</v>
      </c>
      <c r="AP34" s="56">
        <f t="shared" si="35"/>
        <v>0</v>
      </c>
      <c r="AQ34" s="56">
        <f t="shared" si="35"/>
        <v>0</v>
      </c>
      <c r="AR34" s="56">
        <f t="shared" si="35"/>
        <v>0</v>
      </c>
      <c r="AS34" s="56">
        <f t="shared" si="35"/>
        <v>0</v>
      </c>
      <c r="AT34" s="56">
        <f t="shared" si="35"/>
        <v>0</v>
      </c>
      <c r="AU34" s="56">
        <f t="shared" si="35"/>
        <v>0</v>
      </c>
      <c r="AV34" s="56">
        <f t="shared" si="35"/>
        <v>1.5505424999999999</v>
      </c>
      <c r="AW34" s="56">
        <f t="shared" si="35"/>
        <v>0</v>
      </c>
      <c r="AX34" s="56">
        <f t="shared" si="35"/>
        <v>0</v>
      </c>
      <c r="AY34" s="56">
        <f t="shared" si="35"/>
        <v>0</v>
      </c>
      <c r="AZ34" s="56">
        <f t="shared" si="35"/>
        <v>0</v>
      </c>
      <c r="BA34" s="56">
        <f t="shared" si="35"/>
        <v>0</v>
      </c>
      <c r="BB34" s="56">
        <f t="shared" si="35"/>
        <v>0</v>
      </c>
      <c r="BC34" s="56">
        <f t="shared" si="35"/>
        <v>0</v>
      </c>
      <c r="BD34" s="56">
        <f t="shared" si="35"/>
        <v>1.507471875</v>
      </c>
      <c r="BE34" s="56">
        <f t="shared" si="35"/>
        <v>0</v>
      </c>
      <c r="BF34" s="56">
        <f t="shared" si="35"/>
        <v>0</v>
      </c>
      <c r="BG34" s="56">
        <f t="shared" si="35"/>
        <v>0</v>
      </c>
      <c r="BH34" s="56">
        <f t="shared" si="35"/>
        <v>0</v>
      </c>
      <c r="BI34" s="56">
        <f t="shared" si="35"/>
        <v>0</v>
      </c>
      <c r="BJ34" s="56">
        <f t="shared" si="35"/>
        <v>0</v>
      </c>
      <c r="BK34" s="56">
        <f t="shared" si="35"/>
        <v>0</v>
      </c>
      <c r="BL34" s="56">
        <f t="shared" si="35"/>
        <v>1.8951075000000002</v>
      </c>
      <c r="BM34" s="56">
        <f t="shared" si="35"/>
        <v>0</v>
      </c>
      <c r="BN34" s="56">
        <f t="shared" si="35"/>
        <v>0</v>
      </c>
      <c r="BO34" s="56">
        <f t="shared" si="35"/>
        <v>0</v>
      </c>
      <c r="BP34" s="56">
        <f t="shared" si="35"/>
        <v>0</v>
      </c>
      <c r="BQ34" s="56">
        <f t="shared" si="35"/>
        <v>0</v>
      </c>
      <c r="BR34" s="56">
        <f t="shared" si="35"/>
        <v>0</v>
      </c>
      <c r="BS34" s="56">
        <f t="shared" ref="BS34:CR34" si="36">IF(BS26=0,0,BS26*BS30)</f>
        <v>0</v>
      </c>
      <c r="BT34" s="56">
        <f t="shared" si="36"/>
        <v>1.63668375</v>
      </c>
      <c r="BU34" s="56">
        <f t="shared" si="36"/>
        <v>0</v>
      </c>
      <c r="BV34" s="56">
        <f t="shared" si="36"/>
        <v>0</v>
      </c>
      <c r="BW34" s="56">
        <f t="shared" si="36"/>
        <v>0</v>
      </c>
      <c r="BX34" s="56">
        <f t="shared" si="36"/>
        <v>0</v>
      </c>
      <c r="BY34" s="56">
        <f t="shared" si="36"/>
        <v>0</v>
      </c>
      <c r="BZ34" s="56">
        <f t="shared" si="36"/>
        <v>0</v>
      </c>
      <c r="CA34" s="56">
        <f t="shared" si="36"/>
        <v>0</v>
      </c>
      <c r="CB34" s="56">
        <f t="shared" si="36"/>
        <v>0</v>
      </c>
      <c r="CC34" s="56">
        <f t="shared" si="36"/>
        <v>1.5936131250000001</v>
      </c>
      <c r="CD34" s="56">
        <f t="shared" si="36"/>
        <v>0</v>
      </c>
      <c r="CE34" s="56">
        <f t="shared" si="36"/>
        <v>0</v>
      </c>
      <c r="CF34" s="56">
        <f t="shared" si="36"/>
        <v>0</v>
      </c>
      <c r="CG34" s="56">
        <f t="shared" si="36"/>
        <v>0</v>
      </c>
      <c r="CH34" s="56">
        <f t="shared" si="36"/>
        <v>0</v>
      </c>
      <c r="CI34" s="56">
        <f t="shared" si="36"/>
        <v>0</v>
      </c>
      <c r="CJ34" s="56">
        <f t="shared" si="36"/>
        <v>0</v>
      </c>
      <c r="CK34" s="56">
        <f t="shared" si="36"/>
        <v>0</v>
      </c>
      <c r="CL34" s="56">
        <f t="shared" si="36"/>
        <v>1.5505425000000002</v>
      </c>
      <c r="CM34" s="56">
        <f t="shared" si="36"/>
        <v>0</v>
      </c>
      <c r="CN34" s="56">
        <f t="shared" si="36"/>
        <v>0</v>
      </c>
      <c r="CO34" s="56">
        <f t="shared" si="36"/>
        <v>0</v>
      </c>
      <c r="CP34" s="56">
        <f t="shared" si="36"/>
        <v>0</v>
      </c>
      <c r="CQ34" s="56">
        <f t="shared" si="36"/>
        <v>0</v>
      </c>
      <c r="CR34" s="56">
        <f t="shared" si="36"/>
        <v>0</v>
      </c>
      <c r="CS34" s="56">
        <f t="shared" ref="CS34:DB34" si="37">IF(CS26=0,0,CS26*CS30)</f>
        <v>0</v>
      </c>
      <c r="CT34" s="56">
        <f t="shared" si="37"/>
        <v>0</v>
      </c>
      <c r="CU34" s="56">
        <f t="shared" si="37"/>
        <v>1.4644012500000001</v>
      </c>
      <c r="CV34" s="56">
        <f t="shared" si="37"/>
        <v>0</v>
      </c>
      <c r="CW34" s="56">
        <f t="shared" si="37"/>
        <v>0</v>
      </c>
      <c r="CX34" s="56">
        <f t="shared" si="37"/>
        <v>0</v>
      </c>
      <c r="CY34" s="56">
        <f t="shared" si="37"/>
        <v>0</v>
      </c>
      <c r="CZ34" s="56">
        <f t="shared" si="37"/>
        <v>0</v>
      </c>
      <c r="DA34" s="56">
        <f t="shared" si="37"/>
        <v>0</v>
      </c>
      <c r="DB34" s="56">
        <f t="shared" si="37"/>
        <v>0</v>
      </c>
      <c r="DC34" s="56">
        <f t="shared" ref="DC34:FN34" si="38">IF(DC26=0,0,DC26*DC30)</f>
        <v>0</v>
      </c>
      <c r="DD34" s="56">
        <f t="shared" si="38"/>
        <v>0</v>
      </c>
      <c r="DE34" s="56">
        <f t="shared" si="38"/>
        <v>1.63668375</v>
      </c>
      <c r="DF34" s="56">
        <f t="shared" si="38"/>
        <v>0</v>
      </c>
      <c r="DG34" s="56">
        <f t="shared" si="38"/>
        <v>0</v>
      </c>
      <c r="DH34" s="56">
        <f t="shared" si="38"/>
        <v>0</v>
      </c>
      <c r="DI34" s="56">
        <f t="shared" si="38"/>
        <v>0</v>
      </c>
      <c r="DJ34" s="56">
        <f t="shared" si="38"/>
        <v>0</v>
      </c>
      <c r="DK34" s="56">
        <f t="shared" si="38"/>
        <v>0</v>
      </c>
      <c r="DL34" s="56">
        <f t="shared" si="38"/>
        <v>0</v>
      </c>
      <c r="DM34" s="56">
        <f t="shared" si="38"/>
        <v>0</v>
      </c>
      <c r="DN34" s="56">
        <f t="shared" si="38"/>
        <v>0</v>
      </c>
      <c r="DO34" s="56">
        <f t="shared" si="38"/>
        <v>1.8089662500000001</v>
      </c>
      <c r="DP34" s="56">
        <f t="shared" si="38"/>
        <v>0</v>
      </c>
      <c r="DQ34" s="56">
        <f t="shared" si="38"/>
        <v>0</v>
      </c>
      <c r="DR34" s="56">
        <f t="shared" si="38"/>
        <v>0</v>
      </c>
      <c r="DS34" s="56">
        <f t="shared" si="38"/>
        <v>0</v>
      </c>
      <c r="DT34" s="56">
        <f t="shared" si="38"/>
        <v>0</v>
      </c>
      <c r="DU34" s="56">
        <f t="shared" si="38"/>
        <v>0</v>
      </c>
      <c r="DV34" s="56">
        <f t="shared" si="38"/>
        <v>0</v>
      </c>
      <c r="DW34" s="56">
        <f t="shared" si="38"/>
        <v>0</v>
      </c>
      <c r="DX34" s="56">
        <f t="shared" si="38"/>
        <v>0</v>
      </c>
      <c r="DY34" s="56">
        <f t="shared" si="38"/>
        <v>1.9381781249999999</v>
      </c>
      <c r="DZ34" s="56">
        <f t="shared" si="38"/>
        <v>0</v>
      </c>
      <c r="EA34" s="56">
        <f t="shared" si="38"/>
        <v>0</v>
      </c>
      <c r="EB34" s="56">
        <f t="shared" si="38"/>
        <v>0</v>
      </c>
      <c r="EC34" s="56">
        <f t="shared" si="38"/>
        <v>0</v>
      </c>
      <c r="ED34" s="56">
        <f t="shared" si="38"/>
        <v>0</v>
      </c>
      <c r="EE34" s="56">
        <f t="shared" si="38"/>
        <v>0</v>
      </c>
      <c r="EF34" s="56">
        <f t="shared" si="38"/>
        <v>0</v>
      </c>
      <c r="EG34" s="56">
        <f t="shared" si="38"/>
        <v>0</v>
      </c>
      <c r="EH34" s="56">
        <f t="shared" si="38"/>
        <v>0</v>
      </c>
      <c r="EI34" s="56">
        <f t="shared" si="38"/>
        <v>0</v>
      </c>
      <c r="EJ34" s="56">
        <f t="shared" si="38"/>
        <v>0</v>
      </c>
      <c r="EK34" s="56">
        <f t="shared" si="38"/>
        <v>2.0673900000000005</v>
      </c>
      <c r="EL34" s="56">
        <f t="shared" si="38"/>
        <v>0</v>
      </c>
      <c r="EM34" s="56">
        <f t="shared" si="38"/>
        <v>0</v>
      </c>
      <c r="EN34" s="56">
        <f t="shared" si="38"/>
        <v>0</v>
      </c>
      <c r="EO34" s="56">
        <f t="shared" si="38"/>
        <v>0</v>
      </c>
      <c r="EP34" s="56">
        <f t="shared" si="38"/>
        <v>0</v>
      </c>
      <c r="EQ34" s="56">
        <f t="shared" si="38"/>
        <v>0</v>
      </c>
      <c r="ER34" s="56">
        <f t="shared" si="38"/>
        <v>0</v>
      </c>
      <c r="ES34" s="56">
        <f t="shared" si="38"/>
        <v>0</v>
      </c>
      <c r="ET34" s="56">
        <f t="shared" si="38"/>
        <v>0</v>
      </c>
      <c r="EU34" s="56">
        <f t="shared" si="38"/>
        <v>0</v>
      </c>
      <c r="EV34" s="56">
        <f t="shared" si="38"/>
        <v>0</v>
      </c>
      <c r="EW34" s="56">
        <f t="shared" si="38"/>
        <v>2.0673900000000005</v>
      </c>
      <c r="EX34" s="56">
        <f t="shared" si="38"/>
        <v>0</v>
      </c>
      <c r="EY34" s="56">
        <f t="shared" si="38"/>
        <v>0</v>
      </c>
      <c r="EZ34" s="56">
        <f t="shared" si="38"/>
        <v>0</v>
      </c>
      <c r="FA34" s="56">
        <f t="shared" si="38"/>
        <v>0</v>
      </c>
      <c r="FB34" s="56">
        <f t="shared" si="38"/>
        <v>0</v>
      </c>
      <c r="FC34" s="56">
        <f t="shared" si="38"/>
        <v>0</v>
      </c>
      <c r="FD34" s="56">
        <f t="shared" si="38"/>
        <v>0</v>
      </c>
      <c r="FE34" s="56">
        <f t="shared" si="38"/>
        <v>0</v>
      </c>
      <c r="FF34" s="56">
        <f t="shared" si="38"/>
        <v>0</v>
      </c>
      <c r="FG34" s="56">
        <f t="shared" si="38"/>
        <v>0</v>
      </c>
      <c r="FH34" s="56">
        <f t="shared" si="38"/>
        <v>0</v>
      </c>
      <c r="FI34" s="56">
        <f t="shared" si="38"/>
        <v>2.0673900000000005</v>
      </c>
      <c r="FJ34" s="56">
        <f t="shared" si="38"/>
        <v>0</v>
      </c>
      <c r="FK34" s="56">
        <f t="shared" si="38"/>
        <v>0</v>
      </c>
      <c r="FL34" s="56">
        <f t="shared" si="38"/>
        <v>0</v>
      </c>
      <c r="FM34" s="56">
        <f t="shared" si="38"/>
        <v>0</v>
      </c>
      <c r="FN34" s="56">
        <f t="shared" si="38"/>
        <v>0</v>
      </c>
      <c r="FO34" s="56">
        <f t="shared" ref="FO34:FU34" si="39">IF(FO26=0,0,FO26*FO30)</f>
        <v>0</v>
      </c>
      <c r="FP34" s="56">
        <f t="shared" si="39"/>
        <v>0</v>
      </c>
      <c r="FQ34" s="56">
        <f t="shared" si="39"/>
        <v>0</v>
      </c>
      <c r="FR34" s="56">
        <f t="shared" si="39"/>
        <v>0</v>
      </c>
      <c r="FS34" s="56">
        <f t="shared" si="39"/>
        <v>0</v>
      </c>
      <c r="FT34" s="56">
        <f t="shared" si="39"/>
        <v>0</v>
      </c>
      <c r="FU34" s="56">
        <f t="shared" si="39"/>
        <v>13.748143500000001</v>
      </c>
    </row>
    <row r="35" spans="4:177" x14ac:dyDescent="0.25">
      <c r="D35" t="s">
        <v>99</v>
      </c>
      <c r="G35" s="56">
        <f t="shared" ref="G35:BR35" si="40">IF(G26=0,0,G26*G31)</f>
        <v>0</v>
      </c>
      <c r="H35" s="56">
        <f t="shared" si="40"/>
        <v>0</v>
      </c>
      <c r="I35" s="56">
        <f t="shared" si="40"/>
        <v>0</v>
      </c>
      <c r="J35" s="56">
        <f t="shared" si="40"/>
        <v>0</v>
      </c>
      <c r="K35" s="56">
        <f t="shared" si="40"/>
        <v>0</v>
      </c>
      <c r="L35" s="56">
        <f t="shared" si="40"/>
        <v>0</v>
      </c>
      <c r="M35" s="56">
        <f t="shared" si="40"/>
        <v>0</v>
      </c>
      <c r="N35" s="56">
        <f t="shared" si="40"/>
        <v>0</v>
      </c>
      <c r="O35" s="56">
        <f t="shared" si="40"/>
        <v>0</v>
      </c>
      <c r="P35" s="56">
        <f t="shared" si="40"/>
        <v>0</v>
      </c>
      <c r="Q35" s="56">
        <f t="shared" si="40"/>
        <v>0</v>
      </c>
      <c r="R35" s="56">
        <f t="shared" si="40"/>
        <v>0</v>
      </c>
      <c r="S35" s="56">
        <f t="shared" si="40"/>
        <v>0</v>
      </c>
      <c r="T35" s="56">
        <f t="shared" si="40"/>
        <v>0</v>
      </c>
      <c r="U35" s="56">
        <f t="shared" si="40"/>
        <v>0</v>
      </c>
      <c r="V35" s="56">
        <f t="shared" si="40"/>
        <v>0</v>
      </c>
      <c r="W35" s="56">
        <f t="shared" si="40"/>
        <v>0</v>
      </c>
      <c r="X35" s="56">
        <f t="shared" si="40"/>
        <v>0</v>
      </c>
      <c r="Y35" s="56">
        <f t="shared" si="40"/>
        <v>0</v>
      </c>
      <c r="Z35" s="56">
        <f t="shared" si="40"/>
        <v>0</v>
      </c>
      <c r="AA35" s="56">
        <f t="shared" si="40"/>
        <v>0</v>
      </c>
      <c r="AB35" s="56">
        <f t="shared" si="40"/>
        <v>0</v>
      </c>
      <c r="AC35" s="56">
        <f t="shared" si="40"/>
        <v>0</v>
      </c>
      <c r="AD35" s="56">
        <f t="shared" si="40"/>
        <v>0</v>
      </c>
      <c r="AE35" s="56">
        <f t="shared" si="40"/>
        <v>0</v>
      </c>
      <c r="AF35" s="56">
        <f t="shared" si="40"/>
        <v>0</v>
      </c>
      <c r="AG35" s="56">
        <f t="shared" si="40"/>
        <v>0</v>
      </c>
      <c r="AH35" s="56">
        <f t="shared" si="40"/>
        <v>0</v>
      </c>
      <c r="AI35" s="56">
        <f t="shared" si="40"/>
        <v>0</v>
      </c>
      <c r="AJ35" s="56">
        <f t="shared" si="40"/>
        <v>0</v>
      </c>
      <c r="AK35" s="56">
        <f t="shared" si="40"/>
        <v>0</v>
      </c>
      <c r="AL35" s="56">
        <f t="shared" si="40"/>
        <v>0</v>
      </c>
      <c r="AM35" s="56">
        <f t="shared" si="40"/>
        <v>0</v>
      </c>
      <c r="AN35" s="56">
        <f t="shared" si="40"/>
        <v>0</v>
      </c>
      <c r="AO35" s="56">
        <f t="shared" si="40"/>
        <v>0</v>
      </c>
      <c r="AP35" s="56">
        <f t="shared" si="40"/>
        <v>0</v>
      </c>
      <c r="AQ35" s="56">
        <f t="shared" si="40"/>
        <v>0</v>
      </c>
      <c r="AR35" s="56">
        <f t="shared" si="40"/>
        <v>0</v>
      </c>
      <c r="AS35" s="56">
        <f t="shared" si="40"/>
        <v>0</v>
      </c>
      <c r="AT35" s="56">
        <f t="shared" si="40"/>
        <v>0</v>
      </c>
      <c r="AU35" s="56">
        <f t="shared" si="40"/>
        <v>0</v>
      </c>
      <c r="AV35" s="56">
        <f t="shared" si="40"/>
        <v>0</v>
      </c>
      <c r="AW35" s="56">
        <f t="shared" si="40"/>
        <v>0</v>
      </c>
      <c r="AX35" s="56">
        <f t="shared" si="40"/>
        <v>0</v>
      </c>
      <c r="AY35" s="56">
        <f t="shared" si="40"/>
        <v>0</v>
      </c>
      <c r="AZ35" s="56">
        <f t="shared" si="40"/>
        <v>0</v>
      </c>
      <c r="BA35" s="56">
        <f t="shared" si="40"/>
        <v>0</v>
      </c>
      <c r="BB35" s="56">
        <f t="shared" si="40"/>
        <v>0</v>
      </c>
      <c r="BC35" s="56">
        <f t="shared" si="40"/>
        <v>0</v>
      </c>
      <c r="BD35" s="56">
        <f t="shared" si="40"/>
        <v>0</v>
      </c>
      <c r="BE35" s="56">
        <f t="shared" si="40"/>
        <v>0</v>
      </c>
      <c r="BF35" s="56">
        <f t="shared" si="40"/>
        <v>0</v>
      </c>
      <c r="BG35" s="56">
        <f t="shared" si="40"/>
        <v>0</v>
      </c>
      <c r="BH35" s="56">
        <f t="shared" si="40"/>
        <v>0</v>
      </c>
      <c r="BI35" s="56">
        <f t="shared" si="40"/>
        <v>0</v>
      </c>
      <c r="BJ35" s="56">
        <f t="shared" si="40"/>
        <v>0</v>
      </c>
      <c r="BK35" s="56">
        <f t="shared" si="40"/>
        <v>0</v>
      </c>
      <c r="BL35" s="56">
        <f t="shared" si="40"/>
        <v>0</v>
      </c>
      <c r="BM35" s="56">
        <f t="shared" si="40"/>
        <v>0</v>
      </c>
      <c r="BN35" s="56">
        <f t="shared" si="40"/>
        <v>0</v>
      </c>
      <c r="BO35" s="56">
        <f t="shared" si="40"/>
        <v>0</v>
      </c>
      <c r="BP35" s="56">
        <f t="shared" si="40"/>
        <v>0</v>
      </c>
      <c r="BQ35" s="56">
        <f t="shared" si="40"/>
        <v>0</v>
      </c>
      <c r="BR35" s="56">
        <f t="shared" si="40"/>
        <v>0</v>
      </c>
      <c r="BS35" s="56">
        <f t="shared" ref="BS35:CR35" si="41">IF(BS26=0,0,BS26*BS31)</f>
        <v>0</v>
      </c>
      <c r="BT35" s="56">
        <f t="shared" si="41"/>
        <v>0</v>
      </c>
      <c r="BU35" s="56">
        <f t="shared" si="41"/>
        <v>0</v>
      </c>
      <c r="BV35" s="56">
        <f t="shared" si="41"/>
        <v>0</v>
      </c>
      <c r="BW35" s="56">
        <f t="shared" si="41"/>
        <v>0</v>
      </c>
      <c r="BX35" s="56">
        <f t="shared" si="41"/>
        <v>0</v>
      </c>
      <c r="BY35" s="56">
        <f t="shared" si="41"/>
        <v>0</v>
      </c>
      <c r="BZ35" s="56">
        <f t="shared" si="41"/>
        <v>0</v>
      </c>
      <c r="CA35" s="56">
        <f t="shared" si="41"/>
        <v>0</v>
      </c>
      <c r="CB35" s="56">
        <f t="shared" si="41"/>
        <v>0</v>
      </c>
      <c r="CC35" s="56">
        <f t="shared" si="41"/>
        <v>0</v>
      </c>
      <c r="CD35" s="56">
        <f t="shared" si="41"/>
        <v>0</v>
      </c>
      <c r="CE35" s="56">
        <f t="shared" si="41"/>
        <v>0</v>
      </c>
      <c r="CF35" s="56">
        <f t="shared" si="41"/>
        <v>0</v>
      </c>
      <c r="CG35" s="56">
        <f t="shared" si="41"/>
        <v>0</v>
      </c>
      <c r="CH35" s="56">
        <f t="shared" si="41"/>
        <v>0</v>
      </c>
      <c r="CI35" s="56">
        <f t="shared" si="41"/>
        <v>0</v>
      </c>
      <c r="CJ35" s="56">
        <f t="shared" si="41"/>
        <v>0</v>
      </c>
      <c r="CK35" s="56">
        <f t="shared" si="41"/>
        <v>0</v>
      </c>
      <c r="CL35" s="56">
        <f t="shared" si="41"/>
        <v>0</v>
      </c>
      <c r="CM35" s="56">
        <f t="shared" si="41"/>
        <v>0</v>
      </c>
      <c r="CN35" s="56">
        <f t="shared" si="41"/>
        <v>0</v>
      </c>
      <c r="CO35" s="56">
        <f t="shared" si="41"/>
        <v>0</v>
      </c>
      <c r="CP35" s="56">
        <f t="shared" si="41"/>
        <v>0</v>
      </c>
      <c r="CQ35" s="56">
        <f t="shared" si="41"/>
        <v>0</v>
      </c>
      <c r="CR35" s="56">
        <f t="shared" si="41"/>
        <v>0</v>
      </c>
      <c r="CS35" s="56">
        <f t="shared" ref="CS35:DB35" si="42">IF(CS26=0,0,CS26*CS31)</f>
        <v>0</v>
      </c>
      <c r="CT35" s="56">
        <f t="shared" si="42"/>
        <v>0</v>
      </c>
      <c r="CU35" s="56">
        <f t="shared" si="42"/>
        <v>0</v>
      </c>
      <c r="CV35" s="56">
        <f t="shared" si="42"/>
        <v>0</v>
      </c>
      <c r="CW35" s="56">
        <f t="shared" si="42"/>
        <v>0</v>
      </c>
      <c r="CX35" s="56">
        <f t="shared" si="42"/>
        <v>0</v>
      </c>
      <c r="CY35" s="56">
        <f t="shared" si="42"/>
        <v>0</v>
      </c>
      <c r="CZ35" s="56">
        <f t="shared" si="42"/>
        <v>0</v>
      </c>
      <c r="DA35" s="56">
        <f t="shared" si="42"/>
        <v>0</v>
      </c>
      <c r="DB35" s="56">
        <f t="shared" si="42"/>
        <v>0</v>
      </c>
      <c r="DC35" s="56">
        <f t="shared" ref="DC35:FN35" si="43">IF(DC26=0,0,DC26*DC31)</f>
        <v>0</v>
      </c>
      <c r="DD35" s="56">
        <f t="shared" si="43"/>
        <v>0</v>
      </c>
      <c r="DE35" s="56">
        <f t="shared" si="43"/>
        <v>0</v>
      </c>
      <c r="DF35" s="56">
        <f t="shared" si="43"/>
        <v>0</v>
      </c>
      <c r="DG35" s="56">
        <f t="shared" si="43"/>
        <v>0</v>
      </c>
      <c r="DH35" s="56">
        <f t="shared" si="43"/>
        <v>0</v>
      </c>
      <c r="DI35" s="56">
        <f t="shared" si="43"/>
        <v>0</v>
      </c>
      <c r="DJ35" s="56">
        <f t="shared" si="43"/>
        <v>0</v>
      </c>
      <c r="DK35" s="56">
        <f t="shared" si="43"/>
        <v>0</v>
      </c>
      <c r="DL35" s="56">
        <f t="shared" si="43"/>
        <v>0</v>
      </c>
      <c r="DM35" s="56">
        <f t="shared" si="43"/>
        <v>0</v>
      </c>
      <c r="DN35" s="56">
        <f t="shared" si="43"/>
        <v>0</v>
      </c>
      <c r="DO35" s="56">
        <f t="shared" si="43"/>
        <v>0</v>
      </c>
      <c r="DP35" s="56">
        <f t="shared" si="43"/>
        <v>0</v>
      </c>
      <c r="DQ35" s="56">
        <f t="shared" si="43"/>
        <v>0</v>
      </c>
      <c r="DR35" s="56">
        <f t="shared" si="43"/>
        <v>0</v>
      </c>
      <c r="DS35" s="56">
        <f t="shared" si="43"/>
        <v>0</v>
      </c>
      <c r="DT35" s="56">
        <f t="shared" si="43"/>
        <v>0</v>
      </c>
      <c r="DU35" s="56">
        <f t="shared" si="43"/>
        <v>0</v>
      </c>
      <c r="DV35" s="56">
        <f t="shared" si="43"/>
        <v>0</v>
      </c>
      <c r="DW35" s="56">
        <f t="shared" si="43"/>
        <v>0</v>
      </c>
      <c r="DX35" s="56">
        <f t="shared" si="43"/>
        <v>0</v>
      </c>
      <c r="DY35" s="56">
        <f t="shared" si="43"/>
        <v>0</v>
      </c>
      <c r="DZ35" s="56">
        <f t="shared" si="43"/>
        <v>0</v>
      </c>
      <c r="EA35" s="56">
        <f t="shared" si="43"/>
        <v>0</v>
      </c>
      <c r="EB35" s="56">
        <f t="shared" si="43"/>
        <v>0</v>
      </c>
      <c r="EC35" s="56">
        <f t="shared" si="43"/>
        <v>0</v>
      </c>
      <c r="ED35" s="56">
        <f t="shared" si="43"/>
        <v>0</v>
      </c>
      <c r="EE35" s="56">
        <f t="shared" si="43"/>
        <v>0</v>
      </c>
      <c r="EF35" s="56">
        <f t="shared" si="43"/>
        <v>0</v>
      </c>
      <c r="EG35" s="56">
        <f t="shared" si="43"/>
        <v>0</v>
      </c>
      <c r="EH35" s="56">
        <f t="shared" si="43"/>
        <v>0</v>
      </c>
      <c r="EI35" s="56">
        <f t="shared" si="43"/>
        <v>0</v>
      </c>
      <c r="EJ35" s="56">
        <f t="shared" si="43"/>
        <v>0</v>
      </c>
      <c r="EK35" s="56">
        <f t="shared" si="43"/>
        <v>0</v>
      </c>
      <c r="EL35" s="56">
        <f t="shared" si="43"/>
        <v>0</v>
      </c>
      <c r="EM35" s="56">
        <f t="shared" si="43"/>
        <v>0</v>
      </c>
      <c r="EN35" s="56">
        <f t="shared" si="43"/>
        <v>0</v>
      </c>
      <c r="EO35" s="56">
        <f t="shared" si="43"/>
        <v>0</v>
      </c>
      <c r="EP35" s="56">
        <f t="shared" si="43"/>
        <v>0</v>
      </c>
      <c r="EQ35" s="56">
        <f t="shared" si="43"/>
        <v>0</v>
      </c>
      <c r="ER35" s="56">
        <f t="shared" si="43"/>
        <v>0</v>
      </c>
      <c r="ES35" s="56">
        <f t="shared" si="43"/>
        <v>0</v>
      </c>
      <c r="ET35" s="56">
        <f t="shared" si="43"/>
        <v>0</v>
      </c>
      <c r="EU35" s="56">
        <f t="shared" si="43"/>
        <v>0</v>
      </c>
      <c r="EV35" s="56">
        <f t="shared" si="43"/>
        <v>0</v>
      </c>
      <c r="EW35" s="56">
        <f t="shared" si="43"/>
        <v>0</v>
      </c>
      <c r="EX35" s="56">
        <f t="shared" si="43"/>
        <v>0</v>
      </c>
      <c r="EY35" s="56">
        <f t="shared" si="43"/>
        <v>0</v>
      </c>
      <c r="EZ35" s="56">
        <f t="shared" si="43"/>
        <v>0</v>
      </c>
      <c r="FA35" s="56">
        <f t="shared" si="43"/>
        <v>0</v>
      </c>
      <c r="FB35" s="56">
        <f t="shared" si="43"/>
        <v>0</v>
      </c>
      <c r="FC35" s="56">
        <f t="shared" si="43"/>
        <v>0</v>
      </c>
      <c r="FD35" s="56">
        <f t="shared" si="43"/>
        <v>0</v>
      </c>
      <c r="FE35" s="56">
        <f t="shared" si="43"/>
        <v>0</v>
      </c>
      <c r="FF35" s="56">
        <f t="shared" si="43"/>
        <v>0</v>
      </c>
      <c r="FG35" s="56">
        <f t="shared" si="43"/>
        <v>0</v>
      </c>
      <c r="FH35" s="56">
        <f t="shared" si="43"/>
        <v>0</v>
      </c>
      <c r="FI35" s="56">
        <f t="shared" si="43"/>
        <v>0</v>
      </c>
      <c r="FJ35" s="56">
        <f t="shared" si="43"/>
        <v>0</v>
      </c>
      <c r="FK35" s="56">
        <f t="shared" si="43"/>
        <v>0</v>
      </c>
      <c r="FL35" s="56">
        <f t="shared" si="43"/>
        <v>0</v>
      </c>
      <c r="FM35" s="56">
        <f t="shared" si="43"/>
        <v>0</v>
      </c>
      <c r="FN35" s="56">
        <f t="shared" si="43"/>
        <v>0</v>
      </c>
      <c r="FO35" s="56">
        <f t="shared" ref="FO35:FU35" si="44">IF(FO26=0,0,FO26*FO31)</f>
        <v>0</v>
      </c>
      <c r="FP35" s="56">
        <f t="shared" si="44"/>
        <v>0</v>
      </c>
      <c r="FQ35" s="56">
        <f t="shared" si="44"/>
        <v>0</v>
      </c>
      <c r="FR35" s="56">
        <f t="shared" si="44"/>
        <v>0</v>
      </c>
      <c r="FS35" s="56">
        <f t="shared" si="44"/>
        <v>0</v>
      </c>
      <c r="FT35" s="56">
        <f t="shared" si="44"/>
        <v>0</v>
      </c>
      <c r="FU35" s="56">
        <f t="shared" si="44"/>
        <v>0</v>
      </c>
    </row>
    <row r="36" spans="4:177" x14ac:dyDescent="0.25">
      <c r="D36" t="s">
        <v>100</v>
      </c>
      <c r="E36" t="s">
        <v>101</v>
      </c>
      <c r="F36">
        <f>(LN(2))/35</f>
        <v>1.980420515885558E-2</v>
      </c>
      <c r="G36" s="56">
        <v>0</v>
      </c>
      <c r="H36" s="56">
        <f>G36*EXP(-$F$36)+G32*(1-EXP(-$F$36))/$F$36</f>
        <v>0</v>
      </c>
      <c r="I36" s="56">
        <f t="shared" ref="I36:BT36" si="45">H36*EXP(-$F$36)+H32*(1-EXP(-$F$36))/$F$36</f>
        <v>0</v>
      </c>
      <c r="J36" s="56">
        <f t="shared" si="45"/>
        <v>0</v>
      </c>
      <c r="K36" s="56">
        <f t="shared" si="45"/>
        <v>0</v>
      </c>
      <c r="L36" s="56">
        <f t="shared" si="45"/>
        <v>0</v>
      </c>
      <c r="M36" s="56">
        <f t="shared" si="45"/>
        <v>0</v>
      </c>
      <c r="N36" s="56">
        <f t="shared" si="45"/>
        <v>0</v>
      </c>
      <c r="O36" s="56">
        <f t="shared" si="45"/>
        <v>0</v>
      </c>
      <c r="P36" s="56">
        <f t="shared" si="45"/>
        <v>0</v>
      </c>
      <c r="Q36" s="56">
        <f t="shared" si="45"/>
        <v>0</v>
      </c>
      <c r="R36" s="56">
        <f t="shared" si="45"/>
        <v>0</v>
      </c>
      <c r="S36" s="56">
        <f t="shared" si="45"/>
        <v>0</v>
      </c>
      <c r="T36" s="56">
        <f t="shared" si="45"/>
        <v>0</v>
      </c>
      <c r="U36" s="56">
        <f t="shared" si="45"/>
        <v>0</v>
      </c>
      <c r="V36" s="56">
        <f t="shared" si="45"/>
        <v>0</v>
      </c>
      <c r="W36" s="56">
        <f t="shared" si="45"/>
        <v>0</v>
      </c>
      <c r="X36" s="56">
        <f t="shared" si="45"/>
        <v>0</v>
      </c>
      <c r="Y36" s="56">
        <f t="shared" si="45"/>
        <v>0</v>
      </c>
      <c r="Z36" s="56">
        <f t="shared" si="45"/>
        <v>0</v>
      </c>
      <c r="AA36" s="56">
        <f t="shared" si="45"/>
        <v>0</v>
      </c>
      <c r="AB36" s="56">
        <f t="shared" si="45"/>
        <v>0</v>
      </c>
      <c r="AC36" s="56">
        <f t="shared" si="45"/>
        <v>0</v>
      </c>
      <c r="AD36" s="56">
        <f t="shared" si="45"/>
        <v>0</v>
      </c>
      <c r="AE36" s="56">
        <f t="shared" si="45"/>
        <v>0</v>
      </c>
      <c r="AF36" s="56">
        <f t="shared" si="45"/>
        <v>0</v>
      </c>
      <c r="AG36" s="56">
        <f t="shared" si="45"/>
        <v>0</v>
      </c>
      <c r="AH36" s="56">
        <f t="shared" si="45"/>
        <v>0</v>
      </c>
      <c r="AI36" s="56">
        <f t="shared" si="45"/>
        <v>0</v>
      </c>
      <c r="AJ36" s="56">
        <f t="shared" si="45"/>
        <v>0</v>
      </c>
      <c r="AK36" s="56">
        <f t="shared" si="45"/>
        <v>0</v>
      </c>
      <c r="AL36" s="56">
        <f t="shared" si="45"/>
        <v>0</v>
      </c>
      <c r="AM36" s="56">
        <f t="shared" si="45"/>
        <v>0</v>
      </c>
      <c r="AN36" s="56">
        <f t="shared" si="45"/>
        <v>0</v>
      </c>
      <c r="AO36" s="56">
        <f t="shared" si="45"/>
        <v>0</v>
      </c>
      <c r="AP36" s="56">
        <f t="shared" si="45"/>
        <v>0</v>
      </c>
      <c r="AQ36" s="56">
        <f t="shared" si="45"/>
        <v>0</v>
      </c>
      <c r="AR36" s="56">
        <f t="shared" si="45"/>
        <v>0</v>
      </c>
      <c r="AS36" s="56">
        <f t="shared" si="45"/>
        <v>0</v>
      </c>
      <c r="AT36" s="56">
        <f t="shared" si="45"/>
        <v>0</v>
      </c>
      <c r="AU36" s="56">
        <f t="shared" si="45"/>
        <v>0</v>
      </c>
      <c r="AV36" s="56">
        <f t="shared" si="45"/>
        <v>0</v>
      </c>
      <c r="AW36" s="56">
        <f t="shared" si="45"/>
        <v>0.76764486238072882</v>
      </c>
      <c r="AX36" s="56">
        <f t="shared" si="45"/>
        <v>0.75259181484657622</v>
      </c>
      <c r="AY36" s="56">
        <f t="shared" si="45"/>
        <v>0.73783394839311589</v>
      </c>
      <c r="AZ36" s="56">
        <f t="shared" si="45"/>
        <v>0.72336547469939816</v>
      </c>
      <c r="BA36" s="56">
        <f t="shared" si="45"/>
        <v>0.70918071894991674</v>
      </c>
      <c r="BB36" s="56">
        <f t="shared" si="45"/>
        <v>0.69527411760883595</v>
      </c>
      <c r="BC36" s="56">
        <f t="shared" si="45"/>
        <v>0.68164021623786442</v>
      </c>
      <c r="BD36" s="56">
        <f t="shared" si="45"/>
        <v>0.66827366735691895</v>
      </c>
      <c r="BE36" s="56">
        <f t="shared" si="45"/>
        <v>2.1478120163092673</v>
      </c>
      <c r="BF36" s="56">
        <f t="shared" si="45"/>
        <v>2.1056947327054174</v>
      </c>
      <c r="BG36" s="56">
        <f t="shared" si="45"/>
        <v>2.0644033433440323</v>
      </c>
      <c r="BH36" s="56">
        <f t="shared" si="45"/>
        <v>2.0239216529427635</v>
      </c>
      <c r="BI36" s="56">
        <f t="shared" si="45"/>
        <v>1.9842337837988704</v>
      </c>
      <c r="BJ36" s="56">
        <f t="shared" si="45"/>
        <v>1.9453241695616792</v>
      </c>
      <c r="BK36" s="56">
        <f t="shared" si="45"/>
        <v>1.9071775491271579</v>
      </c>
      <c r="BL36" s="56">
        <f t="shared" si="45"/>
        <v>1.8697789606522166</v>
      </c>
      <c r="BM36" s="56">
        <f t="shared" si="45"/>
        <v>4.4601650425004324</v>
      </c>
      <c r="BN36" s="56">
        <f t="shared" si="45"/>
        <v>4.3727039264490548</v>
      </c>
      <c r="BO36" s="56">
        <f t="shared" si="45"/>
        <v>4.2869578695374315</v>
      </c>
      <c r="BP36" s="56">
        <f t="shared" si="45"/>
        <v>4.2028932405019139</v>
      </c>
      <c r="BQ36" s="56">
        <f t="shared" si="45"/>
        <v>4.120477067567422</v>
      </c>
      <c r="BR36" s="56">
        <f t="shared" si="45"/>
        <v>4.0396770255152736</v>
      </c>
      <c r="BS36" s="56">
        <f t="shared" si="45"/>
        <v>3.9604614230046087</v>
      </c>
      <c r="BT36" s="56">
        <f t="shared" si="45"/>
        <v>3.8827991901424315</v>
      </c>
      <c r="BU36" s="56">
        <f t="shared" ref="BU36:CR36" si="46">BT36*EXP(-$F$36)+BT32*(1-EXP(-$F$36))/$F$36</f>
        <v>6.3995936236723034</v>
      </c>
      <c r="BV36" s="56">
        <f t="shared" si="46"/>
        <v>6.2741014960787744</v>
      </c>
      <c r="BW36" s="56">
        <f t="shared" si="46"/>
        <v>6.1510701925647151</v>
      </c>
      <c r="BX36" s="56">
        <f t="shared" si="46"/>
        <v>6.030451457870881</v>
      </c>
      <c r="BY36" s="56">
        <f t="shared" si="46"/>
        <v>5.9121979829942291</v>
      </c>
      <c r="BZ36" s="56">
        <f t="shared" si="46"/>
        <v>5.7962633866324103</v>
      </c>
      <c r="CA36" s="56">
        <f t="shared" si="46"/>
        <v>5.6826021969921259</v>
      </c>
      <c r="CB36" s="56">
        <f t="shared" si="46"/>
        <v>5.5711698339542073</v>
      </c>
      <c r="CC36" s="56">
        <f t="shared" si="46"/>
        <v>5.461922591588432</v>
      </c>
      <c r="CD36" s="56">
        <f t="shared" si="46"/>
        <v>7.8795162795078308</v>
      </c>
      <c r="CE36" s="56">
        <f t="shared" si="46"/>
        <v>7.7250037712970565</v>
      </c>
      <c r="CF36" s="56">
        <f t="shared" si="46"/>
        <v>7.5735211591289717</v>
      </c>
      <c r="CG36" s="56">
        <f t="shared" si="46"/>
        <v>7.4250090285902326</v>
      </c>
      <c r="CH36" s="56">
        <f t="shared" si="46"/>
        <v>7.2794091303479025</v>
      </c>
      <c r="CI36" s="56">
        <f t="shared" si="46"/>
        <v>7.1366643573029362</v>
      </c>
      <c r="CJ36" s="56">
        <f t="shared" si="46"/>
        <v>6.9967187221916669</v>
      </c>
      <c r="CK36" s="56">
        <f t="shared" si="46"/>
        <v>6.8595173356265207</v>
      </c>
      <c r="CL36" s="56">
        <f t="shared" si="46"/>
        <v>6.725006384567334</v>
      </c>
      <c r="CM36" s="56">
        <f t="shared" si="46"/>
        <v>9.0495966708331714</v>
      </c>
      <c r="CN36" s="56">
        <f t="shared" si="46"/>
        <v>8.8721395998270758</v>
      </c>
      <c r="CO36" s="56">
        <f t="shared" si="46"/>
        <v>8.6981623537452837</v>
      </c>
      <c r="CP36" s="56">
        <f t="shared" si="46"/>
        <v>8.5275966953435134</v>
      </c>
      <c r="CQ36" s="56">
        <f t="shared" si="46"/>
        <v>8.3603757254682236</v>
      </c>
      <c r="CR36" s="56">
        <f t="shared" si="46"/>
        <v>8.1964338568174675</v>
      </c>
      <c r="CS36" s="56">
        <f t="shared" ref="CS36" si="47">CR36*EXP(-$F$36)+CR32*(1-EXP(-$F$36))/$F$36</f>
        <v>8.0357067882162863</v>
      </c>
      <c r="CT36" s="56">
        <f t="shared" ref="CT36" si="48">CS36*EXP(-$F$36)+CS32*(1-EXP(-$F$36))/$F$36</f>
        <v>7.8781314793965427</v>
      </c>
      <c r="CU36" s="56">
        <f t="shared" ref="CU36" si="49">CT36*EXP(-$F$36)+CT32*(1-EXP(-$F$36))/$F$36</f>
        <v>7.7236461262713059</v>
      </c>
      <c r="CV36" s="56">
        <f t="shared" ref="CV36" si="50">CU36*EXP(-$F$36)+CU32*(1-EXP(-$F$36))/$F$36</f>
        <v>9.8921834985558519</v>
      </c>
      <c r="CW36" s="56">
        <f t="shared" ref="CW36" si="51">CV36*EXP(-$F$36)+CV32*(1-EXP(-$F$36))/$F$36</f>
        <v>9.6982038137853337</v>
      </c>
      <c r="CX36" s="56">
        <f t="shared" ref="CX36" si="52">CW36*EXP(-$F$36)+CW32*(1-EXP(-$F$36))/$F$36</f>
        <v>9.5080279523172404</v>
      </c>
      <c r="CY36" s="56">
        <f t="shared" ref="CY36" si="53">CX36*EXP(-$F$36)+CX32*(1-EXP(-$F$36))/$F$36</f>
        <v>9.321581323496714</v>
      </c>
      <c r="CZ36" s="56">
        <f t="shared" ref="CZ36" si="54">CY36*EXP(-$F$36)+CY32*(1-EXP(-$F$36))/$F$36</f>
        <v>9.1387907993461432</v>
      </c>
      <c r="DA36" s="56">
        <f t="shared" ref="DA36" si="55">CZ36*EXP(-$F$36)+CZ32*(1-EXP(-$F$36))/$F$36</f>
        <v>8.9595846858829553</v>
      </c>
      <c r="DB36" s="56">
        <f t="shared" ref="DB36" si="56">DA36*EXP(-$F$36)+DA32*(1-EXP(-$F$36))/$F$36</f>
        <v>8.7838926949998442</v>
      </c>
      <c r="DC36" s="56">
        <f t="shared" ref="DC36" si="57">DB36*EXP(-$F$36)+DB32*(1-EXP(-$F$36))/$F$36</f>
        <v>8.6116459168964177</v>
      </c>
      <c r="DD36" s="56">
        <f t="shared" ref="DD36" si="58">DC36*EXP(-$F$36)+DC32*(1-EXP(-$F$36))/$F$36</f>
        <v>8.4427767930514381</v>
      </c>
      <c r="DE36" s="56">
        <f t="shared" ref="DE36" si="59">DD36*EXP(-$F$36)+DD32*(1-EXP(-$F$36))/$F$36</f>
        <v>8.2772190897250635</v>
      </c>
      <c r="DF36" s="56">
        <f t="shared" ref="DF36" si="60">DE36*EXP(-$F$36)+DE32*(1-EXP(-$F$36))/$F$36</f>
        <v>10.707841629355597</v>
      </c>
      <c r="DG36" s="56">
        <f t="shared" ref="DG36" si="61">DF36*EXP(-$F$36)+DF32*(1-EXP(-$F$36))/$F$36</f>
        <v>10.497867386142431</v>
      </c>
      <c r="DH36" s="56">
        <f t="shared" ref="DH36" si="62">DG36*EXP(-$F$36)+DG32*(1-EXP(-$F$36))/$F$36</f>
        <v>10.292010609767033</v>
      </c>
      <c r="DI36" s="56">
        <f t="shared" ref="DI36" si="63">DH36*EXP(-$F$36)+DH32*(1-EXP(-$F$36))/$F$36</f>
        <v>10.09019055921612</v>
      </c>
      <c r="DJ36" s="56">
        <f t="shared" ref="DJ36" si="64">DI36*EXP(-$F$36)+DI32*(1-EXP(-$F$36))/$F$36</f>
        <v>9.8923280767584352</v>
      </c>
      <c r="DK36" s="56">
        <f t="shared" ref="DK36" si="65">DJ36*EXP(-$F$36)+DJ32*(1-EXP(-$F$36))/$F$36</f>
        <v>9.6983455568975483</v>
      </c>
      <c r="DL36" s="56">
        <f t="shared" ref="DL36" si="66">DK36*EXP(-$F$36)+DK32*(1-EXP(-$F$36))/$F$36</f>
        <v>9.5081669159334794</v>
      </c>
      <c r="DM36" s="56">
        <f t="shared" ref="DM36" si="67">DL36*EXP(-$F$36)+DL32*(1-EXP(-$F$36))/$F$36</f>
        <v>9.321717562121199</v>
      </c>
      <c r="DN36" s="56">
        <f t="shared" ref="DN36" si="68">DM36*EXP(-$F$36)+DM32*(1-EXP(-$F$36))/$F$36</f>
        <v>9.1389243664143009</v>
      </c>
      <c r="DO36" s="56">
        <f t="shared" ref="DO36" si="69">DN36*EXP(-$F$36)+DN32*(1-EXP(-$F$36))/$F$36</f>
        <v>8.9597156337823733</v>
      </c>
      <c r="DP36" s="56">
        <f t="shared" ref="DP36" si="70">DO36*EXP(-$F$36)+DO32*(1-EXP(-$F$36))/$F$36</f>
        <v>11.649895227978881</v>
      </c>
      <c r="DQ36" s="56">
        <f t="shared" ref="DQ36" si="71">DP36*EXP(-$F$36)+DP32*(1-EXP(-$F$36))/$F$36</f>
        <v>11.421447888292672</v>
      </c>
      <c r="DR36" s="56">
        <f t="shared" ref="DR36" si="72">DQ36*EXP(-$F$36)+DQ32*(1-EXP(-$F$36))/$F$36</f>
        <v>11.19748026159859</v>
      </c>
      <c r="DS36" s="56">
        <f t="shared" ref="DS36" si="73">DR36*EXP(-$F$36)+DR32*(1-EXP(-$F$36))/$F$36</f>
        <v>10.977904503457216</v>
      </c>
      <c r="DT36" s="56">
        <f t="shared" ref="DT36" si="74">DS36*EXP(-$F$36)+DS32*(1-EXP(-$F$36))/$F$36</f>
        <v>10.762634492005006</v>
      </c>
      <c r="DU36" s="56">
        <f t="shared" ref="DU36" si="75">DT36*EXP(-$F$36)+DT32*(1-EXP(-$F$36))/$F$36</f>
        <v>10.551585794175631</v>
      </c>
      <c r="DV36" s="56">
        <f t="shared" ref="DV36" si="76">DU36*EXP(-$F$36)+DU32*(1-EXP(-$F$36))/$F$36</f>
        <v>10.344675632583696</v>
      </c>
      <c r="DW36" s="56">
        <f t="shared" ref="DW36" si="77">DV36*EXP(-$F$36)+DV32*(1-EXP(-$F$36))/$F$36</f>
        <v>10.141822853057842</v>
      </c>
      <c r="DX36" s="56">
        <f t="shared" ref="DX36" si="78">DW36*EXP(-$F$36)+DW32*(1-EXP(-$F$36))/$F$36</f>
        <v>9.9429478928105119</v>
      </c>
      <c r="DY36" s="56">
        <f t="shared" ref="DY36" si="79">DX36*EXP(-$F$36)+DX32*(1-EXP(-$F$36))/$F$36</f>
        <v>9.7479727492318826</v>
      </c>
      <c r="DZ36" s="56">
        <f t="shared" ref="DZ36" si="80">DY36*EXP(-$F$36)+DY32*(1-EXP(-$F$36))/$F$36</f>
        <v>12.627400398818651</v>
      </c>
      <c r="EA36" s="56">
        <f t="shared" ref="EA36" si="81">DZ36*EXP(-$F$36)+DZ32*(1-EXP(-$F$36))/$F$36</f>
        <v>12.379784778951555</v>
      </c>
      <c r="EB36" s="56">
        <f t="shared" ref="EB36" si="82">EA36*EXP(-$F$36)+EA32*(1-EXP(-$F$36))/$F$36</f>
        <v>12.137024750359439</v>
      </c>
      <c r="EC36" s="56">
        <f t="shared" ref="EC36" si="83">EB36*EXP(-$F$36)+EB32*(1-EXP(-$F$36))/$F$36</f>
        <v>11.899025097859017</v>
      </c>
      <c r="ED36" s="56">
        <f t="shared" ref="ED36" si="84">EC36*EXP(-$F$36)+EC32*(1-EXP(-$F$36))/$F$36</f>
        <v>11.665692473378675</v>
      </c>
      <c r="EE36" s="56">
        <f t="shared" ref="EE36" si="85">ED36*EXP(-$F$36)+ED32*(1-EXP(-$F$36))/$F$36</f>
        <v>11.436935359345544</v>
      </c>
      <c r="EF36" s="56">
        <f t="shared" ref="EF36" si="86">EE36*EXP(-$F$36)+EE32*(1-EXP(-$F$36))/$F$36</f>
        <v>11.21266403279054</v>
      </c>
      <c r="EG36" s="56">
        <f t="shared" ref="EG36" si="87">EF36*EXP(-$F$36)+EF32*(1-EXP(-$F$36))/$F$36</f>
        <v>10.992790530157277</v>
      </c>
      <c r="EH36" s="56">
        <f t="shared" ref="EH36" si="88">EG36*EXP(-$F$36)+EG32*(1-EXP(-$F$36))/$F$36</f>
        <v>10.777228612801059</v>
      </c>
      <c r="EI36" s="56">
        <f t="shared" ref="EI36" si="89">EH36*EXP(-$F$36)+EH32*(1-EXP(-$F$36))/$F$36</f>
        <v>10.565893733164408</v>
      </c>
      <c r="EJ36" s="56">
        <f t="shared" ref="EJ36" si="90">EI36*EXP(-$F$36)+EI32*(1-EXP(-$F$36))/$F$36</f>
        <v>10.358703001615885</v>
      </c>
      <c r="EK36" s="56">
        <f t="shared" ref="EK36" si="91">EJ36*EXP(-$F$36)+EJ32*(1-EXP(-$F$36))/$F$36</f>
        <v>10.155575153939159</v>
      </c>
      <c r="EL36" s="56">
        <f t="shared" ref="EL36" si="92">EK36*EXP(-$F$36)+EK32*(1-EXP(-$F$36))/$F$36</f>
        <v>13.64112585888712</v>
      </c>
      <c r="EM36" s="56">
        <f t="shared" ref="EM36" si="93">EL36*EXP(-$F$36)+EL32*(1-EXP(-$F$36))/$F$36</f>
        <v>13.37363170105956</v>
      </c>
      <c r="EN36" s="56">
        <f t="shared" ref="EN36" si="94">EM36*EXP(-$F$36)+EM32*(1-EXP(-$F$36))/$F$36</f>
        <v>13.111382940511673</v>
      </c>
      <c r="EO36" s="56">
        <f t="shared" ref="EO36" si="95">EN36*EXP(-$F$36)+EN32*(1-EXP(-$F$36))/$F$36</f>
        <v>12.854276718202179</v>
      </c>
      <c r="EP36" s="56">
        <f t="shared" ref="EP36" si="96">EO36*EXP(-$F$36)+EO32*(1-EXP(-$F$36))/$F$36</f>
        <v>12.602212192092864</v>
      </c>
      <c r="EQ36" s="56">
        <f t="shared" ref="EQ36" si="97">EP36*EXP(-$F$36)+EP32*(1-EXP(-$F$36))/$F$36</f>
        <v>12.355090497596372</v>
      </c>
      <c r="ER36" s="56">
        <f t="shared" ref="ER36" si="98">EQ36*EXP(-$F$36)+EQ32*(1-EXP(-$F$36))/$F$36</f>
        <v>12.112814708799606</v>
      </c>
      <c r="ES36" s="56">
        <f t="shared" ref="ES36" si="99">ER36*EXP(-$F$36)+ER32*(1-EXP(-$F$36))/$F$36</f>
        <v>11.875289800447504</v>
      </c>
      <c r="ET36" s="56">
        <f t="shared" ref="ET36" si="100">ES36*EXP(-$F$36)+ES32*(1-EXP(-$F$36))/$F$36</f>
        <v>11.6424226106723</v>
      </c>
      <c r="EU36" s="56">
        <f t="shared" ref="EU36" si="101">ET36*EXP(-$F$36)+ET32*(1-EXP(-$F$36))/$F$36</f>
        <v>11.414121804453625</v>
      </c>
      <c r="EV36" s="56">
        <f t="shared" ref="EV36" si="102">EU36*EXP(-$F$36)+EU32*(1-EXP(-$F$36))/$F$36</f>
        <v>11.190297837795157</v>
      </c>
      <c r="EW36" s="56">
        <f t="shared" ref="EW36" si="103">EV36*EXP(-$F$36)+EV32*(1-EXP(-$F$36))/$F$36</f>
        <v>10.970862922603722</v>
      </c>
      <c r="EX36" s="56">
        <f t="shared" ref="EX36" si="104">EW36*EXP(-$F$36)+EW32*(1-EXP(-$F$36))/$F$36</f>
        <v>14.440426331684607</v>
      </c>
      <c r="EY36" s="56">
        <f t="shared" ref="EY36" si="105">EX36*EXP(-$F$36)+EX32*(1-EXP(-$F$36))/$F$36</f>
        <v>14.157258379110637</v>
      </c>
      <c r="EZ36" s="56">
        <f t="shared" ref="EZ36" si="106">EY36*EXP(-$F$36)+EY32*(1-EXP(-$F$36))/$F$36</f>
        <v>13.879643177371246</v>
      </c>
      <c r="FA36" s="56">
        <f t="shared" ref="FA36" si="107">EZ36*EXP(-$F$36)+EZ32*(1-EXP(-$F$36))/$F$36</f>
        <v>13.607471840409412</v>
      </c>
      <c r="FB36" s="56">
        <f t="shared" ref="FB36" si="108">FA36*EXP(-$F$36)+FA32*(1-EXP(-$F$36))/$F$36</f>
        <v>13.340637617357274</v>
      </c>
      <c r="FC36" s="56">
        <f t="shared" ref="FC36" si="109">FB36*EXP(-$F$36)+FB32*(1-EXP(-$F$36))/$F$36</f>
        <v>13.079035850666383</v>
      </c>
      <c r="FD36" s="56">
        <f t="shared" ref="FD36" si="110">FC36*EXP(-$F$36)+FC32*(1-EXP(-$F$36))/$F$36</f>
        <v>12.822563935058978</v>
      </c>
      <c r="FE36" s="56">
        <f t="shared" ref="FE36" si="111">FD36*EXP(-$F$36)+FD32*(1-EXP(-$F$36))/$F$36</f>
        <v>12.571121277284213</v>
      </c>
      <c r="FF36" s="56">
        <f t="shared" ref="FF36" si="112">FE36*EXP(-$F$36)+FE32*(1-EXP(-$F$36))/$F$36</f>
        <v>12.324609256663534</v>
      </c>
      <c r="FG36" s="56">
        <f t="shared" ref="FG36" si="113">FF36*EXP(-$F$36)+FF32*(1-EXP(-$F$36))/$F$36</f>
        <v>12.08293118640974</v>
      </c>
      <c r="FH36" s="56">
        <f t="shared" ref="FH36" si="114">FG36*EXP(-$F$36)+FG32*(1-EXP(-$F$36))/$F$36</f>
        <v>11.845992275704555</v>
      </c>
      <c r="FI36" s="56">
        <f t="shared" ref="FI36" si="115">FH36*EXP(-$F$36)+FH32*(1-EXP(-$F$36))/$F$36</f>
        <v>11.613699592519835</v>
      </c>
      <c r="FJ36" s="56">
        <f t="shared" ref="FJ36" si="116">FI36*EXP(-$F$36)+FI32*(1-EXP(-$F$36))/$F$36</f>
        <v>15.480067959865041</v>
      </c>
      <c r="FK36" s="56">
        <f t="shared" ref="FK36" si="117">FJ36*EXP(-$F$36)+FJ32*(1-EXP(-$F$36))/$F$36</f>
        <v>15.176513269081232</v>
      </c>
      <c r="FL36" s="56">
        <f t="shared" ref="FL36" si="118">FK36*EXP(-$F$36)+FK32*(1-EXP(-$F$36))/$F$36</f>
        <v>14.878911100633614</v>
      </c>
      <c r="FM36" s="56">
        <f t="shared" ref="FM36" si="119">FL36*EXP(-$F$36)+FL32*(1-EXP(-$F$36))/$F$36</f>
        <v>14.587144729189855</v>
      </c>
      <c r="FN36" s="56">
        <f t="shared" ref="FN36" si="120">FM36*EXP(-$F$36)+FM32*(1-EXP(-$F$36))/$F$36</f>
        <v>14.301099718330194</v>
      </c>
      <c r="FO36" s="56">
        <f t="shared" ref="FO36" si="121">FN36*EXP(-$F$36)+FN32*(1-EXP(-$F$36))/$F$36</f>
        <v>14.020663875663262</v>
      </c>
      <c r="FP36" s="56">
        <f t="shared" ref="FP36" si="122">FO36*EXP(-$F$36)+FO32*(1-EXP(-$F$36))/$F$36</f>
        <v>13.745727208822053</v>
      </c>
      <c r="FQ36" s="56">
        <f t="shared" ref="FQ36" si="123">FP36*EXP(-$F$36)+FP32*(1-EXP(-$F$36))/$F$36</f>
        <v>13.476181882322793</v>
      </c>
      <c r="FR36" s="56">
        <f t="shared" ref="FR36" si="124">FQ36*EXP(-$F$36)+FQ32*(1-EXP(-$F$36))/$F$36</f>
        <v>13.211922175269768</v>
      </c>
      <c r="FS36" s="56">
        <f t="shared" ref="FS36" si="125">FR36*EXP(-$F$36)+FR32*(1-EXP(-$F$36))/$F$36</f>
        <v>12.952844439889546</v>
      </c>
      <c r="FT36" s="56">
        <f t="shared" ref="FT36" si="126">FS36*EXP(-$F$36)+FS32*(1-EXP(-$F$36))/$F$36</f>
        <v>12.698847060878315</v>
      </c>
      <c r="FU36" s="56">
        <f t="shared" ref="FU36" si="127">FT36*EXP(-$F$36)+FT32*(1-EXP(-$F$36))/$F$36</f>
        <v>12.449830415546391</v>
      </c>
    </row>
    <row r="37" spans="4:177" x14ac:dyDescent="0.25">
      <c r="D37" t="s">
        <v>102</v>
      </c>
      <c r="E37" t="s">
        <v>103</v>
      </c>
      <c r="F37">
        <f>LN(2)/25</f>
        <v>2.7725887222397813E-2</v>
      </c>
      <c r="G37" s="56">
        <v>0</v>
      </c>
      <c r="H37" s="56">
        <f>G37*EXP(-$F$37)+G33*(1-EXP(-$F$37))/$F$37</f>
        <v>0</v>
      </c>
      <c r="I37" s="56">
        <f t="shared" ref="I37:BT37" si="128">H37*EXP(-$F$37)+H33*(1-EXP(-$F$37))/$F$37</f>
        <v>0</v>
      </c>
      <c r="J37" s="56">
        <f t="shared" si="128"/>
        <v>0</v>
      </c>
      <c r="K37" s="56">
        <f t="shared" si="128"/>
        <v>0</v>
      </c>
      <c r="L37" s="56">
        <f t="shared" si="128"/>
        <v>0</v>
      </c>
      <c r="M37" s="56">
        <f t="shared" si="128"/>
        <v>0</v>
      </c>
      <c r="N37" s="56">
        <f t="shared" si="128"/>
        <v>0</v>
      </c>
      <c r="O37" s="56">
        <f t="shared" si="128"/>
        <v>0</v>
      </c>
      <c r="P37" s="56">
        <f t="shared" si="128"/>
        <v>0</v>
      </c>
      <c r="Q37" s="56">
        <f t="shared" si="128"/>
        <v>0</v>
      </c>
      <c r="R37" s="56">
        <f t="shared" si="128"/>
        <v>0</v>
      </c>
      <c r="S37" s="56">
        <f t="shared" si="128"/>
        <v>0</v>
      </c>
      <c r="T37" s="56">
        <f t="shared" si="128"/>
        <v>0</v>
      </c>
      <c r="U37" s="56">
        <f t="shared" si="128"/>
        <v>0</v>
      </c>
      <c r="V37" s="56">
        <f t="shared" si="128"/>
        <v>0</v>
      </c>
      <c r="W37" s="56">
        <f t="shared" si="128"/>
        <v>0</v>
      </c>
      <c r="X37" s="56">
        <f t="shared" si="128"/>
        <v>0</v>
      </c>
      <c r="Y37" s="56">
        <f t="shared" si="128"/>
        <v>0</v>
      </c>
      <c r="Z37" s="56">
        <f t="shared" si="128"/>
        <v>0</v>
      </c>
      <c r="AA37" s="56">
        <f t="shared" si="128"/>
        <v>0</v>
      </c>
      <c r="AB37" s="56">
        <f t="shared" si="128"/>
        <v>0</v>
      </c>
      <c r="AC37" s="56">
        <f t="shared" si="128"/>
        <v>0</v>
      </c>
      <c r="AD37" s="56">
        <f t="shared" si="128"/>
        <v>0</v>
      </c>
      <c r="AE37" s="56">
        <f t="shared" si="128"/>
        <v>0</v>
      </c>
      <c r="AF37" s="56">
        <f t="shared" si="128"/>
        <v>0</v>
      </c>
      <c r="AG37" s="56">
        <f t="shared" si="128"/>
        <v>0</v>
      </c>
      <c r="AH37" s="56">
        <f t="shared" si="128"/>
        <v>0</v>
      </c>
      <c r="AI37" s="56">
        <f t="shared" si="128"/>
        <v>0</v>
      </c>
      <c r="AJ37" s="56">
        <f t="shared" si="128"/>
        <v>0</v>
      </c>
      <c r="AK37" s="56">
        <f t="shared" si="128"/>
        <v>0</v>
      </c>
      <c r="AL37" s="56">
        <f t="shared" si="128"/>
        <v>0</v>
      </c>
      <c r="AM37" s="56">
        <f t="shared" si="128"/>
        <v>0</v>
      </c>
      <c r="AN37" s="56">
        <f t="shared" si="128"/>
        <v>0</v>
      </c>
      <c r="AO37" s="56">
        <f t="shared" si="128"/>
        <v>0</v>
      </c>
      <c r="AP37" s="56">
        <f t="shared" si="128"/>
        <v>0</v>
      </c>
      <c r="AQ37" s="56">
        <f t="shared" si="128"/>
        <v>0</v>
      </c>
      <c r="AR37" s="56">
        <f t="shared" si="128"/>
        <v>0</v>
      </c>
      <c r="AS37" s="56">
        <f t="shared" si="128"/>
        <v>0</v>
      </c>
      <c r="AT37" s="56">
        <f t="shared" si="128"/>
        <v>0</v>
      </c>
      <c r="AU37" s="56">
        <f t="shared" si="128"/>
        <v>0</v>
      </c>
      <c r="AV37" s="56">
        <f t="shared" si="128"/>
        <v>0</v>
      </c>
      <c r="AW37" s="56">
        <f t="shared" si="128"/>
        <v>2.8036152908936782</v>
      </c>
      <c r="AX37" s="56">
        <f t="shared" si="128"/>
        <v>2.72695028332847</v>
      </c>
      <c r="AY37" s="56">
        <f t="shared" si="128"/>
        <v>2.65238168442677</v>
      </c>
      <c r="AZ37" s="56">
        <f t="shared" si="128"/>
        <v>2.5798521677834292</v>
      </c>
      <c r="BA37" s="56">
        <f t="shared" si="128"/>
        <v>2.5093059745868622</v>
      </c>
      <c r="BB37" s="56">
        <f t="shared" si="128"/>
        <v>2.4406888707531182</v>
      </c>
      <c r="BC37" s="56">
        <f t="shared" si="128"/>
        <v>2.3739481052321247</v>
      </c>
      <c r="BD37" s="56">
        <f t="shared" si="128"/>
        <v>2.3090323694540471</v>
      </c>
      <c r="BE37" s="56">
        <f t="shared" si="128"/>
        <v>5.2194231270142497</v>
      </c>
      <c r="BF37" s="56">
        <f t="shared" si="128"/>
        <v>5.0766977271285123</v>
      </c>
      <c r="BG37" s="56">
        <f t="shared" si="128"/>
        <v>4.937875160808253</v>
      </c>
      <c r="BH37" s="56">
        <f t="shared" si="128"/>
        <v>4.802848704864382</v>
      </c>
      <c r="BI37" s="56">
        <f t="shared" si="128"/>
        <v>4.6715145544590291</v>
      </c>
      <c r="BJ37" s="56">
        <f t="shared" si="128"/>
        <v>4.5437717433030738</v>
      </c>
      <c r="BK37" s="56">
        <f t="shared" si="128"/>
        <v>4.4195220660358805</v>
      </c>
      <c r="BL37" s="56">
        <f t="shared" si="128"/>
        <v>4.2986700027275653</v>
      </c>
      <c r="BM37" s="56">
        <f t="shared" si="128"/>
        <v>7.1716456223990068</v>
      </c>
      <c r="BN37" s="56">
        <f t="shared" si="128"/>
        <v>6.975536595714054</v>
      </c>
      <c r="BO37" s="56">
        <f t="shared" si="128"/>
        <v>6.7847901806767261</v>
      </c>
      <c r="BP37" s="56">
        <f t="shared" si="128"/>
        <v>6.599259736389512</v>
      </c>
      <c r="BQ37" s="56">
        <f t="shared" si="128"/>
        <v>6.4188026318579539</v>
      </c>
      <c r="BR37" s="56">
        <f t="shared" si="128"/>
        <v>6.2432801363396377</v>
      </c>
      <c r="BS37" s="56">
        <f t="shared" si="128"/>
        <v>6.0725573126915968</v>
      </c>
      <c r="BT37" s="56">
        <f t="shared" si="128"/>
        <v>5.9065029136341352</v>
      </c>
      <c r="BU37" s="56">
        <f t="shared" ref="BU37:CR37" si="129">BT37*EXP(-$F$37)+BT33*(1-EXP(-$F$37))/$F$37</f>
        <v>8.0048731213898616</v>
      </c>
      <c r="BV37" s="56">
        <f t="shared" si="129"/>
        <v>7.7859794449274737</v>
      </c>
      <c r="BW37" s="56">
        <f t="shared" si="129"/>
        <v>7.5730714275590678</v>
      </c>
      <c r="BX37" s="56">
        <f t="shared" si="129"/>
        <v>7.3659853911219475</v>
      </c>
      <c r="BY37" s="56">
        <f t="shared" si="129"/>
        <v>7.1645621332413816</v>
      </c>
      <c r="BZ37" s="56">
        <f t="shared" si="129"/>
        <v>6.9686468049399481</v>
      </c>
      <c r="CA37" s="56">
        <f t="shared" si="129"/>
        <v>6.7780887915936567</v>
      </c>
      <c r="CB37" s="56">
        <f t="shared" si="129"/>
        <v>6.5927415971433305</v>
      </c>
      <c r="CC37" s="56">
        <f t="shared" si="129"/>
        <v>6.4124627314722336</v>
      </c>
      <c r="CD37" s="56">
        <f t="shared" si="129"/>
        <v>8.4375268140193125</v>
      </c>
      <c r="CE37" s="56">
        <f t="shared" si="129"/>
        <v>8.2068021995797036</v>
      </c>
      <c r="CF37" s="56">
        <f t="shared" si="129"/>
        <v>7.982386761855226</v>
      </c>
      <c r="CG37" s="56">
        <f t="shared" si="129"/>
        <v>7.7641079760768195</v>
      </c>
      <c r="CH37" s="56">
        <f t="shared" si="129"/>
        <v>7.5517980351743059</v>
      </c>
      <c r="CI37" s="56">
        <f t="shared" si="129"/>
        <v>7.3452937207706661</v>
      </c>
      <c r="CJ37" s="56">
        <f t="shared" si="129"/>
        <v>7.1444362777039832</v>
      </c>
      <c r="CK37" s="56">
        <f t="shared" si="129"/>
        <v>6.9490712919805926</v>
      </c>
      <c r="CL37" s="56">
        <f t="shared" si="129"/>
        <v>6.7590485720656064</v>
      </c>
      <c r="CM37" s="56">
        <f t="shared" si="129"/>
        <v>8.71516461919291</v>
      </c>
      <c r="CN37" s="56">
        <f t="shared" si="129"/>
        <v>8.476847984370492</v>
      </c>
      <c r="CO37" s="56">
        <f t="shared" si="129"/>
        <v>8.2450481304598195</v>
      </c>
      <c r="CP37" s="56">
        <f t="shared" si="129"/>
        <v>8.0195868557441585</v>
      </c>
      <c r="CQ37" s="56">
        <f t="shared" si="129"/>
        <v>7.8002908314420907</v>
      </c>
      <c r="CR37" s="56">
        <f t="shared" si="129"/>
        <v>7.5869914684568398</v>
      </c>
      <c r="CS37" s="56">
        <f t="shared" ref="CS37" si="130">CR37*EXP(-$F$37)+CR33*(1-EXP(-$F$37))/$F$37</f>
        <v>7.3795247877693466</v>
      </c>
      <c r="CT37" s="56">
        <f t="shared" ref="CT37" si="131">CS37*EXP(-$F$37)+CS33*(1-EXP(-$F$37))/$F$37</f>
        <v>7.1777312943754517</v>
      </c>
      <c r="CU37" s="56">
        <f t="shared" ref="CU37" si="132">CT37*EXP(-$F$37)+CT33*(1-EXP(-$F$37))/$F$37</f>
        <v>6.981455854670271</v>
      </c>
      <c r="CV37" s="56">
        <f t="shared" ref="CV37" si="133">CU37*EXP(-$F$37)+CU33*(1-EXP(-$F$37))/$F$37</f>
        <v>8.8125489081936728</v>
      </c>
      <c r="CW37" s="56">
        <f t="shared" ref="CW37" si="134">CV37*EXP(-$F$37)+CV33*(1-EXP(-$F$37))/$F$37</f>
        <v>8.5715692948673112</v>
      </c>
      <c r="CX37" s="56">
        <f t="shared" ref="CX37" si="135">CW37*EXP(-$F$37)+CW33*(1-EXP(-$F$37))/$F$37</f>
        <v>8.3371792817399264</v>
      </c>
      <c r="CY37" s="56">
        <f t="shared" ref="CY37" si="136">CX37*EXP(-$F$37)+CX33*(1-EXP(-$F$37))/$F$37</f>
        <v>8.1091986758475443</v>
      </c>
      <c r="CZ37" s="56">
        <f t="shared" ref="CZ37" si="137">CY37*EXP(-$F$37)+CY33*(1-EXP(-$F$37))/$F$37</f>
        <v>7.8874522116122687</v>
      </c>
      <c r="DA37" s="56">
        <f t="shared" ref="DA37" si="138">CZ37*EXP(-$F$37)+CZ33*(1-EXP(-$F$37))/$F$37</f>
        <v>7.6717694161026468</v>
      </c>
      <c r="DB37" s="56">
        <f t="shared" ref="DB37" si="139">DA37*EXP(-$F$37)+DA33*(1-EXP(-$F$37))/$F$37</f>
        <v>7.4619844779785005</v>
      </c>
      <c r="DC37" s="56">
        <f t="shared" ref="DC37" si="140">DB37*EXP(-$F$37)+DB33*(1-EXP(-$F$37))/$F$37</f>
        <v>7.257936120019469</v>
      </c>
      <c r="DD37" s="56">
        <f t="shared" ref="DD37" si="141">DC37*EXP(-$F$37)+DC33*(1-EXP(-$F$37))/$F$37</f>
        <v>7.0594674751392645</v>
      </c>
      <c r="DE37" s="56">
        <f t="shared" ref="DE37" si="142">DD37*EXP(-$F$37)+DD33*(1-EXP(-$F$37))/$F$37</f>
        <v>6.8664259657903211</v>
      </c>
      <c r="DF37" s="56">
        <f t="shared" ref="DF37" si="143">DE37*EXP(-$F$37)+DE33*(1-EXP(-$F$37))/$F$37</f>
        <v>8.9385470272046774</v>
      </c>
      <c r="DG37" s="56">
        <f t="shared" ref="DG37" si="144">DF37*EXP(-$F$37)+DF33*(1-EXP(-$F$37))/$F$37</f>
        <v>8.694121988688007</v>
      </c>
      <c r="DH37" s="56">
        <f t="shared" ref="DH37" si="145">DG37*EXP(-$F$37)+DG33*(1-EXP(-$F$37))/$F$37</f>
        <v>8.4563807657033294</v>
      </c>
      <c r="DI37" s="56">
        <f t="shared" ref="DI37" si="146">DH37*EXP(-$F$37)+DH33*(1-EXP(-$F$37))/$F$37</f>
        <v>8.2251405889634341</v>
      </c>
      <c r="DJ37" s="56">
        <f t="shared" ref="DJ37" si="147">DI37*EXP(-$F$37)+DI33*(1-EXP(-$F$37))/$F$37</f>
        <v>8.0002236870168844</v>
      </c>
      <c r="DK37" s="56">
        <f t="shared" ref="DK37" si="148">DJ37*EXP(-$F$37)+DJ33*(1-EXP(-$F$37))/$F$37</f>
        <v>7.7814571495819287</v>
      </c>
      <c r="DL37" s="56">
        <f t="shared" ref="DL37" si="149">DK37*EXP(-$F$37)+DK33*(1-EXP(-$F$37))/$F$37</f>
        <v>7.568672794617564</v>
      </c>
      <c r="DM37" s="56">
        <f t="shared" ref="DM37" si="150">DL37*EXP(-$F$37)+DL33*(1-EXP(-$F$37))/$F$37</f>
        <v>7.3617070390295432</v>
      </c>
      <c r="DN37" s="56">
        <f t="shared" ref="DN37" si="151">DM37*EXP(-$F$37)+DM33*(1-EXP(-$F$37))/$F$37</f>
        <v>7.1604007729119328</v>
      </c>
      <c r="DO37" s="56">
        <f t="shared" ref="DO37" si="152">DN37*EXP(-$F$37)+DN33*(1-EXP(-$F$37))/$F$37</f>
        <v>6.9645992372275449</v>
      </c>
      <c r="DP37" s="56">
        <f t="shared" ref="DP37" si="153">DO37*EXP(-$F$37)+DO33*(1-EXP(-$F$37))/$F$37</f>
        <v>9.2719182549021149</v>
      </c>
      <c r="DQ37" s="56">
        <f t="shared" ref="DQ37" si="154">DP37*EXP(-$F$37)+DP33*(1-EXP(-$F$37))/$F$37</f>
        <v>9.0183771626328273</v>
      </c>
      <c r="DR37" s="56">
        <f t="shared" ref="DR37" si="155">DQ37*EXP(-$F$37)+DQ33*(1-EXP(-$F$37))/$F$37</f>
        <v>8.7717691648647893</v>
      </c>
      <c r="DS37" s="56">
        <f t="shared" ref="DS37" si="156">DR37*EXP(-$F$37)+DR33*(1-EXP(-$F$37))/$F$37</f>
        <v>8.5319046757642703</v>
      </c>
      <c r="DT37" s="56">
        <f t="shared" ref="DT37" si="157">DS37*EXP(-$F$37)+DS33*(1-EXP(-$F$37))/$F$37</f>
        <v>8.2985992937321296</v>
      </c>
      <c r="DU37" s="56">
        <f t="shared" ref="DU37" si="158">DT37*EXP(-$F$37)+DT33*(1-EXP(-$F$37))/$F$37</f>
        <v>8.0716736596406538</v>
      </c>
      <c r="DV37" s="56">
        <f t="shared" ref="DV37" si="159">DU37*EXP(-$F$37)+DU33*(1-EXP(-$F$37))/$F$37</f>
        <v>7.8509533189469103</v>
      </c>
      <c r="DW37" s="56">
        <f t="shared" ref="DW37" si="160">DV37*EXP(-$F$37)+DV33*(1-EXP(-$F$37))/$F$37</f>
        <v>7.6362685875766152</v>
      </c>
      <c r="DX37" s="56">
        <f t="shared" ref="DX37" si="161">DW37*EXP(-$F$37)+DW33*(1-EXP(-$F$37))/$F$37</f>
        <v>7.4274544214754208</v>
      </c>
      <c r="DY37" s="56">
        <f t="shared" ref="DY37" si="162">DX37*EXP(-$F$37)+DX33*(1-EXP(-$F$37))/$F$37</f>
        <v>7.2243502897273233</v>
      </c>
      <c r="DZ37" s="56">
        <f t="shared" ref="DZ37" si="163">DY37*EXP(-$F$37)+DY33*(1-EXP(-$F$37))/$F$37</f>
        <v>9.7029782833593519</v>
      </c>
      <c r="EA37" s="56">
        <f t="shared" ref="EA37" si="164">DZ37*EXP(-$F$37)+DZ33*(1-EXP(-$F$37))/$F$37</f>
        <v>9.437649831943439</v>
      </c>
      <c r="EB37" s="56">
        <f t="shared" ref="EB37" si="165">EA37*EXP(-$F$37)+EA33*(1-EXP(-$F$37))/$F$37</f>
        <v>9.1795768009845116</v>
      </c>
      <c r="EC37" s="56">
        <f t="shared" ref="EC37" si="166">EB37*EXP(-$F$37)+EB33*(1-EXP(-$F$37))/$F$37</f>
        <v>8.9285607906286266</v>
      </c>
      <c r="ED37" s="56">
        <f t="shared" ref="ED37" si="167">EC37*EXP(-$F$37)+EC33*(1-EXP(-$F$37))/$F$37</f>
        <v>8.6844088262762806</v>
      </c>
      <c r="EE37" s="56">
        <f t="shared" ref="EE37" si="168">ED37*EXP(-$F$37)+ED33*(1-EXP(-$F$37))/$F$37</f>
        <v>8.4469332102285435</v>
      </c>
      <c r="EF37" s="56">
        <f t="shared" ref="EF37" si="169">EE37*EXP(-$F$37)+EE33*(1-EXP(-$F$37))/$F$37</f>
        <v>8.2159513773899313</v>
      </c>
      <c r="EG37" s="56">
        <f t="shared" ref="EG37" si="170">EF37*EXP(-$F$37)+EF33*(1-EXP(-$F$37))/$F$37</f>
        <v>7.9912857549170981</v>
      </c>
      <c r="EH37" s="56">
        <f t="shared" ref="EH37" si="171">EG37*EXP(-$F$37)+EG33*(1-EXP(-$F$37))/$F$37</f>
        <v>7.7727636257054362</v>
      </c>
      <c r="EI37" s="56">
        <f t="shared" ref="EI37" si="172">EH37*EXP(-$F$37)+EH33*(1-EXP(-$F$37))/$F$37</f>
        <v>7.5602169956086467</v>
      </c>
      <c r="EJ37" s="56">
        <f t="shared" ref="EJ37" si="173">EI37*EXP(-$F$37)+EI33*(1-EXP(-$F$37))/$F$37</f>
        <v>7.3534824642891952</v>
      </c>
      <c r="EK37" s="56">
        <f t="shared" ref="EK37" si="174">EJ37*EXP(-$F$37)+EJ33*(1-EXP(-$F$37))/$F$37</f>
        <v>7.1524010996003708</v>
      </c>
      <c r="EL37" s="56">
        <f t="shared" ref="EL37" si="175">EK37*EXP(-$F$37)+EK33*(1-EXP(-$F$37))/$F$37</f>
        <v>9.403609842001492</v>
      </c>
      <c r="EM37" s="56">
        <f t="shared" ref="EM37" si="176">EL37*EXP(-$F$37)+EL33*(1-EXP(-$F$37))/$F$37</f>
        <v>9.1464676363576114</v>
      </c>
      <c r="EN37" s="56">
        <f t="shared" ref="EN37" si="177">EM37*EXP(-$F$37)+EM33*(1-EXP(-$F$37))/$F$37</f>
        <v>8.8963569978495833</v>
      </c>
      <c r="EO37" s="56">
        <f t="shared" ref="EO37" si="178">EN37*EXP(-$F$37)+EN33*(1-EXP(-$F$37))/$F$37</f>
        <v>8.6530856479043052</v>
      </c>
      <c r="EP37" s="56">
        <f t="shared" ref="EP37" si="179">EO37*EXP(-$F$37)+EO33*(1-EXP(-$F$37))/$F$37</f>
        <v>8.4164665658163642</v>
      </c>
      <c r="EQ37" s="56">
        <f t="shared" ref="EQ37" si="180">EP37*EXP(-$F$37)+EP33*(1-EXP(-$F$37))/$F$37</f>
        <v>8.1863178449713754</v>
      </c>
      <c r="ER37" s="56">
        <f t="shared" ref="ER37" si="181">EQ37*EXP(-$F$37)+EQ33*(1-EXP(-$F$37))/$F$37</f>
        <v>7.9624625530008881</v>
      </c>
      <c r="ES37" s="56">
        <f t="shared" ref="ES37" si="182">ER37*EXP(-$F$37)+ER33*(1-EXP(-$F$37))/$F$37</f>
        <v>7.7447285957613721</v>
      </c>
      <c r="ET37" s="56">
        <f t="shared" ref="ET37" si="183">ES37*EXP(-$F$37)+ES33*(1-EXP(-$F$37))/$F$37</f>
        <v>7.5329485850327016</v>
      </c>
      <c r="EU37" s="56">
        <f t="shared" ref="EU37" si="184">ET37*EXP(-$F$37)+ET33*(1-EXP(-$F$37))/$F$37</f>
        <v>7.3269597098344335</v>
      </c>
      <c r="EV37" s="56">
        <f t="shared" ref="EV37" si="185">EU37*EXP(-$F$37)+EU33*(1-EXP(-$F$37))/$F$37</f>
        <v>7.1266036112609461</v>
      </c>
      <c r="EW37" s="56">
        <f t="shared" ref="EW37" si="186">EV37*EXP(-$F$37)+EV33*(1-EXP(-$F$37))/$F$37</f>
        <v>6.9317262607392198</v>
      </c>
      <c r="EX37" s="56">
        <f t="shared" ref="EX37" si="187">EW37*EXP(-$F$37)+EW33*(1-EXP(-$F$37))/$F$37</f>
        <v>9.1889693682137832</v>
      </c>
      <c r="EY37" s="56">
        <f t="shared" ref="EY37" si="188">EX37*EXP(-$F$37)+EX33*(1-EXP(-$F$37))/$F$37</f>
        <v>8.9376965176130803</v>
      </c>
      <c r="EZ37" s="56">
        <f t="shared" ref="EZ37" si="189">EY37*EXP(-$F$37)+EY33*(1-EXP(-$F$37))/$F$37</f>
        <v>8.6932947363259174</v>
      </c>
      <c r="FA37" s="56">
        <f t="shared" ref="FA37" si="190">EZ37*EXP(-$F$37)+EZ33*(1-EXP(-$F$37))/$F$37</f>
        <v>8.4555761346005838</v>
      </c>
      <c r="FB37" s="56">
        <f t="shared" ref="FB37" si="191">FA37*EXP(-$F$37)+FA33*(1-EXP(-$F$37))/$F$37</f>
        <v>8.2243579605405071</v>
      </c>
      <c r="FC37" s="56">
        <f t="shared" ref="FC37" si="192">FB37*EXP(-$F$37)+FB33*(1-EXP(-$F$37))/$F$37</f>
        <v>7.9994624596093384</v>
      </c>
      <c r="FD37" s="56">
        <f t="shared" ref="FD37" si="193">FC37*EXP(-$F$37)+FC33*(1-EXP(-$F$37))/$F$37</f>
        <v>7.7807167379778734</v>
      </c>
      <c r="FE37" s="56">
        <f t="shared" ref="FE37" si="194">FD37*EXP(-$F$37)+FD33*(1-EXP(-$F$37))/$F$37</f>
        <v>7.5679526296077579</v>
      </c>
      <c r="FF37" s="56">
        <f t="shared" ref="FF37" si="195">FE37*EXP(-$F$37)+FE33*(1-EXP(-$F$37))/$F$37</f>
        <v>7.3610065669698015</v>
      </c>
      <c r="FG37" s="56">
        <f t="shared" ref="FG37" si="196">FF37*EXP(-$F$37)+FF33*(1-EXP(-$F$37))/$F$37</f>
        <v>7.159719455297501</v>
      </c>
      <c r="FH37" s="56">
        <f t="shared" ref="FH37" si="197">FG37*EXP(-$F$37)+FG33*(1-EXP(-$F$37))/$F$37</f>
        <v>6.9639365502791089</v>
      </c>
      <c r="FI37" s="56">
        <f t="shared" ref="FI37" si="198">FH37*EXP(-$F$37)+FH33*(1-EXP(-$F$37))/$F$37</f>
        <v>6.7735073390942198</v>
      </c>
      <c r="FJ37" s="56">
        <f t="shared" ref="FJ37" si="199">FI37*EXP(-$F$37)+FI33*(1-EXP(-$F$37))/$F$37</f>
        <v>8.6272783635351846</v>
      </c>
      <c r="FK37" s="56">
        <f t="shared" ref="FK37" si="200">FJ37*EXP(-$F$37)+FJ33*(1-EXP(-$F$37))/$F$37</f>
        <v>8.391364982995464</v>
      </c>
      <c r="FL37" s="56">
        <f t="shared" ref="FL37" si="201">FK37*EXP(-$F$37)+FK33*(1-EXP(-$F$37))/$F$37</f>
        <v>8.1619026662527467</v>
      </c>
      <c r="FM37" s="56">
        <f t="shared" ref="FM37" si="202">FL37*EXP(-$F$37)+FL33*(1-EXP(-$F$37))/$F$37</f>
        <v>7.9387150086282583</v>
      </c>
      <c r="FN37" s="56">
        <f t="shared" ref="FN37" si="203">FM37*EXP(-$F$37)+FM33*(1-EXP(-$F$37))/$F$37</f>
        <v>7.7216304292384406</v>
      </c>
      <c r="FO37" s="56">
        <f t="shared" ref="FO37" si="204">FN37*EXP(-$F$37)+FN33*(1-EXP(-$F$37))/$F$37</f>
        <v>7.5104820390880196</v>
      </c>
      <c r="FP37" s="56">
        <f t="shared" ref="FP37" si="205">FO37*EXP(-$F$37)+FO33*(1-EXP(-$F$37))/$F$37</f>
        <v>7.3051075127700731</v>
      </c>
      <c r="FQ37" s="56">
        <f t="shared" ref="FQ37" si="206">FP37*EXP(-$F$37)+FP33*(1-EXP(-$F$37))/$F$37</f>
        <v>7.1053489636744676</v>
      </c>
      <c r="FR37" s="56">
        <f t="shared" ref="FR37" si="207">FQ37*EXP(-$F$37)+FQ33*(1-EXP(-$F$37))/$F$37</f>
        <v>6.9110528226087267</v>
      </c>
      <c r="FS37" s="56">
        <f t="shared" ref="FS37" si="208">FR37*EXP(-$F$37)+FR33*(1-EXP(-$F$37))/$F$37</f>
        <v>6.7220697197380188</v>
      </c>
      <c r="FT37" s="56">
        <f t="shared" ref="FT37" si="209">FS37*EXP(-$F$37)+FS33*(1-EXP(-$F$37))/$F$37</f>
        <v>6.5382543697535001</v>
      </c>
      <c r="FU37" s="56">
        <f t="shared" ref="FU37" si="210">FT37*EXP(-$F$37)+FT33*(1-EXP(-$F$37))/$F$37</f>
        <v>6.3594654601807363</v>
      </c>
    </row>
    <row r="38" spans="4:177" x14ac:dyDescent="0.25">
      <c r="D38" t="s">
        <v>104</v>
      </c>
      <c r="E38" t="s">
        <v>105</v>
      </c>
      <c r="F38">
        <f>LN(2)/2</f>
        <v>0.34657359027997264</v>
      </c>
      <c r="G38" s="56">
        <v>0</v>
      </c>
      <c r="H38" s="56">
        <f>G38*EXP(-$F$38)+G34*(1-EXP(-$F$38))/$F$38</f>
        <v>0</v>
      </c>
      <c r="I38" s="56">
        <f t="shared" ref="I38:BT38" si="211">H38*EXP(-$F$38)+H34*(1-EXP(-$F$38))/$F$38</f>
        <v>0</v>
      </c>
      <c r="J38" s="56">
        <f t="shared" si="211"/>
        <v>0</v>
      </c>
      <c r="K38" s="56">
        <f t="shared" si="211"/>
        <v>0</v>
      </c>
      <c r="L38" s="56">
        <f t="shared" si="211"/>
        <v>0</v>
      </c>
      <c r="M38" s="56">
        <f t="shared" si="211"/>
        <v>0</v>
      </c>
      <c r="N38" s="56">
        <f t="shared" si="211"/>
        <v>0</v>
      </c>
      <c r="O38" s="56">
        <f t="shared" si="211"/>
        <v>0</v>
      </c>
      <c r="P38" s="56">
        <f t="shared" si="211"/>
        <v>0</v>
      </c>
      <c r="Q38" s="56">
        <f t="shared" si="211"/>
        <v>0</v>
      </c>
      <c r="R38" s="56">
        <f t="shared" si="211"/>
        <v>0</v>
      </c>
      <c r="S38" s="56">
        <f t="shared" si="211"/>
        <v>0</v>
      </c>
      <c r="T38" s="56">
        <f t="shared" si="211"/>
        <v>0</v>
      </c>
      <c r="U38" s="56">
        <f t="shared" si="211"/>
        <v>0</v>
      </c>
      <c r="V38" s="56">
        <f t="shared" si="211"/>
        <v>0</v>
      </c>
      <c r="W38" s="56">
        <f t="shared" si="211"/>
        <v>0</v>
      </c>
      <c r="X38" s="56">
        <f t="shared" si="211"/>
        <v>0</v>
      </c>
      <c r="Y38" s="56">
        <f t="shared" si="211"/>
        <v>0</v>
      </c>
      <c r="Z38" s="56">
        <f t="shared" si="211"/>
        <v>0</v>
      </c>
      <c r="AA38" s="56">
        <f t="shared" si="211"/>
        <v>0</v>
      </c>
      <c r="AB38" s="56">
        <f t="shared" si="211"/>
        <v>0</v>
      </c>
      <c r="AC38" s="56">
        <f t="shared" si="211"/>
        <v>0</v>
      </c>
      <c r="AD38" s="56">
        <f t="shared" si="211"/>
        <v>0</v>
      </c>
      <c r="AE38" s="56">
        <f t="shared" si="211"/>
        <v>0</v>
      </c>
      <c r="AF38" s="56">
        <f t="shared" si="211"/>
        <v>0</v>
      </c>
      <c r="AG38" s="56">
        <f t="shared" si="211"/>
        <v>0</v>
      </c>
      <c r="AH38" s="56">
        <f t="shared" si="211"/>
        <v>0</v>
      </c>
      <c r="AI38" s="56">
        <f t="shared" si="211"/>
        <v>0</v>
      </c>
      <c r="AJ38" s="56">
        <f t="shared" si="211"/>
        <v>0</v>
      </c>
      <c r="AK38" s="56">
        <f t="shared" si="211"/>
        <v>0</v>
      </c>
      <c r="AL38" s="56">
        <f t="shared" si="211"/>
        <v>0</v>
      </c>
      <c r="AM38" s="56">
        <f t="shared" si="211"/>
        <v>0</v>
      </c>
      <c r="AN38" s="56">
        <f t="shared" si="211"/>
        <v>0</v>
      </c>
      <c r="AO38" s="56">
        <f t="shared" si="211"/>
        <v>0</v>
      </c>
      <c r="AP38" s="56">
        <f t="shared" si="211"/>
        <v>0</v>
      </c>
      <c r="AQ38" s="56">
        <f t="shared" si="211"/>
        <v>0</v>
      </c>
      <c r="AR38" s="56">
        <f t="shared" si="211"/>
        <v>0</v>
      </c>
      <c r="AS38" s="56">
        <f t="shared" si="211"/>
        <v>0</v>
      </c>
      <c r="AT38" s="56">
        <f t="shared" si="211"/>
        <v>0</v>
      </c>
      <c r="AU38" s="56">
        <f t="shared" si="211"/>
        <v>0</v>
      </c>
      <c r="AV38" s="56">
        <f t="shared" si="211"/>
        <v>0</v>
      </c>
      <c r="AW38" s="56">
        <f t="shared" si="211"/>
        <v>1.3103808151255461</v>
      </c>
      <c r="AX38" s="56">
        <f t="shared" si="211"/>
        <v>0.92657916031202936</v>
      </c>
      <c r="AY38" s="56">
        <f t="shared" si="211"/>
        <v>0.65519040756277314</v>
      </c>
      <c r="AZ38" s="56">
        <f t="shared" si="211"/>
        <v>0.46328958015601474</v>
      </c>
      <c r="BA38" s="56">
        <f t="shared" si="211"/>
        <v>0.32759520378138662</v>
      </c>
      <c r="BB38" s="56">
        <f t="shared" si="211"/>
        <v>0.23164479007800742</v>
      </c>
      <c r="BC38" s="56">
        <f t="shared" si="211"/>
        <v>0.16379760189069334</v>
      </c>
      <c r="BD38" s="56">
        <f t="shared" si="211"/>
        <v>0.11582239503900373</v>
      </c>
      <c r="BE38" s="56">
        <f t="shared" si="211"/>
        <v>1.3558801489840722</v>
      </c>
      <c r="BF38" s="56">
        <f t="shared" si="211"/>
        <v>0.95875204782286383</v>
      </c>
      <c r="BG38" s="56">
        <f t="shared" si="211"/>
        <v>0.67794007449203619</v>
      </c>
      <c r="BH38" s="56">
        <f t="shared" si="211"/>
        <v>0.47937602391143203</v>
      </c>
      <c r="BI38" s="56">
        <f t="shared" si="211"/>
        <v>0.33897003724601815</v>
      </c>
      <c r="BJ38" s="56">
        <f t="shared" si="211"/>
        <v>0.23968801195571604</v>
      </c>
      <c r="BK38" s="56">
        <f t="shared" si="211"/>
        <v>0.1694850186230091</v>
      </c>
      <c r="BL38" s="56">
        <f t="shared" si="211"/>
        <v>0.11984400597785803</v>
      </c>
      <c r="BM38" s="56">
        <f t="shared" si="211"/>
        <v>1.6863190611316168</v>
      </c>
      <c r="BN38" s="56">
        <f t="shared" si="211"/>
        <v>1.1924076433702986</v>
      </c>
      <c r="BO38" s="56">
        <f t="shared" si="211"/>
        <v>0.84315953056580861</v>
      </c>
      <c r="BP38" s="56">
        <f t="shared" si="211"/>
        <v>0.5962038216851494</v>
      </c>
      <c r="BQ38" s="56">
        <f t="shared" si="211"/>
        <v>0.42157976528290436</v>
      </c>
      <c r="BR38" s="56">
        <f t="shared" si="211"/>
        <v>0.29810191084257476</v>
      </c>
      <c r="BS38" s="56">
        <f t="shared" si="211"/>
        <v>0.21078988264145224</v>
      </c>
      <c r="BT38" s="56">
        <f t="shared" si="211"/>
        <v>0.14905095542128741</v>
      </c>
      <c r="BU38" s="56">
        <f t="shared" ref="BU38:CR38" si="212">BT38*EXP(-$F$38)+BT34*(1-EXP(-$F$38))/$F$38</f>
        <v>1.4885746906199135</v>
      </c>
      <c r="BV38" s="56">
        <f t="shared" si="212"/>
        <v>1.052581258040008</v>
      </c>
      <c r="BW38" s="56">
        <f t="shared" si="212"/>
        <v>0.74428734530995688</v>
      </c>
      <c r="BX38" s="56">
        <f t="shared" si="212"/>
        <v>0.52629062902000401</v>
      </c>
      <c r="BY38" s="56">
        <f t="shared" si="212"/>
        <v>0.37214367265497844</v>
      </c>
      <c r="BZ38" s="56">
        <f t="shared" si="212"/>
        <v>0.263145314510002</v>
      </c>
      <c r="CA38" s="56">
        <f t="shared" si="212"/>
        <v>0.18607183632748922</v>
      </c>
      <c r="CB38" s="56">
        <f t="shared" si="212"/>
        <v>0.131572657255001</v>
      </c>
      <c r="CC38" s="56">
        <f t="shared" si="212"/>
        <v>9.303591816374461E-2</v>
      </c>
      <c r="CD38" s="56">
        <f t="shared" si="212"/>
        <v>1.4125666108398673</v>
      </c>
      <c r="CE38" s="56">
        <f t="shared" si="212"/>
        <v>0.9988354294025692</v>
      </c>
      <c r="CF38" s="56">
        <f t="shared" si="212"/>
        <v>0.70628330541993378</v>
      </c>
      <c r="CG38" s="56">
        <f t="shared" si="212"/>
        <v>0.49941771470128465</v>
      </c>
      <c r="CH38" s="56">
        <f t="shared" si="212"/>
        <v>0.35314165270996695</v>
      </c>
      <c r="CI38" s="56">
        <f t="shared" si="212"/>
        <v>0.24970885735064238</v>
      </c>
      <c r="CJ38" s="56">
        <f t="shared" si="212"/>
        <v>0.1765708263549835</v>
      </c>
      <c r="CK38" s="56">
        <f t="shared" si="212"/>
        <v>0.12485442867532121</v>
      </c>
      <c r="CL38" s="56">
        <f t="shared" si="212"/>
        <v>8.8285413177491764E-2</v>
      </c>
      <c r="CM38" s="56">
        <f t="shared" si="212"/>
        <v>1.3728080294632066</v>
      </c>
      <c r="CN38" s="56">
        <f t="shared" si="212"/>
        <v>0.97072186690077511</v>
      </c>
      <c r="CO38" s="56">
        <f t="shared" si="212"/>
        <v>0.6864040147316034</v>
      </c>
      <c r="CP38" s="56">
        <f t="shared" si="212"/>
        <v>0.48536093345038767</v>
      </c>
      <c r="CQ38" s="56">
        <f t="shared" si="212"/>
        <v>0.34320200736580175</v>
      </c>
      <c r="CR38" s="56">
        <f t="shared" si="212"/>
        <v>0.24268046672519386</v>
      </c>
      <c r="CS38" s="56">
        <f t="shared" ref="CS38" si="213">CR38*EXP(-$F$38)+CR34*(1-EXP(-$F$38))/$F$38</f>
        <v>0.1716010036829009</v>
      </c>
      <c r="CT38" s="56">
        <f t="shared" ref="CT38" si="214">CS38*EXP(-$F$38)+CS34*(1-EXP(-$F$38))/$F$38</f>
        <v>0.12134023336259696</v>
      </c>
      <c r="CU38" s="56">
        <f t="shared" ref="CU38" si="215">CT38*EXP(-$F$38)+CT34*(1-EXP(-$F$38))/$F$38</f>
        <v>8.5800501841450466E-2</v>
      </c>
      <c r="CV38" s="56">
        <f t="shared" ref="CV38" si="216">CU38*EXP(-$F$38)+CU34*(1-EXP(-$F$38))/$F$38</f>
        <v>1.298251997633203</v>
      </c>
      <c r="CW38" s="56">
        <f t="shared" ref="CW38" si="217">CV38*EXP(-$F$38)+CV34*(1-EXP(-$F$38))/$F$38</f>
        <v>0.9180027912154195</v>
      </c>
      <c r="CX38" s="56">
        <f t="shared" ref="CX38" si="218">CW38*EXP(-$F$38)+CW34*(1-EXP(-$F$38))/$F$38</f>
        <v>0.6491259988166016</v>
      </c>
      <c r="CY38" s="56">
        <f t="shared" ref="CY38" si="219">CX38*EXP(-$F$38)+CX34*(1-EXP(-$F$38))/$F$38</f>
        <v>0.45900139560770986</v>
      </c>
      <c r="CZ38" s="56">
        <f t="shared" ref="CZ38" si="220">CY38*EXP(-$F$38)+CY34*(1-EXP(-$F$38))/$F$38</f>
        <v>0.32456299940830086</v>
      </c>
      <c r="DA38" s="56">
        <f t="shared" ref="DA38" si="221">CZ38*EXP(-$F$38)+CZ34*(1-EXP(-$F$38))/$F$38</f>
        <v>0.22950069780385496</v>
      </c>
      <c r="DB38" s="56">
        <f t="shared" ref="DB38" si="222">DA38*EXP(-$F$38)+DA34*(1-EXP(-$F$38))/$F$38</f>
        <v>0.16228149970415046</v>
      </c>
      <c r="DC38" s="56">
        <f t="shared" ref="DC38" si="223">DB38*EXP(-$F$38)+DB34*(1-EXP(-$F$38))/$F$38</f>
        <v>0.11475034890192751</v>
      </c>
      <c r="DD38" s="56">
        <f t="shared" ref="DD38" si="224">DC38*EXP(-$F$38)+DC34*(1-EXP(-$F$38))/$F$38</f>
        <v>8.1140749852075242E-2</v>
      </c>
      <c r="DE38" s="56">
        <f t="shared" ref="DE38" si="225">DD38*EXP(-$F$38)+DD34*(1-EXP(-$F$38))/$F$38</f>
        <v>5.737517445096376E-2</v>
      </c>
      <c r="DF38" s="56">
        <f t="shared" ref="DF38" si="226">DE38*EXP(-$F$38)+DE34*(1-EXP(-$F$38))/$F$38</f>
        <v>1.4237501242252251</v>
      </c>
      <c r="DG38" s="56">
        <f t="shared" ref="DG38" si="227">DF38*EXP(-$F$38)+DF34*(1-EXP(-$F$38))/$F$38</f>
        <v>1.0067433675548461</v>
      </c>
      <c r="DH38" s="56">
        <f t="shared" ref="DH38" si="228">DG38*EXP(-$F$38)+DG34*(1-EXP(-$F$38))/$F$38</f>
        <v>0.71187506211261253</v>
      </c>
      <c r="DI38" s="56">
        <f t="shared" ref="DI38" si="229">DH38*EXP(-$F$38)+DH34*(1-EXP(-$F$38))/$F$38</f>
        <v>0.50337168377742303</v>
      </c>
      <c r="DJ38" s="56">
        <f t="shared" ref="DJ38" si="230">DI38*EXP(-$F$38)+DI34*(1-EXP(-$F$38))/$F$38</f>
        <v>0.35593753105630627</v>
      </c>
      <c r="DK38" s="56">
        <f t="shared" ref="DK38" si="231">DJ38*EXP(-$F$38)+DJ34*(1-EXP(-$F$38))/$F$38</f>
        <v>0.25168584188871151</v>
      </c>
      <c r="DL38" s="56">
        <f t="shared" ref="DL38" si="232">DK38*EXP(-$F$38)+DK34*(1-EXP(-$F$38))/$F$38</f>
        <v>0.17796876552815313</v>
      </c>
      <c r="DM38" s="56">
        <f t="shared" ref="DM38" si="233">DL38*EXP(-$F$38)+DL34*(1-EXP(-$F$38))/$F$38</f>
        <v>0.12584292094435576</v>
      </c>
      <c r="DN38" s="56">
        <f t="shared" ref="DN38" si="234">DM38*EXP(-$F$38)+DM34*(1-EXP(-$F$38))/$F$38</f>
        <v>8.8984382764076567E-2</v>
      </c>
      <c r="DO38" s="56">
        <f t="shared" ref="DO38" si="235">DN38*EXP(-$F$38)+DN34*(1-EXP(-$F$38))/$F$38</f>
        <v>6.2921460472177879E-2</v>
      </c>
      <c r="DP38" s="56">
        <f t="shared" ref="DP38" si="236">DO38*EXP(-$F$38)+DO34*(1-EXP(-$F$38))/$F$38</f>
        <v>1.5732698090285087</v>
      </c>
      <c r="DQ38" s="56">
        <f t="shared" ref="DQ38" si="237">DP38*EXP(-$F$38)+DP34*(1-EXP(-$F$38))/$F$38</f>
        <v>1.1124697506001231</v>
      </c>
      <c r="DR38" s="56">
        <f t="shared" ref="DR38" si="238">DQ38*EXP(-$F$38)+DQ34*(1-EXP(-$F$38))/$F$38</f>
        <v>0.78663490451425444</v>
      </c>
      <c r="DS38" s="56">
        <f t="shared" ref="DS38" si="239">DR38*EXP(-$F$38)+DR34*(1-EXP(-$F$38))/$F$38</f>
        <v>0.55623487530006166</v>
      </c>
      <c r="DT38" s="56">
        <f t="shared" ref="DT38" si="240">DS38*EXP(-$F$38)+DS34*(1-EXP(-$F$38))/$F$38</f>
        <v>0.39331745225712728</v>
      </c>
      <c r="DU38" s="56">
        <f t="shared" ref="DU38" si="241">DT38*EXP(-$F$38)+DT34*(1-EXP(-$F$38))/$F$38</f>
        <v>0.27811743765003089</v>
      </c>
      <c r="DV38" s="56">
        <f t="shared" ref="DV38" si="242">DU38*EXP(-$F$38)+DU34*(1-EXP(-$F$38))/$F$38</f>
        <v>0.19665872612856367</v>
      </c>
      <c r="DW38" s="56">
        <f t="shared" ref="DW38" si="243">DV38*EXP(-$F$38)+DV34*(1-EXP(-$F$38))/$F$38</f>
        <v>0.13905871882501544</v>
      </c>
      <c r="DX38" s="56">
        <f t="shared" ref="DX38" si="244">DW38*EXP(-$F$38)+DW34*(1-EXP(-$F$38))/$F$38</f>
        <v>9.8329363064281833E-2</v>
      </c>
      <c r="DY38" s="56">
        <f t="shared" ref="DY38" si="245">DX38*EXP(-$F$38)+DX34*(1-EXP(-$F$38))/$F$38</f>
        <v>6.9529359412507721E-2</v>
      </c>
      <c r="DZ38" s="56">
        <f t="shared" ref="DZ38" si="246">DY38*EXP(-$F$38)+DY34*(1-EXP(-$F$38))/$F$38</f>
        <v>1.6871407004390733</v>
      </c>
      <c r="EA38" s="56">
        <f t="shared" ref="EA38" si="247">DZ38*EXP(-$F$38)+DZ34*(1-EXP(-$F$38))/$F$38</f>
        <v>1.1929886300962904</v>
      </c>
      <c r="EB38" s="56">
        <f t="shared" ref="EB38" si="248">EA38*EXP(-$F$38)+EA34*(1-EXP(-$F$38))/$F$38</f>
        <v>0.84357035021953675</v>
      </c>
      <c r="EC38" s="56">
        <f t="shared" ref="EC38" si="249">EB38*EXP(-$F$38)+EB34*(1-EXP(-$F$38))/$F$38</f>
        <v>0.59649431504814532</v>
      </c>
      <c r="ED38" s="56">
        <f t="shared" ref="ED38" si="250">EC38*EXP(-$F$38)+EC34*(1-EXP(-$F$38))/$F$38</f>
        <v>0.42178517510976848</v>
      </c>
      <c r="EE38" s="56">
        <f t="shared" ref="EE38" si="251">ED38*EXP(-$F$38)+ED34*(1-EXP(-$F$38))/$F$38</f>
        <v>0.29824715752407271</v>
      </c>
      <c r="EF38" s="56">
        <f t="shared" ref="EF38" si="252">EE38*EXP(-$F$38)+EE34*(1-EXP(-$F$38))/$F$38</f>
        <v>0.21089258755488427</v>
      </c>
      <c r="EG38" s="56">
        <f t="shared" ref="EG38" si="253">EF38*EXP(-$F$38)+EF34*(1-EXP(-$F$38))/$F$38</f>
        <v>0.14912357876203639</v>
      </c>
      <c r="EH38" s="56">
        <f t="shared" ref="EH38" si="254">EG38*EXP(-$F$38)+EG34*(1-EXP(-$F$38))/$F$38</f>
        <v>0.10544629377744215</v>
      </c>
      <c r="EI38" s="56">
        <f t="shared" ref="EI38" si="255">EH38*EXP(-$F$38)+EH34*(1-EXP(-$F$38))/$F$38</f>
        <v>7.4561789381018193E-2</v>
      </c>
      <c r="EJ38" s="56">
        <f t="shared" ref="EJ38" si="256">EI38*EXP(-$F$38)+EI34*(1-EXP(-$F$38))/$F$38</f>
        <v>5.2723146888721074E-2</v>
      </c>
      <c r="EK38" s="56">
        <f t="shared" ref="EK38" si="257">EJ38*EXP(-$F$38)+EJ34*(1-EXP(-$F$38))/$F$38</f>
        <v>3.7280894690509096E-2</v>
      </c>
      <c r="EL38" s="56">
        <f t="shared" ref="EL38" si="258">EK38*EXP(-$F$38)+EK34*(1-EXP(-$F$38))/$F$38</f>
        <v>1.7735359936117556</v>
      </c>
      <c r="EM38" s="56">
        <f t="shared" ref="EM38" si="259">EL38*EXP(-$F$38)+EL34*(1-EXP(-$F$38))/$F$38</f>
        <v>1.2540793277612938</v>
      </c>
      <c r="EN38" s="56">
        <f t="shared" ref="EN38" si="260">EM38*EXP(-$F$38)+EM34*(1-EXP(-$F$38))/$F$38</f>
        <v>0.88676799680587792</v>
      </c>
      <c r="EO38" s="56">
        <f t="shared" ref="EO38" si="261">EN38*EXP(-$F$38)+EN34*(1-EXP(-$F$38))/$F$38</f>
        <v>0.62703966388064702</v>
      </c>
      <c r="EP38" s="56">
        <f t="shared" ref="EP38" si="262">EO38*EXP(-$F$38)+EO34*(1-EXP(-$F$38))/$F$38</f>
        <v>0.44338399840293902</v>
      </c>
      <c r="EQ38" s="56">
        <f t="shared" ref="EQ38" si="263">EP38*EXP(-$F$38)+EP34*(1-EXP(-$F$38))/$F$38</f>
        <v>0.31351983194032357</v>
      </c>
      <c r="ER38" s="56">
        <f t="shared" ref="ER38" si="264">EQ38*EXP(-$F$38)+EQ34*(1-EXP(-$F$38))/$F$38</f>
        <v>0.22169199920146954</v>
      </c>
      <c r="ES38" s="56">
        <f t="shared" ref="ES38" si="265">ER38*EXP(-$F$38)+ER34*(1-EXP(-$F$38))/$F$38</f>
        <v>0.15675991597016181</v>
      </c>
      <c r="ET38" s="56">
        <f t="shared" ref="ET38" si="266">ES38*EXP(-$F$38)+ES34*(1-EXP(-$F$38))/$F$38</f>
        <v>0.1108459996007348</v>
      </c>
      <c r="EU38" s="56">
        <f t="shared" ref="EU38" si="267">ET38*EXP(-$F$38)+ET34*(1-EXP(-$F$38))/$F$38</f>
        <v>7.837995798508092E-2</v>
      </c>
      <c r="EV38" s="56">
        <f t="shared" ref="EV38" si="268">EU38*EXP(-$F$38)+EU34*(1-EXP(-$F$38))/$F$38</f>
        <v>5.5422999800367405E-2</v>
      </c>
      <c r="EW38" s="56">
        <f t="shared" ref="EW38" si="269">EV38*EXP(-$F$38)+EV34*(1-EXP(-$F$38))/$F$38</f>
        <v>3.9189978992540467E-2</v>
      </c>
      <c r="EX38" s="56">
        <f t="shared" ref="EX38" si="270">EW38*EXP(-$F$38)+EW34*(1-EXP(-$F$38))/$F$38</f>
        <v>1.7748859200675788</v>
      </c>
      <c r="EY38" s="56">
        <f t="shared" ref="EY38" si="271">EX38*EXP(-$F$38)+EX34*(1-EXP(-$F$38))/$F$38</f>
        <v>1.2550338699123096</v>
      </c>
      <c r="EZ38" s="56">
        <f t="shared" ref="EZ38" si="272">EY38*EXP(-$F$38)+EY34*(1-EXP(-$F$38))/$F$38</f>
        <v>0.88744296003378953</v>
      </c>
      <c r="FA38" s="56">
        <f t="shared" ref="FA38" si="273">EZ38*EXP(-$F$38)+EZ34*(1-EXP(-$F$38))/$F$38</f>
        <v>0.6275169349561549</v>
      </c>
      <c r="FB38" s="56">
        <f t="shared" ref="FB38" si="274">FA38*EXP(-$F$38)+FA34*(1-EXP(-$F$38))/$F$38</f>
        <v>0.44372148001689482</v>
      </c>
      <c r="FC38" s="56">
        <f t="shared" ref="FC38" si="275">FB38*EXP(-$F$38)+FB34*(1-EXP(-$F$38))/$F$38</f>
        <v>0.31375846747807751</v>
      </c>
      <c r="FD38" s="56">
        <f t="shared" ref="FD38" si="276">FC38*EXP(-$F$38)+FC34*(1-EXP(-$F$38))/$F$38</f>
        <v>0.22186074000844747</v>
      </c>
      <c r="FE38" s="56">
        <f t="shared" ref="FE38" si="277">FD38*EXP(-$F$38)+FD34*(1-EXP(-$F$38))/$F$38</f>
        <v>0.15687923373903878</v>
      </c>
      <c r="FF38" s="56">
        <f t="shared" ref="FF38" si="278">FE38*EXP(-$F$38)+FE34*(1-EXP(-$F$38))/$F$38</f>
        <v>0.11093037000422375</v>
      </c>
      <c r="FG38" s="56">
        <f t="shared" ref="FG38" si="279">FF38*EXP(-$F$38)+FF34*(1-EXP(-$F$38))/$F$38</f>
        <v>7.8439616869519405E-2</v>
      </c>
      <c r="FH38" s="56">
        <f t="shared" ref="FH38" si="280">FG38*EXP(-$F$38)+FG34*(1-EXP(-$F$38))/$F$38</f>
        <v>5.546518500211188E-2</v>
      </c>
      <c r="FI38" s="56">
        <f t="shared" ref="FI38" si="281">FH38*EXP(-$F$38)+FH34*(1-EXP(-$F$38))/$F$38</f>
        <v>3.9219808434759702E-2</v>
      </c>
      <c r="FJ38" s="56">
        <f t="shared" ref="FJ38" si="282">FI38*EXP(-$F$38)+FI34*(1-EXP(-$F$38))/$F$38</f>
        <v>1.774907012668451</v>
      </c>
      <c r="FK38" s="56">
        <f t="shared" ref="FK38" si="283">FJ38*EXP(-$F$38)+FJ34*(1-EXP(-$F$38))/$F$38</f>
        <v>1.2550487846334191</v>
      </c>
      <c r="FL38" s="56">
        <f t="shared" ref="FL38" si="284">FK38*EXP(-$F$38)+FK34*(1-EXP(-$F$38))/$F$38</f>
        <v>0.88745350633422548</v>
      </c>
      <c r="FM38" s="56">
        <f t="shared" ref="FM38" si="285">FL38*EXP(-$F$38)+FL34*(1-EXP(-$F$38))/$F$38</f>
        <v>0.62752439231670953</v>
      </c>
      <c r="FN38" s="56">
        <f t="shared" ref="FN38" si="286">FM38*EXP(-$F$38)+FM34*(1-EXP(-$F$38))/$F$38</f>
        <v>0.44372675316711274</v>
      </c>
      <c r="FO38" s="56">
        <f t="shared" ref="FO38" si="287">FN38*EXP(-$F$38)+FN34*(1-EXP(-$F$38))/$F$38</f>
        <v>0.31376219615835477</v>
      </c>
      <c r="FP38" s="56">
        <f t="shared" ref="FP38" si="288">FO38*EXP(-$F$38)+FO34*(1-EXP(-$F$38))/$F$38</f>
        <v>0.22186337658355637</v>
      </c>
      <c r="FQ38" s="56">
        <f t="shared" ref="FQ38" si="289">FP38*EXP(-$F$38)+FP34*(1-EXP(-$F$38))/$F$38</f>
        <v>0.15688109807917738</v>
      </c>
      <c r="FR38" s="56">
        <f t="shared" ref="FR38" si="290">FQ38*EXP(-$F$38)+FQ34*(1-EXP(-$F$38))/$F$38</f>
        <v>0.11093168829177819</v>
      </c>
      <c r="FS38" s="56">
        <f t="shared" ref="FS38" si="291">FR38*EXP(-$F$38)+FR34*(1-EXP(-$F$38))/$F$38</f>
        <v>7.8440549039588692E-2</v>
      </c>
      <c r="FT38" s="56">
        <f t="shared" ref="FT38" si="292">FS38*EXP(-$F$38)+FS34*(1-EXP(-$F$38))/$F$38</f>
        <v>5.5465844145889093E-2</v>
      </c>
      <c r="FU38" s="56">
        <f t="shared" ref="FU38" si="293">FT38*EXP(-$F$38)+FT34*(1-EXP(-$F$38))/$F$38</f>
        <v>3.9220274519794346E-2</v>
      </c>
    </row>
    <row r="39" spans="4:177" x14ac:dyDescent="0.25">
      <c r="D39" t="s">
        <v>106</v>
      </c>
      <c r="E39" s="76" t="s">
        <v>107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6">
        <v>0</v>
      </c>
      <c r="AE39" s="56">
        <v>0</v>
      </c>
      <c r="AF39" s="56">
        <v>0</v>
      </c>
      <c r="AG39" s="56">
        <v>0</v>
      </c>
      <c r="AH39" s="56">
        <v>0</v>
      </c>
      <c r="AI39" s="56">
        <v>0</v>
      </c>
      <c r="AJ39" s="56">
        <v>0</v>
      </c>
      <c r="AK39" s="56">
        <v>0</v>
      </c>
      <c r="AL39" s="56">
        <v>0</v>
      </c>
      <c r="AM39" s="56">
        <v>0</v>
      </c>
      <c r="AN39" s="56">
        <v>0</v>
      </c>
      <c r="AO39" s="56">
        <v>0</v>
      </c>
      <c r="AP39" s="56">
        <v>0</v>
      </c>
      <c r="AQ39" s="56">
        <v>0</v>
      </c>
      <c r="AR39" s="56">
        <v>0</v>
      </c>
      <c r="AS39" s="56">
        <v>0</v>
      </c>
      <c r="AT39" s="56">
        <v>0</v>
      </c>
      <c r="AU39" s="56">
        <v>0</v>
      </c>
      <c r="AV39" s="56">
        <v>0</v>
      </c>
      <c r="AW39" s="56">
        <v>0</v>
      </c>
      <c r="AX39" s="56">
        <v>0</v>
      </c>
      <c r="AY39" s="56">
        <v>0</v>
      </c>
      <c r="AZ39" s="56">
        <v>0</v>
      </c>
      <c r="BA39" s="56">
        <v>0</v>
      </c>
      <c r="BB39" s="56">
        <v>0</v>
      </c>
      <c r="BC39" s="56">
        <v>0</v>
      </c>
      <c r="BD39" s="56">
        <v>0</v>
      </c>
      <c r="BE39" s="56">
        <v>0</v>
      </c>
      <c r="BF39" s="56">
        <v>0</v>
      </c>
      <c r="BG39" s="56">
        <v>0</v>
      </c>
      <c r="BH39" s="56">
        <v>0</v>
      </c>
      <c r="BI39" s="56">
        <v>0</v>
      </c>
      <c r="BJ39" s="56">
        <v>0</v>
      </c>
      <c r="BK39" s="56">
        <v>0</v>
      </c>
      <c r="BL39" s="56">
        <v>0</v>
      </c>
      <c r="BM39" s="56">
        <v>0</v>
      </c>
      <c r="BN39" s="56">
        <v>0</v>
      </c>
      <c r="BO39" s="56">
        <v>0</v>
      </c>
      <c r="BP39" s="56">
        <v>0</v>
      </c>
      <c r="BQ39" s="56">
        <v>0</v>
      </c>
      <c r="BR39" s="56">
        <v>0</v>
      </c>
      <c r="BS39" s="56">
        <v>0</v>
      </c>
      <c r="BT39" s="56">
        <v>0</v>
      </c>
      <c r="BU39" s="56">
        <v>0</v>
      </c>
      <c r="BV39" s="56">
        <v>0</v>
      </c>
      <c r="BW39" s="56">
        <v>0</v>
      </c>
      <c r="BX39" s="56">
        <v>0</v>
      </c>
      <c r="BY39" s="56">
        <v>0</v>
      </c>
      <c r="BZ39" s="56">
        <v>0</v>
      </c>
      <c r="CA39" s="56">
        <v>0</v>
      </c>
      <c r="CB39" s="56">
        <v>0</v>
      </c>
      <c r="CC39" s="56">
        <v>0</v>
      </c>
      <c r="CD39" s="56">
        <v>0</v>
      </c>
      <c r="CE39" s="56">
        <v>0</v>
      </c>
      <c r="CF39" s="56">
        <v>0</v>
      </c>
      <c r="CG39" s="56">
        <v>0</v>
      </c>
      <c r="CH39" s="56">
        <v>0</v>
      </c>
      <c r="CI39" s="56">
        <v>0</v>
      </c>
      <c r="CJ39" s="56">
        <v>0</v>
      </c>
      <c r="CK39" s="56">
        <v>0</v>
      </c>
      <c r="CL39" s="56">
        <v>0</v>
      </c>
      <c r="CM39" s="56">
        <v>0</v>
      </c>
      <c r="CN39" s="56">
        <v>0</v>
      </c>
      <c r="CO39" s="56">
        <v>0</v>
      </c>
      <c r="CP39" s="56">
        <v>0</v>
      </c>
      <c r="CQ39" s="56">
        <v>0</v>
      </c>
      <c r="CR39" s="56">
        <v>0</v>
      </c>
      <c r="CS39" s="56">
        <v>1</v>
      </c>
      <c r="CT39" s="56">
        <v>2</v>
      </c>
      <c r="CU39" s="56">
        <v>3</v>
      </c>
      <c r="CV39" s="56">
        <v>4</v>
      </c>
      <c r="CW39" s="56">
        <v>5</v>
      </c>
      <c r="CX39" s="56">
        <v>6</v>
      </c>
      <c r="CY39" s="56">
        <v>7</v>
      </c>
      <c r="CZ39" s="56">
        <v>8</v>
      </c>
      <c r="DA39" s="56">
        <v>9</v>
      </c>
      <c r="DB39" s="56">
        <v>10</v>
      </c>
      <c r="DC39" s="56">
        <v>11</v>
      </c>
      <c r="DD39" s="56">
        <v>12</v>
      </c>
      <c r="DE39" s="56">
        <v>13</v>
      </c>
      <c r="DF39" s="56">
        <v>14</v>
      </c>
      <c r="DG39" s="56">
        <v>15</v>
      </c>
      <c r="DH39" s="56">
        <v>16</v>
      </c>
      <c r="DI39" s="56">
        <v>17</v>
      </c>
      <c r="DJ39" s="56">
        <v>18</v>
      </c>
      <c r="DK39" s="56">
        <v>19</v>
      </c>
      <c r="DL39" s="56">
        <v>20</v>
      </c>
      <c r="DM39" s="56">
        <v>21</v>
      </c>
      <c r="DN39" s="56">
        <v>22</v>
      </c>
      <c r="DO39" s="56">
        <v>23</v>
      </c>
      <c r="DP39" s="56">
        <v>24</v>
      </c>
      <c r="DQ39" s="56">
        <v>25</v>
      </c>
      <c r="DR39" s="56">
        <v>26</v>
      </c>
      <c r="DS39" s="56">
        <v>27</v>
      </c>
      <c r="DT39" s="56">
        <v>28</v>
      </c>
      <c r="DU39" s="56">
        <v>29</v>
      </c>
      <c r="DV39" s="56">
        <v>30</v>
      </c>
      <c r="DW39" s="56">
        <v>31</v>
      </c>
      <c r="DX39" s="56">
        <v>32</v>
      </c>
      <c r="DY39" s="56">
        <v>33</v>
      </c>
      <c r="DZ39" s="56">
        <v>34</v>
      </c>
      <c r="EA39" s="56">
        <v>35</v>
      </c>
      <c r="EB39" s="56">
        <v>36</v>
      </c>
      <c r="EC39" s="56">
        <v>37</v>
      </c>
      <c r="ED39" s="56">
        <v>38</v>
      </c>
      <c r="EE39" s="56">
        <v>39</v>
      </c>
      <c r="EF39" s="56">
        <v>40</v>
      </c>
      <c r="EG39" s="56">
        <v>41</v>
      </c>
      <c r="EH39" s="56">
        <v>42</v>
      </c>
      <c r="EI39" s="56">
        <v>43</v>
      </c>
      <c r="EJ39" s="56">
        <v>44</v>
      </c>
      <c r="EK39" s="56">
        <v>45</v>
      </c>
      <c r="EL39" s="56">
        <v>46</v>
      </c>
      <c r="EM39" s="56">
        <v>47</v>
      </c>
      <c r="EN39" s="56">
        <v>48</v>
      </c>
      <c r="EO39" s="56">
        <v>49</v>
      </c>
      <c r="EP39" s="56">
        <v>50</v>
      </c>
      <c r="EQ39" s="56">
        <v>51</v>
      </c>
      <c r="ER39" s="56">
        <v>52</v>
      </c>
      <c r="ES39" s="56">
        <v>53</v>
      </c>
      <c r="ET39" s="56">
        <v>54</v>
      </c>
      <c r="EU39" s="56">
        <v>55</v>
      </c>
      <c r="EV39" s="56">
        <v>56</v>
      </c>
      <c r="EW39" s="56">
        <v>57</v>
      </c>
      <c r="EX39" s="56">
        <v>58</v>
      </c>
      <c r="EY39" s="56">
        <v>59</v>
      </c>
      <c r="EZ39" s="56">
        <v>60</v>
      </c>
      <c r="FA39" s="56">
        <v>61</v>
      </c>
      <c r="FB39" s="56">
        <v>62</v>
      </c>
      <c r="FC39" s="56">
        <v>63</v>
      </c>
      <c r="FD39" s="56">
        <v>64</v>
      </c>
      <c r="FE39" s="56">
        <v>65</v>
      </c>
      <c r="FF39" s="56">
        <v>66</v>
      </c>
      <c r="FG39" s="56">
        <v>67</v>
      </c>
      <c r="FH39" s="56">
        <v>68</v>
      </c>
      <c r="FI39" s="56">
        <v>69</v>
      </c>
      <c r="FJ39" s="56">
        <v>70</v>
      </c>
      <c r="FK39" s="56">
        <v>71</v>
      </c>
      <c r="FL39" s="56">
        <v>72</v>
      </c>
      <c r="FM39" s="56">
        <v>73</v>
      </c>
      <c r="FN39" s="56">
        <v>74</v>
      </c>
      <c r="FO39" s="56">
        <v>75</v>
      </c>
      <c r="FP39" s="56">
        <v>76</v>
      </c>
      <c r="FQ39" s="56">
        <v>77</v>
      </c>
      <c r="FR39" s="56">
        <v>78</v>
      </c>
      <c r="FS39" s="56">
        <v>79</v>
      </c>
      <c r="FT39" s="56">
        <v>80</v>
      </c>
      <c r="FU39" s="56">
        <v>81</v>
      </c>
    </row>
    <row r="40" spans="4:177" x14ac:dyDescent="0.25">
      <c r="D40" t="s">
        <v>108</v>
      </c>
      <c r="G40" s="56">
        <f>SUM(G36:G39)</f>
        <v>0</v>
      </c>
      <c r="H40" s="56">
        <f>SUM(H36:H39)</f>
        <v>0</v>
      </c>
      <c r="I40" s="56">
        <f t="shared" ref="I40:BT40" si="294">SUM(I36:I39)</f>
        <v>0</v>
      </c>
      <c r="J40" s="56">
        <f t="shared" si="294"/>
        <v>0</v>
      </c>
      <c r="K40" s="56">
        <f t="shared" si="294"/>
        <v>0</v>
      </c>
      <c r="L40" s="56">
        <f t="shared" si="294"/>
        <v>0</v>
      </c>
      <c r="M40" s="56">
        <f t="shared" si="294"/>
        <v>0</v>
      </c>
      <c r="N40" s="56">
        <f t="shared" si="294"/>
        <v>0</v>
      </c>
      <c r="O40" s="56">
        <f t="shared" si="294"/>
        <v>0</v>
      </c>
      <c r="P40" s="56">
        <f t="shared" si="294"/>
        <v>0</v>
      </c>
      <c r="Q40" s="56">
        <f t="shared" si="294"/>
        <v>0</v>
      </c>
      <c r="R40" s="56">
        <f t="shared" si="294"/>
        <v>0</v>
      </c>
      <c r="S40" s="56">
        <f t="shared" si="294"/>
        <v>0</v>
      </c>
      <c r="T40" s="56">
        <f t="shared" si="294"/>
        <v>0</v>
      </c>
      <c r="U40" s="56">
        <f t="shared" si="294"/>
        <v>0</v>
      </c>
      <c r="V40" s="56">
        <f t="shared" si="294"/>
        <v>0</v>
      </c>
      <c r="W40" s="56">
        <f t="shared" si="294"/>
        <v>0</v>
      </c>
      <c r="X40" s="56">
        <f t="shared" si="294"/>
        <v>0</v>
      </c>
      <c r="Y40" s="56">
        <f t="shared" si="294"/>
        <v>0</v>
      </c>
      <c r="Z40" s="56">
        <f t="shared" si="294"/>
        <v>0</v>
      </c>
      <c r="AA40" s="56">
        <f t="shared" si="294"/>
        <v>0</v>
      </c>
      <c r="AB40" s="56">
        <f t="shared" si="294"/>
        <v>0</v>
      </c>
      <c r="AC40" s="56">
        <f t="shared" si="294"/>
        <v>0</v>
      </c>
      <c r="AD40" s="56">
        <f t="shared" si="294"/>
        <v>0</v>
      </c>
      <c r="AE40" s="56">
        <f t="shared" si="294"/>
        <v>0</v>
      </c>
      <c r="AF40" s="56">
        <f t="shared" si="294"/>
        <v>0</v>
      </c>
      <c r="AG40" s="56">
        <f t="shared" si="294"/>
        <v>0</v>
      </c>
      <c r="AH40" s="56">
        <f t="shared" si="294"/>
        <v>0</v>
      </c>
      <c r="AI40" s="56">
        <f t="shared" si="294"/>
        <v>0</v>
      </c>
      <c r="AJ40" s="56">
        <f t="shared" si="294"/>
        <v>0</v>
      </c>
      <c r="AK40" s="56">
        <f t="shared" si="294"/>
        <v>0</v>
      </c>
      <c r="AL40" s="56">
        <f t="shared" si="294"/>
        <v>0</v>
      </c>
      <c r="AM40" s="56">
        <f t="shared" si="294"/>
        <v>0</v>
      </c>
      <c r="AN40" s="56">
        <f t="shared" si="294"/>
        <v>0</v>
      </c>
      <c r="AO40" s="56">
        <f t="shared" si="294"/>
        <v>0</v>
      </c>
      <c r="AP40" s="56">
        <f t="shared" si="294"/>
        <v>0</v>
      </c>
      <c r="AQ40" s="56">
        <f t="shared" si="294"/>
        <v>0</v>
      </c>
      <c r="AR40" s="56">
        <f t="shared" si="294"/>
        <v>0</v>
      </c>
      <c r="AS40" s="56">
        <f t="shared" si="294"/>
        <v>0</v>
      </c>
      <c r="AT40" s="56">
        <f t="shared" si="294"/>
        <v>0</v>
      </c>
      <c r="AU40" s="56">
        <f t="shared" si="294"/>
        <v>0</v>
      </c>
      <c r="AV40" s="56">
        <f t="shared" si="294"/>
        <v>0</v>
      </c>
      <c r="AW40" s="56">
        <f t="shared" si="294"/>
        <v>4.8816409683999531</v>
      </c>
      <c r="AX40" s="56">
        <f t="shared" si="294"/>
        <v>4.4061212584870759</v>
      </c>
      <c r="AY40" s="56">
        <f t="shared" si="294"/>
        <v>4.0454060403826588</v>
      </c>
      <c r="AZ40" s="56">
        <f t="shared" si="294"/>
        <v>3.7665072226388423</v>
      </c>
      <c r="BA40" s="56">
        <f t="shared" si="294"/>
        <v>3.5460818973181656</v>
      </c>
      <c r="BB40" s="56">
        <f t="shared" si="294"/>
        <v>3.3676077784399618</v>
      </c>
      <c r="BC40" s="56">
        <f t="shared" si="294"/>
        <v>3.2193859233606825</v>
      </c>
      <c r="BD40" s="56">
        <f t="shared" si="294"/>
        <v>3.0931284318499701</v>
      </c>
      <c r="BE40" s="56">
        <f t="shared" si="294"/>
        <v>8.7231152923075896</v>
      </c>
      <c r="BF40" s="56">
        <f t="shared" si="294"/>
        <v>8.1411445076567936</v>
      </c>
      <c r="BG40" s="56">
        <f t="shared" si="294"/>
        <v>7.6802185786443209</v>
      </c>
      <c r="BH40" s="56">
        <f t="shared" si="294"/>
        <v>7.3061463817185777</v>
      </c>
      <c r="BI40" s="56">
        <f t="shared" si="294"/>
        <v>6.9947183755039175</v>
      </c>
      <c r="BJ40" s="56">
        <f t="shared" si="294"/>
        <v>6.7287839248204691</v>
      </c>
      <c r="BK40" s="56">
        <f t="shared" si="294"/>
        <v>6.4961846337860472</v>
      </c>
      <c r="BL40" s="56">
        <f t="shared" si="294"/>
        <v>6.2882929693576397</v>
      </c>
      <c r="BM40" s="56">
        <f t="shared" si="294"/>
        <v>13.318129726031056</v>
      </c>
      <c r="BN40" s="56">
        <f t="shared" si="294"/>
        <v>12.540648165533408</v>
      </c>
      <c r="BO40" s="56">
        <f t="shared" si="294"/>
        <v>11.914907580779966</v>
      </c>
      <c r="BP40" s="56">
        <f t="shared" si="294"/>
        <v>11.398356798576575</v>
      </c>
      <c r="BQ40" s="56">
        <f t="shared" si="294"/>
        <v>10.96085946470828</v>
      </c>
      <c r="BR40" s="56">
        <f t="shared" si="294"/>
        <v>10.581059072697487</v>
      </c>
      <c r="BS40" s="56">
        <f t="shared" si="294"/>
        <v>10.243808618337658</v>
      </c>
      <c r="BT40" s="56">
        <f t="shared" si="294"/>
        <v>9.9383530591978548</v>
      </c>
      <c r="BU40" s="56">
        <f t="shared" ref="BU40:CR40" si="295">SUM(BU36:BU39)</f>
        <v>15.893041435682079</v>
      </c>
      <c r="BV40" s="56">
        <f t="shared" si="295"/>
        <v>15.112662199046255</v>
      </c>
      <c r="BW40" s="56">
        <f t="shared" si="295"/>
        <v>14.468428965433739</v>
      </c>
      <c r="BX40" s="56">
        <f t="shared" si="295"/>
        <v>13.922727478012831</v>
      </c>
      <c r="BY40" s="56">
        <f t="shared" si="295"/>
        <v>13.44890378889059</v>
      </c>
      <c r="BZ40" s="56">
        <f t="shared" si="295"/>
        <v>13.02805550608236</v>
      </c>
      <c r="CA40" s="56">
        <f t="shared" si="295"/>
        <v>12.646762824913271</v>
      </c>
      <c r="CB40" s="56">
        <f t="shared" si="295"/>
        <v>12.29548408835254</v>
      </c>
      <c r="CC40" s="56">
        <f t="shared" si="295"/>
        <v>11.967421241224409</v>
      </c>
      <c r="CD40" s="56">
        <f t="shared" si="295"/>
        <v>17.729609704367011</v>
      </c>
      <c r="CE40" s="56">
        <f t="shared" si="295"/>
        <v>16.930641400279328</v>
      </c>
      <c r="CF40" s="56">
        <f t="shared" si="295"/>
        <v>16.262191226404131</v>
      </c>
      <c r="CG40" s="56">
        <f t="shared" si="295"/>
        <v>15.688534719368336</v>
      </c>
      <c r="CH40" s="56">
        <f t="shared" si="295"/>
        <v>15.184348818232175</v>
      </c>
      <c r="CI40" s="56">
        <f t="shared" si="295"/>
        <v>14.731666935424245</v>
      </c>
      <c r="CJ40" s="56">
        <f t="shared" si="295"/>
        <v>14.317725826250635</v>
      </c>
      <c r="CK40" s="56">
        <f t="shared" si="295"/>
        <v>13.933443056282435</v>
      </c>
      <c r="CL40" s="56">
        <f t="shared" si="295"/>
        <v>13.572340369810432</v>
      </c>
      <c r="CM40" s="56">
        <f t="shared" si="295"/>
        <v>19.137569319489288</v>
      </c>
      <c r="CN40" s="56">
        <f t="shared" si="295"/>
        <v>18.31970945109834</v>
      </c>
      <c r="CO40" s="56">
        <f t="shared" si="295"/>
        <v>17.629614498936707</v>
      </c>
      <c r="CP40" s="56">
        <f t="shared" si="295"/>
        <v>17.032544484538057</v>
      </c>
      <c r="CQ40" s="56">
        <f t="shared" si="295"/>
        <v>16.503868564276114</v>
      </c>
      <c r="CR40" s="56">
        <f t="shared" si="295"/>
        <v>16.026105791999502</v>
      </c>
      <c r="CS40" s="56">
        <f t="shared" ref="CS40:DB40" si="296">SUM(CS36:CS39)</f>
        <v>16.586832579668531</v>
      </c>
      <c r="CT40" s="56">
        <f t="shared" si="296"/>
        <v>17.177203007134594</v>
      </c>
      <c r="CU40" s="56">
        <f t="shared" si="296"/>
        <v>17.790902482783029</v>
      </c>
      <c r="CV40" s="56">
        <f t="shared" si="296"/>
        <v>24.002984404382726</v>
      </c>
      <c r="CW40" s="56">
        <f t="shared" si="296"/>
        <v>24.187775899868061</v>
      </c>
      <c r="CX40" s="56">
        <f t="shared" si="296"/>
        <v>24.494333232873768</v>
      </c>
      <c r="CY40" s="56">
        <f t="shared" si="296"/>
        <v>24.889781394951971</v>
      </c>
      <c r="CZ40" s="56">
        <f t="shared" si="296"/>
        <v>25.350806010366711</v>
      </c>
      <c r="DA40" s="56">
        <f t="shared" si="296"/>
        <v>25.860854799789454</v>
      </c>
      <c r="DB40" s="56">
        <f t="shared" si="296"/>
        <v>26.408158672682497</v>
      </c>
      <c r="DC40" s="56">
        <f t="shared" ref="DC40:FN40" si="297">SUM(DC36:DC39)</f>
        <v>26.984332385817815</v>
      </c>
      <c r="DD40" s="56">
        <f t="shared" si="297"/>
        <v>27.583385018042776</v>
      </c>
      <c r="DE40" s="56">
        <f t="shared" si="297"/>
        <v>28.20102022996635</v>
      </c>
      <c r="DF40" s="56">
        <f t="shared" si="297"/>
        <v>35.070138780785499</v>
      </c>
      <c r="DG40" s="56">
        <f t="shared" si="297"/>
        <v>35.198732742385289</v>
      </c>
      <c r="DH40" s="56">
        <f t="shared" si="297"/>
        <v>35.460266437582973</v>
      </c>
      <c r="DI40" s="56">
        <f t="shared" si="297"/>
        <v>35.818702831956976</v>
      </c>
      <c r="DJ40" s="56">
        <f t="shared" si="297"/>
        <v>36.248489294831629</v>
      </c>
      <c r="DK40" s="56">
        <f t="shared" si="297"/>
        <v>36.731488548368191</v>
      </c>
      <c r="DL40" s="56">
        <f t="shared" si="297"/>
        <v>37.254808476079191</v>
      </c>
      <c r="DM40" s="56">
        <f t="shared" si="297"/>
        <v>37.809267522095098</v>
      </c>
      <c r="DN40" s="56">
        <f t="shared" si="297"/>
        <v>38.38830952209031</v>
      </c>
      <c r="DO40" s="56">
        <f t="shared" si="297"/>
        <v>38.987236331482094</v>
      </c>
      <c r="DP40" s="56">
        <f t="shared" si="297"/>
        <v>46.495083291909509</v>
      </c>
      <c r="DQ40" s="56">
        <f t="shared" si="297"/>
        <v>46.552294801525619</v>
      </c>
      <c r="DR40" s="56">
        <f t="shared" si="297"/>
        <v>46.755884330977636</v>
      </c>
      <c r="DS40" s="56">
        <f t="shared" si="297"/>
        <v>47.066044054521548</v>
      </c>
      <c r="DT40" s="56">
        <f t="shared" si="297"/>
        <v>47.454551237994266</v>
      </c>
      <c r="DU40" s="56">
        <f t="shared" si="297"/>
        <v>47.901376891466313</v>
      </c>
      <c r="DV40" s="56">
        <f t="shared" si="297"/>
        <v>48.392287677659169</v>
      </c>
      <c r="DW40" s="56">
        <f t="shared" si="297"/>
        <v>48.917150159459474</v>
      </c>
      <c r="DX40" s="56">
        <f t="shared" si="297"/>
        <v>49.468731677350213</v>
      </c>
      <c r="DY40" s="56">
        <f t="shared" si="297"/>
        <v>50.041852398371717</v>
      </c>
      <c r="DZ40" s="56">
        <f t="shared" si="297"/>
        <v>58.017519382617074</v>
      </c>
      <c r="EA40" s="56">
        <f t="shared" si="297"/>
        <v>58.010423240991287</v>
      </c>
      <c r="EB40" s="56">
        <f t="shared" si="297"/>
        <v>58.160171901563487</v>
      </c>
      <c r="EC40" s="56">
        <f t="shared" si="297"/>
        <v>58.424080203535787</v>
      </c>
      <c r="ED40" s="56">
        <f t="shared" si="297"/>
        <v>58.771886474764727</v>
      </c>
      <c r="EE40" s="56">
        <f t="shared" si="297"/>
        <v>59.182115727098164</v>
      </c>
      <c r="EF40" s="56">
        <f t="shared" si="297"/>
        <v>59.63950799773535</v>
      </c>
      <c r="EG40" s="56">
        <f t="shared" si="297"/>
        <v>60.13319986383641</v>
      </c>
      <c r="EH40" s="56">
        <f t="shared" si="297"/>
        <v>60.655438532283938</v>
      </c>
      <c r="EI40" s="56">
        <f t="shared" si="297"/>
        <v>61.200672518154079</v>
      </c>
      <c r="EJ40" s="56">
        <f t="shared" si="297"/>
        <v>61.764908612793803</v>
      </c>
      <c r="EK40" s="56">
        <f t="shared" si="297"/>
        <v>62.345257148230033</v>
      </c>
      <c r="EL40" s="56">
        <f t="shared" si="297"/>
        <v>70.818271694500368</v>
      </c>
      <c r="EM40" s="56">
        <f t="shared" si="297"/>
        <v>70.774178665178468</v>
      </c>
      <c r="EN40" s="56">
        <f t="shared" si="297"/>
        <v>70.894507935167127</v>
      </c>
      <c r="EO40" s="56">
        <f t="shared" si="297"/>
        <v>71.134402029987129</v>
      </c>
      <c r="EP40" s="56">
        <f t="shared" si="297"/>
        <v>71.462062756312164</v>
      </c>
      <c r="EQ40" s="56">
        <f t="shared" si="297"/>
        <v>71.854928174508075</v>
      </c>
      <c r="ER40" s="56">
        <f t="shared" si="297"/>
        <v>72.296969261001962</v>
      </c>
      <c r="ES40" s="56">
        <f t="shared" si="297"/>
        <v>72.776778312179033</v>
      </c>
      <c r="ET40" s="56">
        <f t="shared" si="297"/>
        <v>73.286217195305738</v>
      </c>
      <c r="EU40" s="56">
        <f t="shared" si="297"/>
        <v>73.819461472273133</v>
      </c>
      <c r="EV40" s="56">
        <f t="shared" si="297"/>
        <v>74.372324448856475</v>
      </c>
      <c r="EW40" s="56">
        <f t="shared" si="297"/>
        <v>74.941779162335479</v>
      </c>
      <c r="EX40" s="56">
        <f t="shared" si="297"/>
        <v>83.404281619965971</v>
      </c>
      <c r="EY40" s="56">
        <f t="shared" si="297"/>
        <v>83.349988766636031</v>
      </c>
      <c r="EZ40" s="56">
        <f t="shared" si="297"/>
        <v>83.460380873730955</v>
      </c>
      <c r="FA40" s="56">
        <f t="shared" si="297"/>
        <v>83.690564909966156</v>
      </c>
      <c r="FB40" s="56">
        <f t="shared" si="297"/>
        <v>84.00871705791468</v>
      </c>
      <c r="FC40" s="56">
        <f t="shared" si="297"/>
        <v>84.392256777753801</v>
      </c>
      <c r="FD40" s="56">
        <f t="shared" si="297"/>
        <v>84.825141413045301</v>
      </c>
      <c r="FE40" s="56">
        <f t="shared" si="297"/>
        <v>85.295953140631013</v>
      </c>
      <c r="FF40" s="56">
        <f t="shared" si="297"/>
        <v>85.796546193637553</v>
      </c>
      <c r="FG40" s="56">
        <f t="shared" si="297"/>
        <v>86.32109025857676</v>
      </c>
      <c r="FH40" s="56">
        <f t="shared" si="297"/>
        <v>86.865394010985781</v>
      </c>
      <c r="FI40" s="56">
        <f t="shared" si="297"/>
        <v>87.426426740048811</v>
      </c>
      <c r="FJ40" s="56">
        <f t="shared" si="297"/>
        <v>95.882253336068672</v>
      </c>
      <c r="FK40" s="56">
        <f t="shared" si="297"/>
        <v>95.822927036710112</v>
      </c>
      <c r="FL40" s="56">
        <f t="shared" si="297"/>
        <v>95.928267273220584</v>
      </c>
      <c r="FM40" s="56">
        <f t="shared" si="297"/>
        <v>96.153384130134825</v>
      </c>
      <c r="FN40" s="56">
        <f t="shared" si="297"/>
        <v>96.46645690073575</v>
      </c>
      <c r="FO40" s="56">
        <f t="shared" ref="FO40:FU40" si="298">SUM(FO36:FO39)</f>
        <v>96.844908110909643</v>
      </c>
      <c r="FP40" s="56">
        <f t="shared" si="298"/>
        <v>97.272698098175681</v>
      </c>
      <c r="FQ40" s="56">
        <f t="shared" si="298"/>
        <v>97.738411944076432</v>
      </c>
      <c r="FR40" s="56">
        <f t="shared" si="298"/>
        <v>98.233906686170272</v>
      </c>
      <c r="FS40" s="56">
        <f t="shared" si="298"/>
        <v>98.75335470866716</v>
      </c>
      <c r="FT40" s="56">
        <f t="shared" si="298"/>
        <v>99.292567274777696</v>
      </c>
      <c r="FU40" s="56">
        <f t="shared" si="298"/>
        <v>99.848516150246923</v>
      </c>
    </row>
    <row r="41" spans="4:177" x14ac:dyDescent="0.25">
      <c r="D41" t="s">
        <v>109</v>
      </c>
      <c r="E41" t="s">
        <v>110</v>
      </c>
      <c r="G41" s="56">
        <f>G40*44/12</f>
        <v>0</v>
      </c>
      <c r="H41" s="56">
        <f t="shared" ref="H41:BS41" si="299">H40*44/12</f>
        <v>0</v>
      </c>
      <c r="I41" s="56">
        <f t="shared" si="299"/>
        <v>0</v>
      </c>
      <c r="J41" s="56">
        <f t="shared" si="299"/>
        <v>0</v>
      </c>
      <c r="K41" s="56">
        <f t="shared" si="299"/>
        <v>0</v>
      </c>
      <c r="L41" s="56">
        <f t="shared" si="299"/>
        <v>0</v>
      </c>
      <c r="M41" s="56">
        <f t="shared" si="299"/>
        <v>0</v>
      </c>
      <c r="N41" s="56">
        <f t="shared" si="299"/>
        <v>0</v>
      </c>
      <c r="O41" s="56">
        <f t="shared" si="299"/>
        <v>0</v>
      </c>
      <c r="P41" s="56">
        <f t="shared" si="299"/>
        <v>0</v>
      </c>
      <c r="Q41" s="56">
        <f t="shared" si="299"/>
        <v>0</v>
      </c>
      <c r="R41" s="56">
        <f t="shared" si="299"/>
        <v>0</v>
      </c>
      <c r="S41" s="56">
        <f t="shared" si="299"/>
        <v>0</v>
      </c>
      <c r="T41" s="56">
        <f t="shared" si="299"/>
        <v>0</v>
      </c>
      <c r="U41" s="56">
        <f t="shared" si="299"/>
        <v>0</v>
      </c>
      <c r="V41" s="56">
        <f t="shared" si="299"/>
        <v>0</v>
      </c>
      <c r="W41" s="56">
        <f t="shared" si="299"/>
        <v>0</v>
      </c>
      <c r="X41" s="56">
        <f t="shared" si="299"/>
        <v>0</v>
      </c>
      <c r="Y41" s="56">
        <f t="shared" si="299"/>
        <v>0</v>
      </c>
      <c r="Z41" s="56">
        <f t="shared" si="299"/>
        <v>0</v>
      </c>
      <c r="AA41" s="56">
        <f t="shared" si="299"/>
        <v>0</v>
      </c>
      <c r="AB41" s="56">
        <f t="shared" si="299"/>
        <v>0</v>
      </c>
      <c r="AC41" s="56">
        <f t="shared" si="299"/>
        <v>0</v>
      </c>
      <c r="AD41" s="56">
        <f t="shared" si="299"/>
        <v>0</v>
      </c>
      <c r="AE41" s="56">
        <f t="shared" si="299"/>
        <v>0</v>
      </c>
      <c r="AF41" s="56">
        <f t="shared" si="299"/>
        <v>0</v>
      </c>
      <c r="AG41" s="56">
        <f t="shared" si="299"/>
        <v>0</v>
      </c>
      <c r="AH41" s="56">
        <f t="shared" si="299"/>
        <v>0</v>
      </c>
      <c r="AI41" s="56">
        <f t="shared" si="299"/>
        <v>0</v>
      </c>
      <c r="AJ41" s="56">
        <f t="shared" si="299"/>
        <v>0</v>
      </c>
      <c r="AK41" s="56">
        <f t="shared" si="299"/>
        <v>0</v>
      </c>
      <c r="AL41" s="56">
        <f t="shared" si="299"/>
        <v>0</v>
      </c>
      <c r="AM41" s="56">
        <f t="shared" si="299"/>
        <v>0</v>
      </c>
      <c r="AN41" s="56">
        <f t="shared" si="299"/>
        <v>0</v>
      </c>
      <c r="AO41" s="56">
        <f t="shared" si="299"/>
        <v>0</v>
      </c>
      <c r="AP41" s="56">
        <f t="shared" si="299"/>
        <v>0</v>
      </c>
      <c r="AQ41" s="56">
        <f t="shared" si="299"/>
        <v>0</v>
      </c>
      <c r="AR41" s="56">
        <f t="shared" si="299"/>
        <v>0</v>
      </c>
      <c r="AS41" s="56">
        <f t="shared" si="299"/>
        <v>0</v>
      </c>
      <c r="AT41" s="56">
        <f t="shared" si="299"/>
        <v>0</v>
      </c>
      <c r="AU41" s="56">
        <f t="shared" si="299"/>
        <v>0</v>
      </c>
      <c r="AV41" s="56">
        <f t="shared" si="299"/>
        <v>0</v>
      </c>
      <c r="AW41" s="56">
        <f t="shared" si="299"/>
        <v>17.899350217466495</v>
      </c>
      <c r="AX41" s="56">
        <f t="shared" si="299"/>
        <v>16.155777947785946</v>
      </c>
      <c r="AY41" s="56">
        <f t="shared" si="299"/>
        <v>14.833155481403082</v>
      </c>
      <c r="AZ41" s="56">
        <f t="shared" si="299"/>
        <v>13.81052648300909</v>
      </c>
      <c r="BA41" s="56">
        <f t="shared" si="299"/>
        <v>13.002300290166607</v>
      </c>
      <c r="BB41" s="56">
        <f t="shared" si="299"/>
        <v>12.347895187613192</v>
      </c>
      <c r="BC41" s="56">
        <f t="shared" si="299"/>
        <v>11.804415052322502</v>
      </c>
      <c r="BD41" s="56">
        <f t="shared" si="299"/>
        <v>11.341470916783223</v>
      </c>
      <c r="BE41" s="56">
        <f t="shared" si="299"/>
        <v>31.984756071794493</v>
      </c>
      <c r="BF41" s="56">
        <f t="shared" si="299"/>
        <v>29.850863194741578</v>
      </c>
      <c r="BG41" s="56">
        <f t="shared" si="299"/>
        <v>28.160801455029176</v>
      </c>
      <c r="BH41" s="56">
        <f t="shared" si="299"/>
        <v>26.789203399634786</v>
      </c>
      <c r="BI41" s="56">
        <f t="shared" si="299"/>
        <v>25.647300710181032</v>
      </c>
      <c r="BJ41" s="56">
        <f t="shared" si="299"/>
        <v>24.672207724341717</v>
      </c>
      <c r="BK41" s="56">
        <f t="shared" si="299"/>
        <v>23.819343657215509</v>
      </c>
      <c r="BL41" s="56">
        <f t="shared" si="299"/>
        <v>23.057074220978013</v>
      </c>
      <c r="BM41" s="56">
        <f t="shared" si="299"/>
        <v>48.833142328780546</v>
      </c>
      <c r="BN41" s="56">
        <f t="shared" si="299"/>
        <v>45.982376606955832</v>
      </c>
      <c r="BO41" s="56">
        <f t="shared" si="299"/>
        <v>43.687994462859876</v>
      </c>
      <c r="BP41" s="56">
        <f t="shared" si="299"/>
        <v>41.79397492811411</v>
      </c>
      <c r="BQ41" s="56">
        <f t="shared" si="299"/>
        <v>40.189818037263692</v>
      </c>
      <c r="BR41" s="56">
        <f t="shared" si="299"/>
        <v>38.797216599890781</v>
      </c>
      <c r="BS41" s="56">
        <f t="shared" si="299"/>
        <v>37.560631600571412</v>
      </c>
      <c r="BT41" s="56">
        <f t="shared" ref="BT41:CR41" si="300">BT40*44/12</f>
        <v>36.440627883725469</v>
      </c>
      <c r="BU41" s="56">
        <f t="shared" si="300"/>
        <v>58.274485264167623</v>
      </c>
      <c r="BV41" s="56">
        <f t="shared" si="300"/>
        <v>55.413094729836267</v>
      </c>
      <c r="BW41" s="56">
        <f t="shared" si="300"/>
        <v>53.050906206590376</v>
      </c>
      <c r="BX41" s="56">
        <f t="shared" si="300"/>
        <v>51.050000752713714</v>
      </c>
      <c r="BY41" s="56">
        <f t="shared" si="300"/>
        <v>49.31264722593216</v>
      </c>
      <c r="BZ41" s="56">
        <f t="shared" si="300"/>
        <v>47.769536855635323</v>
      </c>
      <c r="CA41" s="56">
        <f t="shared" si="300"/>
        <v>46.371463691348659</v>
      </c>
      <c r="CB41" s="56">
        <f t="shared" si="300"/>
        <v>45.083441657292646</v>
      </c>
      <c r="CC41" s="56">
        <f t="shared" si="300"/>
        <v>43.880544551156163</v>
      </c>
      <c r="CD41" s="56">
        <f t="shared" si="300"/>
        <v>65.008568916012379</v>
      </c>
      <c r="CE41" s="56">
        <f t="shared" si="300"/>
        <v>62.079018467690865</v>
      </c>
      <c r="CF41" s="56">
        <f t="shared" si="300"/>
        <v>59.62803449681514</v>
      </c>
      <c r="CG41" s="56">
        <f t="shared" si="300"/>
        <v>57.524627304350567</v>
      </c>
      <c r="CH41" s="56">
        <f t="shared" si="300"/>
        <v>55.675945666851305</v>
      </c>
      <c r="CI41" s="56">
        <f t="shared" si="300"/>
        <v>54.016112096555567</v>
      </c>
      <c r="CJ41" s="56">
        <f t="shared" si="300"/>
        <v>52.498328029585657</v>
      </c>
      <c r="CK41" s="56">
        <f t="shared" si="300"/>
        <v>51.089291206368927</v>
      </c>
      <c r="CL41" s="56">
        <f t="shared" si="300"/>
        <v>49.765248022638247</v>
      </c>
      <c r="CM41" s="56">
        <f t="shared" si="300"/>
        <v>70.171087504794059</v>
      </c>
      <c r="CN41" s="56">
        <f t="shared" si="300"/>
        <v>67.172267987360584</v>
      </c>
      <c r="CO41" s="56">
        <f t="shared" si="300"/>
        <v>64.641919829434599</v>
      </c>
      <c r="CP41" s="56">
        <f t="shared" si="300"/>
        <v>62.452663109972882</v>
      </c>
      <c r="CQ41" s="56">
        <f t="shared" si="300"/>
        <v>60.514184735679088</v>
      </c>
      <c r="CR41" s="56">
        <f t="shared" si="300"/>
        <v>58.762387903998167</v>
      </c>
      <c r="CS41" s="56">
        <f t="shared" ref="CS41:DB41" si="301">CS40*44/12</f>
        <v>60.818386125451276</v>
      </c>
      <c r="CT41" s="56">
        <f t="shared" si="301"/>
        <v>62.983077692826839</v>
      </c>
      <c r="CU41" s="56">
        <f t="shared" si="301"/>
        <v>65.233309103537763</v>
      </c>
      <c r="CV41" s="56">
        <f t="shared" si="301"/>
        <v>88.010942816069999</v>
      </c>
      <c r="CW41" s="56">
        <f t="shared" si="301"/>
        <v>88.688511632849554</v>
      </c>
      <c r="CX41" s="56">
        <f t="shared" si="301"/>
        <v>89.812555187203813</v>
      </c>
      <c r="CY41" s="56">
        <f t="shared" si="301"/>
        <v>91.262531781490566</v>
      </c>
      <c r="CZ41" s="56">
        <f t="shared" si="301"/>
        <v>92.952955371344615</v>
      </c>
      <c r="DA41" s="56">
        <f t="shared" si="301"/>
        <v>94.823134265894666</v>
      </c>
      <c r="DB41" s="56">
        <f t="shared" si="301"/>
        <v>96.829915133169152</v>
      </c>
      <c r="DC41" s="56">
        <f t="shared" ref="DC41:FN41" si="302">DC40*44/12</f>
        <v>98.942552081331996</v>
      </c>
      <c r="DD41" s="56">
        <f t="shared" si="302"/>
        <v>101.13907839949017</v>
      </c>
      <c r="DE41" s="56">
        <f t="shared" si="302"/>
        <v>103.40374084320995</v>
      </c>
      <c r="DF41" s="56">
        <f t="shared" si="302"/>
        <v>128.59050886288017</v>
      </c>
      <c r="DG41" s="56">
        <f t="shared" si="302"/>
        <v>129.06202005541272</v>
      </c>
      <c r="DH41" s="56">
        <f t="shared" si="302"/>
        <v>130.02097693780425</v>
      </c>
      <c r="DI41" s="56">
        <f t="shared" si="302"/>
        <v>131.33524371717559</v>
      </c>
      <c r="DJ41" s="56">
        <f t="shared" si="302"/>
        <v>132.91112741438263</v>
      </c>
      <c r="DK41" s="56">
        <f t="shared" si="302"/>
        <v>134.68212467735003</v>
      </c>
      <c r="DL41" s="56">
        <f t="shared" si="302"/>
        <v>136.60096441229038</v>
      </c>
      <c r="DM41" s="56">
        <f t="shared" si="302"/>
        <v>138.63398091434871</v>
      </c>
      <c r="DN41" s="56">
        <f t="shared" si="302"/>
        <v>140.75713491433115</v>
      </c>
      <c r="DO41" s="56">
        <f t="shared" si="302"/>
        <v>142.95319988210102</v>
      </c>
      <c r="DP41" s="56">
        <f t="shared" si="302"/>
        <v>170.48197207033488</v>
      </c>
      <c r="DQ41" s="56">
        <f t="shared" si="302"/>
        <v>170.69174760559395</v>
      </c>
      <c r="DR41" s="56">
        <f t="shared" si="302"/>
        <v>171.43824254691799</v>
      </c>
      <c r="DS41" s="56">
        <f t="shared" si="302"/>
        <v>172.57549486657899</v>
      </c>
      <c r="DT41" s="56">
        <f t="shared" si="302"/>
        <v>174.00002120597898</v>
      </c>
      <c r="DU41" s="56">
        <f t="shared" si="302"/>
        <v>175.63838193537649</v>
      </c>
      <c r="DV41" s="56">
        <f t="shared" si="302"/>
        <v>177.43838815141694</v>
      </c>
      <c r="DW41" s="56">
        <f t="shared" si="302"/>
        <v>179.36288391801807</v>
      </c>
      <c r="DX41" s="56">
        <f t="shared" si="302"/>
        <v>181.38534948361746</v>
      </c>
      <c r="DY41" s="56">
        <f t="shared" si="302"/>
        <v>183.48679212736295</v>
      </c>
      <c r="DZ41" s="56">
        <f t="shared" si="302"/>
        <v>212.73090440292927</v>
      </c>
      <c r="EA41" s="56">
        <f t="shared" si="302"/>
        <v>212.70488521696805</v>
      </c>
      <c r="EB41" s="56">
        <f t="shared" si="302"/>
        <v>213.25396363906611</v>
      </c>
      <c r="EC41" s="56">
        <f t="shared" si="302"/>
        <v>214.22162741296458</v>
      </c>
      <c r="ED41" s="56">
        <f t="shared" si="302"/>
        <v>215.49691707413731</v>
      </c>
      <c r="EE41" s="56">
        <f t="shared" si="302"/>
        <v>217.00109099935995</v>
      </c>
      <c r="EF41" s="56">
        <f t="shared" si="302"/>
        <v>218.67819599169627</v>
      </c>
      <c r="EG41" s="56">
        <f t="shared" si="302"/>
        <v>220.48839950073352</v>
      </c>
      <c r="EH41" s="56">
        <f t="shared" si="302"/>
        <v>222.40327461837444</v>
      </c>
      <c r="EI41" s="56">
        <f t="shared" si="302"/>
        <v>224.40246589989829</v>
      </c>
      <c r="EJ41" s="56">
        <f t="shared" si="302"/>
        <v>226.47133158024394</v>
      </c>
      <c r="EK41" s="56">
        <f t="shared" si="302"/>
        <v>228.59927621017678</v>
      </c>
      <c r="EL41" s="56">
        <f t="shared" si="302"/>
        <v>259.66699621316803</v>
      </c>
      <c r="EM41" s="56">
        <f t="shared" si="302"/>
        <v>259.50532177232105</v>
      </c>
      <c r="EN41" s="56">
        <f t="shared" si="302"/>
        <v>259.94652909561279</v>
      </c>
      <c r="EO41" s="56">
        <f t="shared" si="302"/>
        <v>260.82614077661947</v>
      </c>
      <c r="EP41" s="56">
        <f t="shared" si="302"/>
        <v>262.02756343981127</v>
      </c>
      <c r="EQ41" s="56">
        <f t="shared" si="302"/>
        <v>263.46806997319624</v>
      </c>
      <c r="ER41" s="56">
        <f t="shared" si="302"/>
        <v>265.08888729034055</v>
      </c>
      <c r="ES41" s="56">
        <f t="shared" si="302"/>
        <v>266.84818714465649</v>
      </c>
      <c r="ET41" s="56">
        <f t="shared" si="302"/>
        <v>268.71612971612103</v>
      </c>
      <c r="EU41" s="56">
        <f t="shared" si="302"/>
        <v>270.67135873166814</v>
      </c>
      <c r="EV41" s="56">
        <f t="shared" si="302"/>
        <v>272.69852297914042</v>
      </c>
      <c r="EW41" s="56">
        <f t="shared" si="302"/>
        <v>274.78652359523011</v>
      </c>
      <c r="EX41" s="56">
        <f t="shared" si="302"/>
        <v>305.81569927320857</v>
      </c>
      <c r="EY41" s="56">
        <f t="shared" si="302"/>
        <v>305.61662547766542</v>
      </c>
      <c r="EZ41" s="56">
        <f t="shared" si="302"/>
        <v>306.02139653701352</v>
      </c>
      <c r="FA41" s="56">
        <f t="shared" si="302"/>
        <v>306.86540466987589</v>
      </c>
      <c r="FB41" s="56">
        <f t="shared" si="302"/>
        <v>308.03196254568712</v>
      </c>
      <c r="FC41" s="56">
        <f t="shared" si="302"/>
        <v>309.43827485176394</v>
      </c>
      <c r="FD41" s="56">
        <f t="shared" si="302"/>
        <v>311.02551851449942</v>
      </c>
      <c r="FE41" s="56">
        <f t="shared" si="302"/>
        <v>312.75182818231372</v>
      </c>
      <c r="FF41" s="56">
        <f t="shared" si="302"/>
        <v>314.5873360433377</v>
      </c>
      <c r="FG41" s="56">
        <f t="shared" si="302"/>
        <v>316.5106642814481</v>
      </c>
      <c r="FH41" s="56">
        <f t="shared" si="302"/>
        <v>318.50644470694789</v>
      </c>
      <c r="FI41" s="56">
        <f t="shared" si="302"/>
        <v>320.56356471351233</v>
      </c>
      <c r="FJ41" s="56">
        <f t="shared" si="302"/>
        <v>351.56826223225181</v>
      </c>
      <c r="FK41" s="56">
        <f t="shared" si="302"/>
        <v>351.35073246793712</v>
      </c>
      <c r="FL41" s="56">
        <f t="shared" si="302"/>
        <v>351.73698000180883</v>
      </c>
      <c r="FM41" s="56">
        <f t="shared" si="302"/>
        <v>352.562408477161</v>
      </c>
      <c r="FN41" s="56">
        <f t="shared" si="302"/>
        <v>353.71034196936444</v>
      </c>
      <c r="FO41" s="56">
        <f t="shared" ref="FO41:FU41" si="303">FO40*44/12</f>
        <v>355.0979964066687</v>
      </c>
      <c r="FP41" s="56">
        <f t="shared" si="303"/>
        <v>356.66655969331083</v>
      </c>
      <c r="FQ41" s="56">
        <f t="shared" si="303"/>
        <v>358.37417712828028</v>
      </c>
      <c r="FR41" s="56">
        <f t="shared" si="303"/>
        <v>360.19099118262437</v>
      </c>
      <c r="FS41" s="56">
        <f t="shared" si="303"/>
        <v>362.09563393177956</v>
      </c>
      <c r="FT41" s="56">
        <f t="shared" si="303"/>
        <v>364.07274667418488</v>
      </c>
      <c r="FU41" s="56">
        <f t="shared" si="303"/>
        <v>366.11122588423876</v>
      </c>
    </row>
    <row r="42" spans="4:177" x14ac:dyDescent="0.25"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</row>
    <row r="43" spans="4:177" x14ac:dyDescent="0.25">
      <c r="E43" t="s">
        <v>111</v>
      </c>
      <c r="G43" s="56">
        <f t="shared" ref="G43:BR43" si="304">G41-G97</f>
        <v>0</v>
      </c>
      <c r="H43" s="56">
        <f t="shared" si="304"/>
        <v>0</v>
      </c>
      <c r="I43" s="56">
        <f t="shared" si="304"/>
        <v>0</v>
      </c>
      <c r="J43" s="56">
        <f t="shared" si="304"/>
        <v>0</v>
      </c>
      <c r="K43" s="56">
        <f t="shared" si="304"/>
        <v>0</v>
      </c>
      <c r="L43" s="56">
        <f t="shared" si="304"/>
        <v>0</v>
      </c>
      <c r="M43" s="56">
        <f t="shared" si="304"/>
        <v>0</v>
      </c>
      <c r="N43" s="56">
        <f t="shared" si="304"/>
        <v>0</v>
      </c>
      <c r="O43" s="56">
        <f t="shared" si="304"/>
        <v>0</v>
      </c>
      <c r="P43" s="56">
        <f t="shared" si="304"/>
        <v>0</v>
      </c>
      <c r="Q43" s="56">
        <f t="shared" si="304"/>
        <v>0</v>
      </c>
      <c r="R43" s="56">
        <f t="shared" si="304"/>
        <v>0</v>
      </c>
      <c r="S43" s="56">
        <f t="shared" si="304"/>
        <v>0</v>
      </c>
      <c r="T43" s="56">
        <f t="shared" si="304"/>
        <v>0</v>
      </c>
      <c r="U43" s="56">
        <f t="shared" si="304"/>
        <v>0</v>
      </c>
      <c r="V43" s="56">
        <f t="shared" si="304"/>
        <v>0</v>
      </c>
      <c r="W43" s="56">
        <f t="shared" si="304"/>
        <v>0</v>
      </c>
      <c r="X43" s="56">
        <f t="shared" si="304"/>
        <v>0</v>
      </c>
      <c r="Y43" s="56">
        <f t="shared" si="304"/>
        <v>0</v>
      </c>
      <c r="Z43" s="56">
        <f t="shared" si="304"/>
        <v>0</v>
      </c>
      <c r="AA43" s="56">
        <f t="shared" si="304"/>
        <v>0</v>
      </c>
      <c r="AB43" s="56">
        <f t="shared" si="304"/>
        <v>0</v>
      </c>
      <c r="AC43" s="56">
        <f t="shared" si="304"/>
        <v>0</v>
      </c>
      <c r="AD43" s="56">
        <f t="shared" si="304"/>
        <v>0</v>
      </c>
      <c r="AE43" s="56">
        <f t="shared" si="304"/>
        <v>0</v>
      </c>
      <c r="AF43" s="56">
        <f t="shared" si="304"/>
        <v>0</v>
      </c>
      <c r="AG43" s="56">
        <f t="shared" si="304"/>
        <v>0</v>
      </c>
      <c r="AH43" s="56">
        <f t="shared" si="304"/>
        <v>0</v>
      </c>
      <c r="AI43" s="56">
        <f t="shared" si="304"/>
        <v>0</v>
      </c>
      <c r="AJ43" s="56">
        <f t="shared" si="304"/>
        <v>0</v>
      </c>
      <c r="AK43" s="56">
        <f t="shared" si="304"/>
        <v>0</v>
      </c>
      <c r="AL43" s="56">
        <f t="shared" si="304"/>
        <v>0</v>
      </c>
      <c r="AM43" s="56">
        <f t="shared" si="304"/>
        <v>0</v>
      </c>
      <c r="AN43" s="56">
        <f t="shared" si="304"/>
        <v>0</v>
      </c>
      <c r="AO43" s="56">
        <f t="shared" si="304"/>
        <v>0</v>
      </c>
      <c r="AP43" s="56">
        <f t="shared" si="304"/>
        <v>0</v>
      </c>
      <c r="AQ43" s="56">
        <f t="shared" si="304"/>
        <v>0</v>
      </c>
      <c r="AR43" s="56">
        <f t="shared" si="304"/>
        <v>0</v>
      </c>
      <c r="AS43" s="56">
        <f t="shared" si="304"/>
        <v>0</v>
      </c>
      <c r="AT43" s="56">
        <f t="shared" si="304"/>
        <v>0</v>
      </c>
      <c r="AU43" s="56">
        <f t="shared" si="304"/>
        <v>0</v>
      </c>
      <c r="AV43" s="56">
        <f t="shared" si="304"/>
        <v>0</v>
      </c>
      <c r="AW43" s="56">
        <f t="shared" si="304"/>
        <v>17.899350217466495</v>
      </c>
      <c r="AX43" s="56">
        <f t="shared" si="304"/>
        <v>16.155777947785946</v>
      </c>
      <c r="AY43" s="56">
        <f t="shared" si="304"/>
        <v>14.833155481403082</v>
      </c>
      <c r="AZ43" s="56">
        <f t="shared" si="304"/>
        <v>13.81052648300909</v>
      </c>
      <c r="BA43" s="56">
        <f t="shared" si="304"/>
        <v>13.002300290166607</v>
      </c>
      <c r="BB43" s="56">
        <f t="shared" si="304"/>
        <v>12.347895187613192</v>
      </c>
      <c r="BC43" s="56">
        <f t="shared" si="304"/>
        <v>11.804415052322502</v>
      </c>
      <c r="BD43" s="56">
        <f t="shared" si="304"/>
        <v>11.341470916783223</v>
      </c>
      <c r="BE43" s="56">
        <f t="shared" si="304"/>
        <v>31.984756071794493</v>
      </c>
      <c r="BF43" s="56">
        <f t="shared" si="304"/>
        <v>29.850863194741578</v>
      </c>
      <c r="BG43" s="56">
        <f t="shared" si="304"/>
        <v>28.160801455029176</v>
      </c>
      <c r="BH43" s="56">
        <f t="shared" si="304"/>
        <v>26.789203399634786</v>
      </c>
      <c r="BI43" s="56">
        <f t="shared" si="304"/>
        <v>25.647300710181032</v>
      </c>
      <c r="BJ43" s="56">
        <f t="shared" si="304"/>
        <v>24.672207724341717</v>
      </c>
      <c r="BK43" s="56">
        <f t="shared" si="304"/>
        <v>23.819343657215509</v>
      </c>
      <c r="BL43" s="56">
        <f t="shared" si="304"/>
        <v>23.057074220978013</v>
      </c>
      <c r="BM43" s="56">
        <f t="shared" si="304"/>
        <v>48.833142328780546</v>
      </c>
      <c r="BN43" s="56">
        <f t="shared" si="304"/>
        <v>45.982376606955832</v>
      </c>
      <c r="BO43" s="56">
        <f t="shared" si="304"/>
        <v>43.687994462859876</v>
      </c>
      <c r="BP43" s="56">
        <f t="shared" si="304"/>
        <v>41.79397492811411</v>
      </c>
      <c r="BQ43" s="56">
        <f t="shared" si="304"/>
        <v>40.189818037263692</v>
      </c>
      <c r="BR43" s="56">
        <f t="shared" si="304"/>
        <v>38.797216599890781</v>
      </c>
      <c r="BS43" s="56">
        <f t="shared" ref="BS43:CR43" si="305">BS41-BS97</f>
        <v>37.560631600571412</v>
      </c>
      <c r="BT43" s="56">
        <f t="shared" si="305"/>
        <v>36.440627883725469</v>
      </c>
      <c r="BU43" s="56">
        <f t="shared" si="305"/>
        <v>58.274485264167623</v>
      </c>
      <c r="BV43" s="56">
        <f t="shared" si="305"/>
        <v>55.413094729836267</v>
      </c>
      <c r="BW43" s="56">
        <f t="shared" si="305"/>
        <v>53.050906206590376</v>
      </c>
      <c r="BX43" s="56">
        <f t="shared" si="305"/>
        <v>51.050000752713714</v>
      </c>
      <c r="BY43" s="56">
        <f t="shared" si="305"/>
        <v>49.31264722593216</v>
      </c>
      <c r="BZ43" s="56">
        <f t="shared" si="305"/>
        <v>47.769536855635323</v>
      </c>
      <c r="CA43" s="56">
        <f t="shared" si="305"/>
        <v>46.371463691348659</v>
      </c>
      <c r="CB43" s="56">
        <f t="shared" si="305"/>
        <v>45.083441657292646</v>
      </c>
      <c r="CC43" s="56">
        <f t="shared" si="305"/>
        <v>43.880544551156163</v>
      </c>
      <c r="CD43" s="56">
        <f t="shared" si="305"/>
        <v>65.008568916012379</v>
      </c>
      <c r="CE43" s="56">
        <f t="shared" si="305"/>
        <v>62.079018467690865</v>
      </c>
      <c r="CF43" s="56">
        <f t="shared" si="305"/>
        <v>59.62803449681514</v>
      </c>
      <c r="CG43" s="56">
        <f t="shared" si="305"/>
        <v>57.524627304350567</v>
      </c>
      <c r="CH43" s="56">
        <f t="shared" si="305"/>
        <v>55.675945666851305</v>
      </c>
      <c r="CI43" s="56">
        <f t="shared" si="305"/>
        <v>54.016112096555567</v>
      </c>
      <c r="CJ43" s="56">
        <f t="shared" si="305"/>
        <v>52.498328029585657</v>
      </c>
      <c r="CK43" s="56">
        <f t="shared" si="305"/>
        <v>51.089291206368927</v>
      </c>
      <c r="CL43" s="56">
        <f t="shared" si="305"/>
        <v>49.765248022638247</v>
      </c>
      <c r="CM43" s="56">
        <f t="shared" si="305"/>
        <v>70.171087504794059</v>
      </c>
      <c r="CN43" s="56">
        <f t="shared" si="305"/>
        <v>67.172267987360584</v>
      </c>
      <c r="CO43" s="56">
        <f t="shared" si="305"/>
        <v>64.641919829434599</v>
      </c>
      <c r="CP43" s="56">
        <f t="shared" si="305"/>
        <v>62.452663109972882</v>
      </c>
      <c r="CQ43" s="56">
        <f t="shared" si="305"/>
        <v>60.514184735679088</v>
      </c>
      <c r="CR43" s="56">
        <f t="shared" si="305"/>
        <v>58.762387903998167</v>
      </c>
      <c r="CS43" s="56">
        <f t="shared" ref="CS43:DB43" si="306">CS41-CS97</f>
        <v>60.818386125451276</v>
      </c>
      <c r="CT43" s="56">
        <f t="shared" si="306"/>
        <v>62.983077692826839</v>
      </c>
      <c r="CU43" s="56">
        <f t="shared" si="306"/>
        <v>65.233309103537763</v>
      </c>
      <c r="CV43" s="56">
        <f t="shared" si="306"/>
        <v>88.010942816069999</v>
      </c>
      <c r="CW43" s="56">
        <f t="shared" si="306"/>
        <v>88.688511632849554</v>
      </c>
      <c r="CX43" s="56">
        <f t="shared" si="306"/>
        <v>89.812555187203813</v>
      </c>
      <c r="CY43" s="56">
        <f t="shared" si="306"/>
        <v>91.262531781490566</v>
      </c>
      <c r="CZ43" s="56">
        <f t="shared" si="306"/>
        <v>92.952955371344615</v>
      </c>
      <c r="DA43" s="56">
        <f t="shared" si="306"/>
        <v>94.823134265894666</v>
      </c>
      <c r="DB43" s="56">
        <f t="shared" si="306"/>
        <v>96.829915133169152</v>
      </c>
      <c r="DC43" s="56">
        <f t="shared" ref="DC43:FN43" si="307">DC41-DC97</f>
        <v>98.942552081331996</v>
      </c>
      <c r="DD43" s="56">
        <f t="shared" si="307"/>
        <v>101.13907839949017</v>
      </c>
      <c r="DE43" s="56">
        <f t="shared" si="307"/>
        <v>103.40374084320995</v>
      </c>
      <c r="DF43" s="56">
        <f t="shared" si="307"/>
        <v>128.59050886288017</v>
      </c>
      <c r="DG43" s="56">
        <f t="shared" si="307"/>
        <v>129.06202005541272</v>
      </c>
      <c r="DH43" s="56">
        <f t="shared" si="307"/>
        <v>130.02097693780425</v>
      </c>
      <c r="DI43" s="56">
        <f t="shared" si="307"/>
        <v>131.33524371717559</v>
      </c>
      <c r="DJ43" s="56">
        <f t="shared" si="307"/>
        <v>132.91112741438263</v>
      </c>
      <c r="DK43" s="56">
        <f t="shared" si="307"/>
        <v>134.68212467735003</v>
      </c>
      <c r="DL43" s="56">
        <f t="shared" si="307"/>
        <v>136.60096441229038</v>
      </c>
      <c r="DM43" s="56">
        <f t="shared" si="307"/>
        <v>138.63398091434871</v>
      </c>
      <c r="DN43" s="56">
        <f t="shared" si="307"/>
        <v>140.75713491433115</v>
      </c>
      <c r="DO43" s="56">
        <f t="shared" si="307"/>
        <v>142.95319988210102</v>
      </c>
      <c r="DP43" s="56">
        <f t="shared" si="307"/>
        <v>170.48197207033488</v>
      </c>
      <c r="DQ43" s="56">
        <f t="shared" si="307"/>
        <v>170.69174760559395</v>
      </c>
      <c r="DR43" s="56">
        <f t="shared" si="307"/>
        <v>171.43824254691799</v>
      </c>
      <c r="DS43" s="56">
        <f t="shared" si="307"/>
        <v>172.57549486657899</v>
      </c>
      <c r="DT43" s="56">
        <f t="shared" si="307"/>
        <v>174.00002120597898</v>
      </c>
      <c r="DU43" s="56">
        <f t="shared" si="307"/>
        <v>175.63838193537649</v>
      </c>
      <c r="DV43" s="56">
        <f t="shared" si="307"/>
        <v>177.43838815141694</v>
      </c>
      <c r="DW43" s="56">
        <f t="shared" si="307"/>
        <v>179.36288391801807</v>
      </c>
      <c r="DX43" s="56">
        <f t="shared" si="307"/>
        <v>181.38534948361746</v>
      </c>
      <c r="DY43" s="56">
        <f t="shared" si="307"/>
        <v>183.48679212736295</v>
      </c>
      <c r="DZ43" s="56">
        <f t="shared" si="307"/>
        <v>212.73090440292927</v>
      </c>
      <c r="EA43" s="56">
        <f t="shared" si="307"/>
        <v>212.70488521696805</v>
      </c>
      <c r="EB43" s="56">
        <f t="shared" si="307"/>
        <v>213.25396363906611</v>
      </c>
      <c r="EC43" s="56">
        <f t="shared" si="307"/>
        <v>214.22162741296458</v>
      </c>
      <c r="ED43" s="56">
        <f t="shared" si="307"/>
        <v>215.49691707413731</v>
      </c>
      <c r="EE43" s="56">
        <f t="shared" si="307"/>
        <v>217.00109099935995</v>
      </c>
      <c r="EF43" s="56">
        <f t="shared" si="307"/>
        <v>218.67819599169627</v>
      </c>
      <c r="EG43" s="56">
        <f t="shared" si="307"/>
        <v>220.48839950073352</v>
      </c>
      <c r="EH43" s="56">
        <f t="shared" si="307"/>
        <v>222.40327461837444</v>
      </c>
      <c r="EI43" s="56">
        <f t="shared" si="307"/>
        <v>224.40246589989829</v>
      </c>
      <c r="EJ43" s="56">
        <f t="shared" si="307"/>
        <v>226.47133158024394</v>
      </c>
      <c r="EK43" s="56">
        <f t="shared" si="307"/>
        <v>228.59927621017678</v>
      </c>
      <c r="EL43" s="56">
        <f t="shared" si="307"/>
        <v>259.66699621316803</v>
      </c>
      <c r="EM43" s="56">
        <f t="shared" si="307"/>
        <v>259.50532177232105</v>
      </c>
      <c r="EN43" s="56">
        <f t="shared" si="307"/>
        <v>259.94652909561279</v>
      </c>
      <c r="EO43" s="56">
        <f t="shared" si="307"/>
        <v>260.82614077661947</v>
      </c>
      <c r="EP43" s="56">
        <f t="shared" si="307"/>
        <v>262.02756343981127</v>
      </c>
      <c r="EQ43" s="56">
        <f t="shared" si="307"/>
        <v>263.46806997319624</v>
      </c>
      <c r="ER43" s="56">
        <f t="shared" si="307"/>
        <v>265.08888729034055</v>
      </c>
      <c r="ES43" s="56">
        <f t="shared" si="307"/>
        <v>266.84818714465649</v>
      </c>
      <c r="ET43" s="56">
        <f t="shared" si="307"/>
        <v>268.71612971612103</v>
      </c>
      <c r="EU43" s="56">
        <f t="shared" si="307"/>
        <v>270.67135873166814</v>
      </c>
      <c r="EV43" s="56">
        <f t="shared" si="307"/>
        <v>272.69852297914042</v>
      </c>
      <c r="EW43" s="56">
        <f t="shared" si="307"/>
        <v>274.78652359523011</v>
      </c>
      <c r="EX43" s="56">
        <f t="shared" si="307"/>
        <v>305.81569927320857</v>
      </c>
      <c r="EY43" s="56">
        <f t="shared" si="307"/>
        <v>305.61662547766542</v>
      </c>
      <c r="EZ43" s="56">
        <f t="shared" si="307"/>
        <v>306.02139653701352</v>
      </c>
      <c r="FA43" s="56">
        <f t="shared" si="307"/>
        <v>306.86540466987589</v>
      </c>
      <c r="FB43" s="56">
        <f t="shared" si="307"/>
        <v>308.03196254568712</v>
      </c>
      <c r="FC43" s="56">
        <f t="shared" si="307"/>
        <v>309.43827485176394</v>
      </c>
      <c r="FD43" s="56">
        <f t="shared" si="307"/>
        <v>311.02551851449942</v>
      </c>
      <c r="FE43" s="56">
        <f t="shared" si="307"/>
        <v>312.75182818231372</v>
      </c>
      <c r="FF43" s="56">
        <f t="shared" si="307"/>
        <v>314.5873360433377</v>
      </c>
      <c r="FG43" s="56">
        <f t="shared" si="307"/>
        <v>316.5106642814481</v>
      </c>
      <c r="FH43" s="56">
        <f t="shared" si="307"/>
        <v>318.50644470694789</v>
      </c>
      <c r="FI43" s="56">
        <f t="shared" si="307"/>
        <v>320.56356471351233</v>
      </c>
      <c r="FJ43" s="56">
        <f t="shared" si="307"/>
        <v>351.56826223225181</v>
      </c>
      <c r="FK43" s="56">
        <f t="shared" si="307"/>
        <v>351.35073246793712</v>
      </c>
      <c r="FL43" s="56">
        <f t="shared" si="307"/>
        <v>351.73698000180883</v>
      </c>
      <c r="FM43" s="56">
        <f t="shared" si="307"/>
        <v>352.562408477161</v>
      </c>
      <c r="FN43" s="56">
        <f t="shared" si="307"/>
        <v>353.71034196936444</v>
      </c>
      <c r="FO43" s="56">
        <f t="shared" ref="FO43:FU43" si="308">FO41-FO97</f>
        <v>355.0979964066687</v>
      </c>
      <c r="FP43" s="56">
        <f t="shared" si="308"/>
        <v>356.66655969331083</v>
      </c>
      <c r="FQ43" s="56">
        <f t="shared" si="308"/>
        <v>358.37417712828028</v>
      </c>
      <c r="FR43" s="56">
        <f t="shared" si="308"/>
        <v>360.19099118262437</v>
      </c>
      <c r="FS43" s="56">
        <f t="shared" si="308"/>
        <v>362.09563393177956</v>
      </c>
      <c r="FT43" s="56">
        <f t="shared" si="308"/>
        <v>364.07274667418488</v>
      </c>
      <c r="FU43" s="56">
        <f t="shared" si="308"/>
        <v>366.11122588423876</v>
      </c>
    </row>
    <row r="44" spans="4:177" x14ac:dyDescent="0.25">
      <c r="E44" s="3" t="s">
        <v>112</v>
      </c>
      <c r="F44" s="14"/>
      <c r="G44" s="59">
        <f>1/30*SUM(G43:AJ43)</f>
        <v>0</v>
      </c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4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</row>
    <row r="45" spans="4:177" ht="15.75" thickBot="1" x14ac:dyDescent="0.3">
      <c r="E45" s="3"/>
      <c r="F45" s="14"/>
      <c r="G45" s="59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4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</row>
    <row r="46" spans="4:177" ht="15.75" thickBot="1" x14ac:dyDescent="0.3">
      <c r="E46" s="77" t="s">
        <v>9</v>
      </c>
      <c r="F46" s="78"/>
      <c r="G46" s="65">
        <f>MIN(G44:G45)</f>
        <v>0</v>
      </c>
      <c r="H46" s="79" t="s">
        <v>113</v>
      </c>
      <c r="I46" s="65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1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4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</row>
    <row r="47" spans="4:177" x14ac:dyDescent="0.25">
      <c r="G47" s="61"/>
      <c r="H47" s="82" t="s">
        <v>114</v>
      </c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2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</row>
    <row r="48" spans="4:177" x14ac:dyDescent="0.25">
      <c r="D48" s="51" t="s">
        <v>115</v>
      </c>
      <c r="E48" s="5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2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</row>
    <row r="49" spans="4:116" x14ac:dyDescent="0.25">
      <c r="E49" t="s">
        <v>57</v>
      </c>
      <c r="F49" s="42" t="s">
        <v>136</v>
      </c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2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</row>
    <row r="50" spans="4:116" x14ac:dyDescent="0.25">
      <c r="D50" t="s">
        <v>116</v>
      </c>
      <c r="F50">
        <f>VLOOKUP(F49,'Référencement Essences'!$B$3:$C$6,2,0)</f>
        <v>0.25</v>
      </c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2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</row>
    <row r="51" spans="4:116" x14ac:dyDescent="0.25">
      <c r="D51" t="s">
        <v>117</v>
      </c>
      <c r="E51" s="14" t="s">
        <v>118</v>
      </c>
      <c r="G51" s="61">
        <f t="shared" ref="G51:AJ51" si="309">$F$50*G22*$F$3</f>
        <v>0</v>
      </c>
      <c r="H51" s="61">
        <f t="shared" si="309"/>
        <v>0</v>
      </c>
      <c r="I51" s="61">
        <f t="shared" si="309"/>
        <v>0</v>
      </c>
      <c r="J51" s="61">
        <f t="shared" si="309"/>
        <v>0</v>
      </c>
      <c r="K51" s="61">
        <f t="shared" si="309"/>
        <v>0</v>
      </c>
      <c r="L51" s="61">
        <f t="shared" si="309"/>
        <v>0</v>
      </c>
      <c r="M51" s="61">
        <f t="shared" si="309"/>
        <v>0</v>
      </c>
      <c r="N51" s="61">
        <f t="shared" si="309"/>
        <v>0</v>
      </c>
      <c r="O51" s="61">
        <f t="shared" si="309"/>
        <v>0</v>
      </c>
      <c r="P51" s="61">
        <f t="shared" si="309"/>
        <v>0</v>
      </c>
      <c r="Q51" s="61">
        <f t="shared" si="309"/>
        <v>0</v>
      </c>
      <c r="R51" s="61">
        <f t="shared" si="309"/>
        <v>0</v>
      </c>
      <c r="S51" s="61">
        <f t="shared" si="309"/>
        <v>0</v>
      </c>
      <c r="T51" s="61">
        <f t="shared" si="309"/>
        <v>0</v>
      </c>
      <c r="U51" s="61">
        <f t="shared" si="309"/>
        <v>0</v>
      </c>
      <c r="V51" s="61">
        <f t="shared" si="309"/>
        <v>0</v>
      </c>
      <c r="W51" s="61">
        <f t="shared" si="309"/>
        <v>0</v>
      </c>
      <c r="X51" s="61">
        <f t="shared" si="309"/>
        <v>0</v>
      </c>
      <c r="Y51" s="61">
        <f t="shared" si="309"/>
        <v>0</v>
      </c>
      <c r="Z51" s="61">
        <f t="shared" si="309"/>
        <v>0</v>
      </c>
      <c r="AA51" s="61">
        <f t="shared" si="309"/>
        <v>0</v>
      </c>
      <c r="AB51" s="61">
        <f t="shared" si="309"/>
        <v>0</v>
      </c>
      <c r="AC51" s="61">
        <f t="shared" si="309"/>
        <v>0</v>
      </c>
      <c r="AD51" s="61">
        <f t="shared" si="309"/>
        <v>0</v>
      </c>
      <c r="AE51" s="61">
        <f t="shared" si="309"/>
        <v>0</v>
      </c>
      <c r="AF51" s="61">
        <f t="shared" si="309"/>
        <v>0</v>
      </c>
      <c r="AG51" s="61">
        <f t="shared" si="309"/>
        <v>0</v>
      </c>
      <c r="AH51" s="61">
        <f t="shared" si="309"/>
        <v>0</v>
      </c>
      <c r="AI51" s="61">
        <f t="shared" si="309"/>
        <v>0</v>
      </c>
      <c r="AJ51" s="61">
        <f t="shared" si="309"/>
        <v>0</v>
      </c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</row>
    <row r="52" spans="4:116" x14ac:dyDescent="0.25">
      <c r="D52" s="14" t="s">
        <v>119</v>
      </c>
      <c r="F52" s="59">
        <f>SUM(G51:AJ51)</f>
        <v>0</v>
      </c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2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</row>
    <row r="53" spans="4:116" ht="15.75" thickBot="1" x14ac:dyDescent="0.3">
      <c r="E53" s="3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2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</row>
    <row r="54" spans="4:116" ht="15.75" thickBot="1" x14ac:dyDescent="0.3">
      <c r="E54" s="47" t="s">
        <v>56</v>
      </c>
      <c r="F54" s="78"/>
      <c r="G54" s="65">
        <f>F52-G104</f>
        <v>0</v>
      </c>
      <c r="H54" s="67" t="s">
        <v>120</v>
      </c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8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2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</row>
    <row r="55" spans="4:116" x14ac:dyDescent="0.25">
      <c r="G55" s="61"/>
      <c r="H55" s="82" t="s">
        <v>114</v>
      </c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2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</row>
    <row r="56" spans="4:116" x14ac:dyDescent="0.25"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2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</row>
    <row r="57" spans="4:116" x14ac:dyDescent="0.25"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2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</row>
    <row r="58" spans="4:116" x14ac:dyDescent="0.25">
      <c r="D58" s="39" t="s">
        <v>121</v>
      </c>
      <c r="E58" s="40"/>
      <c r="F58" s="40"/>
      <c r="G58" s="40"/>
      <c r="H58" s="40"/>
      <c r="I58" s="40"/>
      <c r="J58" s="40"/>
      <c r="K58" s="73"/>
      <c r="AJ58" s="41"/>
    </row>
    <row r="59" spans="4:116" x14ac:dyDescent="0.25">
      <c r="K59" s="73"/>
      <c r="AJ59" s="41"/>
    </row>
    <row r="60" spans="4:116" x14ac:dyDescent="0.25">
      <c r="K60" s="73"/>
      <c r="AJ60" s="41"/>
    </row>
    <row r="61" spans="4:116" x14ac:dyDescent="0.25">
      <c r="D61" t="s">
        <v>122</v>
      </c>
      <c r="E61" t="s">
        <v>123</v>
      </c>
      <c r="F61" s="45">
        <v>1</v>
      </c>
      <c r="K61" s="73"/>
      <c r="AJ61" s="41"/>
    </row>
    <row r="62" spans="4:116" x14ac:dyDescent="0.25">
      <c r="D62" s="42" t="s">
        <v>124</v>
      </c>
      <c r="E62" t="s">
        <v>125</v>
      </c>
      <c r="F62" s="84">
        <v>80</v>
      </c>
      <c r="G62">
        <v>1</v>
      </c>
      <c r="H62">
        <v>2</v>
      </c>
      <c r="I62">
        <v>3</v>
      </c>
      <c r="J62">
        <v>4</v>
      </c>
      <c r="K62">
        <v>5</v>
      </c>
      <c r="L62">
        <v>6</v>
      </c>
      <c r="M62">
        <v>7</v>
      </c>
      <c r="N62">
        <v>8</v>
      </c>
      <c r="O62">
        <v>9</v>
      </c>
      <c r="P62">
        <v>10</v>
      </c>
      <c r="Q62">
        <v>11</v>
      </c>
      <c r="R62">
        <v>12</v>
      </c>
      <c r="S62">
        <v>13</v>
      </c>
      <c r="T62">
        <v>14</v>
      </c>
      <c r="U62">
        <v>15</v>
      </c>
      <c r="V62">
        <v>16</v>
      </c>
      <c r="W62">
        <v>17</v>
      </c>
      <c r="X62">
        <v>18</v>
      </c>
      <c r="Y62">
        <v>19</v>
      </c>
      <c r="Z62">
        <v>20</v>
      </c>
      <c r="AA62">
        <v>21</v>
      </c>
      <c r="AB62">
        <v>22</v>
      </c>
      <c r="AC62">
        <v>23</v>
      </c>
      <c r="AD62">
        <v>24</v>
      </c>
      <c r="AE62">
        <v>25</v>
      </c>
      <c r="AF62">
        <v>26</v>
      </c>
      <c r="AG62">
        <v>27</v>
      </c>
      <c r="AH62">
        <v>28</v>
      </c>
      <c r="AI62">
        <v>29</v>
      </c>
      <c r="AJ62" s="41">
        <v>30</v>
      </c>
      <c r="AK62">
        <v>31</v>
      </c>
      <c r="AL62">
        <v>32</v>
      </c>
      <c r="AM62">
        <v>33</v>
      </c>
      <c r="AN62">
        <v>34</v>
      </c>
      <c r="AO62">
        <v>35</v>
      </c>
      <c r="AP62">
        <v>36</v>
      </c>
      <c r="AQ62">
        <v>37</v>
      </c>
      <c r="AR62">
        <v>38</v>
      </c>
      <c r="AS62">
        <v>39</v>
      </c>
      <c r="AT62">
        <v>40</v>
      </c>
      <c r="AU62">
        <v>41</v>
      </c>
      <c r="AV62">
        <v>42</v>
      </c>
      <c r="AW62">
        <v>43</v>
      </c>
      <c r="AX62">
        <v>44</v>
      </c>
      <c r="AY62">
        <v>45</v>
      </c>
      <c r="AZ62">
        <v>46</v>
      </c>
      <c r="BA62">
        <v>47</v>
      </c>
      <c r="BB62">
        <v>48</v>
      </c>
      <c r="BC62">
        <v>49</v>
      </c>
      <c r="BD62">
        <v>50</v>
      </c>
      <c r="BE62">
        <v>51</v>
      </c>
      <c r="BF62">
        <v>52</v>
      </c>
      <c r="BG62">
        <v>53</v>
      </c>
      <c r="BH62">
        <v>54</v>
      </c>
      <c r="BI62">
        <v>55</v>
      </c>
      <c r="BJ62">
        <v>56</v>
      </c>
      <c r="BK62">
        <v>57</v>
      </c>
      <c r="BL62">
        <v>58</v>
      </c>
      <c r="BM62">
        <v>59</v>
      </c>
      <c r="BN62">
        <v>60</v>
      </c>
      <c r="BO62">
        <v>61</v>
      </c>
      <c r="BP62">
        <v>62</v>
      </c>
      <c r="BQ62">
        <v>63</v>
      </c>
      <c r="BR62">
        <v>64</v>
      </c>
      <c r="BS62">
        <v>65</v>
      </c>
      <c r="BT62">
        <v>66</v>
      </c>
      <c r="BU62">
        <v>67</v>
      </c>
      <c r="BV62">
        <v>68</v>
      </c>
      <c r="BW62">
        <v>69</v>
      </c>
      <c r="BX62">
        <v>70</v>
      </c>
      <c r="BY62">
        <v>71</v>
      </c>
      <c r="BZ62">
        <v>72</v>
      </c>
      <c r="CA62">
        <v>73</v>
      </c>
      <c r="CB62">
        <v>74</v>
      </c>
      <c r="CC62">
        <v>75</v>
      </c>
      <c r="CD62">
        <v>76</v>
      </c>
      <c r="CE62">
        <v>77</v>
      </c>
      <c r="CF62">
        <v>78</v>
      </c>
      <c r="CG62">
        <v>79</v>
      </c>
      <c r="CH62">
        <v>80</v>
      </c>
    </row>
    <row r="63" spans="4:116" x14ac:dyDescent="0.25">
      <c r="D63" t="s">
        <v>126</v>
      </c>
      <c r="E63" t="s">
        <v>50</v>
      </c>
      <c r="F63" s="42">
        <f>$F$3</f>
        <v>0.55800000000000005</v>
      </c>
      <c r="AJ63" s="41"/>
    </row>
    <row r="64" spans="4:116" x14ac:dyDescent="0.25">
      <c r="D64" t="s">
        <v>127</v>
      </c>
      <c r="E64" t="s">
        <v>55</v>
      </c>
      <c r="F64" s="42">
        <v>0.56999999999999995</v>
      </c>
      <c r="AJ64" s="41"/>
    </row>
    <row r="65" spans="4:86" x14ac:dyDescent="0.25">
      <c r="AJ65" s="41"/>
    </row>
    <row r="66" spans="4:86" x14ac:dyDescent="0.25">
      <c r="AJ66" s="41"/>
    </row>
    <row r="67" spans="4:86" x14ac:dyDescent="0.25">
      <c r="D67" s="51" t="s">
        <v>62</v>
      </c>
      <c r="E67" s="51"/>
      <c r="AJ67" s="41"/>
    </row>
    <row r="68" spans="4:86" x14ac:dyDescent="0.25">
      <c r="D68" t="s">
        <v>128</v>
      </c>
      <c r="E68" t="s">
        <v>129</v>
      </c>
      <c r="G68">
        <f>G62*$F$61</f>
        <v>1</v>
      </c>
      <c r="H68">
        <f t="shared" ref="H68:BS68" si="310">H62*$F$61</f>
        <v>2</v>
      </c>
      <c r="I68">
        <f t="shared" si="310"/>
        <v>3</v>
      </c>
      <c r="J68">
        <f t="shared" si="310"/>
        <v>4</v>
      </c>
      <c r="K68">
        <f t="shared" si="310"/>
        <v>5</v>
      </c>
      <c r="L68">
        <f t="shared" si="310"/>
        <v>6</v>
      </c>
      <c r="M68">
        <f t="shared" si="310"/>
        <v>7</v>
      </c>
      <c r="N68">
        <f t="shared" si="310"/>
        <v>8</v>
      </c>
      <c r="O68">
        <f t="shared" si="310"/>
        <v>9</v>
      </c>
      <c r="P68">
        <f t="shared" si="310"/>
        <v>10</v>
      </c>
      <c r="Q68">
        <f t="shared" si="310"/>
        <v>11</v>
      </c>
      <c r="R68">
        <f t="shared" si="310"/>
        <v>12</v>
      </c>
      <c r="S68">
        <f t="shared" si="310"/>
        <v>13</v>
      </c>
      <c r="T68">
        <f t="shared" si="310"/>
        <v>14</v>
      </c>
      <c r="U68">
        <f t="shared" si="310"/>
        <v>15</v>
      </c>
      <c r="V68">
        <f t="shared" si="310"/>
        <v>16</v>
      </c>
      <c r="W68">
        <f t="shared" si="310"/>
        <v>17</v>
      </c>
      <c r="X68">
        <f t="shared" si="310"/>
        <v>18</v>
      </c>
      <c r="Y68">
        <f t="shared" si="310"/>
        <v>19</v>
      </c>
      <c r="Z68">
        <f t="shared" si="310"/>
        <v>20</v>
      </c>
      <c r="AA68">
        <f t="shared" si="310"/>
        <v>21</v>
      </c>
      <c r="AB68">
        <f t="shared" si="310"/>
        <v>22</v>
      </c>
      <c r="AC68">
        <f t="shared" si="310"/>
        <v>23</v>
      </c>
      <c r="AD68">
        <f t="shared" si="310"/>
        <v>24</v>
      </c>
      <c r="AE68">
        <f t="shared" si="310"/>
        <v>25</v>
      </c>
      <c r="AF68">
        <f t="shared" si="310"/>
        <v>26</v>
      </c>
      <c r="AG68">
        <f t="shared" si="310"/>
        <v>27</v>
      </c>
      <c r="AH68">
        <f t="shared" si="310"/>
        <v>28</v>
      </c>
      <c r="AI68">
        <f t="shared" si="310"/>
        <v>29</v>
      </c>
      <c r="AJ68" s="46">
        <f t="shared" si="310"/>
        <v>30</v>
      </c>
      <c r="AK68">
        <f t="shared" si="310"/>
        <v>31</v>
      </c>
      <c r="AL68">
        <f t="shared" si="310"/>
        <v>32</v>
      </c>
      <c r="AM68">
        <f t="shared" si="310"/>
        <v>33</v>
      </c>
      <c r="AN68">
        <f t="shared" si="310"/>
        <v>34</v>
      </c>
      <c r="AO68">
        <f t="shared" si="310"/>
        <v>35</v>
      </c>
      <c r="AP68">
        <f t="shared" si="310"/>
        <v>36</v>
      </c>
      <c r="AQ68">
        <f t="shared" si="310"/>
        <v>37</v>
      </c>
      <c r="AR68">
        <f t="shared" si="310"/>
        <v>38</v>
      </c>
      <c r="AS68">
        <f t="shared" si="310"/>
        <v>39</v>
      </c>
      <c r="AT68">
        <f t="shared" si="310"/>
        <v>40</v>
      </c>
      <c r="AU68">
        <f t="shared" si="310"/>
        <v>41</v>
      </c>
      <c r="AV68">
        <f t="shared" si="310"/>
        <v>42</v>
      </c>
      <c r="AW68">
        <f t="shared" si="310"/>
        <v>43</v>
      </c>
      <c r="AX68">
        <f t="shared" si="310"/>
        <v>44</v>
      </c>
      <c r="AY68">
        <f t="shared" si="310"/>
        <v>45</v>
      </c>
      <c r="AZ68">
        <f t="shared" si="310"/>
        <v>46</v>
      </c>
      <c r="BA68">
        <f t="shared" si="310"/>
        <v>47</v>
      </c>
      <c r="BB68">
        <f t="shared" si="310"/>
        <v>48</v>
      </c>
      <c r="BC68">
        <f t="shared" si="310"/>
        <v>49</v>
      </c>
      <c r="BD68">
        <f t="shared" si="310"/>
        <v>50</v>
      </c>
      <c r="BE68">
        <f t="shared" si="310"/>
        <v>51</v>
      </c>
      <c r="BF68">
        <f t="shared" si="310"/>
        <v>52</v>
      </c>
      <c r="BG68">
        <f t="shared" si="310"/>
        <v>53</v>
      </c>
      <c r="BH68">
        <f t="shared" si="310"/>
        <v>54</v>
      </c>
      <c r="BI68">
        <f t="shared" si="310"/>
        <v>55</v>
      </c>
      <c r="BJ68">
        <f t="shared" si="310"/>
        <v>56</v>
      </c>
      <c r="BK68">
        <f t="shared" si="310"/>
        <v>57</v>
      </c>
      <c r="BL68">
        <f t="shared" si="310"/>
        <v>58</v>
      </c>
      <c r="BM68">
        <f t="shared" si="310"/>
        <v>59</v>
      </c>
      <c r="BN68">
        <f t="shared" si="310"/>
        <v>60</v>
      </c>
      <c r="BO68">
        <f t="shared" si="310"/>
        <v>61</v>
      </c>
      <c r="BP68">
        <f t="shared" si="310"/>
        <v>62</v>
      </c>
      <c r="BQ68">
        <f t="shared" si="310"/>
        <v>63</v>
      </c>
      <c r="BR68">
        <f t="shared" si="310"/>
        <v>64</v>
      </c>
      <c r="BS68">
        <f t="shared" si="310"/>
        <v>65</v>
      </c>
      <c r="BT68">
        <f t="shared" ref="BT68:CH68" si="311">BT62*$F$61</f>
        <v>66</v>
      </c>
      <c r="BU68">
        <f t="shared" si="311"/>
        <v>67</v>
      </c>
      <c r="BV68">
        <f t="shared" si="311"/>
        <v>68</v>
      </c>
      <c r="BW68">
        <f t="shared" si="311"/>
        <v>69</v>
      </c>
      <c r="BX68">
        <f t="shared" si="311"/>
        <v>70</v>
      </c>
      <c r="BY68">
        <f t="shared" si="311"/>
        <v>71</v>
      </c>
      <c r="BZ68">
        <f t="shared" si="311"/>
        <v>72</v>
      </c>
      <c r="CA68">
        <f t="shared" si="311"/>
        <v>73</v>
      </c>
      <c r="CB68">
        <f t="shared" si="311"/>
        <v>74</v>
      </c>
      <c r="CC68">
        <f t="shared" si="311"/>
        <v>75</v>
      </c>
      <c r="CD68">
        <f t="shared" si="311"/>
        <v>76</v>
      </c>
      <c r="CE68">
        <f t="shared" si="311"/>
        <v>77</v>
      </c>
      <c r="CF68">
        <f t="shared" si="311"/>
        <v>78</v>
      </c>
      <c r="CG68">
        <f t="shared" si="311"/>
        <v>79</v>
      </c>
      <c r="CH68">
        <f t="shared" si="311"/>
        <v>80</v>
      </c>
    </row>
    <row r="69" spans="4:86" x14ac:dyDescent="0.25">
      <c r="D69" t="s">
        <v>66</v>
      </c>
      <c r="E69" t="s">
        <v>67</v>
      </c>
      <c r="G69" s="56">
        <f>G68*$F$64*$F$63</f>
        <v>0.31806000000000001</v>
      </c>
      <c r="H69" s="56">
        <f t="shared" ref="H69:BS69" si="312">H68*$F$64*$F$63</f>
        <v>0.63612000000000002</v>
      </c>
      <c r="I69" s="56">
        <f t="shared" si="312"/>
        <v>0.95418000000000003</v>
      </c>
      <c r="J69" s="56">
        <f t="shared" si="312"/>
        <v>1.27224</v>
      </c>
      <c r="K69" s="56">
        <f t="shared" si="312"/>
        <v>1.5903</v>
      </c>
      <c r="L69" s="56">
        <f t="shared" si="312"/>
        <v>1.9083600000000001</v>
      </c>
      <c r="M69" s="56">
        <f t="shared" si="312"/>
        <v>2.2264200000000001</v>
      </c>
      <c r="N69" s="56">
        <f t="shared" si="312"/>
        <v>2.5444800000000001</v>
      </c>
      <c r="O69" s="56">
        <f t="shared" si="312"/>
        <v>2.8625400000000001</v>
      </c>
      <c r="P69" s="56">
        <f t="shared" si="312"/>
        <v>3.1806000000000001</v>
      </c>
      <c r="Q69" s="56">
        <f t="shared" si="312"/>
        <v>3.4986600000000001</v>
      </c>
      <c r="R69" s="56">
        <f t="shared" si="312"/>
        <v>3.8167200000000001</v>
      </c>
      <c r="S69" s="56">
        <f t="shared" si="312"/>
        <v>4.1347800000000001</v>
      </c>
      <c r="T69" s="56">
        <f t="shared" si="312"/>
        <v>4.4528400000000001</v>
      </c>
      <c r="U69" s="56">
        <f t="shared" si="312"/>
        <v>4.7709000000000001</v>
      </c>
      <c r="V69" s="56">
        <f t="shared" si="312"/>
        <v>5.0889600000000002</v>
      </c>
      <c r="W69" s="56">
        <f t="shared" si="312"/>
        <v>5.4070200000000002</v>
      </c>
      <c r="X69" s="56">
        <f t="shared" si="312"/>
        <v>5.7250800000000002</v>
      </c>
      <c r="Y69" s="56">
        <f t="shared" si="312"/>
        <v>6.0431399999999993</v>
      </c>
      <c r="Z69" s="56">
        <f t="shared" si="312"/>
        <v>6.3612000000000002</v>
      </c>
      <c r="AA69" s="56">
        <f t="shared" si="312"/>
        <v>6.6792600000000002</v>
      </c>
      <c r="AB69" s="56">
        <f t="shared" si="312"/>
        <v>6.9973200000000002</v>
      </c>
      <c r="AC69" s="56">
        <f t="shared" si="312"/>
        <v>7.3153800000000002</v>
      </c>
      <c r="AD69" s="56">
        <f t="shared" si="312"/>
        <v>7.6334400000000002</v>
      </c>
      <c r="AE69" s="56">
        <f t="shared" si="312"/>
        <v>7.9514999999999993</v>
      </c>
      <c r="AF69" s="56">
        <f t="shared" si="312"/>
        <v>8.2695600000000002</v>
      </c>
      <c r="AG69" s="56">
        <f t="shared" si="312"/>
        <v>8.5876199999999994</v>
      </c>
      <c r="AH69" s="56">
        <f t="shared" si="312"/>
        <v>8.9056800000000003</v>
      </c>
      <c r="AI69" s="56">
        <f t="shared" si="312"/>
        <v>9.2237399999999994</v>
      </c>
      <c r="AJ69" s="46">
        <f t="shared" si="312"/>
        <v>9.5418000000000003</v>
      </c>
      <c r="AK69" s="56">
        <f t="shared" si="312"/>
        <v>9.8598599999999994</v>
      </c>
      <c r="AL69" s="56">
        <f t="shared" si="312"/>
        <v>10.17792</v>
      </c>
      <c r="AM69" s="56">
        <f t="shared" si="312"/>
        <v>10.495979999999999</v>
      </c>
      <c r="AN69" s="56">
        <f t="shared" si="312"/>
        <v>10.81404</v>
      </c>
      <c r="AO69" s="56">
        <f t="shared" si="312"/>
        <v>11.132100000000001</v>
      </c>
      <c r="AP69" s="56">
        <f t="shared" si="312"/>
        <v>11.45016</v>
      </c>
      <c r="AQ69" s="56">
        <f t="shared" si="312"/>
        <v>11.768220000000001</v>
      </c>
      <c r="AR69" s="56">
        <f t="shared" si="312"/>
        <v>12.086279999999999</v>
      </c>
      <c r="AS69" s="56">
        <f t="shared" si="312"/>
        <v>12.404339999999999</v>
      </c>
      <c r="AT69" s="56">
        <f t="shared" si="312"/>
        <v>12.7224</v>
      </c>
      <c r="AU69" s="56">
        <f t="shared" si="312"/>
        <v>13.040459999999999</v>
      </c>
      <c r="AV69" s="56">
        <f t="shared" si="312"/>
        <v>13.35852</v>
      </c>
      <c r="AW69" s="56">
        <f t="shared" si="312"/>
        <v>13.67658</v>
      </c>
      <c r="AX69" s="56">
        <f t="shared" si="312"/>
        <v>13.99464</v>
      </c>
      <c r="AY69" s="56">
        <f t="shared" si="312"/>
        <v>14.312700000000001</v>
      </c>
      <c r="AZ69" s="56">
        <f t="shared" si="312"/>
        <v>14.63076</v>
      </c>
      <c r="BA69" s="56">
        <f t="shared" si="312"/>
        <v>14.948820000000001</v>
      </c>
      <c r="BB69" s="56">
        <f t="shared" si="312"/>
        <v>15.26688</v>
      </c>
      <c r="BC69" s="56">
        <f t="shared" si="312"/>
        <v>15.58494</v>
      </c>
      <c r="BD69" s="56">
        <f t="shared" si="312"/>
        <v>15.902999999999999</v>
      </c>
      <c r="BE69" s="56">
        <f t="shared" si="312"/>
        <v>16.221060000000001</v>
      </c>
      <c r="BF69" s="56">
        <f t="shared" si="312"/>
        <v>16.53912</v>
      </c>
      <c r="BG69" s="56">
        <f t="shared" si="312"/>
        <v>16.85718</v>
      </c>
      <c r="BH69" s="56">
        <f t="shared" si="312"/>
        <v>17.175239999999999</v>
      </c>
      <c r="BI69" s="56">
        <f t="shared" si="312"/>
        <v>17.493300000000001</v>
      </c>
      <c r="BJ69" s="56">
        <f t="shared" si="312"/>
        <v>17.811360000000001</v>
      </c>
      <c r="BK69" s="56">
        <f t="shared" si="312"/>
        <v>18.12942</v>
      </c>
      <c r="BL69" s="56">
        <f t="shared" si="312"/>
        <v>18.447479999999999</v>
      </c>
      <c r="BM69" s="56">
        <f t="shared" si="312"/>
        <v>18.765539999999998</v>
      </c>
      <c r="BN69" s="56">
        <f t="shared" si="312"/>
        <v>19.083600000000001</v>
      </c>
      <c r="BO69" s="56">
        <f t="shared" si="312"/>
        <v>19.40166</v>
      </c>
      <c r="BP69" s="56">
        <f t="shared" si="312"/>
        <v>19.719719999999999</v>
      </c>
      <c r="BQ69" s="56">
        <f t="shared" si="312"/>
        <v>20.037780000000001</v>
      </c>
      <c r="BR69" s="56">
        <f t="shared" si="312"/>
        <v>20.355840000000001</v>
      </c>
      <c r="BS69" s="56">
        <f t="shared" si="312"/>
        <v>20.6739</v>
      </c>
      <c r="BT69" s="56">
        <f t="shared" ref="BT69:CH69" si="313">BT68*$F$64*$F$63</f>
        <v>20.991959999999999</v>
      </c>
      <c r="BU69" s="56">
        <f t="shared" si="313"/>
        <v>21.310020000000002</v>
      </c>
      <c r="BV69" s="56">
        <f t="shared" si="313"/>
        <v>21.628080000000001</v>
      </c>
      <c r="BW69" s="56">
        <f t="shared" si="313"/>
        <v>21.94614</v>
      </c>
      <c r="BX69" s="56">
        <f t="shared" si="313"/>
        <v>22.264200000000002</v>
      </c>
      <c r="BY69" s="56">
        <f t="shared" si="313"/>
        <v>22.582260000000002</v>
      </c>
      <c r="BZ69" s="56">
        <f t="shared" si="313"/>
        <v>22.900320000000001</v>
      </c>
      <c r="CA69" s="56">
        <f t="shared" si="313"/>
        <v>23.218380000000003</v>
      </c>
      <c r="CB69" s="56">
        <f t="shared" si="313"/>
        <v>23.536440000000002</v>
      </c>
      <c r="CC69" s="56">
        <f t="shared" si="313"/>
        <v>23.854499999999998</v>
      </c>
      <c r="CD69" s="56">
        <f t="shared" si="313"/>
        <v>24.172559999999997</v>
      </c>
      <c r="CE69" s="56">
        <f t="shared" si="313"/>
        <v>24.49062</v>
      </c>
      <c r="CF69" s="56">
        <f t="shared" si="313"/>
        <v>24.808679999999999</v>
      </c>
      <c r="CG69" s="56">
        <f t="shared" si="313"/>
        <v>25.126739999999998</v>
      </c>
      <c r="CH69" s="56">
        <f t="shared" si="313"/>
        <v>25.444800000000001</v>
      </c>
    </row>
    <row r="70" spans="4:86" x14ac:dyDescent="0.25">
      <c r="D70" t="s">
        <v>68</v>
      </c>
      <c r="E70" t="s">
        <v>69</v>
      </c>
      <c r="G70" s="56">
        <f>EXP(-1.0587+0.8836*LN(G69)+0.284)</f>
        <v>0.16748235753243917</v>
      </c>
      <c r="H70" s="56">
        <f t="shared" ref="H70:BS70" si="314">EXP(-1.0587+0.8836*LN(H69)+0.284)</f>
        <v>0.30900049112443423</v>
      </c>
      <c r="I70" s="56">
        <f t="shared" si="314"/>
        <v>0.442133483706177</v>
      </c>
      <c r="J70" s="56">
        <f t="shared" si="314"/>
        <v>0.57009768026849073</v>
      </c>
      <c r="K70" s="56">
        <f t="shared" si="314"/>
        <v>0.69435083379997731</v>
      </c>
      <c r="L70" s="56">
        <f t="shared" si="314"/>
        <v>0.81572450746822267</v>
      </c>
      <c r="M70" s="56">
        <f t="shared" si="314"/>
        <v>0.93475477789451045</v>
      </c>
      <c r="N70" s="56">
        <f t="shared" si="314"/>
        <v>1.0518150436098577</v>
      </c>
      <c r="O70" s="56">
        <f t="shared" si="314"/>
        <v>1.1671797572845719</v>
      </c>
      <c r="P70" s="56">
        <f t="shared" si="314"/>
        <v>1.2810588041507411</v>
      </c>
      <c r="Q70" s="56">
        <f t="shared" si="314"/>
        <v>1.3936176632945512</v>
      </c>
      <c r="R70" s="56">
        <f t="shared" si="314"/>
        <v>1.5049900009981492</v>
      </c>
      <c r="S70" s="56">
        <f t="shared" si="314"/>
        <v>1.6152859354607614</v>
      </c>
      <c r="T70" s="56">
        <f t="shared" si="314"/>
        <v>1.724597681247535</v>
      </c>
      <c r="U70" s="56">
        <f t="shared" si="314"/>
        <v>1.8330035329411434</v>
      </c>
      <c r="V70" s="56">
        <f t="shared" si="314"/>
        <v>1.9405707552484375</v>
      </c>
      <c r="W70" s="56">
        <f t="shared" si="314"/>
        <v>2.0473577295612251</v>
      </c>
      <c r="X70" s="56">
        <f t="shared" si="314"/>
        <v>2.1534155808714099</v>
      </c>
      <c r="Y70" s="56">
        <f t="shared" si="314"/>
        <v>2.2587894327844995</v>
      </c>
      <c r="Z70" s="56">
        <f t="shared" si="314"/>
        <v>2.3635193907823329</v>
      </c>
      <c r="AA70" s="56">
        <f t="shared" si="314"/>
        <v>2.4676413232447207</v>
      </c>
      <c r="AB70" s="56">
        <f t="shared" si="314"/>
        <v>2.5711874894900228</v>
      </c>
      <c r="AC70" s="56">
        <f t="shared" si="314"/>
        <v>2.6741870503986558</v>
      </c>
      <c r="AD70" s="56">
        <f t="shared" si="314"/>
        <v>2.7766664877267333</v>
      </c>
      <c r="AE70" s="56">
        <f t="shared" si="314"/>
        <v>2.8786499515648556</v>
      </c>
      <c r="AF70" s="56">
        <f t="shared" si="314"/>
        <v>2.9801595506385947</v>
      </c>
      <c r="AG70" s="56">
        <f t="shared" si="314"/>
        <v>3.0812155966911661</v>
      </c>
      <c r="AH70" s="56">
        <f t="shared" si="314"/>
        <v>3.1818368116434752</v>
      </c>
      <c r="AI70" s="56">
        <f t="shared" si="314"/>
        <v>3.2820405043282403</v>
      </c>
      <c r="AJ70" s="46">
        <f t="shared" si="314"/>
        <v>3.3818427221621365</v>
      </c>
      <c r="AK70" s="56">
        <f t="shared" si="314"/>
        <v>3.4812583820268856</v>
      </c>
      <c r="AL70" s="56">
        <f t="shared" si="314"/>
        <v>3.5803013837880782</v>
      </c>
      <c r="AM70" s="56">
        <f t="shared" si="314"/>
        <v>3.6789847092254986</v>
      </c>
      <c r="AN70" s="56">
        <f t="shared" si="314"/>
        <v>3.7773205086350186</v>
      </c>
      <c r="AO70" s="56">
        <f t="shared" si="314"/>
        <v>3.8753201769556771</v>
      </c>
      <c r="AP70" s="56">
        <f t="shared" si="314"/>
        <v>3.9729944209520331</v>
      </c>
      <c r="AQ70" s="56">
        <f t="shared" si="314"/>
        <v>4.0703533187219261</v>
      </c>
      <c r="AR70" s="56">
        <f t="shared" si="314"/>
        <v>4.1674063725900536</v>
      </c>
      <c r="AS70" s="56">
        <f t="shared" si="314"/>
        <v>4.2641625562771974</v>
      </c>
      <c r="AT70" s="56">
        <f t="shared" si="314"/>
        <v>4.3606303570954283</v>
      </c>
      <c r="AU70" s="56">
        <f t="shared" si="314"/>
        <v>4.4568178138050296</v>
      </c>
      <c r="AV70" s="56">
        <f t="shared" si="314"/>
        <v>4.5527325506740643</v>
      </c>
      <c r="AW70" s="56">
        <f t="shared" si="314"/>
        <v>4.6483818082028137</v>
      </c>
      <c r="AX70" s="56">
        <f t="shared" si="314"/>
        <v>4.7437724709095654</v>
      </c>
      <c r="AY70" s="56">
        <f t="shared" si="314"/>
        <v>4.8389110925192682</v>
      </c>
      <c r="AZ70" s="56">
        <f t="shared" si="314"/>
        <v>4.9338039188500087</v>
      </c>
      <c r="BA70" s="56">
        <f t="shared" si="314"/>
        <v>5.0284569086532702</v>
      </c>
      <c r="BB70" s="56">
        <f t="shared" si="314"/>
        <v>5.1228757526304616</v>
      </c>
      <c r="BC70" s="56">
        <f t="shared" si="314"/>
        <v>5.2170658908200425</v>
      </c>
      <c r="BD70" s="56">
        <f t="shared" si="314"/>
        <v>5.3110325285251845</v>
      </c>
      <c r="BE70" s="56">
        <f t="shared" si="314"/>
        <v>5.4047806509312304</v>
      </c>
      <c r="BF70" s="56">
        <f t="shared" si="314"/>
        <v>5.4983150365443034</v>
      </c>
      <c r="BG70" s="56">
        <f t="shared" si="314"/>
        <v>5.5916402695669429</v>
      </c>
      <c r="BH70" s="56">
        <f t="shared" si="314"/>
        <v>5.6847607513133322</v>
      </c>
      <c r="BI70" s="56">
        <f t="shared" si="314"/>
        <v>5.7776807107550106</v>
      </c>
      <c r="BJ70" s="56">
        <f t="shared" si="314"/>
        <v>5.8704042142779542</v>
      </c>
      <c r="BK70" s="56">
        <f t="shared" si="314"/>
        <v>5.962935174722972</v>
      </c>
      <c r="BL70" s="56">
        <f t="shared" si="314"/>
        <v>6.0552773597737533</v>
      </c>
      <c r="BM70" s="56">
        <f t="shared" si="314"/>
        <v>6.1474343997500034</v>
      </c>
      <c r="BN70" s="56">
        <f t="shared" si="314"/>
        <v>6.2394097948573028</v>
      </c>
      <c r="BO70" s="56">
        <f t="shared" si="314"/>
        <v>6.3312069219399216</v>
      </c>
      <c r="BP70" s="56">
        <f t="shared" si="314"/>
        <v>6.4228290407782787</v>
      </c>
      <c r="BQ70" s="56">
        <f t="shared" si="314"/>
        <v>6.5142792999686012</v>
      </c>
      <c r="BR70" s="56">
        <f t="shared" si="314"/>
        <v>6.6055607424186649</v>
      </c>
      <c r="BS70" s="56">
        <f t="shared" si="314"/>
        <v>6.6966763104903242</v>
      </c>
      <c r="BT70" s="56">
        <f t="shared" ref="BT70:CH70" si="315">EXP(-1.0587+0.8836*LN(BT69)+0.284)</f>
        <v>6.7876288508165885</v>
      </c>
      <c r="BU70" s="56">
        <f t="shared" si="315"/>
        <v>6.8784211188184621</v>
      </c>
      <c r="BV70" s="56">
        <f t="shared" si="315"/>
        <v>6.9690557829444701</v>
      </c>
      <c r="BW70" s="56">
        <f t="shared" si="315"/>
        <v>7.0595354286537209</v>
      </c>
      <c r="BX70" s="56">
        <f t="shared" si="315"/>
        <v>7.1498625621614984</v>
      </c>
      <c r="BY70" s="56">
        <f t="shared" si="315"/>
        <v>7.2400396139647434</v>
      </c>
      <c r="BZ70" s="56">
        <f t="shared" si="315"/>
        <v>7.330068942163261</v>
      </c>
      <c r="CA70" s="56">
        <f t="shared" si="315"/>
        <v>7.4199528355911895</v>
      </c>
      <c r="CB70" s="56">
        <f t="shared" si="315"/>
        <v>7.5096935167719829</v>
      </c>
      <c r="CC70" s="56">
        <f t="shared" si="315"/>
        <v>7.5992931447091214</v>
      </c>
      <c r="CD70" s="56">
        <f t="shared" si="315"/>
        <v>7.6887538175237706</v>
      </c>
      <c r="CE70" s="56">
        <f t="shared" si="315"/>
        <v>7.7780775749496502</v>
      </c>
      <c r="CF70" s="56">
        <f t="shared" si="315"/>
        <v>7.8672664006945876</v>
      </c>
      <c r="CG70" s="56">
        <f t="shared" si="315"/>
        <v>7.9563222246775691</v>
      </c>
      <c r="CH70" s="56">
        <f t="shared" si="315"/>
        <v>8.0452469251492538</v>
      </c>
    </row>
    <row r="71" spans="4:86" x14ac:dyDescent="0.25">
      <c r="D71" t="s">
        <v>130</v>
      </c>
      <c r="E71" t="s">
        <v>50</v>
      </c>
      <c r="G71" s="56">
        <f>$F$63*70</f>
        <v>39.06</v>
      </c>
      <c r="H71" s="56">
        <f t="shared" ref="H71:BS71" si="316">$F$63*70</f>
        <v>39.06</v>
      </c>
      <c r="I71" s="56">
        <f t="shared" si="316"/>
        <v>39.06</v>
      </c>
      <c r="J71" s="56">
        <f t="shared" si="316"/>
        <v>39.06</v>
      </c>
      <c r="K71" s="56">
        <f t="shared" si="316"/>
        <v>39.06</v>
      </c>
      <c r="L71" s="56">
        <f t="shared" si="316"/>
        <v>39.06</v>
      </c>
      <c r="M71" s="56">
        <f t="shared" si="316"/>
        <v>39.06</v>
      </c>
      <c r="N71" s="56">
        <f t="shared" si="316"/>
        <v>39.06</v>
      </c>
      <c r="O71" s="56">
        <f t="shared" si="316"/>
        <v>39.06</v>
      </c>
      <c r="P71" s="56">
        <f t="shared" si="316"/>
        <v>39.06</v>
      </c>
      <c r="Q71" s="56">
        <f t="shared" si="316"/>
        <v>39.06</v>
      </c>
      <c r="R71" s="56">
        <f t="shared" si="316"/>
        <v>39.06</v>
      </c>
      <c r="S71" s="56">
        <f t="shared" si="316"/>
        <v>39.06</v>
      </c>
      <c r="T71" s="56">
        <f t="shared" si="316"/>
        <v>39.06</v>
      </c>
      <c r="U71" s="56">
        <f t="shared" si="316"/>
        <v>39.06</v>
      </c>
      <c r="V71" s="56">
        <f t="shared" si="316"/>
        <v>39.06</v>
      </c>
      <c r="W71" s="56">
        <f t="shared" si="316"/>
        <v>39.06</v>
      </c>
      <c r="X71" s="56">
        <f t="shared" si="316"/>
        <v>39.06</v>
      </c>
      <c r="Y71" s="56">
        <f t="shared" si="316"/>
        <v>39.06</v>
      </c>
      <c r="Z71" s="56">
        <f t="shared" si="316"/>
        <v>39.06</v>
      </c>
      <c r="AA71" s="56">
        <f t="shared" si="316"/>
        <v>39.06</v>
      </c>
      <c r="AB71" s="56">
        <f t="shared" si="316"/>
        <v>39.06</v>
      </c>
      <c r="AC71" s="56">
        <f t="shared" si="316"/>
        <v>39.06</v>
      </c>
      <c r="AD71" s="56">
        <f t="shared" si="316"/>
        <v>39.06</v>
      </c>
      <c r="AE71" s="56">
        <f t="shared" si="316"/>
        <v>39.06</v>
      </c>
      <c r="AF71" s="56">
        <f t="shared" si="316"/>
        <v>39.06</v>
      </c>
      <c r="AG71" s="56">
        <f t="shared" si="316"/>
        <v>39.06</v>
      </c>
      <c r="AH71" s="56">
        <f t="shared" si="316"/>
        <v>39.06</v>
      </c>
      <c r="AI71" s="56">
        <f t="shared" si="316"/>
        <v>39.06</v>
      </c>
      <c r="AJ71" s="46">
        <f t="shared" si="316"/>
        <v>39.06</v>
      </c>
      <c r="AK71" s="56">
        <f t="shared" si="316"/>
        <v>39.06</v>
      </c>
      <c r="AL71" s="56">
        <f t="shared" si="316"/>
        <v>39.06</v>
      </c>
      <c r="AM71" s="56">
        <f t="shared" si="316"/>
        <v>39.06</v>
      </c>
      <c r="AN71" s="56">
        <f t="shared" si="316"/>
        <v>39.06</v>
      </c>
      <c r="AO71" s="56">
        <f t="shared" si="316"/>
        <v>39.06</v>
      </c>
      <c r="AP71" s="56">
        <f t="shared" si="316"/>
        <v>39.06</v>
      </c>
      <c r="AQ71" s="56">
        <f t="shared" si="316"/>
        <v>39.06</v>
      </c>
      <c r="AR71" s="56">
        <f t="shared" si="316"/>
        <v>39.06</v>
      </c>
      <c r="AS71" s="56">
        <f t="shared" si="316"/>
        <v>39.06</v>
      </c>
      <c r="AT71" s="56">
        <f t="shared" si="316"/>
        <v>39.06</v>
      </c>
      <c r="AU71" s="56">
        <f t="shared" si="316"/>
        <v>39.06</v>
      </c>
      <c r="AV71" s="56">
        <f t="shared" si="316"/>
        <v>39.06</v>
      </c>
      <c r="AW71" s="56">
        <f t="shared" si="316"/>
        <v>39.06</v>
      </c>
      <c r="AX71" s="56">
        <f t="shared" si="316"/>
        <v>39.06</v>
      </c>
      <c r="AY71" s="56">
        <f t="shared" si="316"/>
        <v>39.06</v>
      </c>
      <c r="AZ71" s="56">
        <f t="shared" si="316"/>
        <v>39.06</v>
      </c>
      <c r="BA71" s="56">
        <f t="shared" si="316"/>
        <v>39.06</v>
      </c>
      <c r="BB71" s="56">
        <f t="shared" si="316"/>
        <v>39.06</v>
      </c>
      <c r="BC71" s="56">
        <f t="shared" si="316"/>
        <v>39.06</v>
      </c>
      <c r="BD71" s="56">
        <f t="shared" si="316"/>
        <v>39.06</v>
      </c>
      <c r="BE71" s="56">
        <f t="shared" si="316"/>
        <v>39.06</v>
      </c>
      <c r="BF71" s="56">
        <f t="shared" si="316"/>
        <v>39.06</v>
      </c>
      <c r="BG71" s="56">
        <f t="shared" si="316"/>
        <v>39.06</v>
      </c>
      <c r="BH71" s="56">
        <f t="shared" si="316"/>
        <v>39.06</v>
      </c>
      <c r="BI71" s="56">
        <f t="shared" si="316"/>
        <v>39.06</v>
      </c>
      <c r="BJ71" s="56">
        <f t="shared" si="316"/>
        <v>39.06</v>
      </c>
      <c r="BK71" s="56">
        <f t="shared" si="316"/>
        <v>39.06</v>
      </c>
      <c r="BL71" s="56">
        <f t="shared" si="316"/>
        <v>39.06</v>
      </c>
      <c r="BM71" s="56">
        <f t="shared" si="316"/>
        <v>39.06</v>
      </c>
      <c r="BN71" s="56">
        <f t="shared" si="316"/>
        <v>39.06</v>
      </c>
      <c r="BO71" s="56">
        <f t="shared" si="316"/>
        <v>39.06</v>
      </c>
      <c r="BP71" s="56">
        <f t="shared" si="316"/>
        <v>39.06</v>
      </c>
      <c r="BQ71" s="56">
        <f t="shared" si="316"/>
        <v>39.06</v>
      </c>
      <c r="BR71" s="56">
        <f t="shared" si="316"/>
        <v>39.06</v>
      </c>
      <c r="BS71" s="56">
        <f t="shared" si="316"/>
        <v>39.06</v>
      </c>
      <c r="BT71" s="56">
        <f t="shared" ref="BT71:CH71" si="317">$F$63*70</f>
        <v>39.06</v>
      </c>
      <c r="BU71" s="56">
        <f t="shared" si="317"/>
        <v>39.06</v>
      </c>
      <c r="BV71" s="56">
        <f t="shared" si="317"/>
        <v>39.06</v>
      </c>
      <c r="BW71" s="56">
        <f t="shared" si="317"/>
        <v>39.06</v>
      </c>
      <c r="BX71" s="56">
        <f t="shared" si="317"/>
        <v>39.06</v>
      </c>
      <c r="BY71" s="56">
        <f t="shared" si="317"/>
        <v>39.06</v>
      </c>
      <c r="BZ71" s="56">
        <f t="shared" si="317"/>
        <v>39.06</v>
      </c>
      <c r="CA71" s="56">
        <f t="shared" si="317"/>
        <v>39.06</v>
      </c>
      <c r="CB71" s="56">
        <f t="shared" si="317"/>
        <v>39.06</v>
      </c>
      <c r="CC71" s="56">
        <f t="shared" si="317"/>
        <v>39.06</v>
      </c>
      <c r="CD71" s="56">
        <f t="shared" si="317"/>
        <v>39.06</v>
      </c>
      <c r="CE71" s="56">
        <f t="shared" si="317"/>
        <v>39.06</v>
      </c>
      <c r="CF71" s="56">
        <f t="shared" si="317"/>
        <v>39.06</v>
      </c>
      <c r="CG71" s="56">
        <f t="shared" si="317"/>
        <v>39.06</v>
      </c>
      <c r="CH71" s="56">
        <f t="shared" si="317"/>
        <v>39.06</v>
      </c>
    </row>
    <row r="72" spans="4:86" ht="16.5" x14ac:dyDescent="0.25">
      <c r="D72" s="42" t="s">
        <v>71</v>
      </c>
      <c r="E72" t="s">
        <v>72</v>
      </c>
      <c r="F72" s="58" t="s">
        <v>73</v>
      </c>
      <c r="G72" s="56">
        <f>IF(G62&gt;30,10*$F$63,$F$63*(10/2+10/30*G62/2))</f>
        <v>2.8830000000000005</v>
      </c>
      <c r="H72" s="56">
        <f t="shared" ref="H72:BS72" si="318">IF(H62&gt;30,10*$F$63,$F$63*(10/2+10/30*H62/2))</f>
        <v>2.976</v>
      </c>
      <c r="I72" s="56">
        <f t="shared" si="318"/>
        <v>3.0690000000000004</v>
      </c>
      <c r="J72" s="56">
        <f t="shared" si="318"/>
        <v>3.1620000000000004</v>
      </c>
      <c r="K72" s="56">
        <f t="shared" si="318"/>
        <v>3.2550000000000003</v>
      </c>
      <c r="L72" s="56">
        <f t="shared" si="318"/>
        <v>3.3480000000000003</v>
      </c>
      <c r="M72" s="56">
        <f t="shared" si="318"/>
        <v>3.4409999999999998</v>
      </c>
      <c r="N72" s="56">
        <f t="shared" si="318"/>
        <v>3.5340000000000003</v>
      </c>
      <c r="O72" s="56">
        <f t="shared" si="318"/>
        <v>3.6270000000000002</v>
      </c>
      <c r="P72" s="56">
        <f t="shared" si="318"/>
        <v>3.72</v>
      </c>
      <c r="Q72" s="56">
        <f t="shared" si="318"/>
        <v>3.8130000000000002</v>
      </c>
      <c r="R72" s="56">
        <f t="shared" si="318"/>
        <v>3.9060000000000006</v>
      </c>
      <c r="S72" s="56">
        <f t="shared" si="318"/>
        <v>3.9990000000000001</v>
      </c>
      <c r="T72" s="56">
        <f t="shared" si="318"/>
        <v>4.0920000000000005</v>
      </c>
      <c r="U72" s="56">
        <f t="shared" si="318"/>
        <v>4.1850000000000005</v>
      </c>
      <c r="V72" s="56">
        <f t="shared" si="318"/>
        <v>4.2780000000000005</v>
      </c>
      <c r="W72" s="56">
        <f t="shared" si="318"/>
        <v>4.3710000000000004</v>
      </c>
      <c r="X72" s="56">
        <f t="shared" si="318"/>
        <v>4.4640000000000004</v>
      </c>
      <c r="Y72" s="56">
        <f t="shared" si="318"/>
        <v>4.5570000000000004</v>
      </c>
      <c r="Z72" s="56">
        <f t="shared" si="318"/>
        <v>4.6499999999999995</v>
      </c>
      <c r="AA72" s="56">
        <f t="shared" si="318"/>
        <v>4.7430000000000003</v>
      </c>
      <c r="AB72" s="56">
        <f t="shared" si="318"/>
        <v>4.8360000000000003</v>
      </c>
      <c r="AC72" s="56">
        <f t="shared" si="318"/>
        <v>4.9289999999999994</v>
      </c>
      <c r="AD72" s="56">
        <f t="shared" si="318"/>
        <v>5.0220000000000002</v>
      </c>
      <c r="AE72" s="56">
        <f t="shared" si="318"/>
        <v>5.1150000000000002</v>
      </c>
      <c r="AF72" s="56">
        <f t="shared" si="318"/>
        <v>5.2080000000000002</v>
      </c>
      <c r="AG72" s="56">
        <f t="shared" si="318"/>
        <v>5.3010000000000002</v>
      </c>
      <c r="AH72" s="56">
        <f t="shared" si="318"/>
        <v>5.3940000000000001</v>
      </c>
      <c r="AI72" s="56">
        <f t="shared" si="318"/>
        <v>5.4870000000000001</v>
      </c>
      <c r="AJ72" s="46">
        <f t="shared" si="318"/>
        <v>5.58</v>
      </c>
      <c r="AK72" s="56">
        <f t="shared" si="318"/>
        <v>5.58</v>
      </c>
      <c r="AL72" s="56">
        <f t="shared" si="318"/>
        <v>5.58</v>
      </c>
      <c r="AM72" s="56">
        <f t="shared" si="318"/>
        <v>5.58</v>
      </c>
      <c r="AN72" s="56">
        <f t="shared" si="318"/>
        <v>5.58</v>
      </c>
      <c r="AO72" s="56">
        <f t="shared" si="318"/>
        <v>5.58</v>
      </c>
      <c r="AP72" s="56">
        <f t="shared" si="318"/>
        <v>5.58</v>
      </c>
      <c r="AQ72" s="56">
        <f t="shared" si="318"/>
        <v>5.58</v>
      </c>
      <c r="AR72" s="56">
        <f t="shared" si="318"/>
        <v>5.58</v>
      </c>
      <c r="AS72" s="56">
        <f t="shared" si="318"/>
        <v>5.58</v>
      </c>
      <c r="AT72" s="56">
        <f t="shared" si="318"/>
        <v>5.58</v>
      </c>
      <c r="AU72" s="56">
        <f t="shared" si="318"/>
        <v>5.58</v>
      </c>
      <c r="AV72" s="56">
        <f t="shared" si="318"/>
        <v>5.58</v>
      </c>
      <c r="AW72" s="56">
        <f t="shared" si="318"/>
        <v>5.58</v>
      </c>
      <c r="AX72" s="56">
        <f t="shared" si="318"/>
        <v>5.58</v>
      </c>
      <c r="AY72" s="56">
        <f t="shared" si="318"/>
        <v>5.58</v>
      </c>
      <c r="AZ72" s="56">
        <f t="shared" si="318"/>
        <v>5.58</v>
      </c>
      <c r="BA72" s="56">
        <f t="shared" si="318"/>
        <v>5.58</v>
      </c>
      <c r="BB72" s="56">
        <f t="shared" si="318"/>
        <v>5.58</v>
      </c>
      <c r="BC72" s="56">
        <f t="shared" si="318"/>
        <v>5.58</v>
      </c>
      <c r="BD72" s="56">
        <f t="shared" si="318"/>
        <v>5.58</v>
      </c>
      <c r="BE72" s="56">
        <f t="shared" si="318"/>
        <v>5.58</v>
      </c>
      <c r="BF72" s="56">
        <f t="shared" si="318"/>
        <v>5.58</v>
      </c>
      <c r="BG72" s="56">
        <f t="shared" si="318"/>
        <v>5.58</v>
      </c>
      <c r="BH72" s="56">
        <f t="shared" si="318"/>
        <v>5.58</v>
      </c>
      <c r="BI72" s="56">
        <f t="shared" si="318"/>
        <v>5.58</v>
      </c>
      <c r="BJ72" s="56">
        <f t="shared" si="318"/>
        <v>5.58</v>
      </c>
      <c r="BK72" s="56">
        <f t="shared" si="318"/>
        <v>5.58</v>
      </c>
      <c r="BL72" s="56">
        <f t="shared" si="318"/>
        <v>5.58</v>
      </c>
      <c r="BM72" s="56">
        <f t="shared" si="318"/>
        <v>5.58</v>
      </c>
      <c r="BN72" s="56">
        <f t="shared" si="318"/>
        <v>5.58</v>
      </c>
      <c r="BO72" s="56">
        <f t="shared" si="318"/>
        <v>5.58</v>
      </c>
      <c r="BP72" s="56">
        <f t="shared" si="318"/>
        <v>5.58</v>
      </c>
      <c r="BQ72" s="56">
        <f t="shared" si="318"/>
        <v>5.58</v>
      </c>
      <c r="BR72" s="56">
        <f t="shared" si="318"/>
        <v>5.58</v>
      </c>
      <c r="BS72" s="56">
        <f t="shared" si="318"/>
        <v>5.58</v>
      </c>
      <c r="BT72" s="56">
        <f t="shared" ref="BT72:CH72" si="319">IF(BT62&gt;30,10*$F$63,$F$63*(10/2+10/30*BT62/2))</f>
        <v>5.58</v>
      </c>
      <c r="BU72" s="56">
        <f t="shared" si="319"/>
        <v>5.58</v>
      </c>
      <c r="BV72" s="56">
        <f t="shared" si="319"/>
        <v>5.58</v>
      </c>
      <c r="BW72" s="56">
        <f t="shared" si="319"/>
        <v>5.58</v>
      </c>
      <c r="BX72" s="56">
        <f t="shared" si="319"/>
        <v>5.58</v>
      </c>
      <c r="BY72" s="56">
        <f t="shared" si="319"/>
        <v>5.58</v>
      </c>
      <c r="BZ72" s="56">
        <f t="shared" si="319"/>
        <v>5.58</v>
      </c>
      <c r="CA72" s="56">
        <f t="shared" si="319"/>
        <v>5.58</v>
      </c>
      <c r="CB72" s="56">
        <f t="shared" si="319"/>
        <v>5.58</v>
      </c>
      <c r="CC72" s="56">
        <f t="shared" si="319"/>
        <v>5.58</v>
      </c>
      <c r="CD72" s="56">
        <f t="shared" si="319"/>
        <v>5.58</v>
      </c>
      <c r="CE72" s="56">
        <f t="shared" si="319"/>
        <v>5.58</v>
      </c>
      <c r="CF72" s="56">
        <f t="shared" si="319"/>
        <v>5.58</v>
      </c>
      <c r="CG72" s="56">
        <f t="shared" si="319"/>
        <v>5.58</v>
      </c>
      <c r="CH72" s="56">
        <f t="shared" si="319"/>
        <v>5.58</v>
      </c>
    </row>
    <row r="73" spans="4:86" x14ac:dyDescent="0.25">
      <c r="D73" t="s">
        <v>74</v>
      </c>
      <c r="E73" t="s">
        <v>75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0</v>
      </c>
      <c r="W73" s="56">
        <v>0</v>
      </c>
      <c r="X73" s="56">
        <v>0</v>
      </c>
      <c r="Y73" s="56">
        <v>0</v>
      </c>
      <c r="Z73" s="56">
        <v>0</v>
      </c>
      <c r="AA73" s="56">
        <v>0</v>
      </c>
      <c r="AB73" s="56">
        <v>0</v>
      </c>
      <c r="AC73" s="56">
        <v>0</v>
      </c>
      <c r="AD73" s="56">
        <v>0</v>
      </c>
      <c r="AE73" s="56">
        <v>0</v>
      </c>
      <c r="AF73" s="56">
        <v>0</v>
      </c>
      <c r="AG73" s="56">
        <v>0</v>
      </c>
      <c r="AH73" s="56">
        <v>0</v>
      </c>
      <c r="AI73" s="56">
        <v>0</v>
      </c>
      <c r="AJ73" s="46">
        <v>0</v>
      </c>
      <c r="AK73" s="56">
        <v>0</v>
      </c>
      <c r="AL73" s="56">
        <v>0</v>
      </c>
      <c r="AM73" s="56">
        <v>0</v>
      </c>
      <c r="AN73" s="56">
        <v>0</v>
      </c>
      <c r="AO73" s="56">
        <v>0</v>
      </c>
      <c r="AP73" s="56">
        <v>0</v>
      </c>
      <c r="AQ73" s="56">
        <v>0</v>
      </c>
      <c r="AR73" s="56">
        <v>0</v>
      </c>
      <c r="AS73" s="56">
        <v>0</v>
      </c>
      <c r="AT73" s="56">
        <v>0</v>
      </c>
      <c r="AU73" s="56">
        <v>0</v>
      </c>
      <c r="AV73" s="56">
        <v>0</v>
      </c>
      <c r="AW73" s="56">
        <v>0</v>
      </c>
      <c r="AX73" s="56">
        <v>0</v>
      </c>
      <c r="AY73" s="56">
        <v>0</v>
      </c>
      <c r="AZ73" s="56">
        <v>0</v>
      </c>
      <c r="BA73" s="56">
        <v>0</v>
      </c>
      <c r="BB73" s="56">
        <v>0</v>
      </c>
      <c r="BC73" s="56">
        <v>0</v>
      </c>
      <c r="BD73" s="56">
        <v>0</v>
      </c>
      <c r="BE73" s="56">
        <v>0</v>
      </c>
      <c r="BF73" s="56">
        <v>0</v>
      </c>
      <c r="BG73" s="56">
        <v>0</v>
      </c>
      <c r="BH73" s="56">
        <v>0</v>
      </c>
      <c r="BI73" s="56">
        <v>0</v>
      </c>
      <c r="BJ73" s="56">
        <v>0</v>
      </c>
      <c r="BK73" s="56">
        <v>0</v>
      </c>
      <c r="BL73" s="56">
        <v>0</v>
      </c>
      <c r="BM73" s="56">
        <v>0</v>
      </c>
      <c r="BN73" s="56">
        <v>0</v>
      </c>
      <c r="BO73" s="56">
        <v>0</v>
      </c>
      <c r="BP73" s="56">
        <v>0</v>
      </c>
      <c r="BQ73" s="56">
        <v>0</v>
      </c>
      <c r="BR73" s="56">
        <v>0</v>
      </c>
      <c r="BS73" s="56">
        <v>0</v>
      </c>
      <c r="BT73" s="56">
        <v>0</v>
      </c>
      <c r="BU73" s="56">
        <v>0</v>
      </c>
      <c r="BV73" s="56">
        <v>0</v>
      </c>
      <c r="BW73" s="56">
        <v>0</v>
      </c>
      <c r="BX73" s="56">
        <v>0</v>
      </c>
      <c r="BY73" s="56">
        <v>0</v>
      </c>
      <c r="BZ73" s="56">
        <v>0</v>
      </c>
      <c r="CA73" s="56">
        <v>0</v>
      </c>
      <c r="CB73" s="56">
        <v>0</v>
      </c>
      <c r="CC73" s="56">
        <v>0</v>
      </c>
      <c r="CD73" s="56">
        <v>0</v>
      </c>
      <c r="CE73" s="56">
        <v>0</v>
      </c>
      <c r="CF73" s="56">
        <v>0</v>
      </c>
      <c r="CG73" s="56">
        <v>0</v>
      </c>
      <c r="CH73" s="56">
        <v>0</v>
      </c>
    </row>
    <row r="74" spans="4:86" x14ac:dyDescent="0.25">
      <c r="D74" t="s">
        <v>131</v>
      </c>
      <c r="E74" t="s">
        <v>132</v>
      </c>
      <c r="F74" s="56"/>
      <c r="G74" s="56">
        <f>((G69+G70)*0.475+G71+G72+G73)*44/12</f>
        <v>154.63665293936901</v>
      </c>
      <c r="H74" s="56">
        <f t="shared" ref="H74:AU74" si="320">((H69+H70)*0.475+H71+H72+H73)*44/12</f>
        <v>155.77808485537506</v>
      </c>
      <c r="I74" s="56">
        <f t="shared" si="320"/>
        <v>156.9049126507883</v>
      </c>
      <c r="J74" s="56">
        <f t="shared" si="320"/>
        <v>158.02273812646763</v>
      </c>
      <c r="K74" s="56">
        <f t="shared" si="320"/>
        <v>159.13410020220167</v>
      </c>
      <c r="L74" s="56">
        <f t="shared" si="320"/>
        <v>160.2404471838405</v>
      </c>
      <c r="M74" s="56">
        <f t="shared" si="320"/>
        <v>161.34271273816628</v>
      </c>
      <c r="N74" s="56">
        <f t="shared" si="320"/>
        <v>162.44154720095383</v>
      </c>
      <c r="O74" s="56">
        <f t="shared" si="320"/>
        <v>163.53742857727062</v>
      </c>
      <c r="P74" s="56">
        <f t="shared" si="320"/>
        <v>164.63072241722921</v>
      </c>
      <c r="Q74" s="56">
        <f t="shared" si="320"/>
        <v>165.72171693023802</v>
      </c>
      <c r="R74" s="56">
        <f t="shared" si="320"/>
        <v>166.81064491840513</v>
      </c>
      <c r="S74" s="56">
        <f t="shared" si="320"/>
        <v>167.89769817092753</v>
      </c>
      <c r="T74" s="56">
        <f t="shared" si="320"/>
        <v>168.98303729483945</v>
      </c>
      <c r="U74" s="56">
        <f t="shared" si="320"/>
        <v>170.06679865320584</v>
      </c>
      <c r="V74" s="56">
        <f t="shared" si="320"/>
        <v>171.14909939872439</v>
      </c>
      <c r="W74" s="56">
        <f t="shared" si="320"/>
        <v>172.23004121231915</v>
      </c>
      <c r="X74" s="56">
        <f t="shared" si="320"/>
        <v>173.30971313668439</v>
      </c>
      <c r="Y74" s="56">
        <f t="shared" si="320"/>
        <v>174.38819376209969</v>
      </c>
      <c r="Z74" s="56">
        <f t="shared" si="320"/>
        <v>175.46555293894588</v>
      </c>
      <c r="AA74" s="56">
        <f t="shared" si="320"/>
        <v>176.54185313798459</v>
      </c>
      <c r="AB74" s="56">
        <f t="shared" si="320"/>
        <v>177.61715054419514</v>
      </c>
      <c r="AC74" s="56">
        <f t="shared" si="320"/>
        <v>178.69149594611099</v>
      </c>
      <c r="AD74" s="56">
        <f t="shared" si="320"/>
        <v>179.76493546612406</v>
      </c>
      <c r="AE74" s="56">
        <f t="shared" si="320"/>
        <v>180.83751116564213</v>
      </c>
      <c r="AF74" s="56">
        <f t="shared" si="320"/>
        <v>181.90926155069556</v>
      </c>
      <c r="AG74" s="56">
        <f t="shared" si="320"/>
        <v>182.98022199757045</v>
      </c>
      <c r="AH74" s="56">
        <f t="shared" si="320"/>
        <v>184.05042511361239</v>
      </c>
      <c r="AI74" s="56">
        <f t="shared" si="320"/>
        <v>185.11990104503835</v>
      </c>
      <c r="AJ74" s="46">
        <f t="shared" si="320"/>
        <v>186.18867774109904</v>
      </c>
      <c r="AK74" s="56">
        <f t="shared" si="320"/>
        <v>186.91578118203014</v>
      </c>
      <c r="AL74" s="56">
        <f t="shared" si="320"/>
        <v>187.64223557676425</v>
      </c>
      <c r="AM74" s="56">
        <f t="shared" si="320"/>
        <v>188.36806353523443</v>
      </c>
      <c r="AN74" s="56">
        <f t="shared" si="320"/>
        <v>189.09328621920599</v>
      </c>
      <c r="AO74" s="56">
        <f t="shared" si="320"/>
        <v>189.8179234748645</v>
      </c>
      <c r="AP74" s="56">
        <f t="shared" si="320"/>
        <v>190.54199394982479</v>
      </c>
      <c r="AQ74" s="56">
        <f t="shared" si="320"/>
        <v>191.265515196774</v>
      </c>
      <c r="AR74" s="56">
        <f t="shared" si="320"/>
        <v>191.98850376559434</v>
      </c>
      <c r="AS74" s="56">
        <f t="shared" si="320"/>
        <v>192.71097528551613</v>
      </c>
      <c r="AT74" s="56">
        <f t="shared" si="320"/>
        <v>193.43294453860787</v>
      </c>
      <c r="AU74" s="56">
        <f t="shared" si="320"/>
        <v>194.15442552571042</v>
      </c>
      <c r="AV74" s="56">
        <f>((AV69+AV70)*0.475+AV71+AV72+AV73)*44/12</f>
        <v>194.87543152575734</v>
      </c>
      <c r="AW74" s="56">
        <f t="shared" ref="AW74:CG74" si="321">((AW69+AW70)*0.475+AW71+AW72+AW73)*44/12</f>
        <v>195.59597514928655</v>
      </c>
      <c r="AX74" s="56">
        <f t="shared" si="321"/>
        <v>196.31606838683419</v>
      </c>
      <c r="AY74" s="56">
        <f t="shared" si="321"/>
        <v>197.03572265280437</v>
      </c>
      <c r="AZ74" s="56">
        <f t="shared" si="321"/>
        <v>197.75494882533042</v>
      </c>
      <c r="BA74" s="56">
        <f t="shared" si="321"/>
        <v>198.47375728257111</v>
      </c>
      <c r="BB74" s="56">
        <f t="shared" si="321"/>
        <v>199.19215793583137</v>
      </c>
      <c r="BC74" s="56">
        <f t="shared" si="321"/>
        <v>199.9101602598449</v>
      </c>
      <c r="BD74" s="56">
        <f t="shared" si="321"/>
        <v>200.62777332051471</v>
      </c>
      <c r="BE74" s="56">
        <f t="shared" si="321"/>
        <v>201.34500580037187</v>
      </c>
      <c r="BF74" s="56">
        <f t="shared" si="321"/>
        <v>202.06186602198133</v>
      </c>
      <c r="BG74" s="56">
        <f t="shared" si="321"/>
        <v>202.77836196949576</v>
      </c>
      <c r="BH74" s="56">
        <f t="shared" si="321"/>
        <v>203.49450130853737</v>
      </c>
      <c r="BI74" s="56">
        <f t="shared" si="321"/>
        <v>204.21029140456497</v>
      </c>
      <c r="BJ74" s="56">
        <f t="shared" si="321"/>
        <v>204.92573933986742</v>
      </c>
      <c r="BK74" s="56">
        <f t="shared" si="321"/>
        <v>205.64085192930918</v>
      </c>
      <c r="BL74" s="56">
        <f t="shared" si="321"/>
        <v>206.35563573493928</v>
      </c>
      <c r="BM74" s="56">
        <f t="shared" si="321"/>
        <v>207.07009707956459</v>
      </c>
      <c r="BN74" s="56">
        <f t="shared" si="321"/>
        <v>207.78424205937645</v>
      </c>
      <c r="BO74" s="56">
        <f t="shared" si="321"/>
        <v>208.49807655571203</v>
      </c>
      <c r="BP74" s="56">
        <f t="shared" si="321"/>
        <v>209.21160624602217</v>
      </c>
      <c r="BQ74" s="56">
        <f t="shared" si="321"/>
        <v>209.924836614112</v>
      </c>
      <c r="BR74" s="56">
        <f t="shared" si="321"/>
        <v>210.63777295971249</v>
      </c>
      <c r="BS74" s="56">
        <f t="shared" si="321"/>
        <v>211.35042040743733</v>
      </c>
      <c r="BT74" s="56">
        <f t="shared" si="321"/>
        <v>212.06278391517222</v>
      </c>
      <c r="BU74" s="56">
        <f t="shared" si="321"/>
        <v>212.77486828194216</v>
      </c>
      <c r="BV74" s="56">
        <f t="shared" si="321"/>
        <v>213.48667815529495</v>
      </c>
      <c r="BW74" s="56">
        <f t="shared" si="321"/>
        <v>214.19821803823856</v>
      </c>
      <c r="BX74" s="56">
        <f t="shared" si="321"/>
        <v>214.90949229576461</v>
      </c>
      <c r="BY74" s="56">
        <f t="shared" si="321"/>
        <v>215.62050516098859</v>
      </c>
      <c r="BZ74" s="56">
        <f t="shared" si="321"/>
        <v>216.33126074093434</v>
      </c>
      <c r="CA74" s="56">
        <f t="shared" si="321"/>
        <v>217.041763021988</v>
      </c>
      <c r="CB74" s="56">
        <f t="shared" si="321"/>
        <v>217.75201587504455</v>
      </c>
      <c r="CC74" s="56">
        <f t="shared" si="321"/>
        <v>218.46202306036841</v>
      </c>
      <c r="CD74" s="56">
        <f t="shared" si="321"/>
        <v>219.17178823218725</v>
      </c>
      <c r="CE74" s="56">
        <f t="shared" si="321"/>
        <v>219.8813149430373</v>
      </c>
      <c r="CF74" s="56">
        <f t="shared" si="321"/>
        <v>220.5906066478764</v>
      </c>
      <c r="CG74" s="56">
        <f t="shared" si="321"/>
        <v>221.29966670798012</v>
      </c>
      <c r="CH74" s="56">
        <f>((CH69+CH70)*0.475+CH71+CH72+CH73)*44/12</f>
        <v>222.00849839463493</v>
      </c>
    </row>
    <row r="75" spans="4:86" x14ac:dyDescent="0.25">
      <c r="F75" s="56"/>
      <c r="G75" s="56"/>
      <c r="H75" s="60"/>
      <c r="AJ75" s="41"/>
    </row>
    <row r="76" spans="4:86" x14ac:dyDescent="0.25">
      <c r="F76" s="56"/>
      <c r="G76" s="56"/>
      <c r="AJ76" s="41"/>
    </row>
    <row r="77" spans="4:86" x14ac:dyDescent="0.25">
      <c r="AJ77" s="41"/>
    </row>
    <row r="78" spans="4:86" x14ac:dyDescent="0.25">
      <c r="D78" s="51" t="s">
        <v>82</v>
      </c>
      <c r="E78" s="51"/>
      <c r="AJ78" s="41"/>
    </row>
    <row r="79" spans="4:86" x14ac:dyDescent="0.25">
      <c r="D79" t="s">
        <v>133</v>
      </c>
      <c r="E79" s="42" t="s">
        <v>129</v>
      </c>
      <c r="G79" s="61"/>
      <c r="AJ79" s="41"/>
      <c r="CH79">
        <f>CH68</f>
        <v>80</v>
      </c>
    </row>
    <row r="80" spans="4:86" x14ac:dyDescent="0.25">
      <c r="D80" t="s">
        <v>54</v>
      </c>
      <c r="E80" t="s">
        <v>55</v>
      </c>
      <c r="F80" s="61">
        <f>F64</f>
        <v>0.56999999999999995</v>
      </c>
      <c r="G80" s="61"/>
      <c r="AJ80" s="41"/>
    </row>
    <row r="81" spans="4:87" x14ac:dyDescent="0.25">
      <c r="D81" t="s">
        <v>87</v>
      </c>
      <c r="E81" t="s">
        <v>88</v>
      </c>
      <c r="G81" s="61">
        <f>G79*$F$80*$F$63</f>
        <v>0</v>
      </c>
      <c r="H81" s="61">
        <f t="shared" ref="H81:BS81" si="322">H79*$F$80*$F$63</f>
        <v>0</v>
      </c>
      <c r="I81" s="61">
        <f t="shared" si="322"/>
        <v>0</v>
      </c>
      <c r="J81" s="61">
        <f t="shared" si="322"/>
        <v>0</v>
      </c>
      <c r="K81" s="61">
        <f t="shared" si="322"/>
        <v>0</v>
      </c>
      <c r="L81" s="61">
        <f t="shared" si="322"/>
        <v>0</v>
      </c>
      <c r="M81" s="61">
        <f t="shared" si="322"/>
        <v>0</v>
      </c>
      <c r="N81" s="61">
        <f t="shared" si="322"/>
        <v>0</v>
      </c>
      <c r="O81" s="61">
        <f t="shared" si="322"/>
        <v>0</v>
      </c>
      <c r="P81" s="61">
        <f t="shared" si="322"/>
        <v>0</v>
      </c>
      <c r="Q81" s="61">
        <f t="shared" si="322"/>
        <v>0</v>
      </c>
      <c r="R81" s="61">
        <f t="shared" si="322"/>
        <v>0</v>
      </c>
      <c r="S81" s="61">
        <f t="shared" si="322"/>
        <v>0</v>
      </c>
      <c r="T81" s="61">
        <f t="shared" si="322"/>
        <v>0</v>
      </c>
      <c r="U81" s="61">
        <f t="shared" si="322"/>
        <v>0</v>
      </c>
      <c r="V81" s="61">
        <f t="shared" si="322"/>
        <v>0</v>
      </c>
      <c r="W81" s="61">
        <f t="shared" si="322"/>
        <v>0</v>
      </c>
      <c r="X81" s="61">
        <f t="shared" si="322"/>
        <v>0</v>
      </c>
      <c r="Y81" s="61">
        <f t="shared" si="322"/>
        <v>0</v>
      </c>
      <c r="Z81" s="61">
        <f t="shared" si="322"/>
        <v>0</v>
      </c>
      <c r="AA81" s="61">
        <f t="shared" si="322"/>
        <v>0</v>
      </c>
      <c r="AB81" s="61">
        <f t="shared" si="322"/>
        <v>0</v>
      </c>
      <c r="AC81" s="61">
        <f t="shared" si="322"/>
        <v>0</v>
      </c>
      <c r="AD81" s="61">
        <f t="shared" si="322"/>
        <v>0</v>
      </c>
      <c r="AE81" s="61">
        <f t="shared" si="322"/>
        <v>0</v>
      </c>
      <c r="AF81" s="61">
        <f t="shared" si="322"/>
        <v>0</v>
      </c>
      <c r="AG81" s="61">
        <f t="shared" si="322"/>
        <v>0</v>
      </c>
      <c r="AH81" s="61">
        <f t="shared" si="322"/>
        <v>0</v>
      </c>
      <c r="AI81" s="61">
        <f t="shared" si="322"/>
        <v>0</v>
      </c>
      <c r="AJ81" s="62">
        <f t="shared" si="322"/>
        <v>0</v>
      </c>
      <c r="AK81" s="61">
        <f t="shared" si="322"/>
        <v>0</v>
      </c>
      <c r="AL81" s="61">
        <f t="shared" si="322"/>
        <v>0</v>
      </c>
      <c r="AM81" s="61">
        <f t="shared" si="322"/>
        <v>0</v>
      </c>
      <c r="AN81" s="61">
        <f t="shared" si="322"/>
        <v>0</v>
      </c>
      <c r="AO81" s="61">
        <f t="shared" si="322"/>
        <v>0</v>
      </c>
      <c r="AP81" s="61">
        <f t="shared" si="322"/>
        <v>0</v>
      </c>
      <c r="AQ81" s="61">
        <f t="shared" si="322"/>
        <v>0</v>
      </c>
      <c r="AR81" s="61">
        <f t="shared" si="322"/>
        <v>0</v>
      </c>
      <c r="AS81" s="61">
        <f t="shared" si="322"/>
        <v>0</v>
      </c>
      <c r="AT81" s="61">
        <f t="shared" si="322"/>
        <v>0</v>
      </c>
      <c r="AU81" s="61">
        <f t="shared" si="322"/>
        <v>0</v>
      </c>
      <c r="AV81" s="61">
        <f t="shared" si="322"/>
        <v>0</v>
      </c>
      <c r="AW81" s="61">
        <f t="shared" si="322"/>
        <v>0</v>
      </c>
      <c r="AX81" s="61">
        <f t="shared" si="322"/>
        <v>0</v>
      </c>
      <c r="AY81" s="61">
        <f t="shared" si="322"/>
        <v>0</v>
      </c>
      <c r="AZ81" s="61">
        <f t="shared" si="322"/>
        <v>0</v>
      </c>
      <c r="BA81" s="61">
        <f t="shared" si="322"/>
        <v>0</v>
      </c>
      <c r="BB81" s="61">
        <f t="shared" si="322"/>
        <v>0</v>
      </c>
      <c r="BC81" s="61">
        <f t="shared" si="322"/>
        <v>0</v>
      </c>
      <c r="BD81" s="61">
        <f t="shared" si="322"/>
        <v>0</v>
      </c>
      <c r="BE81" s="61">
        <f t="shared" si="322"/>
        <v>0</v>
      </c>
      <c r="BF81" s="61">
        <f t="shared" si="322"/>
        <v>0</v>
      </c>
      <c r="BG81" s="61">
        <f t="shared" si="322"/>
        <v>0</v>
      </c>
      <c r="BH81" s="61">
        <f t="shared" si="322"/>
        <v>0</v>
      </c>
      <c r="BI81" s="61">
        <f t="shared" si="322"/>
        <v>0</v>
      </c>
      <c r="BJ81" s="61">
        <f t="shared" si="322"/>
        <v>0</v>
      </c>
      <c r="BK81" s="61">
        <f t="shared" si="322"/>
        <v>0</v>
      </c>
      <c r="BL81" s="61">
        <f t="shared" si="322"/>
        <v>0</v>
      </c>
      <c r="BM81" s="61">
        <f t="shared" si="322"/>
        <v>0</v>
      </c>
      <c r="BN81" s="61">
        <f t="shared" si="322"/>
        <v>0</v>
      </c>
      <c r="BO81" s="61">
        <f t="shared" si="322"/>
        <v>0</v>
      </c>
      <c r="BP81" s="61">
        <f t="shared" si="322"/>
        <v>0</v>
      </c>
      <c r="BQ81" s="61">
        <f t="shared" si="322"/>
        <v>0</v>
      </c>
      <c r="BR81" s="61">
        <f t="shared" si="322"/>
        <v>0</v>
      </c>
      <c r="BS81" s="61">
        <f t="shared" si="322"/>
        <v>0</v>
      </c>
      <c r="BT81" s="61">
        <f t="shared" ref="BT81:CH81" si="323">BT79*$F$80*$F$63</f>
        <v>0</v>
      </c>
      <c r="BU81" s="61">
        <f t="shared" si="323"/>
        <v>0</v>
      </c>
      <c r="BV81" s="61">
        <f t="shared" si="323"/>
        <v>0</v>
      </c>
      <c r="BW81" s="61">
        <f t="shared" si="323"/>
        <v>0</v>
      </c>
      <c r="BX81" s="61">
        <f t="shared" si="323"/>
        <v>0</v>
      </c>
      <c r="BY81" s="61">
        <f t="shared" si="323"/>
        <v>0</v>
      </c>
      <c r="BZ81" s="61">
        <f t="shared" si="323"/>
        <v>0</v>
      </c>
      <c r="CA81" s="61">
        <f t="shared" si="323"/>
        <v>0</v>
      </c>
      <c r="CB81" s="61">
        <f t="shared" si="323"/>
        <v>0</v>
      </c>
      <c r="CC81" s="61">
        <f t="shared" si="323"/>
        <v>0</v>
      </c>
      <c r="CD81" s="61">
        <f t="shared" si="323"/>
        <v>0</v>
      </c>
      <c r="CE81" s="61">
        <f t="shared" si="323"/>
        <v>0</v>
      </c>
      <c r="CF81" s="61">
        <f t="shared" si="323"/>
        <v>0</v>
      </c>
      <c r="CG81" s="61">
        <f t="shared" si="323"/>
        <v>0</v>
      </c>
      <c r="CH81" s="61">
        <f t="shared" si="323"/>
        <v>25.444800000000001</v>
      </c>
      <c r="CI81" s="61"/>
    </row>
    <row r="82" spans="4:87" x14ac:dyDescent="0.25">
      <c r="D82" t="s">
        <v>89</v>
      </c>
      <c r="E82" t="s">
        <v>134</v>
      </c>
      <c r="G82" s="61">
        <f>G81*0.475</f>
        <v>0</v>
      </c>
      <c r="H82" s="61">
        <f t="shared" ref="H82:BS82" si="324">H81*0.475</f>
        <v>0</v>
      </c>
      <c r="I82" s="61">
        <f t="shared" si="324"/>
        <v>0</v>
      </c>
      <c r="J82" s="61">
        <f t="shared" si="324"/>
        <v>0</v>
      </c>
      <c r="K82" s="61">
        <f t="shared" si="324"/>
        <v>0</v>
      </c>
      <c r="L82" s="61">
        <f t="shared" si="324"/>
        <v>0</v>
      </c>
      <c r="M82" s="61">
        <f t="shared" si="324"/>
        <v>0</v>
      </c>
      <c r="N82" s="61">
        <f t="shared" si="324"/>
        <v>0</v>
      </c>
      <c r="O82" s="61">
        <f t="shared" si="324"/>
        <v>0</v>
      </c>
      <c r="P82" s="61">
        <f t="shared" si="324"/>
        <v>0</v>
      </c>
      <c r="Q82" s="61">
        <f t="shared" si="324"/>
        <v>0</v>
      </c>
      <c r="R82" s="61">
        <f t="shared" si="324"/>
        <v>0</v>
      </c>
      <c r="S82" s="61">
        <f t="shared" si="324"/>
        <v>0</v>
      </c>
      <c r="T82" s="61">
        <f t="shared" si="324"/>
        <v>0</v>
      </c>
      <c r="U82" s="61">
        <f t="shared" si="324"/>
        <v>0</v>
      </c>
      <c r="V82" s="61">
        <f t="shared" si="324"/>
        <v>0</v>
      </c>
      <c r="W82" s="61">
        <f t="shared" si="324"/>
        <v>0</v>
      </c>
      <c r="X82" s="61">
        <f t="shared" si="324"/>
        <v>0</v>
      </c>
      <c r="Y82" s="61">
        <f t="shared" si="324"/>
        <v>0</v>
      </c>
      <c r="Z82" s="61">
        <f t="shared" si="324"/>
        <v>0</v>
      </c>
      <c r="AA82" s="61">
        <f t="shared" si="324"/>
        <v>0</v>
      </c>
      <c r="AB82" s="61">
        <f t="shared" si="324"/>
        <v>0</v>
      </c>
      <c r="AC82" s="61">
        <f t="shared" si="324"/>
        <v>0</v>
      </c>
      <c r="AD82" s="61">
        <f t="shared" si="324"/>
        <v>0</v>
      </c>
      <c r="AE82" s="61">
        <f t="shared" si="324"/>
        <v>0</v>
      </c>
      <c r="AF82" s="61">
        <f t="shared" si="324"/>
        <v>0</v>
      </c>
      <c r="AG82" s="61">
        <f t="shared" si="324"/>
        <v>0</v>
      </c>
      <c r="AH82" s="61">
        <f t="shared" si="324"/>
        <v>0</v>
      </c>
      <c r="AI82" s="61">
        <f t="shared" si="324"/>
        <v>0</v>
      </c>
      <c r="AJ82" s="62">
        <f t="shared" si="324"/>
        <v>0</v>
      </c>
      <c r="AK82" s="61">
        <f t="shared" si="324"/>
        <v>0</v>
      </c>
      <c r="AL82" s="61">
        <f t="shared" si="324"/>
        <v>0</v>
      </c>
      <c r="AM82" s="61">
        <f t="shared" si="324"/>
        <v>0</v>
      </c>
      <c r="AN82" s="61">
        <f t="shared" si="324"/>
        <v>0</v>
      </c>
      <c r="AO82" s="61">
        <f t="shared" si="324"/>
        <v>0</v>
      </c>
      <c r="AP82" s="61">
        <f t="shared" si="324"/>
        <v>0</v>
      </c>
      <c r="AQ82" s="61">
        <f t="shared" si="324"/>
        <v>0</v>
      </c>
      <c r="AR82" s="61">
        <f t="shared" si="324"/>
        <v>0</v>
      </c>
      <c r="AS82" s="61">
        <f t="shared" si="324"/>
        <v>0</v>
      </c>
      <c r="AT82" s="61">
        <f t="shared" si="324"/>
        <v>0</v>
      </c>
      <c r="AU82" s="61">
        <f t="shared" si="324"/>
        <v>0</v>
      </c>
      <c r="AV82" s="61">
        <f t="shared" si="324"/>
        <v>0</v>
      </c>
      <c r="AW82" s="61">
        <f t="shared" si="324"/>
        <v>0</v>
      </c>
      <c r="AX82" s="61">
        <f t="shared" si="324"/>
        <v>0</v>
      </c>
      <c r="AY82" s="61">
        <f t="shared" si="324"/>
        <v>0</v>
      </c>
      <c r="AZ82" s="61">
        <f t="shared" si="324"/>
        <v>0</v>
      </c>
      <c r="BA82" s="61">
        <f t="shared" si="324"/>
        <v>0</v>
      </c>
      <c r="BB82" s="61">
        <f t="shared" si="324"/>
        <v>0</v>
      </c>
      <c r="BC82" s="61">
        <f t="shared" si="324"/>
        <v>0</v>
      </c>
      <c r="BD82" s="61">
        <f t="shared" si="324"/>
        <v>0</v>
      </c>
      <c r="BE82" s="61">
        <f t="shared" si="324"/>
        <v>0</v>
      </c>
      <c r="BF82" s="61">
        <f t="shared" si="324"/>
        <v>0</v>
      </c>
      <c r="BG82" s="61">
        <f t="shared" si="324"/>
        <v>0</v>
      </c>
      <c r="BH82" s="61">
        <f t="shared" si="324"/>
        <v>0</v>
      </c>
      <c r="BI82" s="61">
        <f t="shared" si="324"/>
        <v>0</v>
      </c>
      <c r="BJ82" s="61">
        <f t="shared" si="324"/>
        <v>0</v>
      </c>
      <c r="BK82" s="61">
        <f t="shared" si="324"/>
        <v>0</v>
      </c>
      <c r="BL82" s="61">
        <f t="shared" si="324"/>
        <v>0</v>
      </c>
      <c r="BM82" s="61">
        <f t="shared" si="324"/>
        <v>0</v>
      </c>
      <c r="BN82" s="61">
        <f t="shared" si="324"/>
        <v>0</v>
      </c>
      <c r="BO82" s="61">
        <f t="shared" si="324"/>
        <v>0</v>
      </c>
      <c r="BP82" s="61">
        <f t="shared" si="324"/>
        <v>0</v>
      </c>
      <c r="BQ82" s="61">
        <f t="shared" si="324"/>
        <v>0</v>
      </c>
      <c r="BR82" s="61">
        <f t="shared" si="324"/>
        <v>0</v>
      </c>
      <c r="BS82" s="61">
        <f t="shared" si="324"/>
        <v>0</v>
      </c>
      <c r="BT82" s="61">
        <f t="shared" ref="BT82:CH82" si="325">BT81*0.475</f>
        <v>0</v>
      </c>
      <c r="BU82" s="61">
        <f t="shared" si="325"/>
        <v>0</v>
      </c>
      <c r="BV82" s="61">
        <f t="shared" si="325"/>
        <v>0</v>
      </c>
      <c r="BW82" s="61">
        <f t="shared" si="325"/>
        <v>0</v>
      </c>
      <c r="BX82" s="61">
        <f t="shared" si="325"/>
        <v>0</v>
      </c>
      <c r="BY82" s="61">
        <f t="shared" si="325"/>
        <v>0</v>
      </c>
      <c r="BZ82" s="61">
        <f t="shared" si="325"/>
        <v>0</v>
      </c>
      <c r="CA82" s="61">
        <f t="shared" si="325"/>
        <v>0</v>
      </c>
      <c r="CB82" s="61">
        <f t="shared" si="325"/>
        <v>0</v>
      </c>
      <c r="CC82" s="61">
        <f t="shared" si="325"/>
        <v>0</v>
      </c>
      <c r="CD82" s="61">
        <f t="shared" si="325"/>
        <v>0</v>
      </c>
      <c r="CE82" s="61">
        <f t="shared" si="325"/>
        <v>0</v>
      </c>
      <c r="CF82" s="61">
        <f t="shared" si="325"/>
        <v>0</v>
      </c>
      <c r="CG82" s="61">
        <f t="shared" si="325"/>
        <v>0</v>
      </c>
      <c r="CH82" s="61">
        <f t="shared" si="325"/>
        <v>12.08628</v>
      </c>
      <c r="CI82" s="61"/>
    </row>
    <row r="83" spans="4:87" x14ac:dyDescent="0.25">
      <c r="D83" t="s">
        <v>91</v>
      </c>
      <c r="F83" s="38">
        <f>F27</f>
        <v>0.5</v>
      </c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2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</row>
    <row r="84" spans="4:87" x14ac:dyDescent="0.25">
      <c r="D84" t="s">
        <v>92</v>
      </c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2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</row>
    <row r="85" spans="4:87" x14ac:dyDescent="0.25">
      <c r="D85" t="s">
        <v>93</v>
      </c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2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75">
        <v>0.25</v>
      </c>
      <c r="CI85" s="61"/>
    </row>
    <row r="86" spans="4:87" x14ac:dyDescent="0.25">
      <c r="D86" t="s">
        <v>94</v>
      </c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2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75">
        <v>0.25</v>
      </c>
      <c r="CI86" s="61"/>
    </row>
    <row r="87" spans="4:87" x14ac:dyDescent="0.25">
      <c r="D87" t="s">
        <v>95</v>
      </c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2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75">
        <v>0.5</v>
      </c>
      <c r="CI87" s="61"/>
    </row>
    <row r="88" spans="4:87" x14ac:dyDescent="0.25">
      <c r="D88" t="s">
        <v>96</v>
      </c>
      <c r="G88" s="61">
        <f>IF(G82=0,0,G82*G84)</f>
        <v>0</v>
      </c>
      <c r="H88" s="61">
        <f>IF(H82=0,0,H82*H84)</f>
        <v>0</v>
      </c>
      <c r="I88" s="61">
        <f t="shared" ref="I88:BT88" si="326">IF(I82=0,0,I82*I84)</f>
        <v>0</v>
      </c>
      <c r="J88" s="61">
        <f t="shared" si="326"/>
        <v>0</v>
      </c>
      <c r="K88" s="61">
        <f t="shared" si="326"/>
        <v>0</v>
      </c>
      <c r="L88" s="61">
        <f t="shared" si="326"/>
        <v>0</v>
      </c>
      <c r="M88" s="61">
        <f t="shared" si="326"/>
        <v>0</v>
      </c>
      <c r="N88" s="61">
        <f t="shared" si="326"/>
        <v>0</v>
      </c>
      <c r="O88" s="61">
        <f t="shared" si="326"/>
        <v>0</v>
      </c>
      <c r="P88" s="61">
        <f t="shared" si="326"/>
        <v>0</v>
      </c>
      <c r="Q88" s="61">
        <f t="shared" si="326"/>
        <v>0</v>
      </c>
      <c r="R88" s="61">
        <f t="shared" si="326"/>
        <v>0</v>
      </c>
      <c r="S88" s="61">
        <f t="shared" si="326"/>
        <v>0</v>
      </c>
      <c r="T88" s="61">
        <f t="shared" si="326"/>
        <v>0</v>
      </c>
      <c r="U88" s="61">
        <f t="shared" si="326"/>
        <v>0</v>
      </c>
      <c r="V88" s="61">
        <f t="shared" si="326"/>
        <v>0</v>
      </c>
      <c r="W88" s="61">
        <f t="shared" si="326"/>
        <v>0</v>
      </c>
      <c r="X88" s="61">
        <f t="shared" si="326"/>
        <v>0</v>
      </c>
      <c r="Y88" s="61">
        <f t="shared" si="326"/>
        <v>0</v>
      </c>
      <c r="Z88" s="61">
        <f t="shared" si="326"/>
        <v>0</v>
      </c>
      <c r="AA88" s="61">
        <f t="shared" si="326"/>
        <v>0</v>
      </c>
      <c r="AB88" s="61">
        <f t="shared" si="326"/>
        <v>0</v>
      </c>
      <c r="AC88" s="61">
        <f t="shared" si="326"/>
        <v>0</v>
      </c>
      <c r="AD88" s="61">
        <f t="shared" si="326"/>
        <v>0</v>
      </c>
      <c r="AE88" s="61">
        <f t="shared" si="326"/>
        <v>0</v>
      </c>
      <c r="AF88" s="61">
        <f t="shared" si="326"/>
        <v>0</v>
      </c>
      <c r="AG88" s="61">
        <f t="shared" si="326"/>
        <v>0</v>
      </c>
      <c r="AH88" s="61">
        <f t="shared" si="326"/>
        <v>0</v>
      </c>
      <c r="AI88" s="61">
        <f t="shared" si="326"/>
        <v>0</v>
      </c>
      <c r="AJ88" s="62">
        <f t="shared" si="326"/>
        <v>0</v>
      </c>
      <c r="AK88" s="61">
        <f t="shared" si="326"/>
        <v>0</v>
      </c>
      <c r="AL88" s="61">
        <f t="shared" si="326"/>
        <v>0</v>
      </c>
      <c r="AM88" s="61">
        <f t="shared" si="326"/>
        <v>0</v>
      </c>
      <c r="AN88" s="61">
        <f t="shared" si="326"/>
        <v>0</v>
      </c>
      <c r="AO88" s="61">
        <f t="shared" si="326"/>
        <v>0</v>
      </c>
      <c r="AP88" s="61">
        <f t="shared" si="326"/>
        <v>0</v>
      </c>
      <c r="AQ88" s="61">
        <f t="shared" si="326"/>
        <v>0</v>
      </c>
      <c r="AR88" s="61">
        <f t="shared" si="326"/>
        <v>0</v>
      </c>
      <c r="AS88" s="61">
        <f t="shared" si="326"/>
        <v>0</v>
      </c>
      <c r="AT88" s="61">
        <f t="shared" si="326"/>
        <v>0</v>
      </c>
      <c r="AU88" s="61">
        <f t="shared" si="326"/>
        <v>0</v>
      </c>
      <c r="AV88" s="61">
        <f t="shared" si="326"/>
        <v>0</v>
      </c>
      <c r="AW88" s="61">
        <f t="shared" si="326"/>
        <v>0</v>
      </c>
      <c r="AX88" s="61">
        <f t="shared" si="326"/>
        <v>0</v>
      </c>
      <c r="AY88" s="61">
        <f t="shared" si="326"/>
        <v>0</v>
      </c>
      <c r="AZ88" s="61">
        <f t="shared" si="326"/>
        <v>0</v>
      </c>
      <c r="BA88" s="61">
        <f t="shared" si="326"/>
        <v>0</v>
      </c>
      <c r="BB88" s="61">
        <f t="shared" si="326"/>
        <v>0</v>
      </c>
      <c r="BC88" s="61">
        <f t="shared" si="326"/>
        <v>0</v>
      </c>
      <c r="BD88" s="61">
        <f t="shared" si="326"/>
        <v>0</v>
      </c>
      <c r="BE88" s="61">
        <f t="shared" si="326"/>
        <v>0</v>
      </c>
      <c r="BF88" s="61">
        <f t="shared" si="326"/>
        <v>0</v>
      </c>
      <c r="BG88" s="61">
        <f t="shared" si="326"/>
        <v>0</v>
      </c>
      <c r="BH88" s="61">
        <f t="shared" si="326"/>
        <v>0</v>
      </c>
      <c r="BI88" s="61">
        <f t="shared" si="326"/>
        <v>0</v>
      </c>
      <c r="BJ88" s="61">
        <f t="shared" si="326"/>
        <v>0</v>
      </c>
      <c r="BK88" s="61">
        <f t="shared" si="326"/>
        <v>0</v>
      </c>
      <c r="BL88" s="61">
        <f t="shared" si="326"/>
        <v>0</v>
      </c>
      <c r="BM88" s="61">
        <f t="shared" si="326"/>
        <v>0</v>
      </c>
      <c r="BN88" s="61">
        <f t="shared" si="326"/>
        <v>0</v>
      </c>
      <c r="BO88" s="61">
        <f t="shared" si="326"/>
        <v>0</v>
      </c>
      <c r="BP88" s="61">
        <f t="shared" si="326"/>
        <v>0</v>
      </c>
      <c r="BQ88" s="61">
        <f t="shared" si="326"/>
        <v>0</v>
      </c>
      <c r="BR88" s="61">
        <f t="shared" si="326"/>
        <v>0</v>
      </c>
      <c r="BS88" s="61">
        <f t="shared" si="326"/>
        <v>0</v>
      </c>
      <c r="BT88" s="61">
        <f t="shared" si="326"/>
        <v>0</v>
      </c>
      <c r="BU88" s="61">
        <f t="shared" ref="BU88:CH88" si="327">IF(BU82=0,0,BU82*BU84)</f>
        <v>0</v>
      </c>
      <c r="BV88" s="61">
        <f t="shared" si="327"/>
        <v>0</v>
      </c>
      <c r="BW88" s="61">
        <f t="shared" si="327"/>
        <v>0</v>
      </c>
      <c r="BX88" s="61">
        <f t="shared" si="327"/>
        <v>0</v>
      </c>
      <c r="BY88" s="61">
        <f t="shared" si="327"/>
        <v>0</v>
      </c>
      <c r="BZ88" s="61">
        <f t="shared" si="327"/>
        <v>0</v>
      </c>
      <c r="CA88" s="61">
        <f t="shared" si="327"/>
        <v>0</v>
      </c>
      <c r="CB88" s="61">
        <f t="shared" si="327"/>
        <v>0</v>
      </c>
      <c r="CC88" s="61">
        <f t="shared" si="327"/>
        <v>0</v>
      </c>
      <c r="CD88" s="61">
        <f t="shared" si="327"/>
        <v>0</v>
      </c>
      <c r="CE88" s="61">
        <f t="shared" si="327"/>
        <v>0</v>
      </c>
      <c r="CF88" s="61">
        <f t="shared" si="327"/>
        <v>0</v>
      </c>
      <c r="CG88" s="61">
        <f t="shared" si="327"/>
        <v>0</v>
      </c>
      <c r="CH88" s="61">
        <f t="shared" si="327"/>
        <v>0</v>
      </c>
      <c r="CI88" s="61"/>
    </row>
    <row r="89" spans="4:87" x14ac:dyDescent="0.25">
      <c r="D89" t="s">
        <v>97</v>
      </c>
      <c r="G89" s="61">
        <f>IF(G82=0,0,G82*G85)</f>
        <v>0</v>
      </c>
      <c r="H89" s="61">
        <f>IF(H82=0,0,H82*H85)</f>
        <v>0</v>
      </c>
      <c r="I89" s="61">
        <f t="shared" ref="I89:BT89" si="328">IF(I82=0,0,I82*I85)</f>
        <v>0</v>
      </c>
      <c r="J89" s="61">
        <f t="shared" si="328"/>
        <v>0</v>
      </c>
      <c r="K89" s="61">
        <f t="shared" si="328"/>
        <v>0</v>
      </c>
      <c r="L89" s="61">
        <f t="shared" si="328"/>
        <v>0</v>
      </c>
      <c r="M89" s="61">
        <f t="shared" si="328"/>
        <v>0</v>
      </c>
      <c r="N89" s="61">
        <f t="shared" si="328"/>
        <v>0</v>
      </c>
      <c r="O89" s="61">
        <f t="shared" si="328"/>
        <v>0</v>
      </c>
      <c r="P89" s="61">
        <f t="shared" si="328"/>
        <v>0</v>
      </c>
      <c r="Q89" s="61">
        <f t="shared" si="328"/>
        <v>0</v>
      </c>
      <c r="R89" s="61">
        <f t="shared" si="328"/>
        <v>0</v>
      </c>
      <c r="S89" s="61">
        <f t="shared" si="328"/>
        <v>0</v>
      </c>
      <c r="T89" s="61">
        <f t="shared" si="328"/>
        <v>0</v>
      </c>
      <c r="U89" s="61">
        <f t="shared" si="328"/>
        <v>0</v>
      </c>
      <c r="V89" s="61">
        <f t="shared" si="328"/>
        <v>0</v>
      </c>
      <c r="W89" s="61">
        <f t="shared" si="328"/>
        <v>0</v>
      </c>
      <c r="X89" s="61">
        <f t="shared" si="328"/>
        <v>0</v>
      </c>
      <c r="Y89" s="61">
        <f t="shared" si="328"/>
        <v>0</v>
      </c>
      <c r="Z89" s="61">
        <f t="shared" si="328"/>
        <v>0</v>
      </c>
      <c r="AA89" s="61">
        <f t="shared" si="328"/>
        <v>0</v>
      </c>
      <c r="AB89" s="61">
        <f t="shared" si="328"/>
        <v>0</v>
      </c>
      <c r="AC89" s="61">
        <f t="shared" si="328"/>
        <v>0</v>
      </c>
      <c r="AD89" s="61">
        <f t="shared" si="328"/>
        <v>0</v>
      </c>
      <c r="AE89" s="61">
        <f t="shared" si="328"/>
        <v>0</v>
      </c>
      <c r="AF89" s="61">
        <f t="shared" si="328"/>
        <v>0</v>
      </c>
      <c r="AG89" s="61">
        <f t="shared" si="328"/>
        <v>0</v>
      </c>
      <c r="AH89" s="61">
        <f t="shared" si="328"/>
        <v>0</v>
      </c>
      <c r="AI89" s="61">
        <f t="shared" si="328"/>
        <v>0</v>
      </c>
      <c r="AJ89" s="62">
        <f t="shared" si="328"/>
        <v>0</v>
      </c>
      <c r="AK89" s="61">
        <f t="shared" si="328"/>
        <v>0</v>
      </c>
      <c r="AL89" s="61">
        <f t="shared" si="328"/>
        <v>0</v>
      </c>
      <c r="AM89" s="61">
        <f t="shared" si="328"/>
        <v>0</v>
      </c>
      <c r="AN89" s="61">
        <f t="shared" si="328"/>
        <v>0</v>
      </c>
      <c r="AO89" s="61">
        <f t="shared" si="328"/>
        <v>0</v>
      </c>
      <c r="AP89" s="61">
        <f t="shared" si="328"/>
        <v>0</v>
      </c>
      <c r="AQ89" s="61">
        <f t="shared" si="328"/>
        <v>0</v>
      </c>
      <c r="AR89" s="61">
        <f t="shared" si="328"/>
        <v>0</v>
      </c>
      <c r="AS89" s="61">
        <f t="shared" si="328"/>
        <v>0</v>
      </c>
      <c r="AT89" s="61">
        <f t="shared" si="328"/>
        <v>0</v>
      </c>
      <c r="AU89" s="61">
        <f t="shared" si="328"/>
        <v>0</v>
      </c>
      <c r="AV89" s="61">
        <f t="shared" si="328"/>
        <v>0</v>
      </c>
      <c r="AW89" s="61">
        <f t="shared" si="328"/>
        <v>0</v>
      </c>
      <c r="AX89" s="61">
        <f t="shared" si="328"/>
        <v>0</v>
      </c>
      <c r="AY89" s="61">
        <f t="shared" si="328"/>
        <v>0</v>
      </c>
      <c r="AZ89" s="61">
        <f t="shared" si="328"/>
        <v>0</v>
      </c>
      <c r="BA89" s="61">
        <f t="shared" si="328"/>
        <v>0</v>
      </c>
      <c r="BB89" s="61">
        <f t="shared" si="328"/>
        <v>0</v>
      </c>
      <c r="BC89" s="61">
        <f t="shared" si="328"/>
        <v>0</v>
      </c>
      <c r="BD89" s="61">
        <f t="shared" si="328"/>
        <v>0</v>
      </c>
      <c r="BE89" s="61">
        <f t="shared" si="328"/>
        <v>0</v>
      </c>
      <c r="BF89" s="61">
        <f t="shared" si="328"/>
        <v>0</v>
      </c>
      <c r="BG89" s="61">
        <f t="shared" si="328"/>
        <v>0</v>
      </c>
      <c r="BH89" s="61">
        <f t="shared" si="328"/>
        <v>0</v>
      </c>
      <c r="BI89" s="61">
        <f t="shared" si="328"/>
        <v>0</v>
      </c>
      <c r="BJ89" s="61">
        <f t="shared" si="328"/>
        <v>0</v>
      </c>
      <c r="BK89" s="61">
        <f t="shared" si="328"/>
        <v>0</v>
      </c>
      <c r="BL89" s="61">
        <f t="shared" si="328"/>
        <v>0</v>
      </c>
      <c r="BM89" s="61">
        <f t="shared" si="328"/>
        <v>0</v>
      </c>
      <c r="BN89" s="61">
        <f t="shared" si="328"/>
        <v>0</v>
      </c>
      <c r="BO89" s="61">
        <f t="shared" si="328"/>
        <v>0</v>
      </c>
      <c r="BP89" s="61">
        <f t="shared" si="328"/>
        <v>0</v>
      </c>
      <c r="BQ89" s="61">
        <f t="shared" si="328"/>
        <v>0</v>
      </c>
      <c r="BR89" s="61">
        <f t="shared" si="328"/>
        <v>0</v>
      </c>
      <c r="BS89" s="61">
        <f t="shared" si="328"/>
        <v>0</v>
      </c>
      <c r="BT89" s="61">
        <f t="shared" si="328"/>
        <v>0</v>
      </c>
      <c r="BU89" s="61">
        <f t="shared" ref="BU89:CH89" si="329">IF(BU82=0,0,BU82*BU85)</f>
        <v>0</v>
      </c>
      <c r="BV89" s="61">
        <f t="shared" si="329"/>
        <v>0</v>
      </c>
      <c r="BW89" s="61">
        <f t="shared" si="329"/>
        <v>0</v>
      </c>
      <c r="BX89" s="61">
        <f t="shared" si="329"/>
        <v>0</v>
      </c>
      <c r="BY89" s="61">
        <f t="shared" si="329"/>
        <v>0</v>
      </c>
      <c r="BZ89" s="61">
        <f t="shared" si="329"/>
        <v>0</v>
      </c>
      <c r="CA89" s="61">
        <f t="shared" si="329"/>
        <v>0</v>
      </c>
      <c r="CB89" s="61">
        <f t="shared" si="329"/>
        <v>0</v>
      </c>
      <c r="CC89" s="61">
        <f t="shared" si="329"/>
        <v>0</v>
      </c>
      <c r="CD89" s="61">
        <f t="shared" si="329"/>
        <v>0</v>
      </c>
      <c r="CE89" s="61">
        <f t="shared" si="329"/>
        <v>0</v>
      </c>
      <c r="CF89" s="61">
        <f t="shared" si="329"/>
        <v>0</v>
      </c>
      <c r="CG89" s="61">
        <f t="shared" si="329"/>
        <v>0</v>
      </c>
      <c r="CH89" s="61">
        <f t="shared" si="329"/>
        <v>3.0215700000000001</v>
      </c>
      <c r="CI89" s="61"/>
    </row>
    <row r="90" spans="4:87" x14ac:dyDescent="0.25">
      <c r="D90" t="s">
        <v>98</v>
      </c>
      <c r="G90" s="61">
        <f>IF(G82=0,0,G82*G86)</f>
        <v>0</v>
      </c>
      <c r="H90" s="61">
        <f>IF(H82=0,0,H82*H86)</f>
        <v>0</v>
      </c>
      <c r="I90" s="61">
        <f t="shared" ref="I90:BT90" si="330">IF(I82=0,0,I82*I86)</f>
        <v>0</v>
      </c>
      <c r="J90" s="61">
        <f t="shared" si="330"/>
        <v>0</v>
      </c>
      <c r="K90" s="61">
        <f t="shared" si="330"/>
        <v>0</v>
      </c>
      <c r="L90" s="61">
        <f t="shared" si="330"/>
        <v>0</v>
      </c>
      <c r="M90" s="61">
        <f t="shared" si="330"/>
        <v>0</v>
      </c>
      <c r="N90" s="61">
        <f t="shared" si="330"/>
        <v>0</v>
      </c>
      <c r="O90" s="61">
        <f t="shared" si="330"/>
        <v>0</v>
      </c>
      <c r="P90" s="61">
        <f t="shared" si="330"/>
        <v>0</v>
      </c>
      <c r="Q90" s="61">
        <f t="shared" si="330"/>
        <v>0</v>
      </c>
      <c r="R90" s="61">
        <f t="shared" si="330"/>
        <v>0</v>
      </c>
      <c r="S90" s="61">
        <f t="shared" si="330"/>
        <v>0</v>
      </c>
      <c r="T90" s="61">
        <f t="shared" si="330"/>
        <v>0</v>
      </c>
      <c r="U90" s="61">
        <f t="shared" si="330"/>
        <v>0</v>
      </c>
      <c r="V90" s="61">
        <f t="shared" si="330"/>
        <v>0</v>
      </c>
      <c r="W90" s="61">
        <f t="shared" si="330"/>
        <v>0</v>
      </c>
      <c r="X90" s="61">
        <f t="shared" si="330"/>
        <v>0</v>
      </c>
      <c r="Y90" s="61">
        <f t="shared" si="330"/>
        <v>0</v>
      </c>
      <c r="Z90" s="61">
        <f t="shared" si="330"/>
        <v>0</v>
      </c>
      <c r="AA90" s="61">
        <f t="shared" si="330"/>
        <v>0</v>
      </c>
      <c r="AB90" s="61">
        <f t="shared" si="330"/>
        <v>0</v>
      </c>
      <c r="AC90" s="61">
        <f t="shared" si="330"/>
        <v>0</v>
      </c>
      <c r="AD90" s="61">
        <f t="shared" si="330"/>
        <v>0</v>
      </c>
      <c r="AE90" s="61">
        <f t="shared" si="330"/>
        <v>0</v>
      </c>
      <c r="AF90" s="61">
        <f t="shared" si="330"/>
        <v>0</v>
      </c>
      <c r="AG90" s="61">
        <f t="shared" si="330"/>
        <v>0</v>
      </c>
      <c r="AH90" s="61">
        <f t="shared" si="330"/>
        <v>0</v>
      </c>
      <c r="AI90" s="61">
        <f t="shared" si="330"/>
        <v>0</v>
      </c>
      <c r="AJ90" s="62">
        <f t="shared" si="330"/>
        <v>0</v>
      </c>
      <c r="AK90" s="61">
        <f t="shared" si="330"/>
        <v>0</v>
      </c>
      <c r="AL90" s="61">
        <f t="shared" si="330"/>
        <v>0</v>
      </c>
      <c r="AM90" s="61">
        <f t="shared" si="330"/>
        <v>0</v>
      </c>
      <c r="AN90" s="61">
        <f t="shared" si="330"/>
        <v>0</v>
      </c>
      <c r="AO90" s="61">
        <f t="shared" si="330"/>
        <v>0</v>
      </c>
      <c r="AP90" s="61">
        <f t="shared" si="330"/>
        <v>0</v>
      </c>
      <c r="AQ90" s="61">
        <f t="shared" si="330"/>
        <v>0</v>
      </c>
      <c r="AR90" s="61">
        <f t="shared" si="330"/>
        <v>0</v>
      </c>
      <c r="AS90" s="61">
        <f t="shared" si="330"/>
        <v>0</v>
      </c>
      <c r="AT90" s="61">
        <f t="shared" si="330"/>
        <v>0</v>
      </c>
      <c r="AU90" s="61">
        <f t="shared" si="330"/>
        <v>0</v>
      </c>
      <c r="AV90" s="61">
        <f t="shared" si="330"/>
        <v>0</v>
      </c>
      <c r="AW90" s="61">
        <f t="shared" si="330"/>
        <v>0</v>
      </c>
      <c r="AX90" s="61">
        <f t="shared" si="330"/>
        <v>0</v>
      </c>
      <c r="AY90" s="61">
        <f t="shared" si="330"/>
        <v>0</v>
      </c>
      <c r="AZ90" s="61">
        <f t="shared" si="330"/>
        <v>0</v>
      </c>
      <c r="BA90" s="61">
        <f t="shared" si="330"/>
        <v>0</v>
      </c>
      <c r="BB90" s="61">
        <f t="shared" si="330"/>
        <v>0</v>
      </c>
      <c r="BC90" s="61">
        <f t="shared" si="330"/>
        <v>0</v>
      </c>
      <c r="BD90" s="61">
        <f t="shared" si="330"/>
        <v>0</v>
      </c>
      <c r="BE90" s="61">
        <f t="shared" si="330"/>
        <v>0</v>
      </c>
      <c r="BF90" s="61">
        <f t="shared" si="330"/>
        <v>0</v>
      </c>
      <c r="BG90" s="61">
        <f t="shared" si="330"/>
        <v>0</v>
      </c>
      <c r="BH90" s="61">
        <f t="shared" si="330"/>
        <v>0</v>
      </c>
      <c r="BI90" s="61">
        <f t="shared" si="330"/>
        <v>0</v>
      </c>
      <c r="BJ90" s="61">
        <f t="shared" si="330"/>
        <v>0</v>
      </c>
      <c r="BK90" s="61">
        <f t="shared" si="330"/>
        <v>0</v>
      </c>
      <c r="BL90" s="61">
        <f t="shared" si="330"/>
        <v>0</v>
      </c>
      <c r="BM90" s="61">
        <f t="shared" si="330"/>
        <v>0</v>
      </c>
      <c r="BN90" s="61">
        <f t="shared" si="330"/>
        <v>0</v>
      </c>
      <c r="BO90" s="61">
        <f t="shared" si="330"/>
        <v>0</v>
      </c>
      <c r="BP90" s="61">
        <f t="shared" si="330"/>
        <v>0</v>
      </c>
      <c r="BQ90" s="61">
        <f t="shared" si="330"/>
        <v>0</v>
      </c>
      <c r="BR90" s="61">
        <f t="shared" si="330"/>
        <v>0</v>
      </c>
      <c r="BS90" s="61">
        <f t="shared" si="330"/>
        <v>0</v>
      </c>
      <c r="BT90" s="61">
        <f t="shared" si="330"/>
        <v>0</v>
      </c>
      <c r="BU90" s="61">
        <f t="shared" ref="BU90:CH90" si="331">IF(BU82=0,0,BU82*BU86)</f>
        <v>0</v>
      </c>
      <c r="BV90" s="61">
        <f t="shared" si="331"/>
        <v>0</v>
      </c>
      <c r="BW90" s="61">
        <f t="shared" si="331"/>
        <v>0</v>
      </c>
      <c r="BX90" s="61">
        <f t="shared" si="331"/>
        <v>0</v>
      </c>
      <c r="BY90" s="61">
        <f t="shared" si="331"/>
        <v>0</v>
      </c>
      <c r="BZ90" s="61">
        <f t="shared" si="331"/>
        <v>0</v>
      </c>
      <c r="CA90" s="61">
        <f t="shared" si="331"/>
        <v>0</v>
      </c>
      <c r="CB90" s="61">
        <f t="shared" si="331"/>
        <v>0</v>
      </c>
      <c r="CC90" s="61">
        <f t="shared" si="331"/>
        <v>0</v>
      </c>
      <c r="CD90" s="61">
        <f t="shared" si="331"/>
        <v>0</v>
      </c>
      <c r="CE90" s="61">
        <f t="shared" si="331"/>
        <v>0</v>
      </c>
      <c r="CF90" s="61">
        <f t="shared" si="331"/>
        <v>0</v>
      </c>
      <c r="CG90" s="61">
        <f t="shared" si="331"/>
        <v>0</v>
      </c>
      <c r="CH90" s="61">
        <f t="shared" si="331"/>
        <v>3.0215700000000001</v>
      </c>
      <c r="CI90" s="61"/>
    </row>
    <row r="91" spans="4:87" x14ac:dyDescent="0.25">
      <c r="D91" t="s">
        <v>99</v>
      </c>
      <c r="G91" s="61">
        <f>IF(G82=0,0,G82*G87)</f>
        <v>0</v>
      </c>
      <c r="H91" s="61">
        <f>IF(H82=0,0,H82*H87)</f>
        <v>0</v>
      </c>
      <c r="I91" s="61">
        <f t="shared" ref="I91:BT91" si="332">IF(I82=0,0,I82*I87)</f>
        <v>0</v>
      </c>
      <c r="J91" s="61">
        <f t="shared" si="332"/>
        <v>0</v>
      </c>
      <c r="K91" s="61">
        <f t="shared" si="332"/>
        <v>0</v>
      </c>
      <c r="L91" s="61">
        <f t="shared" si="332"/>
        <v>0</v>
      </c>
      <c r="M91" s="61">
        <f t="shared" si="332"/>
        <v>0</v>
      </c>
      <c r="N91" s="61">
        <f t="shared" si="332"/>
        <v>0</v>
      </c>
      <c r="O91" s="61">
        <f t="shared" si="332"/>
        <v>0</v>
      </c>
      <c r="P91" s="61">
        <f t="shared" si="332"/>
        <v>0</v>
      </c>
      <c r="Q91" s="61">
        <f t="shared" si="332"/>
        <v>0</v>
      </c>
      <c r="R91" s="61">
        <f t="shared" si="332"/>
        <v>0</v>
      </c>
      <c r="S91" s="61">
        <f t="shared" si="332"/>
        <v>0</v>
      </c>
      <c r="T91" s="61">
        <f t="shared" si="332"/>
        <v>0</v>
      </c>
      <c r="U91" s="61">
        <f t="shared" si="332"/>
        <v>0</v>
      </c>
      <c r="V91" s="61">
        <f t="shared" si="332"/>
        <v>0</v>
      </c>
      <c r="W91" s="61">
        <f t="shared" si="332"/>
        <v>0</v>
      </c>
      <c r="X91" s="61">
        <f t="shared" si="332"/>
        <v>0</v>
      </c>
      <c r="Y91" s="61">
        <f t="shared" si="332"/>
        <v>0</v>
      </c>
      <c r="Z91" s="61">
        <f t="shared" si="332"/>
        <v>0</v>
      </c>
      <c r="AA91" s="61">
        <f t="shared" si="332"/>
        <v>0</v>
      </c>
      <c r="AB91" s="61">
        <f t="shared" si="332"/>
        <v>0</v>
      </c>
      <c r="AC91" s="61">
        <f t="shared" si="332"/>
        <v>0</v>
      </c>
      <c r="AD91" s="61">
        <f t="shared" si="332"/>
        <v>0</v>
      </c>
      <c r="AE91" s="61">
        <f t="shared" si="332"/>
        <v>0</v>
      </c>
      <c r="AF91" s="61">
        <f t="shared" si="332"/>
        <v>0</v>
      </c>
      <c r="AG91" s="61">
        <f t="shared" si="332"/>
        <v>0</v>
      </c>
      <c r="AH91" s="61">
        <f t="shared" si="332"/>
        <v>0</v>
      </c>
      <c r="AI91" s="61">
        <f t="shared" si="332"/>
        <v>0</v>
      </c>
      <c r="AJ91" s="62">
        <f t="shared" si="332"/>
        <v>0</v>
      </c>
      <c r="AK91" s="61">
        <f t="shared" si="332"/>
        <v>0</v>
      </c>
      <c r="AL91" s="61">
        <f t="shared" si="332"/>
        <v>0</v>
      </c>
      <c r="AM91" s="61">
        <f t="shared" si="332"/>
        <v>0</v>
      </c>
      <c r="AN91" s="61">
        <f t="shared" si="332"/>
        <v>0</v>
      </c>
      <c r="AO91" s="61">
        <f t="shared" si="332"/>
        <v>0</v>
      </c>
      <c r="AP91" s="61">
        <f t="shared" si="332"/>
        <v>0</v>
      </c>
      <c r="AQ91" s="61">
        <f t="shared" si="332"/>
        <v>0</v>
      </c>
      <c r="AR91" s="61">
        <f t="shared" si="332"/>
        <v>0</v>
      </c>
      <c r="AS91" s="61">
        <f t="shared" si="332"/>
        <v>0</v>
      </c>
      <c r="AT91" s="61">
        <f t="shared" si="332"/>
        <v>0</v>
      </c>
      <c r="AU91" s="61">
        <f t="shared" si="332"/>
        <v>0</v>
      </c>
      <c r="AV91" s="61">
        <f t="shared" si="332"/>
        <v>0</v>
      </c>
      <c r="AW91" s="61">
        <f t="shared" si="332"/>
        <v>0</v>
      </c>
      <c r="AX91" s="61">
        <f t="shared" si="332"/>
        <v>0</v>
      </c>
      <c r="AY91" s="61">
        <f t="shared" si="332"/>
        <v>0</v>
      </c>
      <c r="AZ91" s="61">
        <f t="shared" si="332"/>
        <v>0</v>
      </c>
      <c r="BA91" s="61">
        <f t="shared" si="332"/>
        <v>0</v>
      </c>
      <c r="BB91" s="61">
        <f t="shared" si="332"/>
        <v>0</v>
      </c>
      <c r="BC91" s="61">
        <f t="shared" si="332"/>
        <v>0</v>
      </c>
      <c r="BD91" s="61">
        <f t="shared" si="332"/>
        <v>0</v>
      </c>
      <c r="BE91" s="61">
        <f t="shared" si="332"/>
        <v>0</v>
      </c>
      <c r="BF91" s="61">
        <f t="shared" si="332"/>
        <v>0</v>
      </c>
      <c r="BG91" s="61">
        <f t="shared" si="332"/>
        <v>0</v>
      </c>
      <c r="BH91" s="61">
        <f t="shared" si="332"/>
        <v>0</v>
      </c>
      <c r="BI91" s="61">
        <f t="shared" si="332"/>
        <v>0</v>
      </c>
      <c r="BJ91" s="61">
        <f t="shared" si="332"/>
        <v>0</v>
      </c>
      <c r="BK91" s="61">
        <f t="shared" si="332"/>
        <v>0</v>
      </c>
      <c r="BL91" s="61">
        <f t="shared" si="332"/>
        <v>0</v>
      </c>
      <c r="BM91" s="61">
        <f t="shared" si="332"/>
        <v>0</v>
      </c>
      <c r="BN91" s="61">
        <f t="shared" si="332"/>
        <v>0</v>
      </c>
      <c r="BO91" s="61">
        <f t="shared" si="332"/>
        <v>0</v>
      </c>
      <c r="BP91" s="61">
        <f t="shared" si="332"/>
        <v>0</v>
      </c>
      <c r="BQ91" s="61">
        <f t="shared" si="332"/>
        <v>0</v>
      </c>
      <c r="BR91" s="61">
        <f t="shared" si="332"/>
        <v>0</v>
      </c>
      <c r="BS91" s="61">
        <f t="shared" si="332"/>
        <v>0</v>
      </c>
      <c r="BT91" s="61">
        <f t="shared" si="332"/>
        <v>0</v>
      </c>
      <c r="BU91" s="61">
        <f t="shared" ref="BU91:CH91" si="333">IF(BU82=0,0,BU82*BU87)</f>
        <v>0</v>
      </c>
      <c r="BV91" s="61">
        <f t="shared" si="333"/>
        <v>0</v>
      </c>
      <c r="BW91" s="61">
        <f t="shared" si="333"/>
        <v>0</v>
      </c>
      <c r="BX91" s="61">
        <f t="shared" si="333"/>
        <v>0</v>
      </c>
      <c r="BY91" s="61">
        <f t="shared" si="333"/>
        <v>0</v>
      </c>
      <c r="BZ91" s="61">
        <f t="shared" si="333"/>
        <v>0</v>
      </c>
      <c r="CA91" s="61">
        <f t="shared" si="333"/>
        <v>0</v>
      </c>
      <c r="CB91" s="61">
        <f t="shared" si="333"/>
        <v>0</v>
      </c>
      <c r="CC91" s="61">
        <f t="shared" si="333"/>
        <v>0</v>
      </c>
      <c r="CD91" s="61">
        <f t="shared" si="333"/>
        <v>0</v>
      </c>
      <c r="CE91" s="61">
        <f t="shared" si="333"/>
        <v>0</v>
      </c>
      <c r="CF91" s="61">
        <f t="shared" si="333"/>
        <v>0</v>
      </c>
      <c r="CG91" s="61">
        <f t="shared" si="333"/>
        <v>0</v>
      </c>
      <c r="CH91" s="61">
        <f t="shared" si="333"/>
        <v>6.0431400000000002</v>
      </c>
      <c r="CI91" s="61"/>
    </row>
    <row r="92" spans="4:87" x14ac:dyDescent="0.25">
      <c r="D92" t="s">
        <v>100</v>
      </c>
      <c r="E92" t="s">
        <v>101</v>
      </c>
      <c r="F92">
        <f>(LN(2))/35</f>
        <v>1.980420515885558E-2</v>
      </c>
      <c r="G92" s="61">
        <v>0</v>
      </c>
      <c r="H92" s="61">
        <f>G92*EXP(-$F$92)+G88*(1-EXP(-$F$92))/$F$92</f>
        <v>0</v>
      </c>
      <c r="I92" s="61">
        <f t="shared" ref="I92:BT92" si="334">H92*EXP(-$F$92)+H88*(1-EXP(-$F$92))/$F$92</f>
        <v>0</v>
      </c>
      <c r="J92" s="61">
        <f t="shared" si="334"/>
        <v>0</v>
      </c>
      <c r="K92" s="61">
        <f t="shared" si="334"/>
        <v>0</v>
      </c>
      <c r="L92" s="61">
        <f t="shared" si="334"/>
        <v>0</v>
      </c>
      <c r="M92" s="61">
        <f t="shared" si="334"/>
        <v>0</v>
      </c>
      <c r="N92" s="61">
        <f t="shared" si="334"/>
        <v>0</v>
      </c>
      <c r="O92" s="61">
        <f t="shared" si="334"/>
        <v>0</v>
      </c>
      <c r="P92" s="61">
        <f t="shared" si="334"/>
        <v>0</v>
      </c>
      <c r="Q92" s="61">
        <f t="shared" si="334"/>
        <v>0</v>
      </c>
      <c r="R92" s="61">
        <f t="shared" si="334"/>
        <v>0</v>
      </c>
      <c r="S92" s="61">
        <f t="shared" si="334"/>
        <v>0</v>
      </c>
      <c r="T92" s="61">
        <f t="shared" si="334"/>
        <v>0</v>
      </c>
      <c r="U92" s="61">
        <f t="shared" si="334"/>
        <v>0</v>
      </c>
      <c r="V92" s="61">
        <f t="shared" si="334"/>
        <v>0</v>
      </c>
      <c r="W92" s="61">
        <f t="shared" si="334"/>
        <v>0</v>
      </c>
      <c r="X92" s="61">
        <f t="shared" si="334"/>
        <v>0</v>
      </c>
      <c r="Y92" s="61">
        <f t="shared" si="334"/>
        <v>0</v>
      </c>
      <c r="Z92" s="61">
        <f t="shared" si="334"/>
        <v>0</v>
      </c>
      <c r="AA92" s="61">
        <f t="shared" si="334"/>
        <v>0</v>
      </c>
      <c r="AB92" s="61">
        <f t="shared" si="334"/>
        <v>0</v>
      </c>
      <c r="AC92" s="61">
        <f t="shared" si="334"/>
        <v>0</v>
      </c>
      <c r="AD92" s="61">
        <f t="shared" si="334"/>
        <v>0</v>
      </c>
      <c r="AE92" s="61">
        <f t="shared" si="334"/>
        <v>0</v>
      </c>
      <c r="AF92" s="61">
        <f t="shared" si="334"/>
        <v>0</v>
      </c>
      <c r="AG92" s="61">
        <f t="shared" si="334"/>
        <v>0</v>
      </c>
      <c r="AH92" s="61">
        <f t="shared" si="334"/>
        <v>0</v>
      </c>
      <c r="AI92" s="61">
        <f t="shared" si="334"/>
        <v>0</v>
      </c>
      <c r="AJ92" s="62">
        <f t="shared" si="334"/>
        <v>0</v>
      </c>
      <c r="AK92" s="61">
        <f t="shared" si="334"/>
        <v>0</v>
      </c>
      <c r="AL92" s="61">
        <f t="shared" si="334"/>
        <v>0</v>
      </c>
      <c r="AM92" s="61">
        <f t="shared" si="334"/>
        <v>0</v>
      </c>
      <c r="AN92" s="61">
        <f t="shared" si="334"/>
        <v>0</v>
      </c>
      <c r="AO92" s="61">
        <f t="shared" si="334"/>
        <v>0</v>
      </c>
      <c r="AP92" s="61">
        <f t="shared" si="334"/>
        <v>0</v>
      </c>
      <c r="AQ92" s="61">
        <f t="shared" si="334"/>
        <v>0</v>
      </c>
      <c r="AR92" s="61">
        <f t="shared" si="334"/>
        <v>0</v>
      </c>
      <c r="AS92" s="61">
        <f t="shared" si="334"/>
        <v>0</v>
      </c>
      <c r="AT92" s="61">
        <f t="shared" si="334"/>
        <v>0</v>
      </c>
      <c r="AU92" s="61">
        <f t="shared" si="334"/>
        <v>0</v>
      </c>
      <c r="AV92" s="61">
        <f t="shared" si="334"/>
        <v>0</v>
      </c>
      <c r="AW92" s="61">
        <f t="shared" si="334"/>
        <v>0</v>
      </c>
      <c r="AX92" s="61">
        <f t="shared" si="334"/>
        <v>0</v>
      </c>
      <c r="AY92" s="61">
        <f t="shared" si="334"/>
        <v>0</v>
      </c>
      <c r="AZ92" s="61">
        <f t="shared" si="334"/>
        <v>0</v>
      </c>
      <c r="BA92" s="61">
        <f t="shared" si="334"/>
        <v>0</v>
      </c>
      <c r="BB92" s="61">
        <f t="shared" si="334"/>
        <v>0</v>
      </c>
      <c r="BC92" s="61">
        <f t="shared" si="334"/>
        <v>0</v>
      </c>
      <c r="BD92" s="61">
        <f t="shared" si="334"/>
        <v>0</v>
      </c>
      <c r="BE92" s="61">
        <f t="shared" si="334"/>
        <v>0</v>
      </c>
      <c r="BF92" s="61">
        <f t="shared" si="334"/>
        <v>0</v>
      </c>
      <c r="BG92" s="61">
        <f t="shared" si="334"/>
        <v>0</v>
      </c>
      <c r="BH92" s="61">
        <f t="shared" si="334"/>
        <v>0</v>
      </c>
      <c r="BI92" s="61">
        <f t="shared" si="334"/>
        <v>0</v>
      </c>
      <c r="BJ92" s="61">
        <f t="shared" si="334"/>
        <v>0</v>
      </c>
      <c r="BK92" s="61">
        <f t="shared" si="334"/>
        <v>0</v>
      </c>
      <c r="BL92" s="61">
        <f t="shared" si="334"/>
        <v>0</v>
      </c>
      <c r="BM92" s="61">
        <f t="shared" si="334"/>
        <v>0</v>
      </c>
      <c r="BN92" s="61">
        <f t="shared" si="334"/>
        <v>0</v>
      </c>
      <c r="BO92" s="61">
        <f t="shared" si="334"/>
        <v>0</v>
      </c>
      <c r="BP92" s="61">
        <f t="shared" si="334"/>
        <v>0</v>
      </c>
      <c r="BQ92" s="61">
        <f t="shared" si="334"/>
        <v>0</v>
      </c>
      <c r="BR92" s="61">
        <f t="shared" si="334"/>
        <v>0</v>
      </c>
      <c r="BS92" s="61">
        <f t="shared" si="334"/>
        <v>0</v>
      </c>
      <c r="BT92" s="61">
        <f t="shared" si="334"/>
        <v>0</v>
      </c>
      <c r="BU92" s="61">
        <f t="shared" ref="BU92:CH92" si="335">BT92*EXP(-$F$92)+BT88*(1-EXP(-$F$92))/$F$92</f>
        <v>0</v>
      </c>
      <c r="BV92" s="61">
        <f t="shared" si="335"/>
        <v>0</v>
      </c>
      <c r="BW92" s="61">
        <f t="shared" si="335"/>
        <v>0</v>
      </c>
      <c r="BX92" s="61">
        <f t="shared" si="335"/>
        <v>0</v>
      </c>
      <c r="BY92" s="61">
        <f t="shared" si="335"/>
        <v>0</v>
      </c>
      <c r="BZ92" s="61">
        <f t="shared" si="335"/>
        <v>0</v>
      </c>
      <c r="CA92" s="61">
        <f t="shared" si="335"/>
        <v>0</v>
      </c>
      <c r="CB92" s="61">
        <f t="shared" si="335"/>
        <v>0</v>
      </c>
      <c r="CC92" s="61">
        <f t="shared" si="335"/>
        <v>0</v>
      </c>
      <c r="CD92" s="61">
        <f t="shared" si="335"/>
        <v>0</v>
      </c>
      <c r="CE92" s="61">
        <f t="shared" si="335"/>
        <v>0</v>
      </c>
      <c r="CF92" s="61">
        <f t="shared" si="335"/>
        <v>0</v>
      </c>
      <c r="CG92" s="61">
        <f t="shared" si="335"/>
        <v>0</v>
      </c>
      <c r="CH92" s="61">
        <f t="shared" si="335"/>
        <v>0</v>
      </c>
      <c r="CI92" s="61"/>
    </row>
    <row r="93" spans="4:87" x14ac:dyDescent="0.25">
      <c r="D93" t="s">
        <v>102</v>
      </c>
      <c r="E93" t="s">
        <v>103</v>
      </c>
      <c r="F93">
        <f>LN(2)/25</f>
        <v>2.7725887222397813E-2</v>
      </c>
      <c r="G93" s="61">
        <v>0</v>
      </c>
      <c r="H93" s="61">
        <f>G93*EXP(-$F$93)+G89*(1-EXP(-$F$93))/$F$93</f>
        <v>0</v>
      </c>
      <c r="I93" s="61">
        <f t="shared" ref="I93:BT93" si="336">H93*EXP(-$F$93)+H89*(1-EXP(-$F$93))/$F$93</f>
        <v>0</v>
      </c>
      <c r="J93" s="61">
        <f t="shared" si="336"/>
        <v>0</v>
      </c>
      <c r="K93" s="61">
        <f t="shared" si="336"/>
        <v>0</v>
      </c>
      <c r="L93" s="61">
        <f t="shared" si="336"/>
        <v>0</v>
      </c>
      <c r="M93" s="61">
        <f t="shared" si="336"/>
        <v>0</v>
      </c>
      <c r="N93" s="61">
        <f t="shared" si="336"/>
        <v>0</v>
      </c>
      <c r="O93" s="61">
        <f t="shared" si="336"/>
        <v>0</v>
      </c>
      <c r="P93" s="61">
        <f t="shared" si="336"/>
        <v>0</v>
      </c>
      <c r="Q93" s="61">
        <f t="shared" si="336"/>
        <v>0</v>
      </c>
      <c r="R93" s="61">
        <f t="shared" si="336"/>
        <v>0</v>
      </c>
      <c r="S93" s="61">
        <f t="shared" si="336"/>
        <v>0</v>
      </c>
      <c r="T93" s="61">
        <f t="shared" si="336"/>
        <v>0</v>
      </c>
      <c r="U93" s="61">
        <f t="shared" si="336"/>
        <v>0</v>
      </c>
      <c r="V93" s="61">
        <f t="shared" si="336"/>
        <v>0</v>
      </c>
      <c r="W93" s="61">
        <f t="shared" si="336"/>
        <v>0</v>
      </c>
      <c r="X93" s="61">
        <f t="shared" si="336"/>
        <v>0</v>
      </c>
      <c r="Y93" s="61">
        <f t="shared" si="336"/>
        <v>0</v>
      </c>
      <c r="Z93" s="61">
        <f t="shared" si="336"/>
        <v>0</v>
      </c>
      <c r="AA93" s="61">
        <f t="shared" si="336"/>
        <v>0</v>
      </c>
      <c r="AB93" s="61">
        <f t="shared" si="336"/>
        <v>0</v>
      </c>
      <c r="AC93" s="61">
        <f t="shared" si="336"/>
        <v>0</v>
      </c>
      <c r="AD93" s="61">
        <f t="shared" si="336"/>
        <v>0</v>
      </c>
      <c r="AE93" s="61">
        <f t="shared" si="336"/>
        <v>0</v>
      </c>
      <c r="AF93" s="61">
        <f t="shared" si="336"/>
        <v>0</v>
      </c>
      <c r="AG93" s="61">
        <f t="shared" si="336"/>
        <v>0</v>
      </c>
      <c r="AH93" s="61">
        <f t="shared" si="336"/>
        <v>0</v>
      </c>
      <c r="AI93" s="61">
        <f t="shared" si="336"/>
        <v>0</v>
      </c>
      <c r="AJ93" s="62">
        <f t="shared" si="336"/>
        <v>0</v>
      </c>
      <c r="AK93" s="61">
        <f t="shared" si="336"/>
        <v>0</v>
      </c>
      <c r="AL93" s="61">
        <f t="shared" si="336"/>
        <v>0</v>
      </c>
      <c r="AM93" s="61">
        <f t="shared" si="336"/>
        <v>0</v>
      </c>
      <c r="AN93" s="61">
        <f t="shared" si="336"/>
        <v>0</v>
      </c>
      <c r="AO93" s="61">
        <f t="shared" si="336"/>
        <v>0</v>
      </c>
      <c r="AP93" s="61">
        <f t="shared" si="336"/>
        <v>0</v>
      </c>
      <c r="AQ93" s="61">
        <f t="shared" si="336"/>
        <v>0</v>
      </c>
      <c r="AR93" s="61">
        <f t="shared" si="336"/>
        <v>0</v>
      </c>
      <c r="AS93" s="61">
        <f t="shared" si="336"/>
        <v>0</v>
      </c>
      <c r="AT93" s="61">
        <f t="shared" si="336"/>
        <v>0</v>
      </c>
      <c r="AU93" s="61">
        <f t="shared" si="336"/>
        <v>0</v>
      </c>
      <c r="AV93" s="61">
        <f t="shared" si="336"/>
        <v>0</v>
      </c>
      <c r="AW93" s="61">
        <f t="shared" si="336"/>
        <v>0</v>
      </c>
      <c r="AX93" s="61">
        <f t="shared" si="336"/>
        <v>0</v>
      </c>
      <c r="AY93" s="61">
        <f t="shared" si="336"/>
        <v>0</v>
      </c>
      <c r="AZ93" s="61">
        <f t="shared" si="336"/>
        <v>0</v>
      </c>
      <c r="BA93" s="61">
        <f t="shared" si="336"/>
        <v>0</v>
      </c>
      <c r="BB93" s="61">
        <f t="shared" si="336"/>
        <v>0</v>
      </c>
      <c r="BC93" s="61">
        <f t="shared" si="336"/>
        <v>0</v>
      </c>
      <c r="BD93" s="61">
        <f t="shared" si="336"/>
        <v>0</v>
      </c>
      <c r="BE93" s="61">
        <f t="shared" si="336"/>
        <v>0</v>
      </c>
      <c r="BF93" s="61">
        <f t="shared" si="336"/>
        <v>0</v>
      </c>
      <c r="BG93" s="61">
        <f t="shared" si="336"/>
        <v>0</v>
      </c>
      <c r="BH93" s="61">
        <f t="shared" si="336"/>
        <v>0</v>
      </c>
      <c r="BI93" s="61">
        <f t="shared" si="336"/>
        <v>0</v>
      </c>
      <c r="BJ93" s="61">
        <f t="shared" si="336"/>
        <v>0</v>
      </c>
      <c r="BK93" s="61">
        <f t="shared" si="336"/>
        <v>0</v>
      </c>
      <c r="BL93" s="61">
        <f t="shared" si="336"/>
        <v>0</v>
      </c>
      <c r="BM93" s="61">
        <f t="shared" si="336"/>
        <v>0</v>
      </c>
      <c r="BN93" s="61">
        <f t="shared" si="336"/>
        <v>0</v>
      </c>
      <c r="BO93" s="61">
        <f t="shared" si="336"/>
        <v>0</v>
      </c>
      <c r="BP93" s="61">
        <f t="shared" si="336"/>
        <v>0</v>
      </c>
      <c r="BQ93" s="61">
        <f t="shared" si="336"/>
        <v>0</v>
      </c>
      <c r="BR93" s="61">
        <f t="shared" si="336"/>
        <v>0</v>
      </c>
      <c r="BS93" s="61">
        <f t="shared" si="336"/>
        <v>0</v>
      </c>
      <c r="BT93" s="61">
        <f t="shared" si="336"/>
        <v>0</v>
      </c>
      <c r="BU93" s="61">
        <f t="shared" ref="BU93:CH93" si="337">BT93*EXP(-$F$93)+BT89*(1-EXP(-$F$93))/$F$93</f>
        <v>0</v>
      </c>
      <c r="BV93" s="61">
        <f t="shared" si="337"/>
        <v>0</v>
      </c>
      <c r="BW93" s="61">
        <f t="shared" si="337"/>
        <v>0</v>
      </c>
      <c r="BX93" s="61">
        <f t="shared" si="337"/>
        <v>0</v>
      </c>
      <c r="BY93" s="61">
        <f t="shared" si="337"/>
        <v>0</v>
      </c>
      <c r="BZ93" s="61">
        <f t="shared" si="337"/>
        <v>0</v>
      </c>
      <c r="CA93" s="61">
        <f t="shared" si="337"/>
        <v>0</v>
      </c>
      <c r="CB93" s="61">
        <f t="shared" si="337"/>
        <v>0</v>
      </c>
      <c r="CC93" s="61">
        <f t="shared" si="337"/>
        <v>0</v>
      </c>
      <c r="CD93" s="61">
        <f t="shared" si="337"/>
        <v>0</v>
      </c>
      <c r="CE93" s="61">
        <f t="shared" si="337"/>
        <v>0</v>
      </c>
      <c r="CF93" s="61">
        <f t="shared" si="337"/>
        <v>0</v>
      </c>
      <c r="CG93" s="61">
        <f t="shared" si="337"/>
        <v>0</v>
      </c>
      <c r="CH93" s="61">
        <f t="shared" si="337"/>
        <v>0</v>
      </c>
      <c r="CI93" s="61"/>
    </row>
    <row r="94" spans="4:87" x14ac:dyDescent="0.25">
      <c r="D94" t="s">
        <v>104</v>
      </c>
      <c r="E94" t="s">
        <v>105</v>
      </c>
      <c r="F94">
        <f>LN(2)/2</f>
        <v>0.34657359027997264</v>
      </c>
      <c r="G94" s="61">
        <v>0</v>
      </c>
      <c r="H94" s="61">
        <f>G94*EXP(-$F$94)+G90*(1-EXP(-$F$94))/$F$94</f>
        <v>0</v>
      </c>
      <c r="I94" s="61">
        <f t="shared" ref="I94:BT94" si="338">H94*EXP(-$F$94)+H90*(1-EXP(-$F$94))/$F$94</f>
        <v>0</v>
      </c>
      <c r="J94" s="61">
        <f t="shared" si="338"/>
        <v>0</v>
      </c>
      <c r="K94" s="61">
        <f t="shared" si="338"/>
        <v>0</v>
      </c>
      <c r="L94" s="61">
        <f t="shared" si="338"/>
        <v>0</v>
      </c>
      <c r="M94" s="61">
        <f t="shared" si="338"/>
        <v>0</v>
      </c>
      <c r="N94" s="61">
        <f t="shared" si="338"/>
        <v>0</v>
      </c>
      <c r="O94" s="61">
        <f t="shared" si="338"/>
        <v>0</v>
      </c>
      <c r="P94" s="61">
        <f t="shared" si="338"/>
        <v>0</v>
      </c>
      <c r="Q94" s="61">
        <f t="shared" si="338"/>
        <v>0</v>
      </c>
      <c r="R94" s="61">
        <f t="shared" si="338"/>
        <v>0</v>
      </c>
      <c r="S94" s="61">
        <f t="shared" si="338"/>
        <v>0</v>
      </c>
      <c r="T94" s="61">
        <f t="shared" si="338"/>
        <v>0</v>
      </c>
      <c r="U94" s="61">
        <f t="shared" si="338"/>
        <v>0</v>
      </c>
      <c r="V94" s="61">
        <f t="shared" si="338"/>
        <v>0</v>
      </c>
      <c r="W94" s="61">
        <f t="shared" si="338"/>
        <v>0</v>
      </c>
      <c r="X94" s="61">
        <f t="shared" si="338"/>
        <v>0</v>
      </c>
      <c r="Y94" s="61">
        <f t="shared" si="338"/>
        <v>0</v>
      </c>
      <c r="Z94" s="61">
        <f t="shared" si="338"/>
        <v>0</v>
      </c>
      <c r="AA94" s="61">
        <f t="shared" si="338"/>
        <v>0</v>
      </c>
      <c r="AB94" s="61">
        <f t="shared" si="338"/>
        <v>0</v>
      </c>
      <c r="AC94" s="61">
        <f t="shared" si="338"/>
        <v>0</v>
      </c>
      <c r="AD94" s="61">
        <f t="shared" si="338"/>
        <v>0</v>
      </c>
      <c r="AE94" s="61">
        <f t="shared" si="338"/>
        <v>0</v>
      </c>
      <c r="AF94" s="61">
        <f t="shared" si="338"/>
        <v>0</v>
      </c>
      <c r="AG94" s="61">
        <f t="shared" si="338"/>
        <v>0</v>
      </c>
      <c r="AH94" s="61">
        <f t="shared" si="338"/>
        <v>0</v>
      </c>
      <c r="AI94" s="61">
        <f t="shared" si="338"/>
        <v>0</v>
      </c>
      <c r="AJ94" s="62">
        <f t="shared" si="338"/>
        <v>0</v>
      </c>
      <c r="AK94" s="61">
        <f t="shared" si="338"/>
        <v>0</v>
      </c>
      <c r="AL94" s="61">
        <f t="shared" si="338"/>
        <v>0</v>
      </c>
      <c r="AM94" s="61">
        <f t="shared" si="338"/>
        <v>0</v>
      </c>
      <c r="AN94" s="61">
        <f t="shared" si="338"/>
        <v>0</v>
      </c>
      <c r="AO94" s="61">
        <f t="shared" si="338"/>
        <v>0</v>
      </c>
      <c r="AP94" s="61">
        <f t="shared" si="338"/>
        <v>0</v>
      </c>
      <c r="AQ94" s="61">
        <f t="shared" si="338"/>
        <v>0</v>
      </c>
      <c r="AR94" s="61">
        <f t="shared" si="338"/>
        <v>0</v>
      </c>
      <c r="AS94" s="61">
        <f t="shared" si="338"/>
        <v>0</v>
      </c>
      <c r="AT94" s="61">
        <f t="shared" si="338"/>
        <v>0</v>
      </c>
      <c r="AU94" s="61">
        <f t="shared" si="338"/>
        <v>0</v>
      </c>
      <c r="AV94" s="61">
        <f t="shared" si="338"/>
        <v>0</v>
      </c>
      <c r="AW94" s="61">
        <f t="shared" si="338"/>
        <v>0</v>
      </c>
      <c r="AX94" s="61">
        <f t="shared" si="338"/>
        <v>0</v>
      </c>
      <c r="AY94" s="61">
        <f t="shared" si="338"/>
        <v>0</v>
      </c>
      <c r="AZ94" s="61">
        <f t="shared" si="338"/>
        <v>0</v>
      </c>
      <c r="BA94" s="61">
        <f t="shared" si="338"/>
        <v>0</v>
      </c>
      <c r="BB94" s="61">
        <f t="shared" si="338"/>
        <v>0</v>
      </c>
      <c r="BC94" s="61">
        <f t="shared" si="338"/>
        <v>0</v>
      </c>
      <c r="BD94" s="61">
        <f t="shared" si="338"/>
        <v>0</v>
      </c>
      <c r="BE94" s="61">
        <f t="shared" si="338"/>
        <v>0</v>
      </c>
      <c r="BF94" s="61">
        <f t="shared" si="338"/>
        <v>0</v>
      </c>
      <c r="BG94" s="61">
        <f t="shared" si="338"/>
        <v>0</v>
      </c>
      <c r="BH94" s="61">
        <f t="shared" si="338"/>
        <v>0</v>
      </c>
      <c r="BI94" s="61">
        <f t="shared" si="338"/>
        <v>0</v>
      </c>
      <c r="BJ94" s="61">
        <f t="shared" si="338"/>
        <v>0</v>
      </c>
      <c r="BK94" s="61">
        <f t="shared" si="338"/>
        <v>0</v>
      </c>
      <c r="BL94" s="61">
        <f t="shared" si="338"/>
        <v>0</v>
      </c>
      <c r="BM94" s="61">
        <f t="shared" si="338"/>
        <v>0</v>
      </c>
      <c r="BN94" s="61">
        <f t="shared" si="338"/>
        <v>0</v>
      </c>
      <c r="BO94" s="61">
        <f t="shared" si="338"/>
        <v>0</v>
      </c>
      <c r="BP94" s="61">
        <f t="shared" si="338"/>
        <v>0</v>
      </c>
      <c r="BQ94" s="61">
        <f t="shared" si="338"/>
        <v>0</v>
      </c>
      <c r="BR94" s="61">
        <f t="shared" si="338"/>
        <v>0</v>
      </c>
      <c r="BS94" s="61">
        <f t="shared" si="338"/>
        <v>0</v>
      </c>
      <c r="BT94" s="61">
        <f t="shared" si="338"/>
        <v>0</v>
      </c>
      <c r="BU94" s="61">
        <f t="shared" ref="BU94:CH94" si="339">BT94*EXP(-$F$94)+BT90*(1-EXP(-$F$94))/$F$94</f>
        <v>0</v>
      </c>
      <c r="BV94" s="61">
        <f t="shared" si="339"/>
        <v>0</v>
      </c>
      <c r="BW94" s="61">
        <f t="shared" si="339"/>
        <v>0</v>
      </c>
      <c r="BX94" s="61">
        <f t="shared" si="339"/>
        <v>0</v>
      </c>
      <c r="BY94" s="61">
        <f t="shared" si="339"/>
        <v>0</v>
      </c>
      <c r="BZ94" s="61">
        <f t="shared" si="339"/>
        <v>0</v>
      </c>
      <c r="CA94" s="61">
        <f t="shared" si="339"/>
        <v>0</v>
      </c>
      <c r="CB94" s="61">
        <f t="shared" si="339"/>
        <v>0</v>
      </c>
      <c r="CC94" s="61">
        <f t="shared" si="339"/>
        <v>0</v>
      </c>
      <c r="CD94" s="61">
        <f t="shared" si="339"/>
        <v>0</v>
      </c>
      <c r="CE94" s="61">
        <f t="shared" si="339"/>
        <v>0</v>
      </c>
      <c r="CF94" s="61">
        <f t="shared" si="339"/>
        <v>0</v>
      </c>
      <c r="CG94" s="61">
        <f t="shared" si="339"/>
        <v>0</v>
      </c>
      <c r="CH94" s="61">
        <f t="shared" si="339"/>
        <v>0</v>
      </c>
      <c r="CI94" s="61"/>
    </row>
    <row r="95" spans="4:87" x14ac:dyDescent="0.25">
      <c r="D95" t="s">
        <v>106</v>
      </c>
      <c r="E95" s="76" t="s">
        <v>107</v>
      </c>
      <c r="G95" s="61">
        <v>0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61">
        <v>0</v>
      </c>
      <c r="T95" s="61">
        <v>0</v>
      </c>
      <c r="U95" s="61">
        <v>0</v>
      </c>
      <c r="V95" s="61">
        <v>0</v>
      </c>
      <c r="W95" s="61">
        <v>0</v>
      </c>
      <c r="X95" s="61">
        <v>0</v>
      </c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61">
        <v>0</v>
      </c>
      <c r="AE95" s="61">
        <v>0</v>
      </c>
      <c r="AF95" s="61">
        <v>0</v>
      </c>
      <c r="AG95" s="61">
        <v>0</v>
      </c>
      <c r="AH95" s="61">
        <v>0</v>
      </c>
      <c r="AI95" s="61">
        <v>0</v>
      </c>
      <c r="AJ95" s="62">
        <v>0</v>
      </c>
      <c r="AK95" s="61">
        <v>0</v>
      </c>
      <c r="AL95" s="61">
        <v>0</v>
      </c>
      <c r="AM95" s="61">
        <v>0</v>
      </c>
      <c r="AN95" s="61">
        <v>0</v>
      </c>
      <c r="AO95" s="61">
        <v>0</v>
      </c>
      <c r="AP95" s="61">
        <v>0</v>
      </c>
      <c r="AQ95" s="61">
        <v>0</v>
      </c>
      <c r="AR95" s="61">
        <v>0</v>
      </c>
      <c r="AS95" s="61">
        <v>0</v>
      </c>
      <c r="AT95" s="61">
        <v>0</v>
      </c>
      <c r="AU95" s="61">
        <v>0</v>
      </c>
      <c r="AV95" s="61">
        <v>0</v>
      </c>
      <c r="AW95" s="61">
        <v>0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61">
        <v>0</v>
      </c>
      <c r="BE95" s="61">
        <v>0</v>
      </c>
      <c r="BF95" s="61">
        <v>0</v>
      </c>
      <c r="BG95" s="61">
        <v>0</v>
      </c>
      <c r="BH95" s="61">
        <v>0</v>
      </c>
      <c r="BI95" s="61">
        <v>0</v>
      </c>
      <c r="BJ95" s="61">
        <v>0</v>
      </c>
      <c r="BK95" s="61">
        <v>0</v>
      </c>
      <c r="BL95" s="61">
        <v>0</v>
      </c>
      <c r="BM95" s="61">
        <v>0</v>
      </c>
      <c r="BN95" s="61">
        <v>0</v>
      </c>
      <c r="BO95" s="61">
        <v>0</v>
      </c>
      <c r="BP95" s="61">
        <v>0</v>
      </c>
      <c r="BQ95" s="61">
        <v>0</v>
      </c>
      <c r="BR95" s="61">
        <v>0</v>
      </c>
      <c r="BS95" s="61">
        <v>0</v>
      </c>
      <c r="BT95" s="61">
        <v>0</v>
      </c>
      <c r="BU95" s="61">
        <v>0</v>
      </c>
      <c r="BV95" s="61">
        <v>0</v>
      </c>
      <c r="BW95" s="61">
        <v>0</v>
      </c>
      <c r="BX95" s="61">
        <v>0</v>
      </c>
      <c r="BY95" s="61">
        <v>0</v>
      </c>
      <c r="BZ95" s="61">
        <v>0</v>
      </c>
      <c r="CA95" s="61">
        <v>0</v>
      </c>
      <c r="CB95" s="61">
        <v>0</v>
      </c>
      <c r="CC95" s="61">
        <v>0</v>
      </c>
      <c r="CD95" s="61">
        <v>0</v>
      </c>
      <c r="CE95" s="61">
        <v>0</v>
      </c>
      <c r="CF95" s="61">
        <v>0</v>
      </c>
      <c r="CG95" s="61">
        <v>0</v>
      </c>
      <c r="CH95" s="61">
        <v>0</v>
      </c>
      <c r="CI95" s="61"/>
    </row>
    <row r="96" spans="4:87" x14ac:dyDescent="0.25">
      <c r="D96" t="s">
        <v>108</v>
      </c>
      <c r="G96" s="61">
        <f>SUM(G92:G95)</f>
        <v>0</v>
      </c>
      <c r="H96" s="61">
        <f>SUM(H92:H95)</f>
        <v>0</v>
      </c>
      <c r="I96" s="61">
        <f t="shared" ref="I96:BT96" si="340">SUM(I92:I95)</f>
        <v>0</v>
      </c>
      <c r="J96" s="61">
        <f t="shared" si="340"/>
        <v>0</v>
      </c>
      <c r="K96" s="61">
        <f t="shared" si="340"/>
        <v>0</v>
      </c>
      <c r="L96" s="61">
        <f t="shared" si="340"/>
        <v>0</v>
      </c>
      <c r="M96" s="61">
        <f t="shared" si="340"/>
        <v>0</v>
      </c>
      <c r="N96" s="61">
        <f t="shared" si="340"/>
        <v>0</v>
      </c>
      <c r="O96" s="61">
        <f t="shared" si="340"/>
        <v>0</v>
      </c>
      <c r="P96" s="61">
        <f t="shared" si="340"/>
        <v>0</v>
      </c>
      <c r="Q96" s="61">
        <f t="shared" si="340"/>
        <v>0</v>
      </c>
      <c r="R96" s="61">
        <f t="shared" si="340"/>
        <v>0</v>
      </c>
      <c r="S96" s="61">
        <f t="shared" si="340"/>
        <v>0</v>
      </c>
      <c r="T96" s="61">
        <f t="shared" si="340"/>
        <v>0</v>
      </c>
      <c r="U96" s="61">
        <f t="shared" si="340"/>
        <v>0</v>
      </c>
      <c r="V96" s="61">
        <f t="shared" si="340"/>
        <v>0</v>
      </c>
      <c r="W96" s="61">
        <f t="shared" si="340"/>
        <v>0</v>
      </c>
      <c r="X96" s="61">
        <f t="shared" si="340"/>
        <v>0</v>
      </c>
      <c r="Y96" s="61">
        <f t="shared" si="340"/>
        <v>0</v>
      </c>
      <c r="Z96" s="61">
        <f t="shared" si="340"/>
        <v>0</v>
      </c>
      <c r="AA96" s="61">
        <f t="shared" si="340"/>
        <v>0</v>
      </c>
      <c r="AB96" s="61">
        <f t="shared" si="340"/>
        <v>0</v>
      </c>
      <c r="AC96" s="61">
        <f t="shared" si="340"/>
        <v>0</v>
      </c>
      <c r="AD96" s="61">
        <f t="shared" si="340"/>
        <v>0</v>
      </c>
      <c r="AE96" s="61">
        <f t="shared" si="340"/>
        <v>0</v>
      </c>
      <c r="AF96" s="61">
        <f t="shared" si="340"/>
        <v>0</v>
      </c>
      <c r="AG96" s="61">
        <f t="shared" si="340"/>
        <v>0</v>
      </c>
      <c r="AH96" s="61">
        <f t="shared" si="340"/>
        <v>0</v>
      </c>
      <c r="AI96" s="61">
        <f t="shared" si="340"/>
        <v>0</v>
      </c>
      <c r="AJ96" s="62">
        <f t="shared" si="340"/>
        <v>0</v>
      </c>
      <c r="AK96" s="61">
        <f t="shared" si="340"/>
        <v>0</v>
      </c>
      <c r="AL96" s="61">
        <f t="shared" si="340"/>
        <v>0</v>
      </c>
      <c r="AM96" s="61">
        <f t="shared" si="340"/>
        <v>0</v>
      </c>
      <c r="AN96" s="61">
        <f t="shared" si="340"/>
        <v>0</v>
      </c>
      <c r="AO96" s="61">
        <f t="shared" si="340"/>
        <v>0</v>
      </c>
      <c r="AP96" s="61">
        <f t="shared" si="340"/>
        <v>0</v>
      </c>
      <c r="AQ96" s="61">
        <f t="shared" si="340"/>
        <v>0</v>
      </c>
      <c r="AR96" s="61">
        <f t="shared" si="340"/>
        <v>0</v>
      </c>
      <c r="AS96" s="61">
        <f t="shared" si="340"/>
        <v>0</v>
      </c>
      <c r="AT96" s="61">
        <f t="shared" si="340"/>
        <v>0</v>
      </c>
      <c r="AU96" s="61">
        <f t="shared" si="340"/>
        <v>0</v>
      </c>
      <c r="AV96" s="61">
        <f t="shared" si="340"/>
        <v>0</v>
      </c>
      <c r="AW96" s="61">
        <f t="shared" si="340"/>
        <v>0</v>
      </c>
      <c r="AX96" s="61">
        <f t="shared" si="340"/>
        <v>0</v>
      </c>
      <c r="AY96" s="61">
        <f t="shared" si="340"/>
        <v>0</v>
      </c>
      <c r="AZ96" s="61">
        <f t="shared" si="340"/>
        <v>0</v>
      </c>
      <c r="BA96" s="61">
        <f t="shared" si="340"/>
        <v>0</v>
      </c>
      <c r="BB96" s="61">
        <f t="shared" si="340"/>
        <v>0</v>
      </c>
      <c r="BC96" s="61">
        <f t="shared" si="340"/>
        <v>0</v>
      </c>
      <c r="BD96" s="61">
        <f t="shared" si="340"/>
        <v>0</v>
      </c>
      <c r="BE96" s="61">
        <f t="shared" si="340"/>
        <v>0</v>
      </c>
      <c r="BF96" s="61">
        <f t="shared" si="340"/>
        <v>0</v>
      </c>
      <c r="BG96" s="61">
        <f t="shared" si="340"/>
        <v>0</v>
      </c>
      <c r="BH96" s="61">
        <f t="shared" si="340"/>
        <v>0</v>
      </c>
      <c r="BI96" s="61">
        <f t="shared" si="340"/>
        <v>0</v>
      </c>
      <c r="BJ96" s="61">
        <f t="shared" si="340"/>
        <v>0</v>
      </c>
      <c r="BK96" s="61">
        <f t="shared" si="340"/>
        <v>0</v>
      </c>
      <c r="BL96" s="61">
        <f t="shared" si="340"/>
        <v>0</v>
      </c>
      <c r="BM96" s="61">
        <f t="shared" si="340"/>
        <v>0</v>
      </c>
      <c r="BN96" s="61">
        <f t="shared" si="340"/>
        <v>0</v>
      </c>
      <c r="BO96" s="61">
        <f t="shared" si="340"/>
        <v>0</v>
      </c>
      <c r="BP96" s="61">
        <f t="shared" si="340"/>
        <v>0</v>
      </c>
      <c r="BQ96" s="61">
        <f t="shared" si="340"/>
        <v>0</v>
      </c>
      <c r="BR96" s="61">
        <f t="shared" si="340"/>
        <v>0</v>
      </c>
      <c r="BS96" s="61">
        <f t="shared" si="340"/>
        <v>0</v>
      </c>
      <c r="BT96" s="61">
        <f t="shared" si="340"/>
        <v>0</v>
      </c>
      <c r="BU96" s="61">
        <f t="shared" ref="BU96:CH96" si="341">SUM(BU92:BU95)</f>
        <v>0</v>
      </c>
      <c r="BV96" s="61">
        <f t="shared" si="341"/>
        <v>0</v>
      </c>
      <c r="BW96" s="61">
        <f t="shared" si="341"/>
        <v>0</v>
      </c>
      <c r="BX96" s="61">
        <f t="shared" si="341"/>
        <v>0</v>
      </c>
      <c r="BY96" s="61">
        <f t="shared" si="341"/>
        <v>0</v>
      </c>
      <c r="BZ96" s="61">
        <f t="shared" si="341"/>
        <v>0</v>
      </c>
      <c r="CA96" s="61">
        <f t="shared" si="341"/>
        <v>0</v>
      </c>
      <c r="CB96" s="61">
        <f t="shared" si="341"/>
        <v>0</v>
      </c>
      <c r="CC96" s="61">
        <f t="shared" si="341"/>
        <v>0</v>
      </c>
      <c r="CD96" s="61">
        <f t="shared" si="341"/>
        <v>0</v>
      </c>
      <c r="CE96" s="61">
        <f t="shared" si="341"/>
        <v>0</v>
      </c>
      <c r="CF96" s="61">
        <f t="shared" si="341"/>
        <v>0</v>
      </c>
      <c r="CG96" s="61">
        <f t="shared" si="341"/>
        <v>0</v>
      </c>
      <c r="CH96" s="61">
        <f t="shared" si="341"/>
        <v>0</v>
      </c>
      <c r="CI96" s="61"/>
    </row>
    <row r="97" spans="4:96" x14ac:dyDescent="0.25">
      <c r="D97" s="14" t="s">
        <v>109</v>
      </c>
      <c r="E97" s="14" t="s">
        <v>135</v>
      </c>
      <c r="G97" s="61">
        <f>G96*44/12</f>
        <v>0</v>
      </c>
      <c r="H97" s="61">
        <f>H96*44/12</f>
        <v>0</v>
      </c>
      <c r="I97" s="61">
        <f t="shared" ref="I97:BT97" si="342">I96*44/12</f>
        <v>0</v>
      </c>
      <c r="J97" s="61">
        <f t="shared" si="342"/>
        <v>0</v>
      </c>
      <c r="K97" s="61">
        <f t="shared" si="342"/>
        <v>0</v>
      </c>
      <c r="L97" s="61">
        <f t="shared" si="342"/>
        <v>0</v>
      </c>
      <c r="M97" s="61">
        <f t="shared" si="342"/>
        <v>0</v>
      </c>
      <c r="N97" s="61">
        <f t="shared" si="342"/>
        <v>0</v>
      </c>
      <c r="O97" s="61">
        <f t="shared" si="342"/>
        <v>0</v>
      </c>
      <c r="P97" s="61">
        <f t="shared" si="342"/>
        <v>0</v>
      </c>
      <c r="Q97" s="61">
        <f t="shared" si="342"/>
        <v>0</v>
      </c>
      <c r="R97" s="61">
        <f t="shared" si="342"/>
        <v>0</v>
      </c>
      <c r="S97" s="61">
        <f t="shared" si="342"/>
        <v>0</v>
      </c>
      <c r="T97" s="61">
        <f t="shared" si="342"/>
        <v>0</v>
      </c>
      <c r="U97" s="61">
        <f t="shared" si="342"/>
        <v>0</v>
      </c>
      <c r="V97" s="61">
        <f t="shared" si="342"/>
        <v>0</v>
      </c>
      <c r="W97" s="61">
        <f t="shared" si="342"/>
        <v>0</v>
      </c>
      <c r="X97" s="61">
        <f t="shared" si="342"/>
        <v>0</v>
      </c>
      <c r="Y97" s="61">
        <f t="shared" si="342"/>
        <v>0</v>
      </c>
      <c r="Z97" s="61">
        <f t="shared" si="342"/>
        <v>0</v>
      </c>
      <c r="AA97" s="61">
        <f t="shared" si="342"/>
        <v>0</v>
      </c>
      <c r="AB97" s="61">
        <f t="shared" si="342"/>
        <v>0</v>
      </c>
      <c r="AC97" s="61">
        <f t="shared" si="342"/>
        <v>0</v>
      </c>
      <c r="AD97" s="61">
        <f t="shared" si="342"/>
        <v>0</v>
      </c>
      <c r="AE97" s="61">
        <f t="shared" si="342"/>
        <v>0</v>
      </c>
      <c r="AF97" s="61">
        <f t="shared" si="342"/>
        <v>0</v>
      </c>
      <c r="AG97" s="61">
        <f t="shared" si="342"/>
        <v>0</v>
      </c>
      <c r="AH97" s="61">
        <f t="shared" si="342"/>
        <v>0</v>
      </c>
      <c r="AI97" s="61">
        <f t="shared" si="342"/>
        <v>0</v>
      </c>
      <c r="AJ97" s="62">
        <f t="shared" si="342"/>
        <v>0</v>
      </c>
      <c r="AK97" s="61">
        <f t="shared" si="342"/>
        <v>0</v>
      </c>
      <c r="AL97" s="61">
        <f t="shared" si="342"/>
        <v>0</v>
      </c>
      <c r="AM97" s="61">
        <f t="shared" si="342"/>
        <v>0</v>
      </c>
      <c r="AN97" s="61">
        <f t="shared" si="342"/>
        <v>0</v>
      </c>
      <c r="AO97" s="61">
        <f t="shared" si="342"/>
        <v>0</v>
      </c>
      <c r="AP97" s="61">
        <f t="shared" si="342"/>
        <v>0</v>
      </c>
      <c r="AQ97" s="61">
        <f t="shared" si="342"/>
        <v>0</v>
      </c>
      <c r="AR97" s="61">
        <f t="shared" si="342"/>
        <v>0</v>
      </c>
      <c r="AS97" s="61">
        <f t="shared" si="342"/>
        <v>0</v>
      </c>
      <c r="AT97" s="61">
        <f t="shared" si="342"/>
        <v>0</v>
      </c>
      <c r="AU97" s="61">
        <f t="shared" si="342"/>
        <v>0</v>
      </c>
      <c r="AV97" s="61">
        <f t="shared" si="342"/>
        <v>0</v>
      </c>
      <c r="AW97" s="61">
        <f t="shared" si="342"/>
        <v>0</v>
      </c>
      <c r="AX97" s="61">
        <f t="shared" si="342"/>
        <v>0</v>
      </c>
      <c r="AY97" s="61">
        <f t="shared" si="342"/>
        <v>0</v>
      </c>
      <c r="AZ97" s="61">
        <f t="shared" si="342"/>
        <v>0</v>
      </c>
      <c r="BA97" s="61">
        <f t="shared" si="342"/>
        <v>0</v>
      </c>
      <c r="BB97" s="61">
        <f t="shared" si="342"/>
        <v>0</v>
      </c>
      <c r="BC97" s="61">
        <f t="shared" si="342"/>
        <v>0</v>
      </c>
      <c r="BD97" s="61">
        <f t="shared" si="342"/>
        <v>0</v>
      </c>
      <c r="BE97" s="61">
        <f t="shared" si="342"/>
        <v>0</v>
      </c>
      <c r="BF97" s="61">
        <f t="shared" si="342"/>
        <v>0</v>
      </c>
      <c r="BG97" s="61">
        <f t="shared" si="342"/>
        <v>0</v>
      </c>
      <c r="BH97" s="61">
        <f t="shared" si="342"/>
        <v>0</v>
      </c>
      <c r="BI97" s="61">
        <f t="shared" si="342"/>
        <v>0</v>
      </c>
      <c r="BJ97" s="61">
        <f t="shared" si="342"/>
        <v>0</v>
      </c>
      <c r="BK97" s="61">
        <f t="shared" si="342"/>
        <v>0</v>
      </c>
      <c r="BL97" s="61">
        <f t="shared" si="342"/>
        <v>0</v>
      </c>
      <c r="BM97" s="61">
        <f t="shared" si="342"/>
        <v>0</v>
      </c>
      <c r="BN97" s="61">
        <f t="shared" si="342"/>
        <v>0</v>
      </c>
      <c r="BO97" s="61">
        <f t="shared" si="342"/>
        <v>0</v>
      </c>
      <c r="BP97" s="61">
        <f t="shared" si="342"/>
        <v>0</v>
      </c>
      <c r="BQ97" s="61">
        <f t="shared" si="342"/>
        <v>0</v>
      </c>
      <c r="BR97" s="61">
        <f t="shared" si="342"/>
        <v>0</v>
      </c>
      <c r="BS97" s="61">
        <f t="shared" si="342"/>
        <v>0</v>
      </c>
      <c r="BT97" s="61">
        <f t="shared" si="342"/>
        <v>0</v>
      </c>
      <c r="BU97" s="61">
        <f t="shared" ref="BU97:CH97" si="343">BU96*44/12</f>
        <v>0</v>
      </c>
      <c r="BV97" s="61">
        <f t="shared" si="343"/>
        <v>0</v>
      </c>
      <c r="BW97" s="61">
        <f t="shared" si="343"/>
        <v>0</v>
      </c>
      <c r="BX97" s="61">
        <f t="shared" si="343"/>
        <v>0</v>
      </c>
      <c r="BY97" s="61">
        <f t="shared" si="343"/>
        <v>0</v>
      </c>
      <c r="BZ97" s="61">
        <f t="shared" si="343"/>
        <v>0</v>
      </c>
      <c r="CA97" s="61">
        <f t="shared" si="343"/>
        <v>0</v>
      </c>
      <c r="CB97" s="61">
        <f t="shared" si="343"/>
        <v>0</v>
      </c>
      <c r="CC97" s="61">
        <f t="shared" si="343"/>
        <v>0</v>
      </c>
      <c r="CD97" s="61">
        <f t="shared" si="343"/>
        <v>0</v>
      </c>
      <c r="CE97" s="61">
        <f t="shared" si="343"/>
        <v>0</v>
      </c>
      <c r="CF97" s="61">
        <f t="shared" si="343"/>
        <v>0</v>
      </c>
      <c r="CG97" s="61">
        <f t="shared" si="343"/>
        <v>0</v>
      </c>
      <c r="CH97" s="61">
        <f t="shared" si="343"/>
        <v>0</v>
      </c>
      <c r="CI97" s="61"/>
    </row>
    <row r="98" spans="4:96" x14ac:dyDescent="0.25">
      <c r="AJ98" s="41"/>
    </row>
    <row r="99" spans="4:96" x14ac:dyDescent="0.25">
      <c r="AJ99" s="41"/>
    </row>
    <row r="100" spans="4:96" x14ac:dyDescent="0.25">
      <c r="D100" s="51" t="s">
        <v>115</v>
      </c>
      <c r="E100" s="5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2"/>
    </row>
    <row r="101" spans="4:96" x14ac:dyDescent="0.25">
      <c r="E101" t="s">
        <v>57</v>
      </c>
      <c r="F101" s="42" t="s">
        <v>136</v>
      </c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2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</row>
    <row r="102" spans="4:96" x14ac:dyDescent="0.25">
      <c r="D102" t="s">
        <v>116</v>
      </c>
      <c r="F102">
        <f>VLOOKUP(F101,'Référencement Essences'!$B$3:$C$6,2,0)</f>
        <v>0.25</v>
      </c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2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</row>
    <row r="103" spans="4:96" x14ac:dyDescent="0.25">
      <c r="D103" t="s">
        <v>117</v>
      </c>
      <c r="E103" s="14" t="s">
        <v>137</v>
      </c>
      <c r="G103" s="61">
        <f>$F$102*G79*$F$63</f>
        <v>0</v>
      </c>
      <c r="H103" s="61">
        <f t="shared" ref="H103:AJ103" si="344">$F$102*H79*$F$63</f>
        <v>0</v>
      </c>
      <c r="I103" s="61">
        <f t="shared" si="344"/>
        <v>0</v>
      </c>
      <c r="J103" s="61">
        <f t="shared" si="344"/>
        <v>0</v>
      </c>
      <c r="K103" s="61">
        <f t="shared" si="344"/>
        <v>0</v>
      </c>
      <c r="L103" s="61">
        <f t="shared" si="344"/>
        <v>0</v>
      </c>
      <c r="M103" s="61">
        <f t="shared" si="344"/>
        <v>0</v>
      </c>
      <c r="N103" s="61">
        <f t="shared" si="344"/>
        <v>0</v>
      </c>
      <c r="O103" s="61">
        <f t="shared" si="344"/>
        <v>0</v>
      </c>
      <c r="P103" s="61">
        <f t="shared" si="344"/>
        <v>0</v>
      </c>
      <c r="Q103" s="61">
        <f t="shared" si="344"/>
        <v>0</v>
      </c>
      <c r="R103" s="61">
        <f t="shared" si="344"/>
        <v>0</v>
      </c>
      <c r="S103" s="61">
        <f t="shared" si="344"/>
        <v>0</v>
      </c>
      <c r="T103" s="61">
        <f t="shared" si="344"/>
        <v>0</v>
      </c>
      <c r="U103" s="61">
        <f t="shared" si="344"/>
        <v>0</v>
      </c>
      <c r="V103" s="61">
        <f t="shared" si="344"/>
        <v>0</v>
      </c>
      <c r="W103" s="61">
        <f t="shared" si="344"/>
        <v>0</v>
      </c>
      <c r="X103" s="61">
        <f t="shared" si="344"/>
        <v>0</v>
      </c>
      <c r="Y103" s="61">
        <f t="shared" si="344"/>
        <v>0</v>
      </c>
      <c r="Z103" s="61">
        <f t="shared" si="344"/>
        <v>0</v>
      </c>
      <c r="AA103" s="61">
        <f t="shared" si="344"/>
        <v>0</v>
      </c>
      <c r="AB103" s="61">
        <f t="shared" si="344"/>
        <v>0</v>
      </c>
      <c r="AC103" s="61">
        <f t="shared" si="344"/>
        <v>0</v>
      </c>
      <c r="AD103" s="61">
        <f t="shared" si="344"/>
        <v>0</v>
      </c>
      <c r="AE103" s="61">
        <f t="shared" si="344"/>
        <v>0</v>
      </c>
      <c r="AF103" s="61">
        <f t="shared" si="344"/>
        <v>0</v>
      </c>
      <c r="AG103" s="61">
        <f t="shared" si="344"/>
        <v>0</v>
      </c>
      <c r="AH103" s="61">
        <f t="shared" si="344"/>
        <v>0</v>
      </c>
      <c r="AI103" s="61">
        <f t="shared" si="344"/>
        <v>0</v>
      </c>
      <c r="AJ103" s="62">
        <f t="shared" si="344"/>
        <v>0</v>
      </c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</row>
    <row r="104" spans="4:96" x14ac:dyDescent="0.25">
      <c r="D104" s="14" t="s">
        <v>119</v>
      </c>
      <c r="G104" s="85">
        <f>SUM(G103:AJ103)</f>
        <v>0</v>
      </c>
      <c r="AJ104" s="41"/>
    </row>
  </sheetData>
  <mergeCells count="1">
    <mergeCell ref="A1:C1"/>
  </mergeCells>
  <conditionalFormatting sqref="G79:CH80 G81:AI97 AK81:CH97">
    <cfRule type="cellIs" dxfId="33" priority="9" operator="greaterThan">
      <formula>0</formula>
    </cfRule>
  </conditionalFormatting>
  <conditionalFormatting sqref="G50:GJ51 G52:AI52 AK52:GJ52">
    <cfRule type="cellIs" dxfId="32" priority="8" operator="greaterThan">
      <formula>0</formula>
    </cfRule>
  </conditionalFormatting>
  <conditionalFormatting sqref="G101:AI103 AK101:CH103">
    <cfRule type="cellIs" dxfId="31" priority="7" operator="greaterThan">
      <formula>0</formula>
    </cfRule>
  </conditionalFormatting>
  <conditionalFormatting sqref="A1 A2:C104">
    <cfRule type="containsBlanks" dxfId="30" priority="6">
      <formula>LEN(TRIM(A1))=0</formula>
    </cfRule>
  </conditionalFormatting>
  <conditionalFormatting sqref="G92:H95 I92:AI94 AK92:CH94">
    <cfRule type="cellIs" dxfId="29" priority="5" operator="greaterThan">
      <formula>0</formula>
    </cfRule>
  </conditionalFormatting>
  <conditionalFormatting sqref="G22:GG22 G23:AI24 AK23:GG24 G25:GG27 G31:GG43 G28:AU30 FV28:GG30">
    <cfRule type="cellIs" dxfId="28" priority="4" operator="greaterThan">
      <formula>0</formula>
    </cfRule>
  </conditionalFormatting>
  <conditionalFormatting sqref="CI88:CI97">
    <cfRule type="cellIs" dxfId="27" priority="3" operator="greaterThan">
      <formula>0</formula>
    </cfRule>
  </conditionalFormatting>
  <conditionalFormatting sqref="CI92:CI94">
    <cfRule type="cellIs" dxfId="26" priority="2" operator="greaterThan">
      <formula>0</formula>
    </cfRule>
  </conditionalFormatting>
  <conditionalFormatting sqref="AV28:FU30">
    <cfRule type="cellIs" dxfId="25" priority="1" operator="greaterThan">
      <formula>0</formula>
    </cfRule>
  </conditionalFormatting>
  <pageMargins left="0.7" right="0.7" top="0.75" bottom="0.75" header="0.3" footer="0.3"/>
  <pageSetup paperSize="8" scale="4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104"/>
  <sheetViews>
    <sheetView topLeftCell="E45" workbookViewId="0">
      <selection activeCell="F50" sqref="F50"/>
    </sheetView>
  </sheetViews>
  <sheetFormatPr baseColWidth="10" defaultRowHeight="15" outlineLevelCol="1" x14ac:dyDescent="0.25"/>
  <cols>
    <col min="1" max="1" width="25" customWidth="1" outlineLevel="1"/>
    <col min="2" max="2" width="21.85546875" customWidth="1" outlineLevel="1"/>
    <col min="3" max="3" width="12.28515625" customWidth="1" outlineLevel="1"/>
    <col min="4" max="4" width="44.85546875" customWidth="1"/>
    <col min="5" max="5" width="15.42578125" customWidth="1"/>
    <col min="6" max="6" width="8.28515625" customWidth="1"/>
    <col min="7" max="7" width="8.140625" customWidth="1"/>
    <col min="8" max="11" width="8.7109375" bestFit="1" customWidth="1"/>
    <col min="12" max="26" width="9.7109375" bestFit="1" customWidth="1"/>
    <col min="27" max="114" width="10.7109375" bestFit="1" customWidth="1"/>
    <col min="115" max="121" width="6.85546875" customWidth="1"/>
  </cols>
  <sheetData>
    <row r="1" spans="1:121" ht="16.5" thickBot="1" x14ac:dyDescent="0.3">
      <c r="A1" s="172" t="s">
        <v>44</v>
      </c>
      <c r="B1" s="173"/>
      <c r="C1" s="174"/>
      <c r="D1" s="39" t="s">
        <v>139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AJ1" s="41"/>
    </row>
    <row r="2" spans="1:121" ht="15.75" thickBot="1" x14ac:dyDescent="0.3">
      <c r="D2" s="42" t="s">
        <v>46</v>
      </c>
      <c r="E2" t="s">
        <v>47</v>
      </c>
      <c r="F2" s="42">
        <v>100</v>
      </c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E2">
        <v>25</v>
      </c>
      <c r="AF2">
        <v>26</v>
      </c>
      <c r="AG2">
        <v>27</v>
      </c>
      <c r="AH2">
        <v>28</v>
      </c>
      <c r="AI2">
        <v>29</v>
      </c>
      <c r="AJ2" s="43">
        <v>30</v>
      </c>
      <c r="AK2">
        <v>31</v>
      </c>
      <c r="AL2">
        <v>32</v>
      </c>
      <c r="AM2">
        <v>33</v>
      </c>
      <c r="AN2">
        <v>34</v>
      </c>
      <c r="AO2">
        <v>35</v>
      </c>
      <c r="AP2">
        <v>36</v>
      </c>
      <c r="AQ2">
        <v>37</v>
      </c>
      <c r="AR2">
        <v>38</v>
      </c>
      <c r="AS2">
        <v>39</v>
      </c>
      <c r="AT2">
        <v>40</v>
      </c>
      <c r="AU2">
        <v>41</v>
      </c>
      <c r="AV2">
        <v>42</v>
      </c>
      <c r="AW2">
        <v>43</v>
      </c>
      <c r="AX2">
        <v>44</v>
      </c>
      <c r="AY2">
        <v>45</v>
      </c>
      <c r="AZ2">
        <v>46</v>
      </c>
      <c r="BA2">
        <v>47</v>
      </c>
      <c r="BB2">
        <v>48</v>
      </c>
      <c r="BC2">
        <v>49</v>
      </c>
      <c r="BD2">
        <v>50</v>
      </c>
      <c r="BE2">
        <v>51</v>
      </c>
      <c r="BF2">
        <v>52</v>
      </c>
      <c r="BG2">
        <v>53</v>
      </c>
      <c r="BH2">
        <v>54</v>
      </c>
      <c r="BI2">
        <v>55</v>
      </c>
      <c r="BJ2">
        <v>56</v>
      </c>
      <c r="BK2">
        <v>57</v>
      </c>
      <c r="BL2">
        <v>58</v>
      </c>
      <c r="BM2">
        <v>59</v>
      </c>
      <c r="BN2">
        <v>60</v>
      </c>
      <c r="BO2">
        <v>61</v>
      </c>
      <c r="BP2">
        <v>62</v>
      </c>
      <c r="BQ2">
        <v>63</v>
      </c>
      <c r="BR2">
        <v>64</v>
      </c>
      <c r="BS2">
        <v>65</v>
      </c>
      <c r="BT2">
        <v>66</v>
      </c>
      <c r="BU2">
        <v>67</v>
      </c>
      <c r="BV2">
        <v>68</v>
      </c>
      <c r="BW2">
        <v>69</v>
      </c>
      <c r="BX2">
        <v>70</v>
      </c>
      <c r="BY2">
        <v>71</v>
      </c>
      <c r="BZ2">
        <v>72</v>
      </c>
      <c r="CA2">
        <v>73</v>
      </c>
      <c r="CB2">
        <v>74</v>
      </c>
      <c r="CC2">
        <v>75</v>
      </c>
      <c r="CD2">
        <v>76</v>
      </c>
      <c r="CE2">
        <v>77</v>
      </c>
      <c r="CF2">
        <v>78</v>
      </c>
      <c r="CG2">
        <v>79</v>
      </c>
      <c r="CH2">
        <v>80</v>
      </c>
      <c r="CI2">
        <v>81</v>
      </c>
      <c r="CJ2">
        <v>82</v>
      </c>
      <c r="CK2">
        <v>83</v>
      </c>
      <c r="CL2">
        <v>84</v>
      </c>
      <c r="CM2">
        <v>85</v>
      </c>
      <c r="CN2">
        <v>86</v>
      </c>
      <c r="CO2">
        <v>87</v>
      </c>
      <c r="CP2">
        <v>88</v>
      </c>
      <c r="CQ2">
        <v>89</v>
      </c>
      <c r="CR2">
        <v>90</v>
      </c>
      <c r="CS2">
        <v>91</v>
      </c>
      <c r="CT2">
        <v>92</v>
      </c>
      <c r="CU2">
        <v>93</v>
      </c>
      <c r="CV2">
        <v>94</v>
      </c>
      <c r="CW2">
        <v>95</v>
      </c>
      <c r="CX2">
        <v>96</v>
      </c>
      <c r="CY2">
        <v>97</v>
      </c>
      <c r="CZ2">
        <v>98</v>
      </c>
      <c r="DA2">
        <v>99</v>
      </c>
      <c r="DB2">
        <v>100</v>
      </c>
    </row>
    <row r="3" spans="1:121" ht="15.75" thickBot="1" x14ac:dyDescent="0.3">
      <c r="B3" s="44" t="s">
        <v>147</v>
      </c>
      <c r="D3" s="42" t="s">
        <v>49</v>
      </c>
      <c r="E3" t="s">
        <v>50</v>
      </c>
      <c r="F3" s="42">
        <f>'Description plantation'!K7</f>
        <v>1.296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6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</row>
    <row r="4" spans="1:121" ht="15.75" thickBot="1" x14ac:dyDescent="0.3">
      <c r="A4" s="47" t="s">
        <v>51</v>
      </c>
      <c r="B4" s="48">
        <f>ROUND(G18,0)/F3</f>
        <v>165.12345679012344</v>
      </c>
      <c r="D4" t="s">
        <v>52</v>
      </c>
      <c r="E4" t="s">
        <v>53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6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</row>
    <row r="5" spans="1:121" ht="15.75" thickBot="1" x14ac:dyDescent="0.3">
      <c r="A5" s="47" t="s">
        <v>9</v>
      </c>
      <c r="B5" s="48">
        <f>ROUND(G46,0)/F3</f>
        <v>3.8580246913580245</v>
      </c>
      <c r="D5" t="s">
        <v>54</v>
      </c>
      <c r="E5" t="s">
        <v>55</v>
      </c>
      <c r="F5" s="42">
        <v>0.44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6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</row>
    <row r="6" spans="1:121" ht="15.75" thickBot="1" x14ac:dyDescent="0.3">
      <c r="A6" s="47" t="s">
        <v>56</v>
      </c>
      <c r="B6" s="48">
        <f>ROUND(G54,0)/F3</f>
        <v>24.691358024691358</v>
      </c>
      <c r="E6" t="s">
        <v>57</v>
      </c>
      <c r="F6" s="42" t="s">
        <v>58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6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</row>
    <row r="7" spans="1:121" ht="15.75" thickBot="1" x14ac:dyDescent="0.3">
      <c r="A7" s="49" t="s">
        <v>59</v>
      </c>
      <c r="B7" s="50">
        <f>SUM(B4:B6)</f>
        <v>193.67283950617283</v>
      </c>
      <c r="D7" t="s">
        <v>60</v>
      </c>
      <c r="E7" t="s">
        <v>61</v>
      </c>
      <c r="F7">
        <f>VLOOKUP(F6,'Référencement Essences'!B10:C11,2,0)</f>
        <v>1.3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6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</row>
    <row r="8" spans="1:121" x14ac:dyDescent="0.25">
      <c r="D8" s="51" t="s">
        <v>62</v>
      </c>
      <c r="E8" s="51"/>
      <c r="F8" t="s">
        <v>63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52"/>
      <c r="AI8" s="52"/>
      <c r="AJ8" s="46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53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53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53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53"/>
      <c r="CQ8" s="45"/>
      <c r="CR8" s="45"/>
      <c r="CZ8" s="54"/>
      <c r="DJ8" s="54"/>
    </row>
    <row r="9" spans="1:121" x14ac:dyDescent="0.25">
      <c r="D9" s="42" t="s">
        <v>64</v>
      </c>
      <c r="E9" t="s">
        <v>65</v>
      </c>
      <c r="G9">
        <v>3.2</v>
      </c>
      <c r="H9">
        <v>6.4</v>
      </c>
      <c r="I9">
        <v>9.6000000000000014</v>
      </c>
      <c r="J9">
        <v>12.8</v>
      </c>
      <c r="K9">
        <v>16</v>
      </c>
      <c r="L9">
        <v>19.2</v>
      </c>
      <c r="M9">
        <v>22.4</v>
      </c>
      <c r="N9">
        <v>25.599999999999998</v>
      </c>
      <c r="O9">
        <v>28.799999999999997</v>
      </c>
      <c r="P9">
        <v>31.999999999999996</v>
      </c>
      <c r="Q9">
        <v>35.199999999999996</v>
      </c>
      <c r="R9">
        <v>38.4</v>
      </c>
      <c r="S9">
        <v>41.6</v>
      </c>
      <c r="T9">
        <v>44.800000000000004</v>
      </c>
      <c r="U9">
        <v>48.000000000000007</v>
      </c>
      <c r="V9">
        <v>51.20000000000001</v>
      </c>
      <c r="W9">
        <v>54.400000000000013</v>
      </c>
      <c r="X9">
        <v>57.600000000000016</v>
      </c>
      <c r="Y9">
        <v>60.800000000000018</v>
      </c>
      <c r="Z9">
        <v>64</v>
      </c>
      <c r="AA9">
        <v>80.714285714285722</v>
      </c>
      <c r="AB9">
        <v>97.428571428571445</v>
      </c>
      <c r="AC9">
        <v>114.14285714285717</v>
      </c>
      <c r="AD9">
        <v>130.85714285714289</v>
      </c>
      <c r="AE9">
        <v>147.57142857142861</v>
      </c>
      <c r="AF9">
        <v>164.28571428571433</v>
      </c>
      <c r="AG9">
        <v>123</v>
      </c>
      <c r="AH9">
        <v>136.16666666666666</v>
      </c>
      <c r="AI9">
        <v>149.33333333333331</v>
      </c>
      <c r="AJ9">
        <v>162.49999999999997</v>
      </c>
      <c r="AK9">
        <v>175.66666666666663</v>
      </c>
      <c r="AL9">
        <v>188.83333333333329</v>
      </c>
      <c r="AM9">
        <v>152</v>
      </c>
      <c r="AN9">
        <v>163.28571428571428</v>
      </c>
      <c r="AO9">
        <v>174.57142857142856</v>
      </c>
      <c r="AP9">
        <v>185.85714285714283</v>
      </c>
      <c r="AQ9">
        <v>197.14285714285711</v>
      </c>
      <c r="AR9">
        <v>208.42857142857139</v>
      </c>
      <c r="AS9">
        <v>219.71428571428567</v>
      </c>
      <c r="AT9">
        <v>177</v>
      </c>
      <c r="AU9">
        <v>186.625</v>
      </c>
      <c r="AV9">
        <v>196.25</v>
      </c>
      <c r="AW9">
        <v>205.875</v>
      </c>
      <c r="AX9">
        <v>215.5</v>
      </c>
      <c r="AY9">
        <v>225.125</v>
      </c>
      <c r="AZ9">
        <v>234.75</v>
      </c>
      <c r="BA9">
        <v>244.375</v>
      </c>
      <c r="BB9">
        <v>210</v>
      </c>
      <c r="BC9">
        <v>218.4</v>
      </c>
      <c r="BD9">
        <v>226.8</v>
      </c>
      <c r="BE9">
        <v>235.20000000000002</v>
      </c>
      <c r="BF9">
        <v>243.60000000000002</v>
      </c>
      <c r="BG9">
        <v>252.00000000000003</v>
      </c>
      <c r="BH9">
        <v>260.40000000000003</v>
      </c>
      <c r="BI9">
        <v>268.8</v>
      </c>
      <c r="BJ9">
        <v>277.2</v>
      </c>
      <c r="BK9">
        <v>285.59999999999997</v>
      </c>
      <c r="BL9">
        <v>240</v>
      </c>
      <c r="BM9">
        <v>247</v>
      </c>
      <c r="BN9">
        <v>254</v>
      </c>
      <c r="BO9">
        <v>261</v>
      </c>
      <c r="BP9">
        <v>268</v>
      </c>
      <c r="BQ9">
        <v>275</v>
      </c>
      <c r="BR9">
        <v>282</v>
      </c>
      <c r="BS9">
        <v>289</v>
      </c>
      <c r="BT9">
        <v>296</v>
      </c>
      <c r="BU9">
        <v>303</v>
      </c>
      <c r="BV9">
        <v>265</v>
      </c>
      <c r="BW9">
        <v>271</v>
      </c>
      <c r="BX9">
        <v>277</v>
      </c>
      <c r="BY9">
        <v>283</v>
      </c>
      <c r="BZ9">
        <v>289</v>
      </c>
      <c r="CA9">
        <v>295</v>
      </c>
      <c r="CB9">
        <v>301</v>
      </c>
      <c r="CC9">
        <v>307</v>
      </c>
      <c r="CD9">
        <v>313</v>
      </c>
      <c r="CE9">
        <v>319</v>
      </c>
      <c r="CF9">
        <v>286</v>
      </c>
      <c r="CG9">
        <v>291.10000000000002</v>
      </c>
      <c r="CH9">
        <v>296.20000000000005</v>
      </c>
      <c r="CI9">
        <v>301.30000000000007</v>
      </c>
      <c r="CJ9">
        <v>306.40000000000009</v>
      </c>
      <c r="CK9">
        <v>311.50000000000011</v>
      </c>
      <c r="CL9">
        <v>316.60000000000014</v>
      </c>
      <c r="CM9">
        <v>321.70000000000016</v>
      </c>
      <c r="CN9">
        <v>326.80000000000018</v>
      </c>
      <c r="CO9">
        <v>331.9000000000002</v>
      </c>
      <c r="CP9">
        <v>303</v>
      </c>
      <c r="CQ9">
        <v>307.5</v>
      </c>
      <c r="CR9">
        <v>312</v>
      </c>
      <c r="CS9">
        <v>316.2</v>
      </c>
      <c r="CT9">
        <v>320.39999999999998</v>
      </c>
      <c r="CU9">
        <v>324.59999999999997</v>
      </c>
      <c r="CV9">
        <v>328.79999999999995</v>
      </c>
      <c r="CW9">
        <v>332.99999999999994</v>
      </c>
      <c r="CX9">
        <v>337.19999999999993</v>
      </c>
      <c r="CY9">
        <v>341.39999999999992</v>
      </c>
      <c r="CZ9">
        <v>345.59999999999991</v>
      </c>
      <c r="DA9">
        <v>349.7999999999999</v>
      </c>
      <c r="DB9">
        <v>354</v>
      </c>
      <c r="DC9" s="56"/>
      <c r="DD9" s="56"/>
      <c r="DE9" s="56"/>
      <c r="DF9" s="56"/>
      <c r="DG9" s="56"/>
      <c r="DH9" s="56"/>
      <c r="DI9" s="56"/>
      <c r="DJ9" s="56"/>
      <c r="DK9" s="57"/>
      <c r="DL9" s="56"/>
      <c r="DM9" s="56"/>
      <c r="DN9" s="56"/>
      <c r="DO9" s="56"/>
      <c r="DP9" s="56"/>
      <c r="DQ9" s="56"/>
    </row>
    <row r="10" spans="1:121" x14ac:dyDescent="0.25">
      <c r="D10" t="s">
        <v>66</v>
      </c>
      <c r="E10" t="s">
        <v>67</v>
      </c>
      <c r="G10" s="56">
        <f t="shared" ref="G10:BR10" si="0">G9*$F$3*$F$5*$F$7</f>
        <v>2.3721984000000007</v>
      </c>
      <c r="H10" s="56">
        <f t="shared" si="0"/>
        <v>4.7443968000000014</v>
      </c>
      <c r="I10" s="56">
        <f t="shared" si="0"/>
        <v>7.1165952000000017</v>
      </c>
      <c r="J10" s="56">
        <f t="shared" si="0"/>
        <v>9.4887936000000028</v>
      </c>
      <c r="K10" s="56">
        <f t="shared" si="0"/>
        <v>11.860992</v>
      </c>
      <c r="L10" s="56">
        <f t="shared" si="0"/>
        <v>14.2331904</v>
      </c>
      <c r="M10" s="56">
        <f t="shared" si="0"/>
        <v>16.6053888</v>
      </c>
      <c r="N10" s="56">
        <f t="shared" si="0"/>
        <v>18.977587199999999</v>
      </c>
      <c r="O10" s="56">
        <f t="shared" si="0"/>
        <v>21.349785600000001</v>
      </c>
      <c r="P10" s="56">
        <f t="shared" si="0"/>
        <v>23.721983999999999</v>
      </c>
      <c r="Q10" s="56">
        <f t="shared" si="0"/>
        <v>26.094182400000001</v>
      </c>
      <c r="R10" s="56">
        <f t="shared" si="0"/>
        <v>28.4663808</v>
      </c>
      <c r="S10" s="56">
        <f t="shared" si="0"/>
        <v>30.838579200000005</v>
      </c>
      <c r="T10" s="56">
        <f t="shared" si="0"/>
        <v>33.210777600000007</v>
      </c>
      <c r="U10" s="56">
        <f t="shared" si="0"/>
        <v>35.582976000000009</v>
      </c>
      <c r="V10" s="56">
        <f t="shared" si="0"/>
        <v>37.955174400000011</v>
      </c>
      <c r="W10" s="56">
        <f t="shared" si="0"/>
        <v>40.327372800000013</v>
      </c>
      <c r="X10" s="56">
        <f t="shared" si="0"/>
        <v>42.699571200000008</v>
      </c>
      <c r="Y10" s="56">
        <f t="shared" si="0"/>
        <v>45.071769600000017</v>
      </c>
      <c r="Z10" s="56">
        <f t="shared" si="0"/>
        <v>47.443967999999998</v>
      </c>
      <c r="AA10" s="56">
        <f t="shared" si="0"/>
        <v>59.83446857142858</v>
      </c>
      <c r="AB10" s="56">
        <f t="shared" si="0"/>
        <v>72.224969142857162</v>
      </c>
      <c r="AC10" s="56">
        <f t="shared" si="0"/>
        <v>84.615469714285737</v>
      </c>
      <c r="AD10" s="56">
        <f t="shared" si="0"/>
        <v>97.005970285714326</v>
      </c>
      <c r="AE10" s="56">
        <f t="shared" si="0"/>
        <v>109.3964708571429</v>
      </c>
      <c r="AF10" s="56">
        <f t="shared" si="0"/>
        <v>121.78697142857149</v>
      </c>
      <c r="AG10" s="56">
        <f t="shared" si="0"/>
        <v>91.181376000000014</v>
      </c>
      <c r="AH10" s="56">
        <f t="shared" si="0"/>
        <v>100.94198399999999</v>
      </c>
      <c r="AI10" s="56">
        <f t="shared" si="0"/>
        <v>110.70259199999998</v>
      </c>
      <c r="AJ10" s="46">
        <f t="shared" si="0"/>
        <v>120.46319999999999</v>
      </c>
      <c r="AK10" s="56">
        <f t="shared" si="0"/>
        <v>130.22380799999996</v>
      </c>
      <c r="AL10" s="56">
        <f t="shared" si="0"/>
        <v>139.98441599999998</v>
      </c>
      <c r="AM10" s="56">
        <f t="shared" si="0"/>
        <v>112.67942400000003</v>
      </c>
      <c r="AN10" s="56">
        <f t="shared" si="0"/>
        <v>121.04565942857143</v>
      </c>
      <c r="AO10" s="56">
        <f t="shared" si="0"/>
        <v>129.41189485714287</v>
      </c>
      <c r="AP10" s="56">
        <f t="shared" si="0"/>
        <v>137.77813028571427</v>
      </c>
      <c r="AQ10" s="56">
        <f t="shared" si="0"/>
        <v>146.1443657142857</v>
      </c>
      <c r="AR10" s="56">
        <f t="shared" si="0"/>
        <v>154.51060114285713</v>
      </c>
      <c r="AS10" s="56">
        <f t="shared" si="0"/>
        <v>162.87683657142856</v>
      </c>
      <c r="AT10" s="56">
        <f t="shared" si="0"/>
        <v>131.21222399999999</v>
      </c>
      <c r="AU10" s="56">
        <f t="shared" si="0"/>
        <v>138.347352</v>
      </c>
      <c r="AV10" s="56">
        <f t="shared" si="0"/>
        <v>145.48248000000001</v>
      </c>
      <c r="AW10" s="56">
        <f t="shared" si="0"/>
        <v>152.61760800000002</v>
      </c>
      <c r="AX10" s="56">
        <f t="shared" si="0"/>
        <v>159.75273600000003</v>
      </c>
      <c r="AY10" s="56">
        <f t="shared" si="0"/>
        <v>166.88786400000001</v>
      </c>
      <c r="AZ10" s="56">
        <f t="shared" si="0"/>
        <v>174.02299200000002</v>
      </c>
      <c r="BA10" s="56">
        <f t="shared" si="0"/>
        <v>181.15812000000003</v>
      </c>
      <c r="BB10" s="56">
        <f t="shared" si="0"/>
        <v>155.67552000000003</v>
      </c>
      <c r="BC10" s="56">
        <f t="shared" si="0"/>
        <v>161.90254080000003</v>
      </c>
      <c r="BD10" s="56">
        <f t="shared" si="0"/>
        <v>168.12956160000005</v>
      </c>
      <c r="BE10" s="56">
        <f t="shared" si="0"/>
        <v>174.35658240000001</v>
      </c>
      <c r="BF10" s="56">
        <f t="shared" si="0"/>
        <v>180.58360320000003</v>
      </c>
      <c r="BG10" s="56">
        <f t="shared" si="0"/>
        <v>186.81062400000005</v>
      </c>
      <c r="BH10" s="56">
        <f t="shared" si="0"/>
        <v>193.03764480000007</v>
      </c>
      <c r="BI10" s="56">
        <f t="shared" si="0"/>
        <v>199.26466560000003</v>
      </c>
      <c r="BJ10" s="56">
        <f t="shared" si="0"/>
        <v>205.49168639999999</v>
      </c>
      <c r="BK10" s="56">
        <f t="shared" si="0"/>
        <v>211.71870719999998</v>
      </c>
      <c r="BL10" s="56">
        <f t="shared" si="0"/>
        <v>177.91488000000004</v>
      </c>
      <c r="BM10" s="56">
        <f t="shared" si="0"/>
        <v>183.10406400000002</v>
      </c>
      <c r="BN10" s="56">
        <f t="shared" si="0"/>
        <v>188.29324800000003</v>
      </c>
      <c r="BO10" s="56">
        <f t="shared" si="0"/>
        <v>193.48243200000005</v>
      </c>
      <c r="BP10" s="56">
        <f t="shared" si="0"/>
        <v>198.67161600000006</v>
      </c>
      <c r="BQ10" s="56">
        <f t="shared" si="0"/>
        <v>203.86080000000001</v>
      </c>
      <c r="BR10" s="56">
        <f t="shared" si="0"/>
        <v>209.04998400000002</v>
      </c>
      <c r="BS10" s="56">
        <f t="shared" ref="BS10:CR10" si="1">BS9*$F$3*$F$5*$F$7</f>
        <v>214.23916800000001</v>
      </c>
      <c r="BT10" s="56">
        <f t="shared" si="1"/>
        <v>219.42835199999999</v>
      </c>
      <c r="BU10" s="56">
        <f t="shared" si="1"/>
        <v>224.61753599999997</v>
      </c>
      <c r="BV10" s="56">
        <f t="shared" si="1"/>
        <v>196.44767999999999</v>
      </c>
      <c r="BW10" s="56">
        <f t="shared" si="1"/>
        <v>200.89555200000001</v>
      </c>
      <c r="BX10" s="56">
        <f t="shared" si="1"/>
        <v>205.343424</v>
      </c>
      <c r="BY10" s="56">
        <f t="shared" si="1"/>
        <v>209.79129600000002</v>
      </c>
      <c r="BZ10" s="56">
        <f t="shared" si="1"/>
        <v>214.23916800000001</v>
      </c>
      <c r="CA10" s="56">
        <f t="shared" si="1"/>
        <v>218.68704</v>
      </c>
      <c r="CB10" s="56">
        <f t="shared" si="1"/>
        <v>223.13491200000001</v>
      </c>
      <c r="CC10" s="56">
        <f t="shared" si="1"/>
        <v>227.582784</v>
      </c>
      <c r="CD10" s="56">
        <f t="shared" si="1"/>
        <v>232.03065600000005</v>
      </c>
      <c r="CE10" s="56">
        <f t="shared" si="1"/>
        <v>236.47852800000001</v>
      </c>
      <c r="CF10" s="56">
        <f t="shared" si="1"/>
        <v>212.015232</v>
      </c>
      <c r="CG10" s="56">
        <f t="shared" si="1"/>
        <v>215.79592320000003</v>
      </c>
      <c r="CH10" s="56">
        <f t="shared" si="1"/>
        <v>219.57661440000004</v>
      </c>
      <c r="CI10" s="56">
        <f t="shared" si="1"/>
        <v>223.35730560000007</v>
      </c>
      <c r="CJ10" s="56">
        <f t="shared" si="1"/>
        <v>227.13799680000005</v>
      </c>
      <c r="CK10" s="56">
        <f t="shared" si="1"/>
        <v>230.91868800000012</v>
      </c>
      <c r="CL10" s="56">
        <f t="shared" si="1"/>
        <v>234.69937920000012</v>
      </c>
      <c r="CM10" s="56">
        <f t="shared" si="1"/>
        <v>238.48007040000013</v>
      </c>
      <c r="CN10" s="56">
        <f t="shared" si="1"/>
        <v>242.26076160000017</v>
      </c>
      <c r="CO10" s="56">
        <f t="shared" si="1"/>
        <v>246.04145280000017</v>
      </c>
      <c r="CP10" s="56">
        <f t="shared" si="1"/>
        <v>224.61753599999997</v>
      </c>
      <c r="CQ10" s="56">
        <f t="shared" si="1"/>
        <v>227.95344000000003</v>
      </c>
      <c r="CR10" s="56">
        <f t="shared" si="1"/>
        <v>231.28934400000003</v>
      </c>
      <c r="CS10" s="56">
        <f t="shared" ref="CS10:DB10" si="2">CS9*$F$3*$F$5*$F$7</f>
        <v>234.4028544</v>
      </c>
      <c r="CT10" s="56">
        <f t="shared" si="2"/>
        <v>237.51636479999999</v>
      </c>
      <c r="CU10" s="56">
        <f t="shared" si="2"/>
        <v>240.62987519999999</v>
      </c>
      <c r="CV10" s="56">
        <f t="shared" si="2"/>
        <v>243.74338559999998</v>
      </c>
      <c r="CW10" s="56">
        <f t="shared" si="2"/>
        <v>246.85689599999995</v>
      </c>
      <c r="CX10" s="56">
        <f t="shared" si="2"/>
        <v>249.97040639999994</v>
      </c>
      <c r="CY10" s="56">
        <f t="shared" si="2"/>
        <v>253.08391679999997</v>
      </c>
      <c r="CZ10" s="56">
        <f t="shared" si="2"/>
        <v>256.19742719999994</v>
      </c>
      <c r="DA10" s="56">
        <f t="shared" si="2"/>
        <v>259.31093759999993</v>
      </c>
      <c r="DB10" s="56">
        <f t="shared" si="2"/>
        <v>262.42444799999998</v>
      </c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</row>
    <row r="11" spans="1:121" x14ac:dyDescent="0.25">
      <c r="D11" t="s">
        <v>68</v>
      </c>
      <c r="E11" t="s">
        <v>69</v>
      </c>
      <c r="G11" s="56">
        <f>EXP(-1.0587+0.8836*LN(G10)+0.284)</f>
        <v>0.98863389518599054</v>
      </c>
      <c r="H11" s="56">
        <f t="shared" ref="H11:BS11" si="3">EXP(-1.0587+0.8836*LN(H10)+0.284)</f>
        <v>1.8240032183423522</v>
      </c>
      <c r="I11" s="56">
        <f t="shared" si="3"/>
        <v>2.6098757781333908</v>
      </c>
      <c r="J11" s="56">
        <f t="shared" si="3"/>
        <v>3.3652373813234022</v>
      </c>
      <c r="K11" s="56">
        <f t="shared" si="3"/>
        <v>4.0986930179338676</v>
      </c>
      <c r="L11" s="56">
        <f t="shared" si="3"/>
        <v>4.8151513335414027</v>
      </c>
      <c r="M11" s="56">
        <f t="shared" si="3"/>
        <v>5.5177767421537123</v>
      </c>
      <c r="N11" s="56">
        <f t="shared" si="3"/>
        <v>6.2087733830581433</v>
      </c>
      <c r="O11" s="56">
        <f t="shared" si="3"/>
        <v>6.8897613266698103</v>
      </c>
      <c r="P11" s="56">
        <f t="shared" si="3"/>
        <v>7.5619795073910989</v>
      </c>
      <c r="Q11" s="56">
        <f t="shared" si="3"/>
        <v>8.2264047339794129</v>
      </c>
      <c r="R11" s="56">
        <f t="shared" si="3"/>
        <v>8.8838260269568021</v>
      </c>
      <c r="S11" s="56">
        <f t="shared" si="3"/>
        <v>9.5348934045451035</v>
      </c>
      <c r="T11" s="56">
        <f t="shared" si="3"/>
        <v>10.18015120136007</v>
      </c>
      <c r="U11" s="56">
        <f t="shared" si="3"/>
        <v>10.820061583562861</v>
      </c>
      <c r="V11" s="56">
        <f t="shared" si="3"/>
        <v>11.455021608910004</v>
      </c>
      <c r="W11" s="56">
        <f t="shared" si="3"/>
        <v>12.085375897716391</v>
      </c>
      <c r="X11" s="56">
        <f t="shared" si="3"/>
        <v>12.711426236394818</v>
      </c>
      <c r="Y11" s="56">
        <f t="shared" si="3"/>
        <v>13.333438985692382</v>
      </c>
      <c r="Z11" s="56">
        <f t="shared" si="3"/>
        <v>13.95165088480544</v>
      </c>
      <c r="AA11" s="56">
        <f t="shared" si="3"/>
        <v>17.12641074698562</v>
      </c>
      <c r="AB11" s="56">
        <f t="shared" si="3"/>
        <v>20.224985576066</v>
      </c>
      <c r="AC11" s="56">
        <f t="shared" si="3"/>
        <v>23.261980177587144</v>
      </c>
      <c r="AD11" s="56">
        <f t="shared" si="3"/>
        <v>26.24745426428089</v>
      </c>
      <c r="AE11" s="56">
        <f t="shared" si="3"/>
        <v>29.188742899834054</v>
      </c>
      <c r="AF11" s="56">
        <f t="shared" si="3"/>
        <v>32.091421803651663</v>
      </c>
      <c r="AG11" s="56">
        <f t="shared" si="3"/>
        <v>24.849927827504921</v>
      </c>
      <c r="AH11" s="56">
        <f t="shared" si="3"/>
        <v>27.18628964393076</v>
      </c>
      <c r="AI11" s="56">
        <f t="shared" si="3"/>
        <v>29.496459337955962</v>
      </c>
      <c r="AJ11" s="46">
        <f t="shared" si="3"/>
        <v>31.783008852299023</v>
      </c>
      <c r="AK11" s="56">
        <f t="shared" si="3"/>
        <v>34.048069611561992</v>
      </c>
      <c r="AL11" s="56">
        <f t="shared" si="3"/>
        <v>36.293435396316056</v>
      </c>
      <c r="AM11" s="56">
        <f t="shared" si="3"/>
        <v>29.961390816716889</v>
      </c>
      <c r="AN11" s="56">
        <f t="shared" si="3"/>
        <v>31.918758899446583</v>
      </c>
      <c r="AO11" s="56">
        <f t="shared" si="3"/>
        <v>33.860429661141417</v>
      </c>
      <c r="AP11" s="56">
        <f t="shared" si="3"/>
        <v>35.787533400121987</v>
      </c>
      <c r="AQ11" s="56">
        <f t="shared" si="3"/>
        <v>37.701055389356355</v>
      </c>
      <c r="AR11" s="56">
        <f t="shared" si="3"/>
        <v>39.601861723500306</v>
      </c>
      <c r="AS11" s="56">
        <f t="shared" si="3"/>
        <v>41.490719407715545</v>
      </c>
      <c r="AT11" s="56">
        <f t="shared" si="3"/>
        <v>34.276317215597871</v>
      </c>
      <c r="AU11" s="56">
        <f t="shared" si="3"/>
        <v>35.918145787376687</v>
      </c>
      <c r="AV11" s="56">
        <f t="shared" si="3"/>
        <v>37.550143033571473</v>
      </c>
      <c r="AW11" s="56">
        <f t="shared" si="3"/>
        <v>39.172846159738874</v>
      </c>
      <c r="AX11" s="56">
        <f t="shared" si="3"/>
        <v>40.786739302233833</v>
      </c>
      <c r="AY11" s="56">
        <f t="shared" si="3"/>
        <v>42.392260905940731</v>
      </c>
      <c r="AZ11" s="56">
        <f t="shared" si="3"/>
        <v>43.989809804712785</v>
      </c>
      <c r="BA11" s="56">
        <f t="shared" si="3"/>
        <v>45.579750276505763</v>
      </c>
      <c r="BB11" s="56">
        <f t="shared" si="3"/>
        <v>39.865566884055099</v>
      </c>
      <c r="BC11" s="56">
        <f t="shared" si="3"/>
        <v>41.271343126160552</v>
      </c>
      <c r="BD11" s="56">
        <f t="shared" si="3"/>
        <v>42.670838247391565</v>
      </c>
      <c r="BE11" s="56">
        <f t="shared" si="3"/>
        <v>44.064311522061686</v>
      </c>
      <c r="BF11" s="56">
        <f t="shared" si="3"/>
        <v>45.452002655046549</v>
      </c>
      <c r="BG11" s="56">
        <f t="shared" si="3"/>
        <v>46.834133882246086</v>
      </c>
      <c r="BH11" s="56">
        <f t="shared" si="3"/>
        <v>48.210911783118092</v>
      </c>
      <c r="BI11" s="56">
        <f t="shared" si="3"/>
        <v>49.582528852766274</v>
      </c>
      <c r="BJ11" s="56">
        <f t="shared" si="3"/>
        <v>50.949164871997404</v>
      </c>
      <c r="BK11" s="56">
        <f t="shared" si="3"/>
        <v>52.310988106644643</v>
      </c>
      <c r="BL11" s="56">
        <f t="shared" si="3"/>
        <v>44.857971269354863</v>
      </c>
      <c r="BM11" s="56">
        <f t="shared" si="3"/>
        <v>46.012094509495604</v>
      </c>
      <c r="BN11" s="56">
        <f t="shared" si="3"/>
        <v>47.162416279691897</v>
      </c>
      <c r="BO11" s="56">
        <f t="shared" si="3"/>
        <v>48.309053382052163</v>
      </c>
      <c r="BP11" s="56">
        <f t="shared" si="3"/>
        <v>49.452115996740496</v>
      </c>
      <c r="BQ11" s="56">
        <f t="shared" si="3"/>
        <v>50.591708220421786</v>
      </c>
      <c r="BR11" s="56">
        <f t="shared" si="3"/>
        <v>51.7279285483406</v>
      </c>
      <c r="BS11" s="56">
        <f t="shared" si="3"/>
        <v>52.860870307186687</v>
      </c>
      <c r="BT11" s="56">
        <f t="shared" ref="BT11:CR11" si="4">EXP(-1.0587+0.8836*LN(BT10)+0.284)</f>
        <v>53.990622044840748</v>
      </c>
      <c r="BU11" s="56">
        <f t="shared" si="4"/>
        <v>55.117267882213952</v>
      </c>
      <c r="BV11" s="56">
        <f t="shared" si="4"/>
        <v>48.962662901204901</v>
      </c>
      <c r="BW11" s="56">
        <f t="shared" si="4"/>
        <v>49.940931743430347</v>
      </c>
      <c r="BX11" s="56">
        <f t="shared" si="4"/>
        <v>50.916682496107434</v>
      </c>
      <c r="BY11" s="56">
        <f t="shared" si="4"/>
        <v>51.889975984457955</v>
      </c>
      <c r="BZ11" s="56">
        <f t="shared" si="4"/>
        <v>52.860870307186687</v>
      </c>
      <c r="CA11" s="56">
        <f t="shared" si="4"/>
        <v>53.82942101272571</v>
      </c>
      <c r="CB11" s="56">
        <f t="shared" si="4"/>
        <v>54.795681260735421</v>
      </c>
      <c r="CC11" s="56">
        <f t="shared" si="4"/>
        <v>55.75970197036424</v>
      </c>
      <c r="CD11" s="56">
        <f t="shared" si="4"/>
        <v>56.721531956591086</v>
      </c>
      <c r="CE11" s="56">
        <f t="shared" si="4"/>
        <v>57.681218055817297</v>
      </c>
      <c r="CF11" s="56">
        <f t="shared" si="4"/>
        <v>52.375719511936715</v>
      </c>
      <c r="CG11" s="56">
        <f t="shared" si="4"/>
        <v>53.200126870558464</v>
      </c>
      <c r="CH11" s="56">
        <f t="shared" si="4"/>
        <v>54.022854638151365</v>
      </c>
      <c r="CI11" s="56">
        <f t="shared" si="4"/>
        <v>54.843935071169142</v>
      </c>
      <c r="CJ11" s="56">
        <f t="shared" si="4"/>
        <v>55.663399271497241</v>
      </c>
      <c r="CK11" s="56">
        <f t="shared" si="4"/>
        <v>56.481277246295669</v>
      </c>
      <c r="CL11" s="56">
        <f t="shared" si="4"/>
        <v>57.297597963811739</v>
      </c>
      <c r="CM11" s="56">
        <f t="shared" si="4"/>
        <v>58.112389405495044</v>
      </c>
      <c r="CN11" s="56">
        <f t="shared" si="4"/>
        <v>58.925678614712808</v>
      </c>
      <c r="CO11" s="56">
        <f t="shared" si="4"/>
        <v>59.737491742339571</v>
      </c>
      <c r="CP11" s="56">
        <f t="shared" si="4"/>
        <v>55.117267882213952</v>
      </c>
      <c r="CQ11" s="56">
        <f t="shared" si="4"/>
        <v>55.839937483946905</v>
      </c>
      <c r="CR11" s="56">
        <f t="shared" si="4"/>
        <v>56.561377081145842</v>
      </c>
      <c r="CS11" s="56">
        <f t="shared" ref="CS11:DB11" si="5">EXP(-1.0587+0.8836*LN(CS10)+0.284)</f>
        <v>57.233628434986706</v>
      </c>
      <c r="CT11" s="56">
        <f t="shared" si="5"/>
        <v>57.9048411850343</v>
      </c>
      <c r="CU11" s="56">
        <f t="shared" si="5"/>
        <v>58.575030519976139</v>
      </c>
      <c r="CV11" s="56">
        <f t="shared" si="5"/>
        <v>59.244211212849677</v>
      </c>
      <c r="CW11" s="56">
        <f t="shared" si="5"/>
        <v>59.912397637577968</v>
      </c>
      <c r="CX11" s="56">
        <f t="shared" si="5"/>
        <v>60.579603784647567</v>
      </c>
      <c r="CY11" s="56">
        <f t="shared" si="5"/>
        <v>61.245843275982416</v>
      </c>
      <c r="CZ11" s="56">
        <f t="shared" si="5"/>
        <v>61.911129379065827</v>
      </c>
      <c r="DA11" s="56">
        <f t="shared" si="5"/>
        <v>62.575475020355945</v>
      </c>
      <c r="DB11" s="56">
        <f t="shared" si="5"/>
        <v>63.2388927980383</v>
      </c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</row>
    <row r="12" spans="1:121" x14ac:dyDescent="0.25">
      <c r="D12" t="s">
        <v>70</v>
      </c>
      <c r="E12" t="s">
        <v>50</v>
      </c>
      <c r="G12" s="56">
        <f>$F$3*70</f>
        <v>90.72</v>
      </c>
      <c r="H12" s="56">
        <f t="shared" ref="H12:BS12" si="6">$F$3*70</f>
        <v>90.72</v>
      </c>
      <c r="I12" s="56">
        <f t="shared" si="6"/>
        <v>90.72</v>
      </c>
      <c r="J12" s="56">
        <f t="shared" si="6"/>
        <v>90.72</v>
      </c>
      <c r="K12" s="56">
        <f t="shared" si="6"/>
        <v>90.72</v>
      </c>
      <c r="L12" s="56">
        <f t="shared" si="6"/>
        <v>90.72</v>
      </c>
      <c r="M12" s="56">
        <f t="shared" si="6"/>
        <v>90.72</v>
      </c>
      <c r="N12" s="56">
        <f t="shared" si="6"/>
        <v>90.72</v>
      </c>
      <c r="O12" s="56">
        <f t="shared" si="6"/>
        <v>90.72</v>
      </c>
      <c r="P12" s="56">
        <f t="shared" si="6"/>
        <v>90.72</v>
      </c>
      <c r="Q12" s="56">
        <f t="shared" si="6"/>
        <v>90.72</v>
      </c>
      <c r="R12" s="56">
        <f t="shared" si="6"/>
        <v>90.72</v>
      </c>
      <c r="S12" s="56">
        <f t="shared" si="6"/>
        <v>90.72</v>
      </c>
      <c r="T12" s="56">
        <f t="shared" si="6"/>
        <v>90.72</v>
      </c>
      <c r="U12" s="56">
        <f t="shared" si="6"/>
        <v>90.72</v>
      </c>
      <c r="V12" s="56">
        <f t="shared" si="6"/>
        <v>90.72</v>
      </c>
      <c r="W12" s="56">
        <f t="shared" si="6"/>
        <v>90.72</v>
      </c>
      <c r="X12" s="56">
        <f t="shared" si="6"/>
        <v>90.72</v>
      </c>
      <c r="Y12" s="56">
        <f t="shared" si="6"/>
        <v>90.72</v>
      </c>
      <c r="Z12" s="56">
        <f t="shared" si="6"/>
        <v>90.72</v>
      </c>
      <c r="AA12" s="56">
        <f t="shared" si="6"/>
        <v>90.72</v>
      </c>
      <c r="AB12" s="56">
        <f t="shared" si="6"/>
        <v>90.72</v>
      </c>
      <c r="AC12" s="56">
        <f t="shared" si="6"/>
        <v>90.72</v>
      </c>
      <c r="AD12" s="56">
        <f t="shared" si="6"/>
        <v>90.72</v>
      </c>
      <c r="AE12" s="56">
        <f t="shared" si="6"/>
        <v>90.72</v>
      </c>
      <c r="AF12" s="56">
        <f t="shared" si="6"/>
        <v>90.72</v>
      </c>
      <c r="AG12" s="56">
        <f t="shared" si="6"/>
        <v>90.72</v>
      </c>
      <c r="AH12" s="56">
        <f t="shared" si="6"/>
        <v>90.72</v>
      </c>
      <c r="AI12" s="56">
        <f t="shared" si="6"/>
        <v>90.72</v>
      </c>
      <c r="AJ12" s="46">
        <f t="shared" si="6"/>
        <v>90.72</v>
      </c>
      <c r="AK12" s="56">
        <f t="shared" si="6"/>
        <v>90.72</v>
      </c>
      <c r="AL12" s="56">
        <f t="shared" si="6"/>
        <v>90.72</v>
      </c>
      <c r="AM12" s="56">
        <f t="shared" si="6"/>
        <v>90.72</v>
      </c>
      <c r="AN12" s="56">
        <f t="shared" si="6"/>
        <v>90.72</v>
      </c>
      <c r="AO12" s="56">
        <f t="shared" si="6"/>
        <v>90.72</v>
      </c>
      <c r="AP12" s="56">
        <f t="shared" si="6"/>
        <v>90.72</v>
      </c>
      <c r="AQ12" s="56">
        <f t="shared" si="6"/>
        <v>90.72</v>
      </c>
      <c r="AR12" s="56">
        <f t="shared" si="6"/>
        <v>90.72</v>
      </c>
      <c r="AS12" s="56">
        <f t="shared" si="6"/>
        <v>90.72</v>
      </c>
      <c r="AT12" s="56">
        <f t="shared" si="6"/>
        <v>90.72</v>
      </c>
      <c r="AU12" s="56">
        <f t="shared" si="6"/>
        <v>90.72</v>
      </c>
      <c r="AV12" s="56">
        <f t="shared" si="6"/>
        <v>90.72</v>
      </c>
      <c r="AW12" s="56">
        <f t="shared" si="6"/>
        <v>90.72</v>
      </c>
      <c r="AX12" s="56">
        <f t="shared" si="6"/>
        <v>90.72</v>
      </c>
      <c r="AY12" s="56">
        <f t="shared" si="6"/>
        <v>90.72</v>
      </c>
      <c r="AZ12" s="56">
        <f t="shared" si="6"/>
        <v>90.72</v>
      </c>
      <c r="BA12" s="56">
        <f t="shared" si="6"/>
        <v>90.72</v>
      </c>
      <c r="BB12" s="56">
        <f t="shared" si="6"/>
        <v>90.72</v>
      </c>
      <c r="BC12" s="56">
        <f t="shared" si="6"/>
        <v>90.72</v>
      </c>
      <c r="BD12" s="56">
        <f t="shared" si="6"/>
        <v>90.72</v>
      </c>
      <c r="BE12" s="56">
        <f t="shared" si="6"/>
        <v>90.72</v>
      </c>
      <c r="BF12" s="56">
        <f t="shared" si="6"/>
        <v>90.72</v>
      </c>
      <c r="BG12" s="56">
        <f t="shared" si="6"/>
        <v>90.72</v>
      </c>
      <c r="BH12" s="56">
        <f t="shared" si="6"/>
        <v>90.72</v>
      </c>
      <c r="BI12" s="56">
        <f t="shared" si="6"/>
        <v>90.72</v>
      </c>
      <c r="BJ12" s="56">
        <f t="shared" si="6"/>
        <v>90.72</v>
      </c>
      <c r="BK12" s="56">
        <f t="shared" si="6"/>
        <v>90.72</v>
      </c>
      <c r="BL12" s="56">
        <f t="shared" si="6"/>
        <v>90.72</v>
      </c>
      <c r="BM12" s="56">
        <f t="shared" si="6"/>
        <v>90.72</v>
      </c>
      <c r="BN12" s="56">
        <f t="shared" si="6"/>
        <v>90.72</v>
      </c>
      <c r="BO12" s="56">
        <f t="shared" si="6"/>
        <v>90.72</v>
      </c>
      <c r="BP12" s="56">
        <f t="shared" si="6"/>
        <v>90.72</v>
      </c>
      <c r="BQ12" s="56">
        <f t="shared" si="6"/>
        <v>90.72</v>
      </c>
      <c r="BR12" s="56">
        <f t="shared" si="6"/>
        <v>90.72</v>
      </c>
      <c r="BS12" s="56">
        <f t="shared" si="6"/>
        <v>90.72</v>
      </c>
      <c r="BT12" s="56">
        <f t="shared" ref="BT12:DB12" si="7">$F$3*70</f>
        <v>90.72</v>
      </c>
      <c r="BU12" s="56">
        <f t="shared" si="7"/>
        <v>90.72</v>
      </c>
      <c r="BV12" s="56">
        <f t="shared" si="7"/>
        <v>90.72</v>
      </c>
      <c r="BW12" s="56">
        <f t="shared" si="7"/>
        <v>90.72</v>
      </c>
      <c r="BX12" s="56">
        <f t="shared" si="7"/>
        <v>90.72</v>
      </c>
      <c r="BY12" s="56">
        <f t="shared" si="7"/>
        <v>90.72</v>
      </c>
      <c r="BZ12" s="56">
        <f t="shared" si="7"/>
        <v>90.72</v>
      </c>
      <c r="CA12" s="56">
        <f t="shared" si="7"/>
        <v>90.72</v>
      </c>
      <c r="CB12" s="56">
        <f t="shared" si="7"/>
        <v>90.72</v>
      </c>
      <c r="CC12" s="56">
        <f t="shared" si="7"/>
        <v>90.72</v>
      </c>
      <c r="CD12" s="56">
        <f t="shared" si="7"/>
        <v>90.72</v>
      </c>
      <c r="CE12" s="56">
        <f t="shared" si="7"/>
        <v>90.72</v>
      </c>
      <c r="CF12" s="56">
        <f t="shared" si="7"/>
        <v>90.72</v>
      </c>
      <c r="CG12" s="56">
        <f t="shared" si="7"/>
        <v>90.72</v>
      </c>
      <c r="CH12" s="56">
        <f t="shared" si="7"/>
        <v>90.72</v>
      </c>
      <c r="CI12" s="56">
        <f t="shared" si="7"/>
        <v>90.72</v>
      </c>
      <c r="CJ12" s="56">
        <f t="shared" si="7"/>
        <v>90.72</v>
      </c>
      <c r="CK12" s="56">
        <f t="shared" si="7"/>
        <v>90.72</v>
      </c>
      <c r="CL12" s="56">
        <f t="shared" si="7"/>
        <v>90.72</v>
      </c>
      <c r="CM12" s="56">
        <f t="shared" si="7"/>
        <v>90.72</v>
      </c>
      <c r="CN12" s="56">
        <f t="shared" si="7"/>
        <v>90.72</v>
      </c>
      <c r="CO12" s="56">
        <f t="shared" si="7"/>
        <v>90.72</v>
      </c>
      <c r="CP12" s="56">
        <f t="shared" si="7"/>
        <v>90.72</v>
      </c>
      <c r="CQ12" s="56">
        <f t="shared" si="7"/>
        <v>90.72</v>
      </c>
      <c r="CR12" s="56">
        <f t="shared" si="7"/>
        <v>90.72</v>
      </c>
      <c r="CS12" s="56">
        <f t="shared" si="7"/>
        <v>90.72</v>
      </c>
      <c r="CT12" s="56">
        <f t="shared" si="7"/>
        <v>90.72</v>
      </c>
      <c r="CU12" s="56">
        <f t="shared" si="7"/>
        <v>90.72</v>
      </c>
      <c r="CV12" s="56">
        <f t="shared" si="7"/>
        <v>90.72</v>
      </c>
      <c r="CW12" s="56">
        <f t="shared" si="7"/>
        <v>90.72</v>
      </c>
      <c r="CX12" s="56">
        <f t="shared" si="7"/>
        <v>90.72</v>
      </c>
      <c r="CY12" s="56">
        <f t="shared" si="7"/>
        <v>90.72</v>
      </c>
      <c r="CZ12" s="56">
        <f t="shared" si="7"/>
        <v>90.72</v>
      </c>
      <c r="DA12" s="56">
        <f t="shared" si="7"/>
        <v>90.72</v>
      </c>
      <c r="DB12" s="56">
        <f t="shared" si="7"/>
        <v>90.72</v>
      </c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</row>
    <row r="13" spans="1:121" ht="16.5" x14ac:dyDescent="0.25">
      <c r="D13" s="42" t="s">
        <v>71</v>
      </c>
      <c r="E13" t="s">
        <v>72</v>
      </c>
      <c r="F13" s="58" t="s">
        <v>73</v>
      </c>
      <c r="G13" s="56">
        <f t="shared" ref="G13:BR13" si="8">IF(G2&gt;30,10*$F$3,$F$3*(10/2+10/30*G2/2))</f>
        <v>6.6960000000000006</v>
      </c>
      <c r="H13" s="56">
        <f t="shared" si="8"/>
        <v>6.9119999999999999</v>
      </c>
      <c r="I13" s="56">
        <f t="shared" si="8"/>
        <v>7.1280000000000001</v>
      </c>
      <c r="J13" s="56">
        <f t="shared" si="8"/>
        <v>7.3440000000000003</v>
      </c>
      <c r="K13" s="56">
        <f t="shared" si="8"/>
        <v>7.56</v>
      </c>
      <c r="L13" s="56">
        <f t="shared" si="8"/>
        <v>7.7759999999999998</v>
      </c>
      <c r="M13" s="56">
        <f t="shared" si="8"/>
        <v>7.9919999999999991</v>
      </c>
      <c r="N13" s="56">
        <f t="shared" si="8"/>
        <v>8.2080000000000002</v>
      </c>
      <c r="O13" s="56">
        <f t="shared" si="8"/>
        <v>8.4239999999999995</v>
      </c>
      <c r="P13" s="56">
        <f t="shared" si="8"/>
        <v>8.6399999999999988</v>
      </c>
      <c r="Q13" s="56">
        <f t="shared" si="8"/>
        <v>8.8559999999999999</v>
      </c>
      <c r="R13" s="56">
        <f t="shared" si="8"/>
        <v>9.072000000000001</v>
      </c>
      <c r="S13" s="56">
        <f t="shared" si="8"/>
        <v>9.2880000000000003</v>
      </c>
      <c r="T13" s="56">
        <f t="shared" si="8"/>
        <v>9.5039999999999996</v>
      </c>
      <c r="U13" s="56">
        <f t="shared" si="8"/>
        <v>9.7200000000000006</v>
      </c>
      <c r="V13" s="56">
        <f t="shared" si="8"/>
        <v>9.9359999999999999</v>
      </c>
      <c r="W13" s="56">
        <f t="shared" si="8"/>
        <v>10.151999999999999</v>
      </c>
      <c r="X13" s="56">
        <f t="shared" si="8"/>
        <v>10.368</v>
      </c>
      <c r="Y13" s="56">
        <f t="shared" si="8"/>
        <v>10.584</v>
      </c>
      <c r="Z13" s="56">
        <f t="shared" si="8"/>
        <v>10.799999999999999</v>
      </c>
      <c r="AA13" s="56">
        <f t="shared" si="8"/>
        <v>11.016</v>
      </c>
      <c r="AB13" s="56">
        <f t="shared" si="8"/>
        <v>11.231999999999999</v>
      </c>
      <c r="AC13" s="56">
        <f t="shared" si="8"/>
        <v>11.447999999999999</v>
      </c>
      <c r="AD13" s="56">
        <f t="shared" si="8"/>
        <v>11.664</v>
      </c>
      <c r="AE13" s="56">
        <f t="shared" si="8"/>
        <v>11.879999999999999</v>
      </c>
      <c r="AF13" s="56">
        <f t="shared" si="8"/>
        <v>12.095999999999998</v>
      </c>
      <c r="AG13" s="56">
        <f t="shared" si="8"/>
        <v>12.312000000000001</v>
      </c>
      <c r="AH13" s="56">
        <f t="shared" si="8"/>
        <v>12.528</v>
      </c>
      <c r="AI13" s="56">
        <f t="shared" si="8"/>
        <v>12.743999999999998</v>
      </c>
      <c r="AJ13" s="46">
        <f t="shared" si="8"/>
        <v>12.96</v>
      </c>
      <c r="AK13" s="56">
        <f t="shared" si="8"/>
        <v>12.96</v>
      </c>
      <c r="AL13" s="56">
        <f t="shared" si="8"/>
        <v>12.96</v>
      </c>
      <c r="AM13" s="56">
        <f t="shared" si="8"/>
        <v>12.96</v>
      </c>
      <c r="AN13" s="56">
        <f t="shared" si="8"/>
        <v>12.96</v>
      </c>
      <c r="AO13" s="56">
        <f t="shared" si="8"/>
        <v>12.96</v>
      </c>
      <c r="AP13" s="56">
        <f t="shared" si="8"/>
        <v>12.96</v>
      </c>
      <c r="AQ13" s="56">
        <f t="shared" si="8"/>
        <v>12.96</v>
      </c>
      <c r="AR13" s="56">
        <f t="shared" si="8"/>
        <v>12.96</v>
      </c>
      <c r="AS13" s="56">
        <f t="shared" si="8"/>
        <v>12.96</v>
      </c>
      <c r="AT13" s="56">
        <f t="shared" si="8"/>
        <v>12.96</v>
      </c>
      <c r="AU13" s="56">
        <f t="shared" si="8"/>
        <v>12.96</v>
      </c>
      <c r="AV13" s="56">
        <f t="shared" si="8"/>
        <v>12.96</v>
      </c>
      <c r="AW13" s="56">
        <f t="shared" si="8"/>
        <v>12.96</v>
      </c>
      <c r="AX13" s="56">
        <f t="shared" si="8"/>
        <v>12.96</v>
      </c>
      <c r="AY13" s="56">
        <f t="shared" si="8"/>
        <v>12.96</v>
      </c>
      <c r="AZ13" s="56">
        <f t="shared" si="8"/>
        <v>12.96</v>
      </c>
      <c r="BA13" s="56">
        <f t="shared" si="8"/>
        <v>12.96</v>
      </c>
      <c r="BB13" s="56">
        <f t="shared" si="8"/>
        <v>12.96</v>
      </c>
      <c r="BC13" s="56">
        <f t="shared" si="8"/>
        <v>12.96</v>
      </c>
      <c r="BD13" s="56">
        <f t="shared" si="8"/>
        <v>12.96</v>
      </c>
      <c r="BE13" s="56">
        <f t="shared" si="8"/>
        <v>12.96</v>
      </c>
      <c r="BF13" s="56">
        <f t="shared" si="8"/>
        <v>12.96</v>
      </c>
      <c r="BG13" s="56">
        <f t="shared" si="8"/>
        <v>12.96</v>
      </c>
      <c r="BH13" s="56">
        <f t="shared" si="8"/>
        <v>12.96</v>
      </c>
      <c r="BI13" s="56">
        <f t="shared" si="8"/>
        <v>12.96</v>
      </c>
      <c r="BJ13" s="56">
        <f t="shared" si="8"/>
        <v>12.96</v>
      </c>
      <c r="BK13" s="56">
        <f t="shared" si="8"/>
        <v>12.96</v>
      </c>
      <c r="BL13" s="56">
        <f t="shared" si="8"/>
        <v>12.96</v>
      </c>
      <c r="BM13" s="56">
        <f t="shared" si="8"/>
        <v>12.96</v>
      </c>
      <c r="BN13" s="56">
        <f t="shared" si="8"/>
        <v>12.96</v>
      </c>
      <c r="BO13" s="56">
        <f t="shared" si="8"/>
        <v>12.96</v>
      </c>
      <c r="BP13" s="56">
        <f t="shared" si="8"/>
        <v>12.96</v>
      </c>
      <c r="BQ13" s="56">
        <f t="shared" si="8"/>
        <v>12.96</v>
      </c>
      <c r="BR13" s="56">
        <f t="shared" si="8"/>
        <v>12.96</v>
      </c>
      <c r="BS13" s="56">
        <f t="shared" ref="BS13:CR13" si="9">IF(BS2&gt;30,10*$F$3,$F$3*(10/2+10/30*BS2/2))</f>
        <v>12.96</v>
      </c>
      <c r="BT13" s="56">
        <f t="shared" si="9"/>
        <v>12.96</v>
      </c>
      <c r="BU13" s="56">
        <f t="shared" si="9"/>
        <v>12.96</v>
      </c>
      <c r="BV13" s="56">
        <f t="shared" si="9"/>
        <v>12.96</v>
      </c>
      <c r="BW13" s="56">
        <f t="shared" si="9"/>
        <v>12.96</v>
      </c>
      <c r="BX13" s="56">
        <f t="shared" si="9"/>
        <v>12.96</v>
      </c>
      <c r="BY13" s="56">
        <f t="shared" si="9"/>
        <v>12.96</v>
      </c>
      <c r="BZ13" s="56">
        <f t="shared" si="9"/>
        <v>12.96</v>
      </c>
      <c r="CA13" s="56">
        <f t="shared" si="9"/>
        <v>12.96</v>
      </c>
      <c r="CB13" s="56">
        <f t="shared" si="9"/>
        <v>12.96</v>
      </c>
      <c r="CC13" s="56">
        <f t="shared" si="9"/>
        <v>12.96</v>
      </c>
      <c r="CD13" s="56">
        <f t="shared" si="9"/>
        <v>12.96</v>
      </c>
      <c r="CE13" s="56">
        <f t="shared" si="9"/>
        <v>12.96</v>
      </c>
      <c r="CF13" s="56">
        <f t="shared" si="9"/>
        <v>12.96</v>
      </c>
      <c r="CG13" s="56">
        <f t="shared" si="9"/>
        <v>12.96</v>
      </c>
      <c r="CH13" s="56">
        <f t="shared" si="9"/>
        <v>12.96</v>
      </c>
      <c r="CI13" s="56">
        <f t="shared" si="9"/>
        <v>12.96</v>
      </c>
      <c r="CJ13" s="56">
        <f t="shared" si="9"/>
        <v>12.96</v>
      </c>
      <c r="CK13" s="56">
        <f t="shared" si="9"/>
        <v>12.96</v>
      </c>
      <c r="CL13" s="56">
        <f t="shared" si="9"/>
        <v>12.96</v>
      </c>
      <c r="CM13" s="56">
        <f t="shared" si="9"/>
        <v>12.96</v>
      </c>
      <c r="CN13" s="56">
        <f t="shared" si="9"/>
        <v>12.96</v>
      </c>
      <c r="CO13" s="56">
        <f t="shared" si="9"/>
        <v>12.96</v>
      </c>
      <c r="CP13" s="56">
        <f t="shared" si="9"/>
        <v>12.96</v>
      </c>
      <c r="CQ13" s="56">
        <f t="shared" si="9"/>
        <v>12.96</v>
      </c>
      <c r="CR13" s="56">
        <f t="shared" si="9"/>
        <v>12.96</v>
      </c>
      <c r="CS13" s="56">
        <f t="shared" ref="CS13:DB13" si="10">IF(CS2&gt;30,10*$F$3,$F$3*(10/2+10/30*CS2/2))</f>
        <v>12.96</v>
      </c>
      <c r="CT13" s="56">
        <f t="shared" si="10"/>
        <v>12.96</v>
      </c>
      <c r="CU13" s="56">
        <f t="shared" si="10"/>
        <v>12.96</v>
      </c>
      <c r="CV13" s="56">
        <f t="shared" si="10"/>
        <v>12.96</v>
      </c>
      <c r="CW13" s="56">
        <f t="shared" si="10"/>
        <v>12.96</v>
      </c>
      <c r="CX13" s="56">
        <f t="shared" si="10"/>
        <v>12.96</v>
      </c>
      <c r="CY13" s="56">
        <f t="shared" si="10"/>
        <v>12.96</v>
      </c>
      <c r="CZ13" s="56">
        <f t="shared" si="10"/>
        <v>12.96</v>
      </c>
      <c r="DA13" s="56">
        <f t="shared" si="10"/>
        <v>12.96</v>
      </c>
      <c r="DB13" s="56">
        <f t="shared" si="10"/>
        <v>12.96</v>
      </c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</row>
    <row r="14" spans="1:121" x14ac:dyDescent="0.25">
      <c r="D14" t="s">
        <v>74</v>
      </c>
      <c r="E14" t="s">
        <v>75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6">
        <v>0</v>
      </c>
      <c r="AI14" s="56">
        <v>0</v>
      </c>
      <c r="AJ14" s="46">
        <v>0</v>
      </c>
      <c r="AK14" s="56">
        <v>0</v>
      </c>
      <c r="AL14" s="56">
        <v>0</v>
      </c>
      <c r="AM14" s="56">
        <v>0</v>
      </c>
      <c r="AN14" s="56">
        <v>0</v>
      </c>
      <c r="AO14" s="56">
        <v>0</v>
      </c>
      <c r="AP14" s="56">
        <v>0</v>
      </c>
      <c r="AQ14" s="56">
        <v>0</v>
      </c>
      <c r="AR14" s="56">
        <v>0</v>
      </c>
      <c r="AS14" s="56">
        <v>0</v>
      </c>
      <c r="AT14" s="56">
        <v>0</v>
      </c>
      <c r="AU14" s="56">
        <v>0</v>
      </c>
      <c r="AV14" s="56">
        <v>0</v>
      </c>
      <c r="AW14" s="56">
        <v>0</v>
      </c>
      <c r="AX14" s="56">
        <v>0</v>
      </c>
      <c r="AY14" s="56">
        <v>0</v>
      </c>
      <c r="AZ14" s="56">
        <v>0</v>
      </c>
      <c r="BA14" s="56">
        <v>0</v>
      </c>
      <c r="BB14" s="56">
        <v>0</v>
      </c>
      <c r="BC14" s="56">
        <v>0</v>
      </c>
      <c r="BD14" s="56">
        <v>0</v>
      </c>
      <c r="BE14" s="56">
        <v>0</v>
      </c>
      <c r="BF14" s="56">
        <v>0</v>
      </c>
      <c r="BG14" s="56">
        <v>0</v>
      </c>
      <c r="BH14" s="56">
        <v>0</v>
      </c>
      <c r="BI14" s="56">
        <v>0</v>
      </c>
      <c r="BJ14" s="56">
        <v>0</v>
      </c>
      <c r="BK14" s="56">
        <v>0</v>
      </c>
      <c r="BL14" s="56">
        <v>0</v>
      </c>
      <c r="BM14" s="56">
        <v>0</v>
      </c>
      <c r="BN14" s="56">
        <v>0</v>
      </c>
      <c r="BO14" s="56">
        <v>0</v>
      </c>
      <c r="BP14" s="56">
        <v>0</v>
      </c>
      <c r="BQ14" s="56">
        <v>0</v>
      </c>
      <c r="BR14" s="56">
        <v>0</v>
      </c>
      <c r="BS14" s="56">
        <v>0</v>
      </c>
      <c r="BT14" s="56">
        <v>0</v>
      </c>
      <c r="BU14" s="56">
        <v>0</v>
      </c>
      <c r="BV14" s="56">
        <v>0</v>
      </c>
      <c r="BW14" s="56">
        <v>0</v>
      </c>
      <c r="BX14" s="56">
        <v>0</v>
      </c>
      <c r="BY14" s="56">
        <v>0</v>
      </c>
      <c r="BZ14" s="56">
        <v>0</v>
      </c>
      <c r="CA14" s="56">
        <v>0</v>
      </c>
      <c r="CB14" s="56">
        <v>0</v>
      </c>
      <c r="CC14" s="56">
        <v>0</v>
      </c>
      <c r="CD14" s="56">
        <v>0</v>
      </c>
      <c r="CE14" s="56">
        <v>0</v>
      </c>
      <c r="CF14" s="56">
        <v>0</v>
      </c>
      <c r="CG14" s="56">
        <v>0</v>
      </c>
      <c r="CH14" s="56">
        <v>0</v>
      </c>
      <c r="CI14" s="56">
        <v>0</v>
      </c>
      <c r="CJ14" s="56">
        <v>0</v>
      </c>
      <c r="CK14" s="56">
        <v>0</v>
      </c>
      <c r="CL14" s="56">
        <v>0</v>
      </c>
      <c r="CM14" s="56">
        <v>0</v>
      </c>
      <c r="CN14" s="56">
        <v>0</v>
      </c>
      <c r="CO14" s="56">
        <v>0</v>
      </c>
      <c r="CP14" s="56">
        <v>0</v>
      </c>
      <c r="CQ14" s="56">
        <v>0</v>
      </c>
      <c r="CR14" s="56">
        <v>0</v>
      </c>
      <c r="CS14" s="56">
        <v>1</v>
      </c>
      <c r="CT14" s="56">
        <v>2</v>
      </c>
      <c r="CU14" s="56">
        <v>3</v>
      </c>
      <c r="CV14" s="56">
        <v>4</v>
      </c>
      <c r="CW14" s="56">
        <v>5</v>
      </c>
      <c r="CX14" s="56">
        <v>6</v>
      </c>
      <c r="CY14" s="56">
        <v>7</v>
      </c>
      <c r="CZ14" s="56">
        <v>8</v>
      </c>
      <c r="DA14" s="56">
        <v>9</v>
      </c>
      <c r="DB14" s="56">
        <v>10</v>
      </c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</row>
    <row r="15" spans="1:121" x14ac:dyDescent="0.25">
      <c r="D15" t="s">
        <v>76</v>
      </c>
      <c r="E15" t="s">
        <v>77</v>
      </c>
      <c r="F15" s="56"/>
      <c r="G15" s="56">
        <f t="shared" ref="G15:BR15" si="11">((G10+G11)*0.475+G12+G13+G14)*44/12</f>
        <v>363.0454495807823</v>
      </c>
      <c r="H15" s="56">
        <f t="shared" si="11"/>
        <v>369.42396336527963</v>
      </c>
      <c r="I15" s="56">
        <f t="shared" si="11"/>
        <v>375.71627028691563</v>
      </c>
      <c r="J15" s="56">
        <f t="shared" si="11"/>
        <v>381.95543729247157</v>
      </c>
      <c r="K15" s="56">
        <f t="shared" si="11"/>
        <v>388.15645140623491</v>
      </c>
      <c r="L15" s="56">
        <f t="shared" si="11"/>
        <v>394.32786185258459</v>
      </c>
      <c r="M15" s="56">
        <f t="shared" si="11"/>
        <v>400.47517998591775</v>
      </c>
      <c r="N15" s="56">
        <f t="shared" si="11"/>
        <v>406.60224468215961</v>
      </c>
      <c r="O15" s="56">
        <f t="shared" si="11"/>
        <v>412.71187756394994</v>
      </c>
      <c r="P15" s="56">
        <f t="shared" si="11"/>
        <v>418.80623644203951</v>
      </c>
      <c r="Q15" s="56">
        <f t="shared" si="11"/>
        <v>424.88702259168076</v>
      </c>
      <c r="R15" s="56">
        <f t="shared" si="11"/>
        <v>430.95561022361647</v>
      </c>
      <c r="S15" s="56">
        <f t="shared" si="11"/>
        <v>437.01313145291601</v>
      </c>
      <c r="T15" s="56">
        <f t="shared" si="11"/>
        <v>443.06053432903542</v>
      </c>
      <c r="U15" s="56">
        <f t="shared" si="11"/>
        <v>449.09862379137195</v>
      </c>
      <c r="V15" s="56">
        <f t="shared" si="11"/>
        <v>455.12809138218489</v>
      </c>
      <c r="W15" s="56">
        <f t="shared" si="11"/>
        <v>461.14953731518943</v>
      </c>
      <c r="X15" s="56">
        <f t="shared" si="11"/>
        <v>467.16348720172095</v>
      </c>
      <c r="Y15" s="56">
        <f t="shared" si="11"/>
        <v>473.17040495341422</v>
      </c>
      <c r="Z15" s="56">
        <f t="shared" si="11"/>
        <v>479.17070289103617</v>
      </c>
      <c r="AA15" s="56">
        <f t="shared" si="11"/>
        <v>507.07219814623801</v>
      </c>
      <c r="AB15" s="56">
        <f t="shared" si="11"/>
        <v>534.8410044687912</v>
      </c>
      <c r="AC15" s="56">
        <f t="shared" si="11"/>
        <v>562.50255856167871</v>
      </c>
      <c r="AD15" s="56">
        <f t="shared" si="11"/>
        <v>590.07438109124166</v>
      </c>
      <c r="AE15" s="56">
        <f t="shared" si="11"/>
        <v>617.56924729340142</v>
      </c>
      <c r="AF15" s="56">
        <f t="shared" si="11"/>
        <v>644.99686821278863</v>
      </c>
      <c r="AG15" s="56">
        <f t="shared" si="11"/>
        <v>579.87185416623777</v>
      </c>
      <c r="AH15" s="56">
        <f t="shared" si="11"/>
        <v>601.73274326317926</v>
      </c>
      <c r="AI15" s="56">
        <f t="shared" si="11"/>
        <v>623.54801441360655</v>
      </c>
      <c r="AJ15" s="46">
        <f t="shared" si="11"/>
        <v>645.32214708442075</v>
      </c>
      <c r="AK15" s="56">
        <f t="shared" si="11"/>
        <v>666.26685350680384</v>
      </c>
      <c r="AL15" s="56">
        <f t="shared" si="11"/>
        <v>687.17725784858385</v>
      </c>
      <c r="AM15" s="56">
        <f t="shared" si="11"/>
        <v>628.59275247244852</v>
      </c>
      <c r="AN15" s="56">
        <f t="shared" si="11"/>
        <v>646.5730285879647</v>
      </c>
      <c r="AO15" s="56">
        <f t="shared" si="11"/>
        <v>664.52596520267855</v>
      </c>
      <c r="AP15" s="56">
        <f t="shared" si="11"/>
        <v>682.45353091949812</v>
      </c>
      <c r="AQ15" s="56">
        <f t="shared" si="11"/>
        <v>700.35744175550997</v>
      </c>
      <c r="AR15" s="56">
        <f t="shared" si="11"/>
        <v>718.23920615890586</v>
      </c>
      <c r="AS15" s="56">
        <f t="shared" si="11"/>
        <v>736.1001599970092</v>
      </c>
      <c r="AT15" s="56">
        <f t="shared" si="11"/>
        <v>668.38587595049967</v>
      </c>
      <c r="AU15" s="56">
        <f t="shared" si="11"/>
        <v>683.67240864634778</v>
      </c>
      <c r="AV15" s="56">
        <f t="shared" si="11"/>
        <v>698.94181845013702</v>
      </c>
      <c r="AW15" s="56">
        <f t="shared" si="11"/>
        <v>714.19504099487858</v>
      </c>
      <c r="AX15" s="56">
        <f t="shared" si="11"/>
        <v>729.43291948472404</v>
      </c>
      <c r="AY15" s="56">
        <f t="shared" si="11"/>
        <v>744.65621754451342</v>
      </c>
      <c r="AZ15" s="56">
        <f t="shared" si="11"/>
        <v>759.8656298098748</v>
      </c>
      <c r="BA15" s="56">
        <f t="shared" si="11"/>
        <v>775.06179073158091</v>
      </c>
      <c r="BB15" s="56">
        <f t="shared" si="11"/>
        <v>720.72739298972931</v>
      </c>
      <c r="BC15" s="56">
        <f t="shared" si="11"/>
        <v>734.02118117139651</v>
      </c>
      <c r="BD15" s="56">
        <f t="shared" si="11"/>
        <v>747.30402973420712</v>
      </c>
      <c r="BE15" s="56">
        <f t="shared" si="11"/>
        <v>760.57639024759089</v>
      </c>
      <c r="BF15" s="56">
        <f t="shared" si="11"/>
        <v>773.83868019753947</v>
      </c>
      <c r="BG15" s="56">
        <f t="shared" si="11"/>
        <v>787.09128664491197</v>
      </c>
      <c r="BH15" s="56">
        <f t="shared" si="11"/>
        <v>800.33456938226402</v>
      </c>
      <c r="BI15" s="56">
        <f t="shared" si="11"/>
        <v>813.56886367190145</v>
      </c>
      <c r="BJ15" s="56">
        <f t="shared" si="11"/>
        <v>826.79448263206211</v>
      </c>
      <c r="BK15" s="56">
        <f t="shared" si="11"/>
        <v>840.01171932573925</v>
      </c>
      <c r="BL15" s="56">
        <f t="shared" si="11"/>
        <v>768.15604929412655</v>
      </c>
      <c r="BM15" s="56">
        <f t="shared" si="11"/>
        <v>779.20397607070481</v>
      </c>
      <c r="BN15" s="56">
        <f t="shared" si="11"/>
        <v>790.24528195379673</v>
      </c>
      <c r="BO15" s="56">
        <f t="shared" si="11"/>
        <v>801.28017037374093</v>
      </c>
      <c r="BP15" s="56">
        <f t="shared" si="11"/>
        <v>812.30883322765646</v>
      </c>
      <c r="BQ15" s="56">
        <f t="shared" si="11"/>
        <v>823.33145181723467</v>
      </c>
      <c r="BR15" s="56">
        <f t="shared" si="11"/>
        <v>834.34819768835996</v>
      </c>
      <c r="BS15" s="56">
        <f t="shared" ref="BS15:CQ15" si="12">((BS10+BS11)*0.475+BS12+BS13+BS14)*44/12</f>
        <v>845.35923338501686</v>
      </c>
      <c r="BT15" s="56">
        <f t="shared" si="12"/>
        <v>856.36471312809761</v>
      </c>
      <c r="BU15" s="56">
        <f t="shared" si="12"/>
        <v>867.36478342818918</v>
      </c>
      <c r="BV15" s="56">
        <f t="shared" si="12"/>
        <v>807.58301388626512</v>
      </c>
      <c r="BW15" s="56">
        <f t="shared" si="12"/>
        <v>817.03354251980784</v>
      </c>
      <c r="BX15" s="56">
        <f t="shared" si="12"/>
        <v>826.47968548072049</v>
      </c>
      <c r="BY15" s="56">
        <f t="shared" si="12"/>
        <v>835.92154870626439</v>
      </c>
      <c r="BZ15" s="56">
        <f t="shared" si="12"/>
        <v>845.35923338501686</v>
      </c>
      <c r="CA15" s="56">
        <f t="shared" si="12"/>
        <v>854.79283626383051</v>
      </c>
      <c r="CB15" s="56">
        <f t="shared" si="12"/>
        <v>864.22244992911419</v>
      </c>
      <c r="CC15" s="56">
        <f t="shared" si="12"/>
        <v>873.64816306505099</v>
      </c>
      <c r="CD15" s="56">
        <f t="shared" si="12"/>
        <v>883.07006069106285</v>
      </c>
      <c r="CE15" s="56">
        <f t="shared" si="12"/>
        <v>892.48822438054856</v>
      </c>
      <c r="CF15" s="56">
        <f t="shared" si="12"/>
        <v>840.64090721662308</v>
      </c>
      <c r="CG15" s="56">
        <f t="shared" si="12"/>
        <v>848.66145387288941</v>
      </c>
      <c r="CH15" s="56">
        <f t="shared" si="12"/>
        <v>856.67907524144709</v>
      </c>
      <c r="CI15" s="56">
        <f t="shared" si="12"/>
        <v>864.69382750228635</v>
      </c>
      <c r="CJ15" s="56">
        <f t="shared" si="12"/>
        <v>872.70576482452441</v>
      </c>
      <c r="CK15" s="56">
        <f t="shared" si="12"/>
        <v>880.71493947063175</v>
      </c>
      <c r="CL15" s="56">
        <f t="shared" si="12"/>
        <v>888.72140189363893</v>
      </c>
      <c r="CM15" s="56">
        <f t="shared" si="12"/>
        <v>896.72520082790413</v>
      </c>
      <c r="CN15" s="56">
        <f t="shared" si="12"/>
        <v>904.72638337395847</v>
      </c>
      <c r="CO15" s="56">
        <f t="shared" si="12"/>
        <v>912.72499507790837</v>
      </c>
      <c r="CP15" s="56">
        <f t="shared" si="12"/>
        <v>867.36478342818918</v>
      </c>
      <c r="CQ15" s="56">
        <f t="shared" si="12"/>
        <v>874.43346578454077</v>
      </c>
      <c r="CR15" s="56">
        <f>((CR10+CR11)*0.475+CR12+CR13+CR14)*44/12</f>
        <v>881.50000588299565</v>
      </c>
      <c r="CS15" s="56">
        <f t="shared" ref="CS15:DB15" si="13">((CS10+CS11)*0.475+CS12+CS13+CS14)*44/12</f>
        <v>891.76020760426854</v>
      </c>
      <c r="CT15" s="56">
        <f t="shared" si="13"/>
        <v>902.0186004239348</v>
      </c>
      <c r="CU15" s="56">
        <f t="shared" si="13"/>
        <v>912.27521079562496</v>
      </c>
      <c r="CV15" s="56">
        <f t="shared" si="13"/>
        <v>922.53006444904656</v>
      </c>
      <c r="CW15" s="56">
        <f t="shared" si="13"/>
        <v>932.7831864187815</v>
      </c>
      <c r="CX15" s="56">
        <f t="shared" si="13"/>
        <v>943.03460107159435</v>
      </c>
      <c r="CY15" s="56">
        <f t="shared" si="13"/>
        <v>953.28433213233586</v>
      </c>
      <c r="CZ15" s="56">
        <f t="shared" si="13"/>
        <v>963.53240270853951</v>
      </c>
      <c r="DA15" s="56">
        <f t="shared" si="13"/>
        <v>973.77883531378632</v>
      </c>
      <c r="DB15" s="56">
        <f t="shared" si="13"/>
        <v>984.02365188991678</v>
      </c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</row>
    <row r="16" spans="1:121" x14ac:dyDescent="0.25">
      <c r="E16" s="3" t="s">
        <v>78</v>
      </c>
      <c r="F16" s="59"/>
      <c r="G16" s="59">
        <f>AJ15-AJ74</f>
        <v>214.16206933619782</v>
      </c>
      <c r="H16" s="60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2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</row>
    <row r="17" spans="4:16384" ht="15.75" thickBot="1" x14ac:dyDescent="0.3">
      <c r="E17" s="3" t="s">
        <v>79</v>
      </c>
      <c r="F17" s="59"/>
      <c r="G17" s="59">
        <f>1/$F$2*SUM(G15:GZ15)-1/$F$62*SUM(G74:GZ74)</f>
        <v>271.15355168622818</v>
      </c>
      <c r="H17" s="60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2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</row>
    <row r="18" spans="4:16384" s="63" customFormat="1" ht="15.75" thickBot="1" x14ac:dyDescent="0.3">
      <c r="E18" s="64" t="s">
        <v>51</v>
      </c>
      <c r="F18" s="65"/>
      <c r="G18" s="65">
        <f>MIN(G16:G17)</f>
        <v>214.16206933619782</v>
      </c>
      <c r="H18" s="66" t="s">
        <v>80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8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2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4:16384" s="63" customFormat="1" x14ac:dyDescent="0.25">
      <c r="E19" s="63" t="s">
        <v>81</v>
      </c>
      <c r="F19" s="69"/>
      <c r="G19" s="69">
        <f t="shared" ref="G19:BR19" si="14">G15-G74</f>
        <v>3.95265110388425</v>
      </c>
      <c r="H19" s="69">
        <f t="shared" si="14"/>
        <v>7.7335829057823844</v>
      </c>
      <c r="I19" s="69">
        <f t="shared" si="14"/>
        <v>11.459057992908754</v>
      </c>
      <c r="J19" s="69">
        <f t="shared" si="14"/>
        <v>15.15034827071463</v>
      </c>
      <c r="K19" s="69">
        <f t="shared" si="14"/>
        <v>18.817094864089256</v>
      </c>
      <c r="L19" s="69">
        <f t="shared" si="14"/>
        <v>22.464797473197905</v>
      </c>
      <c r="M19" s="69">
        <f t="shared" si="14"/>
        <v>26.097001542088265</v>
      </c>
      <c r="N19" s="69">
        <f t="shared" si="14"/>
        <v>29.716176612513266</v>
      </c>
      <c r="O19" s="69">
        <f t="shared" si="14"/>
        <v>33.32413782907679</v>
      </c>
      <c r="P19" s="69">
        <f t="shared" si="14"/>
        <v>36.92227330742702</v>
      </c>
      <c r="Q19" s="69">
        <f t="shared" si="14"/>
        <v>40.511677474774331</v>
      </c>
      <c r="R19" s="69">
        <f t="shared" si="14"/>
        <v>44.093234358337213</v>
      </c>
      <c r="S19" s="69">
        <f t="shared" si="14"/>
        <v>47.66767224563722</v>
      </c>
      <c r="T19" s="69">
        <f t="shared" si="14"/>
        <v>51.235601015128623</v>
      </c>
      <c r="U19" s="69">
        <f t="shared" si="14"/>
        <v>54.797538482830873</v>
      </c>
      <c r="V19" s="69">
        <f t="shared" si="14"/>
        <v>58.35392951659486</v>
      </c>
      <c r="W19" s="69">
        <f t="shared" si="14"/>
        <v>61.90516023278883</v>
      </c>
      <c r="X19" s="69">
        <f t="shared" si="14"/>
        <v>65.451568756208701</v>
      </c>
      <c r="Y19" s="69">
        <f t="shared" si="14"/>
        <v>68.99345352034743</v>
      </c>
      <c r="Z19" s="69">
        <f t="shared" si="14"/>
        <v>72.531079770388715</v>
      </c>
      <c r="AA19" s="69">
        <f t="shared" si="14"/>
        <v>97.972133100781207</v>
      </c>
      <c r="AB19" s="69">
        <f t="shared" si="14"/>
        <v>123.28260895931254</v>
      </c>
      <c r="AC19" s="69">
        <f t="shared" si="14"/>
        <v>148.48783710963215</v>
      </c>
      <c r="AD19" s="69">
        <f t="shared" si="14"/>
        <v>173.60524110368294</v>
      </c>
      <c r="AE19" s="69">
        <f t="shared" si="14"/>
        <v>198.6475076137163</v>
      </c>
      <c r="AF19" s="69">
        <f t="shared" si="14"/>
        <v>223.62426660682507</v>
      </c>
      <c r="AG19" s="69">
        <f t="shared" si="14"/>
        <v>156.0500539122342</v>
      </c>
      <c r="AH19" s="69">
        <f t="shared" si="14"/>
        <v>175.46333898199066</v>
      </c>
      <c r="AI19" s="69">
        <f t="shared" si="14"/>
        <v>194.8325372508084</v>
      </c>
      <c r="AJ19" s="70">
        <f t="shared" si="14"/>
        <v>214.16206933619782</v>
      </c>
      <c r="AK19" s="69">
        <f t="shared" si="14"/>
        <v>233.45559276586954</v>
      </c>
      <c r="AL19" s="69">
        <f t="shared" si="14"/>
        <v>252.71618073380085</v>
      </c>
      <c r="AM19" s="69">
        <f t="shared" si="14"/>
        <v>192.48317799565046</v>
      </c>
      <c r="AN19" s="69">
        <f t="shared" si="14"/>
        <v>208.81623120319017</v>
      </c>
      <c r="AO19" s="69">
        <f t="shared" si="14"/>
        <v>225.12317757622935</v>
      </c>
      <c r="AP19" s="69">
        <f t="shared" si="14"/>
        <v>241.40594645362614</v>
      </c>
      <c r="AQ19" s="69">
        <f t="shared" si="14"/>
        <v>257.66621689387568</v>
      </c>
      <c r="AR19" s="69">
        <f t="shared" si="14"/>
        <v>273.90546249806442</v>
      </c>
      <c r="AS19" s="69">
        <f t="shared" si="14"/>
        <v>290.12498622491682</v>
      </c>
      <c r="AT19" s="69">
        <f t="shared" si="14"/>
        <v>220.77032963028068</v>
      </c>
      <c r="AU19" s="69">
        <f t="shared" si="14"/>
        <v>234.41751786123251</v>
      </c>
      <c r="AV19" s="69">
        <f t="shared" si="14"/>
        <v>248.04858332349539</v>
      </c>
      <c r="AW19" s="69">
        <f t="shared" si="14"/>
        <v>261.66443509758057</v>
      </c>
      <c r="AX19" s="69">
        <f t="shared" si="14"/>
        <v>275.26589114060374</v>
      </c>
      <c r="AY19" s="69">
        <f t="shared" si="14"/>
        <v>288.85369104346057</v>
      </c>
      <c r="AZ19" s="69">
        <f t="shared" si="14"/>
        <v>302.42850653699628</v>
      </c>
      <c r="BA19" s="69">
        <f t="shared" si="14"/>
        <v>315.99095021993759</v>
      </c>
      <c r="BB19" s="69">
        <f t="shared" si="14"/>
        <v>260.02369390333376</v>
      </c>
      <c r="BC19" s="69">
        <f t="shared" si="14"/>
        <v>271.68546222444917</v>
      </c>
      <c r="BD19" s="69">
        <f t="shared" si="14"/>
        <v>283.33711055192191</v>
      </c>
      <c r="BE19" s="69">
        <f t="shared" si="14"/>
        <v>294.9790721734156</v>
      </c>
      <c r="BF19" s="69">
        <f t="shared" si="14"/>
        <v>306.61174705109363</v>
      </c>
      <c r="BG19" s="69">
        <f t="shared" si="14"/>
        <v>318.23550543454047</v>
      </c>
      <c r="BH19" s="69">
        <f t="shared" si="14"/>
        <v>329.85069097572926</v>
      </c>
      <c r="BI19" s="69">
        <f t="shared" si="14"/>
        <v>341.45762342840089</v>
      </c>
      <c r="BJ19" s="69">
        <f t="shared" si="14"/>
        <v>353.05660099846574</v>
      </c>
      <c r="BK19" s="69">
        <f t="shared" si="14"/>
        <v>364.64790239967283</v>
      </c>
      <c r="BL19" s="69">
        <f t="shared" si="14"/>
        <v>291.16698935629495</v>
      </c>
      <c r="BM19" s="69">
        <f t="shared" si="14"/>
        <v>300.5903520886356</v>
      </c>
      <c r="BN19" s="69">
        <f t="shared" si="14"/>
        <v>310.00776005899701</v>
      </c>
      <c r="BO19" s="69">
        <f t="shared" si="14"/>
        <v>319.41940431409085</v>
      </c>
      <c r="BP19" s="69">
        <f t="shared" si="14"/>
        <v>328.82546479670742</v>
      </c>
      <c r="BQ19" s="69">
        <f t="shared" si="14"/>
        <v>338.22611126194619</v>
      </c>
      <c r="BR19" s="69">
        <f t="shared" si="14"/>
        <v>347.6215040966826</v>
      </c>
      <c r="BS19" s="69">
        <f t="shared" ref="BS19:DB19" si="15">BS15-BS74</f>
        <v>357.01179505461585</v>
      </c>
      <c r="BT19" s="69">
        <f t="shared" si="15"/>
        <v>366.39712791741192</v>
      </c>
      <c r="BU19" s="69">
        <f t="shared" si="15"/>
        <v>375.7776390909255</v>
      </c>
      <c r="BV19" s="69">
        <f t="shared" si="15"/>
        <v>314.37688839034496</v>
      </c>
      <c r="BW19" s="69">
        <f t="shared" si="15"/>
        <v>322.20900435170819</v>
      </c>
      <c r="BX19" s="69">
        <f t="shared" si="15"/>
        <v>330.03729393607824</v>
      </c>
      <c r="BY19" s="69">
        <f t="shared" si="15"/>
        <v>337.86185416755177</v>
      </c>
      <c r="BZ19" s="69">
        <f t="shared" si="15"/>
        <v>345.68277758703795</v>
      </c>
      <c r="CA19" s="69">
        <f t="shared" si="15"/>
        <v>353.50015254773319</v>
      </c>
      <c r="CB19" s="69">
        <f t="shared" si="15"/>
        <v>361.31406348556658</v>
      </c>
      <c r="CC19" s="69">
        <f t="shared" si="15"/>
        <v>369.12459116718242</v>
      </c>
      <c r="CD19" s="69">
        <f t="shared" si="15"/>
        <v>376.93181291773288</v>
      </c>
      <c r="CE19" s="69">
        <f t="shared" si="15"/>
        <v>384.73580283046675</v>
      </c>
      <c r="CF19" s="69">
        <f t="shared" si="15"/>
        <v>331.27480671380812</v>
      </c>
      <c r="CG19" s="69">
        <f t="shared" si="15"/>
        <v>337.68216216392437</v>
      </c>
      <c r="CH19" s="69">
        <f t="shared" si="15"/>
        <v>344.08707318495863</v>
      </c>
      <c r="CI19" s="69">
        <f t="shared" si="15"/>
        <v>864.69382750228635</v>
      </c>
      <c r="CJ19" s="69">
        <f t="shared" si="15"/>
        <v>872.70576482452441</v>
      </c>
      <c r="CK19" s="69">
        <f t="shared" si="15"/>
        <v>880.71493947063175</v>
      </c>
      <c r="CL19" s="69">
        <f t="shared" si="15"/>
        <v>888.72140189363893</v>
      </c>
      <c r="CM19" s="69">
        <f t="shared" si="15"/>
        <v>896.72520082790413</v>
      </c>
      <c r="CN19" s="69">
        <f t="shared" si="15"/>
        <v>904.72638337395847</v>
      </c>
      <c r="CO19" s="69">
        <f t="shared" si="15"/>
        <v>912.72499507790837</v>
      </c>
      <c r="CP19" s="69">
        <f t="shared" si="15"/>
        <v>867.36478342818918</v>
      </c>
      <c r="CQ19" s="69">
        <f t="shared" si="15"/>
        <v>874.43346578454077</v>
      </c>
      <c r="CR19" s="69">
        <f t="shared" si="15"/>
        <v>881.50000588299565</v>
      </c>
      <c r="CS19" s="69">
        <f t="shared" si="15"/>
        <v>891.76020760426854</v>
      </c>
      <c r="CT19" s="69">
        <f t="shared" si="15"/>
        <v>902.0186004239348</v>
      </c>
      <c r="CU19" s="69">
        <f t="shared" si="15"/>
        <v>912.27521079562496</v>
      </c>
      <c r="CV19" s="69">
        <f t="shared" si="15"/>
        <v>922.53006444904656</v>
      </c>
      <c r="CW19" s="69">
        <f t="shared" si="15"/>
        <v>932.7831864187815</v>
      </c>
      <c r="CX19" s="69">
        <f t="shared" si="15"/>
        <v>943.03460107159435</v>
      </c>
      <c r="CY19" s="69">
        <f t="shared" si="15"/>
        <v>953.28433213233586</v>
      </c>
      <c r="CZ19" s="69">
        <f t="shared" si="15"/>
        <v>963.53240270853951</v>
      </c>
      <c r="DA19" s="69">
        <f t="shared" si="15"/>
        <v>973.77883531378632</v>
      </c>
      <c r="DB19" s="69">
        <f t="shared" si="15"/>
        <v>984.02365188991678</v>
      </c>
      <c r="DC19" s="71"/>
      <c r="DD19" s="71"/>
      <c r="DE19" s="71"/>
      <c r="DF19" s="71"/>
      <c r="DG19" s="71"/>
      <c r="DH19" s="71"/>
      <c r="DI19" s="71"/>
      <c r="DJ19" s="71"/>
      <c r="DK19" s="71"/>
      <c r="DL19" s="71"/>
    </row>
    <row r="20" spans="4:16384" x14ac:dyDescent="0.25">
      <c r="D20" s="63"/>
      <c r="E20" s="63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70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  <c r="IM20" s="63"/>
      <c r="IN20" s="63"/>
      <c r="IO20" s="63"/>
      <c r="IP20" s="63"/>
      <c r="IQ20" s="63"/>
      <c r="IR20" s="63"/>
      <c r="IS20" s="63"/>
      <c r="IT20" s="63"/>
      <c r="IU20" s="63"/>
      <c r="IV20" s="63"/>
      <c r="IW20" s="63"/>
      <c r="IX20" s="63"/>
      <c r="IY20" s="63"/>
      <c r="IZ20" s="63"/>
      <c r="JA20" s="63"/>
      <c r="JB20" s="63"/>
      <c r="JC20" s="63"/>
      <c r="JD20" s="63"/>
      <c r="JE20" s="63"/>
      <c r="JF20" s="63"/>
      <c r="JG20" s="63"/>
      <c r="JH20" s="63"/>
      <c r="JI20" s="63"/>
      <c r="JJ20" s="63"/>
      <c r="JK20" s="63"/>
      <c r="JL20" s="63"/>
      <c r="JM20" s="63"/>
      <c r="JN20" s="63"/>
      <c r="JO20" s="63"/>
      <c r="JP20" s="63"/>
      <c r="JQ20" s="63"/>
      <c r="JR20" s="63"/>
      <c r="JS20" s="63"/>
      <c r="JT20" s="63"/>
      <c r="JU20" s="63"/>
      <c r="JV20" s="63"/>
      <c r="JW20" s="63"/>
      <c r="JX20" s="63"/>
      <c r="JY20" s="63"/>
      <c r="JZ20" s="63"/>
      <c r="KA20" s="63"/>
      <c r="KB20" s="63"/>
      <c r="KC20" s="63"/>
      <c r="KD20" s="63"/>
      <c r="KE20" s="63"/>
      <c r="KF20" s="63"/>
      <c r="KG20" s="63"/>
      <c r="KH20" s="63"/>
      <c r="KI20" s="63"/>
      <c r="KJ20" s="63"/>
      <c r="KK20" s="63"/>
      <c r="KL20" s="63"/>
      <c r="KM20" s="63"/>
      <c r="KN20" s="63"/>
      <c r="KO20" s="63"/>
      <c r="KP20" s="63"/>
      <c r="KQ20" s="63"/>
      <c r="KR20" s="63"/>
      <c r="KS20" s="63"/>
      <c r="KT20" s="63"/>
      <c r="KU20" s="63"/>
      <c r="KV20" s="63"/>
      <c r="KW20" s="63"/>
      <c r="KX20" s="63"/>
      <c r="KY20" s="63"/>
      <c r="KZ20" s="63"/>
      <c r="LA20" s="63"/>
      <c r="LB20" s="63"/>
      <c r="LC20" s="63"/>
      <c r="LD20" s="63"/>
      <c r="LE20" s="63"/>
      <c r="LF20" s="63"/>
      <c r="LG20" s="63"/>
      <c r="LH20" s="63"/>
      <c r="LI20" s="63"/>
      <c r="LJ20" s="63"/>
      <c r="LK20" s="63"/>
      <c r="LL20" s="63"/>
      <c r="LM20" s="63"/>
      <c r="LN20" s="63"/>
      <c r="LO20" s="63"/>
      <c r="LP20" s="63"/>
      <c r="LQ20" s="63"/>
      <c r="LR20" s="63"/>
      <c r="LS20" s="63"/>
      <c r="LT20" s="63"/>
      <c r="LU20" s="63"/>
      <c r="LV20" s="63"/>
      <c r="LW20" s="63"/>
      <c r="LX20" s="63"/>
      <c r="LY20" s="63"/>
      <c r="LZ20" s="63"/>
      <c r="MA20" s="63"/>
      <c r="MB20" s="63"/>
      <c r="MC20" s="63"/>
      <c r="MD20" s="63"/>
      <c r="ME20" s="63"/>
      <c r="MF20" s="63"/>
      <c r="MG20" s="63"/>
      <c r="MH20" s="63"/>
      <c r="MI20" s="63"/>
      <c r="MJ20" s="63"/>
      <c r="MK20" s="63"/>
      <c r="ML20" s="63"/>
      <c r="MM20" s="63"/>
      <c r="MN20" s="63"/>
      <c r="MO20" s="63"/>
      <c r="MP20" s="63"/>
      <c r="MQ20" s="63"/>
      <c r="MR20" s="63"/>
      <c r="MS20" s="63"/>
      <c r="MT20" s="63"/>
      <c r="MU20" s="63"/>
      <c r="MV20" s="63"/>
      <c r="MW20" s="63"/>
      <c r="MX20" s="63"/>
      <c r="MY20" s="63"/>
      <c r="MZ20" s="63"/>
      <c r="NA20" s="63"/>
      <c r="NB20" s="63"/>
      <c r="NC20" s="63"/>
      <c r="ND20" s="63"/>
      <c r="NE20" s="63"/>
      <c r="NF20" s="63"/>
      <c r="NG20" s="63"/>
      <c r="NH20" s="63"/>
      <c r="NI20" s="63"/>
      <c r="NJ20" s="63"/>
      <c r="NK20" s="63"/>
      <c r="NL20" s="63"/>
      <c r="NM20" s="63"/>
      <c r="NN20" s="63"/>
      <c r="NO20" s="63"/>
      <c r="NP20" s="63"/>
      <c r="NQ20" s="63"/>
      <c r="NR20" s="63"/>
      <c r="NS20" s="63"/>
      <c r="NT20" s="63"/>
      <c r="NU20" s="63"/>
      <c r="NV20" s="63"/>
      <c r="NW20" s="63"/>
      <c r="NX20" s="63"/>
      <c r="NY20" s="63"/>
      <c r="NZ20" s="63"/>
      <c r="OA20" s="63"/>
      <c r="OB20" s="63"/>
      <c r="OC20" s="63"/>
      <c r="OD20" s="63"/>
      <c r="OE20" s="63"/>
      <c r="OF20" s="63"/>
      <c r="OG20" s="63"/>
      <c r="OH20" s="63"/>
      <c r="OI20" s="63"/>
      <c r="OJ20" s="63"/>
      <c r="OK20" s="63"/>
      <c r="OL20" s="63"/>
      <c r="OM20" s="63"/>
      <c r="ON20" s="63"/>
      <c r="OO20" s="63"/>
      <c r="OP20" s="63"/>
      <c r="OQ20" s="63"/>
      <c r="OR20" s="63"/>
      <c r="OS20" s="63"/>
      <c r="OT20" s="63"/>
      <c r="OU20" s="63"/>
      <c r="OV20" s="63"/>
      <c r="OW20" s="63"/>
      <c r="OX20" s="63"/>
      <c r="OY20" s="63"/>
      <c r="OZ20" s="63"/>
      <c r="PA20" s="63"/>
      <c r="PB20" s="63"/>
      <c r="PC20" s="63"/>
      <c r="PD20" s="63"/>
      <c r="PE20" s="63"/>
      <c r="PF20" s="63"/>
      <c r="PG20" s="63"/>
      <c r="PH20" s="63"/>
      <c r="PI20" s="63"/>
      <c r="PJ20" s="63"/>
      <c r="PK20" s="63"/>
      <c r="PL20" s="63"/>
      <c r="PM20" s="63"/>
      <c r="PN20" s="63"/>
      <c r="PO20" s="63"/>
      <c r="PP20" s="63"/>
      <c r="PQ20" s="63"/>
      <c r="PR20" s="63"/>
      <c r="PS20" s="63"/>
      <c r="PT20" s="63"/>
      <c r="PU20" s="63"/>
      <c r="PV20" s="63"/>
      <c r="PW20" s="63"/>
      <c r="PX20" s="63"/>
      <c r="PY20" s="63"/>
      <c r="PZ20" s="63"/>
      <c r="QA20" s="63"/>
      <c r="QB20" s="63"/>
      <c r="QC20" s="63"/>
      <c r="QD20" s="63"/>
      <c r="QE20" s="63"/>
      <c r="QF20" s="63"/>
      <c r="QG20" s="63"/>
      <c r="QH20" s="63"/>
      <c r="QI20" s="63"/>
      <c r="QJ20" s="63"/>
      <c r="QK20" s="63"/>
      <c r="QL20" s="63"/>
      <c r="QM20" s="63"/>
      <c r="QN20" s="63"/>
      <c r="QO20" s="63"/>
      <c r="QP20" s="63"/>
      <c r="QQ20" s="63"/>
      <c r="QR20" s="63"/>
      <c r="QS20" s="63"/>
      <c r="QT20" s="63"/>
      <c r="QU20" s="63"/>
      <c r="QV20" s="63"/>
      <c r="QW20" s="63"/>
      <c r="QX20" s="63"/>
      <c r="QY20" s="63"/>
      <c r="QZ20" s="63"/>
      <c r="RA20" s="63"/>
      <c r="RB20" s="63"/>
      <c r="RC20" s="63"/>
      <c r="RD20" s="63"/>
      <c r="RE20" s="63"/>
      <c r="RF20" s="63"/>
      <c r="RG20" s="63"/>
      <c r="RH20" s="63"/>
      <c r="RI20" s="63"/>
      <c r="RJ20" s="63"/>
      <c r="RK20" s="63"/>
      <c r="RL20" s="63"/>
      <c r="RM20" s="63"/>
      <c r="RN20" s="63"/>
      <c r="RO20" s="63"/>
      <c r="RP20" s="63"/>
      <c r="RQ20" s="63"/>
      <c r="RR20" s="63"/>
      <c r="RS20" s="63"/>
      <c r="RT20" s="63"/>
      <c r="RU20" s="63"/>
      <c r="RV20" s="63"/>
      <c r="RW20" s="63"/>
      <c r="RX20" s="63"/>
      <c r="RY20" s="63"/>
      <c r="RZ20" s="63"/>
      <c r="SA20" s="63"/>
      <c r="SB20" s="63"/>
      <c r="SC20" s="63"/>
      <c r="SD20" s="63"/>
      <c r="SE20" s="63"/>
      <c r="SF20" s="63"/>
      <c r="SG20" s="63"/>
      <c r="SH20" s="63"/>
      <c r="SI20" s="63"/>
      <c r="SJ20" s="63"/>
      <c r="SK20" s="63"/>
      <c r="SL20" s="63"/>
      <c r="SM20" s="63"/>
      <c r="SN20" s="63"/>
      <c r="SO20" s="63"/>
      <c r="SP20" s="63"/>
      <c r="SQ20" s="63"/>
      <c r="SR20" s="63"/>
      <c r="SS20" s="63"/>
      <c r="ST20" s="63"/>
      <c r="SU20" s="63"/>
      <c r="SV20" s="63"/>
      <c r="SW20" s="63"/>
      <c r="SX20" s="63"/>
      <c r="SY20" s="63"/>
      <c r="SZ20" s="63"/>
      <c r="TA20" s="63"/>
      <c r="TB20" s="63"/>
      <c r="TC20" s="63"/>
      <c r="TD20" s="63"/>
      <c r="TE20" s="63"/>
      <c r="TF20" s="63"/>
      <c r="TG20" s="63"/>
      <c r="TH20" s="63"/>
      <c r="TI20" s="63"/>
      <c r="TJ20" s="63"/>
      <c r="TK20" s="63"/>
      <c r="TL20" s="63"/>
      <c r="TM20" s="63"/>
      <c r="TN20" s="63"/>
      <c r="TO20" s="63"/>
      <c r="TP20" s="63"/>
      <c r="TQ20" s="63"/>
      <c r="TR20" s="63"/>
      <c r="TS20" s="63"/>
      <c r="TT20" s="63"/>
      <c r="TU20" s="63"/>
      <c r="TV20" s="63"/>
      <c r="TW20" s="63"/>
      <c r="TX20" s="63"/>
      <c r="TY20" s="63"/>
      <c r="TZ20" s="63"/>
      <c r="UA20" s="63"/>
      <c r="UB20" s="63"/>
      <c r="UC20" s="63"/>
      <c r="UD20" s="63"/>
      <c r="UE20" s="63"/>
      <c r="UF20" s="63"/>
      <c r="UG20" s="63"/>
      <c r="UH20" s="63"/>
      <c r="UI20" s="63"/>
      <c r="UJ20" s="63"/>
      <c r="UK20" s="63"/>
      <c r="UL20" s="63"/>
      <c r="UM20" s="63"/>
      <c r="UN20" s="63"/>
      <c r="UO20" s="63"/>
      <c r="UP20" s="63"/>
      <c r="UQ20" s="63"/>
      <c r="UR20" s="63"/>
      <c r="US20" s="63"/>
      <c r="UT20" s="63"/>
      <c r="UU20" s="63"/>
      <c r="UV20" s="63"/>
      <c r="UW20" s="63"/>
      <c r="UX20" s="63"/>
      <c r="UY20" s="63"/>
      <c r="UZ20" s="63"/>
      <c r="VA20" s="63"/>
      <c r="VB20" s="63"/>
      <c r="VC20" s="63"/>
      <c r="VD20" s="63"/>
      <c r="VE20" s="63"/>
      <c r="VF20" s="63"/>
      <c r="VG20" s="63"/>
      <c r="VH20" s="63"/>
      <c r="VI20" s="63"/>
      <c r="VJ20" s="63"/>
      <c r="VK20" s="63"/>
      <c r="VL20" s="63"/>
      <c r="VM20" s="63"/>
      <c r="VN20" s="63"/>
      <c r="VO20" s="63"/>
      <c r="VP20" s="63"/>
      <c r="VQ20" s="63"/>
      <c r="VR20" s="63"/>
      <c r="VS20" s="63"/>
      <c r="VT20" s="63"/>
      <c r="VU20" s="63"/>
      <c r="VV20" s="63"/>
      <c r="VW20" s="63"/>
      <c r="VX20" s="63"/>
      <c r="VY20" s="63"/>
      <c r="VZ20" s="63"/>
      <c r="WA20" s="63"/>
      <c r="WB20" s="63"/>
      <c r="WC20" s="63"/>
      <c r="WD20" s="63"/>
      <c r="WE20" s="63"/>
      <c r="WF20" s="63"/>
      <c r="WG20" s="63"/>
      <c r="WH20" s="63"/>
      <c r="WI20" s="63"/>
      <c r="WJ20" s="63"/>
      <c r="WK20" s="63"/>
      <c r="WL20" s="63"/>
      <c r="WM20" s="63"/>
      <c r="WN20" s="63"/>
      <c r="WO20" s="63"/>
      <c r="WP20" s="63"/>
      <c r="WQ20" s="63"/>
      <c r="WR20" s="63"/>
      <c r="WS20" s="63"/>
      <c r="WT20" s="63"/>
      <c r="WU20" s="63"/>
      <c r="WV20" s="63"/>
      <c r="WW20" s="63"/>
      <c r="WX20" s="63"/>
      <c r="WY20" s="63"/>
      <c r="WZ20" s="63"/>
      <c r="XA20" s="63"/>
      <c r="XB20" s="63"/>
      <c r="XC20" s="63"/>
      <c r="XD20" s="63"/>
      <c r="XE20" s="63"/>
      <c r="XF20" s="63"/>
      <c r="XG20" s="63"/>
      <c r="XH20" s="63"/>
      <c r="XI20" s="63"/>
      <c r="XJ20" s="63"/>
      <c r="XK20" s="63"/>
      <c r="XL20" s="63"/>
      <c r="XM20" s="63"/>
      <c r="XN20" s="63"/>
      <c r="XO20" s="63"/>
      <c r="XP20" s="63"/>
      <c r="XQ20" s="63"/>
      <c r="XR20" s="63"/>
      <c r="XS20" s="63"/>
      <c r="XT20" s="63"/>
      <c r="XU20" s="63"/>
      <c r="XV20" s="63"/>
      <c r="XW20" s="63"/>
      <c r="XX20" s="63"/>
      <c r="XY20" s="63"/>
      <c r="XZ20" s="63"/>
      <c r="YA20" s="63"/>
      <c r="YB20" s="63"/>
      <c r="YC20" s="63"/>
      <c r="YD20" s="63"/>
      <c r="YE20" s="63"/>
      <c r="YF20" s="63"/>
      <c r="YG20" s="63"/>
      <c r="YH20" s="63"/>
      <c r="YI20" s="63"/>
      <c r="YJ20" s="63"/>
      <c r="YK20" s="63"/>
      <c r="YL20" s="63"/>
      <c r="YM20" s="63"/>
      <c r="YN20" s="63"/>
      <c r="YO20" s="63"/>
      <c r="YP20" s="63"/>
      <c r="YQ20" s="63"/>
      <c r="YR20" s="63"/>
      <c r="YS20" s="63"/>
      <c r="YT20" s="63"/>
      <c r="YU20" s="63"/>
      <c r="YV20" s="63"/>
      <c r="YW20" s="63"/>
      <c r="YX20" s="63"/>
      <c r="YY20" s="63"/>
      <c r="YZ20" s="63"/>
      <c r="ZA20" s="63"/>
      <c r="ZB20" s="63"/>
      <c r="ZC20" s="63"/>
      <c r="ZD20" s="63"/>
      <c r="ZE20" s="63"/>
      <c r="ZF20" s="63"/>
      <c r="ZG20" s="63"/>
      <c r="ZH20" s="63"/>
      <c r="ZI20" s="63"/>
      <c r="ZJ20" s="63"/>
      <c r="ZK20" s="63"/>
      <c r="ZL20" s="63"/>
      <c r="ZM20" s="63"/>
      <c r="ZN20" s="63"/>
      <c r="ZO20" s="63"/>
      <c r="ZP20" s="63"/>
      <c r="ZQ20" s="63"/>
      <c r="ZR20" s="63"/>
      <c r="ZS20" s="63"/>
      <c r="ZT20" s="63"/>
      <c r="ZU20" s="63"/>
      <c r="ZV20" s="63"/>
      <c r="ZW20" s="63"/>
      <c r="ZX20" s="63"/>
      <c r="ZY20" s="63"/>
      <c r="ZZ20" s="63"/>
      <c r="AAA20" s="63"/>
      <c r="AAB20" s="63"/>
      <c r="AAC20" s="63"/>
      <c r="AAD20" s="63"/>
      <c r="AAE20" s="63"/>
      <c r="AAF20" s="63"/>
      <c r="AAG20" s="63"/>
      <c r="AAH20" s="63"/>
      <c r="AAI20" s="63"/>
      <c r="AAJ20" s="63"/>
      <c r="AAK20" s="63"/>
      <c r="AAL20" s="63"/>
      <c r="AAM20" s="63"/>
      <c r="AAN20" s="63"/>
      <c r="AAO20" s="63"/>
      <c r="AAP20" s="63"/>
      <c r="AAQ20" s="63"/>
      <c r="AAR20" s="63"/>
      <c r="AAS20" s="63"/>
      <c r="AAT20" s="63"/>
      <c r="AAU20" s="63"/>
      <c r="AAV20" s="63"/>
      <c r="AAW20" s="63"/>
      <c r="AAX20" s="63"/>
      <c r="AAY20" s="63"/>
      <c r="AAZ20" s="63"/>
      <c r="ABA20" s="63"/>
      <c r="ABB20" s="63"/>
      <c r="ABC20" s="63"/>
      <c r="ABD20" s="63"/>
      <c r="ABE20" s="63"/>
      <c r="ABF20" s="63"/>
      <c r="ABG20" s="63"/>
      <c r="ABH20" s="63"/>
      <c r="ABI20" s="63"/>
      <c r="ABJ20" s="63"/>
      <c r="ABK20" s="63"/>
      <c r="ABL20" s="63"/>
      <c r="ABM20" s="63"/>
      <c r="ABN20" s="63"/>
      <c r="ABO20" s="63"/>
      <c r="ABP20" s="63"/>
      <c r="ABQ20" s="63"/>
      <c r="ABR20" s="63"/>
      <c r="ABS20" s="63"/>
      <c r="ABT20" s="63"/>
      <c r="ABU20" s="63"/>
      <c r="ABV20" s="63"/>
      <c r="ABW20" s="63"/>
      <c r="ABX20" s="63"/>
      <c r="ABY20" s="63"/>
      <c r="ABZ20" s="63"/>
      <c r="ACA20" s="63"/>
      <c r="ACB20" s="63"/>
      <c r="ACC20" s="63"/>
      <c r="ACD20" s="63"/>
      <c r="ACE20" s="63"/>
      <c r="ACF20" s="63"/>
      <c r="ACG20" s="63"/>
      <c r="ACH20" s="63"/>
      <c r="ACI20" s="63"/>
      <c r="ACJ20" s="63"/>
      <c r="ACK20" s="63"/>
      <c r="ACL20" s="63"/>
      <c r="ACM20" s="63"/>
      <c r="ACN20" s="63"/>
      <c r="ACO20" s="63"/>
      <c r="ACP20" s="63"/>
      <c r="ACQ20" s="63"/>
      <c r="ACR20" s="63"/>
      <c r="ACS20" s="63"/>
      <c r="ACT20" s="63"/>
      <c r="ACU20" s="63"/>
      <c r="ACV20" s="63"/>
      <c r="ACW20" s="63"/>
      <c r="ACX20" s="63"/>
      <c r="ACY20" s="63"/>
      <c r="ACZ20" s="63"/>
      <c r="ADA20" s="63"/>
      <c r="ADB20" s="63"/>
      <c r="ADC20" s="63"/>
      <c r="ADD20" s="63"/>
      <c r="ADE20" s="63"/>
      <c r="ADF20" s="63"/>
      <c r="ADG20" s="63"/>
      <c r="ADH20" s="63"/>
      <c r="ADI20" s="63"/>
      <c r="ADJ20" s="63"/>
      <c r="ADK20" s="63"/>
      <c r="ADL20" s="63"/>
      <c r="ADM20" s="63"/>
      <c r="ADN20" s="63"/>
      <c r="ADO20" s="63"/>
      <c r="ADP20" s="63"/>
      <c r="ADQ20" s="63"/>
      <c r="ADR20" s="63"/>
      <c r="ADS20" s="63"/>
      <c r="ADT20" s="63"/>
      <c r="ADU20" s="63"/>
      <c r="ADV20" s="63"/>
      <c r="ADW20" s="63"/>
      <c r="ADX20" s="63"/>
      <c r="ADY20" s="63"/>
      <c r="ADZ20" s="63"/>
      <c r="AEA20" s="63"/>
      <c r="AEB20" s="63"/>
      <c r="AEC20" s="63"/>
      <c r="AED20" s="63"/>
      <c r="AEE20" s="63"/>
      <c r="AEF20" s="63"/>
      <c r="AEG20" s="63"/>
      <c r="AEH20" s="63"/>
      <c r="AEI20" s="63"/>
      <c r="AEJ20" s="63"/>
      <c r="AEK20" s="63"/>
      <c r="AEL20" s="63"/>
      <c r="AEM20" s="63"/>
      <c r="AEN20" s="63"/>
      <c r="AEO20" s="63"/>
      <c r="AEP20" s="63"/>
      <c r="AEQ20" s="63"/>
      <c r="AER20" s="63"/>
      <c r="AES20" s="63"/>
      <c r="AET20" s="63"/>
      <c r="AEU20" s="63"/>
      <c r="AEV20" s="63"/>
      <c r="AEW20" s="63"/>
      <c r="AEX20" s="63"/>
      <c r="AEY20" s="63"/>
      <c r="AEZ20" s="63"/>
      <c r="AFA20" s="63"/>
      <c r="AFB20" s="63"/>
      <c r="AFC20" s="63"/>
      <c r="AFD20" s="63"/>
      <c r="AFE20" s="63"/>
      <c r="AFF20" s="63"/>
      <c r="AFG20" s="63"/>
      <c r="AFH20" s="63"/>
      <c r="AFI20" s="63"/>
      <c r="AFJ20" s="63"/>
      <c r="AFK20" s="63"/>
      <c r="AFL20" s="63"/>
      <c r="AFM20" s="63"/>
      <c r="AFN20" s="63"/>
      <c r="AFO20" s="63"/>
      <c r="AFP20" s="63"/>
      <c r="AFQ20" s="63"/>
      <c r="AFR20" s="63"/>
      <c r="AFS20" s="63"/>
      <c r="AFT20" s="63"/>
      <c r="AFU20" s="63"/>
      <c r="AFV20" s="63"/>
      <c r="AFW20" s="63"/>
      <c r="AFX20" s="63"/>
      <c r="AFY20" s="63"/>
      <c r="AFZ20" s="63"/>
      <c r="AGA20" s="63"/>
      <c r="AGB20" s="63"/>
      <c r="AGC20" s="63"/>
      <c r="AGD20" s="63"/>
      <c r="AGE20" s="63"/>
      <c r="AGF20" s="63"/>
      <c r="AGG20" s="63"/>
      <c r="AGH20" s="63"/>
      <c r="AGI20" s="63"/>
      <c r="AGJ20" s="63"/>
      <c r="AGK20" s="63"/>
      <c r="AGL20" s="63"/>
      <c r="AGM20" s="63"/>
      <c r="AGN20" s="63"/>
      <c r="AGO20" s="63"/>
      <c r="AGP20" s="63"/>
      <c r="AGQ20" s="63"/>
      <c r="AGR20" s="63"/>
      <c r="AGS20" s="63"/>
      <c r="AGT20" s="63"/>
      <c r="AGU20" s="63"/>
      <c r="AGV20" s="63"/>
      <c r="AGW20" s="63"/>
      <c r="AGX20" s="63"/>
      <c r="AGY20" s="63"/>
      <c r="AGZ20" s="63"/>
      <c r="AHA20" s="63"/>
      <c r="AHB20" s="63"/>
      <c r="AHC20" s="63"/>
      <c r="AHD20" s="63"/>
      <c r="AHE20" s="63"/>
      <c r="AHF20" s="63"/>
      <c r="AHG20" s="63"/>
      <c r="AHH20" s="63"/>
      <c r="AHI20" s="63"/>
      <c r="AHJ20" s="63"/>
      <c r="AHK20" s="63"/>
      <c r="AHL20" s="63"/>
      <c r="AHM20" s="63"/>
      <c r="AHN20" s="63"/>
      <c r="AHO20" s="63"/>
      <c r="AHP20" s="63"/>
      <c r="AHQ20" s="63"/>
      <c r="AHR20" s="63"/>
      <c r="AHS20" s="63"/>
      <c r="AHT20" s="63"/>
      <c r="AHU20" s="63"/>
      <c r="AHV20" s="63"/>
      <c r="AHW20" s="63"/>
      <c r="AHX20" s="63"/>
      <c r="AHY20" s="63"/>
      <c r="AHZ20" s="63"/>
      <c r="AIA20" s="63"/>
      <c r="AIB20" s="63"/>
      <c r="AIC20" s="63"/>
      <c r="AID20" s="63"/>
      <c r="AIE20" s="63"/>
      <c r="AIF20" s="63"/>
      <c r="AIG20" s="63"/>
      <c r="AIH20" s="63"/>
      <c r="AII20" s="63"/>
      <c r="AIJ20" s="63"/>
      <c r="AIK20" s="63"/>
      <c r="AIL20" s="63"/>
      <c r="AIM20" s="63"/>
      <c r="AIN20" s="63"/>
      <c r="AIO20" s="63"/>
      <c r="AIP20" s="63"/>
      <c r="AIQ20" s="63"/>
      <c r="AIR20" s="63"/>
      <c r="AIS20" s="63"/>
      <c r="AIT20" s="63"/>
      <c r="AIU20" s="63"/>
      <c r="AIV20" s="63"/>
      <c r="AIW20" s="63"/>
      <c r="AIX20" s="63"/>
      <c r="AIY20" s="63"/>
      <c r="AIZ20" s="63"/>
      <c r="AJA20" s="63"/>
      <c r="AJB20" s="63"/>
      <c r="AJC20" s="63"/>
      <c r="AJD20" s="63"/>
      <c r="AJE20" s="63"/>
      <c r="AJF20" s="63"/>
      <c r="AJG20" s="63"/>
      <c r="AJH20" s="63"/>
      <c r="AJI20" s="63"/>
      <c r="AJJ20" s="63"/>
      <c r="AJK20" s="63"/>
      <c r="AJL20" s="63"/>
      <c r="AJM20" s="63"/>
      <c r="AJN20" s="63"/>
      <c r="AJO20" s="63"/>
      <c r="AJP20" s="63"/>
      <c r="AJQ20" s="63"/>
      <c r="AJR20" s="63"/>
      <c r="AJS20" s="63"/>
      <c r="AJT20" s="63"/>
      <c r="AJU20" s="63"/>
      <c r="AJV20" s="63"/>
      <c r="AJW20" s="63"/>
      <c r="AJX20" s="63"/>
      <c r="AJY20" s="63"/>
      <c r="AJZ20" s="63"/>
      <c r="AKA20" s="63"/>
      <c r="AKB20" s="63"/>
      <c r="AKC20" s="63"/>
      <c r="AKD20" s="63"/>
      <c r="AKE20" s="63"/>
      <c r="AKF20" s="63"/>
      <c r="AKG20" s="63"/>
      <c r="AKH20" s="63"/>
      <c r="AKI20" s="63"/>
      <c r="AKJ20" s="63"/>
      <c r="AKK20" s="63"/>
      <c r="AKL20" s="63"/>
      <c r="AKM20" s="63"/>
      <c r="AKN20" s="63"/>
      <c r="AKO20" s="63"/>
      <c r="AKP20" s="63"/>
      <c r="AKQ20" s="63"/>
      <c r="AKR20" s="63"/>
      <c r="AKS20" s="63"/>
      <c r="AKT20" s="63"/>
      <c r="AKU20" s="63"/>
      <c r="AKV20" s="63"/>
      <c r="AKW20" s="63"/>
      <c r="AKX20" s="63"/>
      <c r="AKY20" s="63"/>
      <c r="AKZ20" s="63"/>
      <c r="ALA20" s="63"/>
      <c r="ALB20" s="63"/>
      <c r="ALC20" s="63"/>
      <c r="ALD20" s="63"/>
      <c r="ALE20" s="63"/>
      <c r="ALF20" s="63"/>
      <c r="ALG20" s="63"/>
      <c r="ALH20" s="63"/>
      <c r="ALI20" s="63"/>
      <c r="ALJ20" s="63"/>
      <c r="ALK20" s="63"/>
      <c r="ALL20" s="63"/>
      <c r="ALM20" s="63"/>
      <c r="ALN20" s="63"/>
      <c r="ALO20" s="63"/>
      <c r="ALP20" s="63"/>
      <c r="ALQ20" s="63"/>
      <c r="ALR20" s="63"/>
      <c r="ALS20" s="63"/>
      <c r="ALT20" s="63"/>
      <c r="ALU20" s="63"/>
      <c r="ALV20" s="63"/>
      <c r="ALW20" s="63"/>
      <c r="ALX20" s="63"/>
      <c r="ALY20" s="63"/>
      <c r="ALZ20" s="63"/>
      <c r="AMA20" s="63"/>
      <c r="AMB20" s="63"/>
      <c r="AMC20" s="63"/>
      <c r="AMD20" s="63"/>
      <c r="AME20" s="63"/>
      <c r="AMF20" s="63"/>
      <c r="AMG20" s="63"/>
      <c r="AMH20" s="63"/>
      <c r="AMI20" s="63"/>
      <c r="AMJ20" s="63"/>
      <c r="AMK20" s="63"/>
      <c r="AML20" s="63"/>
      <c r="AMM20" s="63"/>
      <c r="AMN20" s="63"/>
      <c r="AMO20" s="63"/>
      <c r="AMP20" s="63"/>
      <c r="AMQ20" s="63"/>
      <c r="AMR20" s="63"/>
      <c r="AMS20" s="63"/>
      <c r="AMT20" s="63"/>
      <c r="AMU20" s="63"/>
      <c r="AMV20" s="63"/>
      <c r="AMW20" s="63"/>
      <c r="AMX20" s="63"/>
      <c r="AMY20" s="63"/>
      <c r="AMZ20" s="63"/>
      <c r="ANA20" s="63"/>
      <c r="ANB20" s="63"/>
      <c r="ANC20" s="63"/>
      <c r="AND20" s="63"/>
      <c r="ANE20" s="63"/>
      <c r="ANF20" s="63"/>
      <c r="ANG20" s="63"/>
      <c r="ANH20" s="63"/>
      <c r="ANI20" s="63"/>
      <c r="ANJ20" s="63"/>
      <c r="ANK20" s="63"/>
      <c r="ANL20" s="63"/>
      <c r="ANM20" s="63"/>
      <c r="ANN20" s="63"/>
      <c r="ANO20" s="63"/>
      <c r="ANP20" s="63"/>
      <c r="ANQ20" s="63"/>
      <c r="ANR20" s="63"/>
      <c r="ANS20" s="63"/>
      <c r="ANT20" s="63"/>
      <c r="ANU20" s="63"/>
      <c r="ANV20" s="63"/>
      <c r="ANW20" s="63"/>
      <c r="ANX20" s="63"/>
      <c r="ANY20" s="63"/>
      <c r="ANZ20" s="63"/>
      <c r="AOA20" s="63"/>
      <c r="AOB20" s="63"/>
      <c r="AOC20" s="63"/>
      <c r="AOD20" s="63"/>
      <c r="AOE20" s="63"/>
      <c r="AOF20" s="63"/>
      <c r="AOG20" s="63"/>
      <c r="AOH20" s="63"/>
      <c r="AOI20" s="63"/>
      <c r="AOJ20" s="63"/>
      <c r="AOK20" s="63"/>
      <c r="AOL20" s="63"/>
      <c r="AOM20" s="63"/>
      <c r="AON20" s="63"/>
      <c r="AOO20" s="63"/>
      <c r="AOP20" s="63"/>
      <c r="AOQ20" s="63"/>
      <c r="AOR20" s="63"/>
      <c r="AOS20" s="63"/>
      <c r="AOT20" s="63"/>
      <c r="AOU20" s="63"/>
      <c r="AOV20" s="63"/>
      <c r="AOW20" s="63"/>
      <c r="AOX20" s="63"/>
      <c r="AOY20" s="63"/>
      <c r="AOZ20" s="63"/>
      <c r="APA20" s="63"/>
      <c r="APB20" s="63"/>
      <c r="APC20" s="63"/>
      <c r="APD20" s="63"/>
      <c r="APE20" s="63"/>
      <c r="APF20" s="63"/>
      <c r="APG20" s="63"/>
      <c r="APH20" s="63"/>
      <c r="API20" s="63"/>
      <c r="APJ20" s="63"/>
      <c r="APK20" s="63"/>
      <c r="APL20" s="63"/>
      <c r="APM20" s="63"/>
      <c r="APN20" s="63"/>
      <c r="APO20" s="63"/>
      <c r="APP20" s="63"/>
      <c r="APQ20" s="63"/>
      <c r="APR20" s="63"/>
      <c r="APS20" s="63"/>
      <c r="APT20" s="63"/>
      <c r="APU20" s="63"/>
      <c r="APV20" s="63"/>
      <c r="APW20" s="63"/>
      <c r="APX20" s="63"/>
      <c r="APY20" s="63"/>
      <c r="APZ20" s="63"/>
      <c r="AQA20" s="63"/>
      <c r="AQB20" s="63"/>
      <c r="AQC20" s="63"/>
      <c r="AQD20" s="63"/>
      <c r="AQE20" s="63"/>
      <c r="AQF20" s="63"/>
      <c r="AQG20" s="63"/>
      <c r="AQH20" s="63"/>
      <c r="AQI20" s="63"/>
      <c r="AQJ20" s="63"/>
      <c r="AQK20" s="63"/>
      <c r="AQL20" s="63"/>
      <c r="AQM20" s="63"/>
      <c r="AQN20" s="63"/>
      <c r="AQO20" s="63"/>
      <c r="AQP20" s="63"/>
      <c r="AQQ20" s="63"/>
      <c r="AQR20" s="63"/>
      <c r="AQS20" s="63"/>
      <c r="AQT20" s="63"/>
      <c r="AQU20" s="63"/>
      <c r="AQV20" s="63"/>
      <c r="AQW20" s="63"/>
      <c r="AQX20" s="63"/>
      <c r="AQY20" s="63"/>
      <c r="AQZ20" s="63"/>
      <c r="ARA20" s="63"/>
      <c r="ARB20" s="63"/>
      <c r="ARC20" s="63"/>
      <c r="ARD20" s="63"/>
      <c r="ARE20" s="63"/>
      <c r="ARF20" s="63"/>
      <c r="ARG20" s="63"/>
      <c r="ARH20" s="63"/>
      <c r="ARI20" s="63"/>
      <c r="ARJ20" s="63"/>
      <c r="ARK20" s="63"/>
      <c r="ARL20" s="63"/>
      <c r="ARM20" s="63"/>
      <c r="ARN20" s="63"/>
      <c r="ARO20" s="63"/>
      <c r="ARP20" s="63"/>
      <c r="ARQ20" s="63"/>
      <c r="ARR20" s="63"/>
      <c r="ARS20" s="63"/>
      <c r="ART20" s="63"/>
      <c r="ARU20" s="63"/>
      <c r="ARV20" s="63"/>
      <c r="ARW20" s="63"/>
      <c r="ARX20" s="63"/>
      <c r="ARY20" s="63"/>
      <c r="ARZ20" s="63"/>
      <c r="ASA20" s="63"/>
      <c r="ASB20" s="63"/>
      <c r="ASC20" s="63"/>
      <c r="ASD20" s="63"/>
      <c r="ASE20" s="63"/>
      <c r="ASF20" s="63"/>
      <c r="ASG20" s="63"/>
      <c r="ASH20" s="63"/>
      <c r="ASI20" s="63"/>
      <c r="ASJ20" s="63"/>
      <c r="ASK20" s="63"/>
      <c r="ASL20" s="63"/>
      <c r="ASM20" s="63"/>
      <c r="ASN20" s="63"/>
      <c r="ASO20" s="63"/>
      <c r="ASP20" s="63"/>
      <c r="ASQ20" s="63"/>
      <c r="ASR20" s="63"/>
      <c r="ASS20" s="63"/>
      <c r="AST20" s="63"/>
      <c r="ASU20" s="63"/>
      <c r="ASV20" s="63"/>
      <c r="ASW20" s="63"/>
      <c r="ASX20" s="63"/>
      <c r="ASY20" s="63"/>
      <c r="ASZ20" s="63"/>
      <c r="ATA20" s="63"/>
      <c r="ATB20" s="63"/>
      <c r="ATC20" s="63"/>
      <c r="ATD20" s="63"/>
      <c r="ATE20" s="63"/>
      <c r="ATF20" s="63"/>
      <c r="ATG20" s="63"/>
      <c r="ATH20" s="63"/>
      <c r="ATI20" s="63"/>
      <c r="ATJ20" s="63"/>
      <c r="ATK20" s="63"/>
      <c r="ATL20" s="63"/>
      <c r="ATM20" s="63"/>
      <c r="ATN20" s="63"/>
      <c r="ATO20" s="63"/>
      <c r="ATP20" s="63"/>
      <c r="ATQ20" s="63"/>
      <c r="ATR20" s="63"/>
      <c r="ATS20" s="63"/>
      <c r="ATT20" s="63"/>
      <c r="ATU20" s="63"/>
      <c r="ATV20" s="63"/>
      <c r="ATW20" s="63"/>
      <c r="ATX20" s="63"/>
      <c r="ATY20" s="63"/>
      <c r="ATZ20" s="63"/>
      <c r="AUA20" s="63"/>
      <c r="AUB20" s="63"/>
      <c r="AUC20" s="63"/>
      <c r="AUD20" s="63"/>
      <c r="AUE20" s="63"/>
      <c r="AUF20" s="63"/>
      <c r="AUG20" s="63"/>
      <c r="AUH20" s="63"/>
      <c r="AUI20" s="63"/>
      <c r="AUJ20" s="63"/>
      <c r="AUK20" s="63"/>
      <c r="AUL20" s="63"/>
      <c r="AUM20" s="63"/>
      <c r="AUN20" s="63"/>
      <c r="AUO20" s="63"/>
      <c r="AUP20" s="63"/>
      <c r="AUQ20" s="63"/>
      <c r="AUR20" s="63"/>
      <c r="AUS20" s="63"/>
      <c r="AUT20" s="63"/>
      <c r="AUU20" s="63"/>
      <c r="AUV20" s="63"/>
      <c r="AUW20" s="63"/>
      <c r="AUX20" s="63"/>
      <c r="AUY20" s="63"/>
      <c r="AUZ20" s="63"/>
      <c r="AVA20" s="63"/>
      <c r="AVB20" s="63"/>
      <c r="AVC20" s="63"/>
      <c r="AVD20" s="63"/>
      <c r="AVE20" s="63"/>
      <c r="AVF20" s="63"/>
      <c r="AVG20" s="63"/>
      <c r="AVH20" s="63"/>
      <c r="AVI20" s="63"/>
      <c r="AVJ20" s="63"/>
      <c r="AVK20" s="63"/>
      <c r="AVL20" s="63"/>
      <c r="AVM20" s="63"/>
      <c r="AVN20" s="63"/>
      <c r="AVO20" s="63"/>
      <c r="AVP20" s="63"/>
      <c r="AVQ20" s="63"/>
      <c r="AVR20" s="63"/>
      <c r="AVS20" s="63"/>
      <c r="AVT20" s="63"/>
      <c r="AVU20" s="63"/>
      <c r="AVV20" s="63"/>
      <c r="AVW20" s="63"/>
      <c r="AVX20" s="63"/>
      <c r="AVY20" s="63"/>
      <c r="AVZ20" s="63"/>
      <c r="AWA20" s="63"/>
      <c r="AWB20" s="63"/>
      <c r="AWC20" s="63"/>
      <c r="AWD20" s="63"/>
      <c r="AWE20" s="63"/>
      <c r="AWF20" s="63"/>
      <c r="AWG20" s="63"/>
      <c r="AWH20" s="63"/>
      <c r="AWI20" s="63"/>
      <c r="AWJ20" s="63"/>
      <c r="AWK20" s="63"/>
      <c r="AWL20" s="63"/>
      <c r="AWM20" s="63"/>
      <c r="AWN20" s="63"/>
      <c r="AWO20" s="63"/>
      <c r="AWP20" s="63"/>
      <c r="AWQ20" s="63"/>
      <c r="AWR20" s="63"/>
      <c r="AWS20" s="63"/>
      <c r="AWT20" s="63"/>
      <c r="AWU20" s="63"/>
      <c r="AWV20" s="63"/>
      <c r="AWW20" s="63"/>
      <c r="AWX20" s="63"/>
      <c r="AWY20" s="63"/>
      <c r="AWZ20" s="63"/>
      <c r="AXA20" s="63"/>
      <c r="AXB20" s="63"/>
      <c r="AXC20" s="63"/>
      <c r="AXD20" s="63"/>
      <c r="AXE20" s="63"/>
      <c r="AXF20" s="63"/>
      <c r="AXG20" s="63"/>
      <c r="AXH20" s="63"/>
      <c r="AXI20" s="63"/>
      <c r="AXJ20" s="63"/>
      <c r="AXK20" s="63"/>
      <c r="AXL20" s="63"/>
      <c r="AXM20" s="63"/>
      <c r="AXN20" s="63"/>
      <c r="AXO20" s="63"/>
      <c r="AXP20" s="63"/>
      <c r="AXQ20" s="63"/>
      <c r="AXR20" s="63"/>
      <c r="AXS20" s="63"/>
      <c r="AXT20" s="63"/>
      <c r="AXU20" s="63"/>
      <c r="AXV20" s="63"/>
      <c r="AXW20" s="63"/>
      <c r="AXX20" s="63"/>
      <c r="AXY20" s="63"/>
      <c r="AXZ20" s="63"/>
      <c r="AYA20" s="63"/>
      <c r="AYB20" s="63"/>
      <c r="AYC20" s="63"/>
      <c r="AYD20" s="63"/>
      <c r="AYE20" s="63"/>
      <c r="AYF20" s="63"/>
      <c r="AYG20" s="63"/>
      <c r="AYH20" s="63"/>
      <c r="AYI20" s="63"/>
      <c r="AYJ20" s="63"/>
      <c r="AYK20" s="63"/>
      <c r="AYL20" s="63"/>
      <c r="AYM20" s="63"/>
      <c r="AYN20" s="63"/>
      <c r="AYO20" s="63"/>
      <c r="AYP20" s="63"/>
      <c r="AYQ20" s="63"/>
      <c r="AYR20" s="63"/>
      <c r="AYS20" s="63"/>
      <c r="AYT20" s="63"/>
      <c r="AYU20" s="63"/>
      <c r="AYV20" s="63"/>
      <c r="AYW20" s="63"/>
      <c r="AYX20" s="63"/>
      <c r="AYY20" s="63"/>
      <c r="AYZ20" s="63"/>
      <c r="AZA20" s="63"/>
      <c r="AZB20" s="63"/>
      <c r="AZC20" s="63"/>
      <c r="AZD20" s="63"/>
      <c r="AZE20" s="63"/>
      <c r="AZF20" s="63"/>
      <c r="AZG20" s="63"/>
      <c r="AZH20" s="63"/>
      <c r="AZI20" s="63"/>
      <c r="AZJ20" s="63"/>
      <c r="AZK20" s="63"/>
      <c r="AZL20" s="63"/>
      <c r="AZM20" s="63"/>
      <c r="AZN20" s="63"/>
      <c r="AZO20" s="63"/>
      <c r="AZP20" s="63"/>
      <c r="AZQ20" s="63"/>
      <c r="AZR20" s="63"/>
      <c r="AZS20" s="63"/>
      <c r="AZT20" s="63"/>
      <c r="AZU20" s="63"/>
      <c r="AZV20" s="63"/>
      <c r="AZW20" s="63"/>
      <c r="AZX20" s="63"/>
      <c r="AZY20" s="63"/>
      <c r="AZZ20" s="63"/>
      <c r="BAA20" s="63"/>
      <c r="BAB20" s="63"/>
      <c r="BAC20" s="63"/>
      <c r="BAD20" s="63"/>
      <c r="BAE20" s="63"/>
      <c r="BAF20" s="63"/>
      <c r="BAG20" s="63"/>
      <c r="BAH20" s="63"/>
      <c r="BAI20" s="63"/>
      <c r="BAJ20" s="63"/>
      <c r="BAK20" s="63"/>
      <c r="BAL20" s="63"/>
      <c r="BAM20" s="63"/>
      <c r="BAN20" s="63"/>
      <c r="BAO20" s="63"/>
      <c r="BAP20" s="63"/>
      <c r="BAQ20" s="63"/>
      <c r="BAR20" s="63"/>
      <c r="BAS20" s="63"/>
      <c r="BAT20" s="63"/>
      <c r="BAU20" s="63"/>
      <c r="BAV20" s="63"/>
      <c r="BAW20" s="63"/>
      <c r="BAX20" s="63"/>
      <c r="BAY20" s="63"/>
      <c r="BAZ20" s="63"/>
      <c r="BBA20" s="63"/>
      <c r="BBB20" s="63"/>
      <c r="BBC20" s="63"/>
      <c r="BBD20" s="63"/>
      <c r="BBE20" s="63"/>
      <c r="BBF20" s="63"/>
      <c r="BBG20" s="63"/>
      <c r="BBH20" s="63"/>
      <c r="BBI20" s="63"/>
      <c r="BBJ20" s="63"/>
      <c r="BBK20" s="63"/>
      <c r="BBL20" s="63"/>
      <c r="BBM20" s="63"/>
      <c r="BBN20" s="63"/>
      <c r="BBO20" s="63"/>
      <c r="BBP20" s="63"/>
      <c r="BBQ20" s="63"/>
      <c r="BBR20" s="63"/>
      <c r="BBS20" s="63"/>
      <c r="BBT20" s="63"/>
      <c r="BBU20" s="63"/>
      <c r="BBV20" s="63"/>
      <c r="BBW20" s="63"/>
      <c r="BBX20" s="63"/>
      <c r="BBY20" s="63"/>
      <c r="BBZ20" s="63"/>
      <c r="BCA20" s="63"/>
      <c r="BCB20" s="63"/>
      <c r="BCC20" s="63"/>
      <c r="BCD20" s="63"/>
      <c r="BCE20" s="63"/>
      <c r="BCF20" s="63"/>
      <c r="BCG20" s="63"/>
      <c r="BCH20" s="63"/>
      <c r="BCI20" s="63"/>
      <c r="BCJ20" s="63"/>
      <c r="BCK20" s="63"/>
      <c r="BCL20" s="63"/>
      <c r="BCM20" s="63"/>
      <c r="BCN20" s="63"/>
      <c r="BCO20" s="63"/>
      <c r="BCP20" s="63"/>
      <c r="BCQ20" s="63"/>
      <c r="BCR20" s="63"/>
      <c r="BCS20" s="63"/>
      <c r="BCT20" s="63"/>
      <c r="BCU20" s="63"/>
      <c r="BCV20" s="63"/>
      <c r="BCW20" s="63"/>
      <c r="BCX20" s="63"/>
      <c r="BCY20" s="63"/>
      <c r="BCZ20" s="63"/>
      <c r="BDA20" s="63"/>
      <c r="BDB20" s="63"/>
      <c r="BDC20" s="63"/>
      <c r="BDD20" s="63"/>
      <c r="BDE20" s="63"/>
      <c r="BDF20" s="63"/>
      <c r="BDG20" s="63"/>
      <c r="BDH20" s="63"/>
      <c r="BDI20" s="63"/>
      <c r="BDJ20" s="63"/>
      <c r="BDK20" s="63"/>
      <c r="BDL20" s="63"/>
      <c r="BDM20" s="63"/>
      <c r="BDN20" s="63"/>
      <c r="BDO20" s="63"/>
      <c r="BDP20" s="63"/>
      <c r="BDQ20" s="63"/>
      <c r="BDR20" s="63"/>
      <c r="BDS20" s="63"/>
      <c r="BDT20" s="63"/>
      <c r="BDU20" s="63"/>
      <c r="BDV20" s="63"/>
      <c r="BDW20" s="63"/>
      <c r="BDX20" s="63"/>
      <c r="BDY20" s="63"/>
      <c r="BDZ20" s="63"/>
      <c r="BEA20" s="63"/>
      <c r="BEB20" s="63"/>
      <c r="BEC20" s="63"/>
      <c r="BED20" s="63"/>
      <c r="BEE20" s="63"/>
      <c r="BEF20" s="63"/>
      <c r="BEG20" s="63"/>
      <c r="BEH20" s="63"/>
      <c r="BEI20" s="63"/>
      <c r="BEJ20" s="63"/>
      <c r="BEK20" s="63"/>
      <c r="BEL20" s="63"/>
      <c r="BEM20" s="63"/>
      <c r="BEN20" s="63"/>
      <c r="BEO20" s="63"/>
      <c r="BEP20" s="63"/>
      <c r="BEQ20" s="63"/>
      <c r="BER20" s="63"/>
      <c r="BES20" s="63"/>
      <c r="BET20" s="63"/>
      <c r="BEU20" s="63"/>
      <c r="BEV20" s="63"/>
      <c r="BEW20" s="63"/>
      <c r="BEX20" s="63"/>
      <c r="BEY20" s="63"/>
      <c r="BEZ20" s="63"/>
      <c r="BFA20" s="63"/>
      <c r="BFB20" s="63"/>
      <c r="BFC20" s="63"/>
      <c r="BFD20" s="63"/>
      <c r="BFE20" s="63"/>
      <c r="BFF20" s="63"/>
      <c r="BFG20" s="63"/>
      <c r="BFH20" s="63"/>
      <c r="BFI20" s="63"/>
      <c r="BFJ20" s="63"/>
      <c r="BFK20" s="63"/>
      <c r="BFL20" s="63"/>
      <c r="BFM20" s="63"/>
      <c r="BFN20" s="63"/>
      <c r="BFO20" s="63"/>
      <c r="BFP20" s="63"/>
      <c r="BFQ20" s="63"/>
      <c r="BFR20" s="63"/>
      <c r="BFS20" s="63"/>
      <c r="BFT20" s="63"/>
      <c r="BFU20" s="63"/>
      <c r="BFV20" s="63"/>
      <c r="BFW20" s="63"/>
      <c r="BFX20" s="63"/>
      <c r="BFY20" s="63"/>
      <c r="BFZ20" s="63"/>
      <c r="BGA20" s="63"/>
      <c r="BGB20" s="63"/>
      <c r="BGC20" s="63"/>
      <c r="BGD20" s="63"/>
      <c r="BGE20" s="63"/>
      <c r="BGF20" s="63"/>
      <c r="BGG20" s="63"/>
      <c r="BGH20" s="63"/>
      <c r="BGI20" s="63"/>
      <c r="BGJ20" s="63"/>
      <c r="BGK20" s="63"/>
      <c r="BGL20" s="63"/>
      <c r="BGM20" s="63"/>
      <c r="BGN20" s="63"/>
      <c r="BGO20" s="63"/>
      <c r="BGP20" s="63"/>
      <c r="BGQ20" s="63"/>
      <c r="BGR20" s="63"/>
      <c r="BGS20" s="63"/>
      <c r="BGT20" s="63"/>
      <c r="BGU20" s="63"/>
      <c r="BGV20" s="63"/>
      <c r="BGW20" s="63"/>
      <c r="BGX20" s="63"/>
      <c r="BGY20" s="63"/>
      <c r="BGZ20" s="63"/>
      <c r="BHA20" s="63"/>
      <c r="BHB20" s="63"/>
      <c r="BHC20" s="63"/>
      <c r="BHD20" s="63"/>
      <c r="BHE20" s="63"/>
      <c r="BHF20" s="63"/>
      <c r="BHG20" s="63"/>
      <c r="BHH20" s="63"/>
      <c r="BHI20" s="63"/>
      <c r="BHJ20" s="63"/>
      <c r="BHK20" s="63"/>
      <c r="BHL20" s="63"/>
      <c r="BHM20" s="63"/>
      <c r="BHN20" s="63"/>
      <c r="BHO20" s="63"/>
      <c r="BHP20" s="63"/>
      <c r="BHQ20" s="63"/>
      <c r="BHR20" s="63"/>
      <c r="BHS20" s="63"/>
      <c r="BHT20" s="63"/>
      <c r="BHU20" s="63"/>
      <c r="BHV20" s="63"/>
      <c r="BHW20" s="63"/>
      <c r="BHX20" s="63"/>
      <c r="BHY20" s="63"/>
      <c r="BHZ20" s="63"/>
      <c r="BIA20" s="63"/>
      <c r="BIB20" s="63"/>
      <c r="BIC20" s="63"/>
      <c r="BID20" s="63"/>
      <c r="BIE20" s="63"/>
      <c r="BIF20" s="63"/>
      <c r="BIG20" s="63"/>
      <c r="BIH20" s="63"/>
      <c r="BII20" s="63"/>
      <c r="BIJ20" s="63"/>
      <c r="BIK20" s="63"/>
      <c r="BIL20" s="63"/>
      <c r="BIM20" s="63"/>
      <c r="BIN20" s="63"/>
      <c r="BIO20" s="63"/>
      <c r="BIP20" s="63"/>
      <c r="BIQ20" s="63"/>
      <c r="BIR20" s="63"/>
      <c r="BIS20" s="63"/>
      <c r="BIT20" s="63"/>
      <c r="BIU20" s="63"/>
      <c r="BIV20" s="63"/>
      <c r="BIW20" s="63"/>
      <c r="BIX20" s="63"/>
      <c r="BIY20" s="63"/>
      <c r="BIZ20" s="63"/>
      <c r="BJA20" s="63"/>
      <c r="BJB20" s="63"/>
      <c r="BJC20" s="63"/>
      <c r="BJD20" s="63"/>
      <c r="BJE20" s="63"/>
      <c r="BJF20" s="63"/>
      <c r="BJG20" s="63"/>
      <c r="BJH20" s="63"/>
      <c r="BJI20" s="63"/>
      <c r="BJJ20" s="63"/>
      <c r="BJK20" s="63"/>
      <c r="BJL20" s="63"/>
      <c r="BJM20" s="63"/>
      <c r="BJN20" s="63"/>
      <c r="BJO20" s="63"/>
      <c r="BJP20" s="63"/>
      <c r="BJQ20" s="63"/>
      <c r="BJR20" s="63"/>
      <c r="BJS20" s="63"/>
      <c r="BJT20" s="63"/>
      <c r="BJU20" s="63"/>
      <c r="BJV20" s="63"/>
      <c r="BJW20" s="63"/>
      <c r="BJX20" s="63"/>
      <c r="BJY20" s="63"/>
      <c r="BJZ20" s="63"/>
      <c r="BKA20" s="63"/>
      <c r="BKB20" s="63"/>
      <c r="BKC20" s="63"/>
      <c r="BKD20" s="63"/>
      <c r="BKE20" s="63"/>
      <c r="BKF20" s="63"/>
      <c r="BKG20" s="63"/>
      <c r="BKH20" s="63"/>
      <c r="BKI20" s="63"/>
      <c r="BKJ20" s="63"/>
      <c r="BKK20" s="63"/>
      <c r="BKL20" s="63"/>
      <c r="BKM20" s="63"/>
      <c r="BKN20" s="63"/>
      <c r="BKO20" s="63"/>
      <c r="BKP20" s="63"/>
      <c r="BKQ20" s="63"/>
      <c r="BKR20" s="63"/>
      <c r="BKS20" s="63"/>
      <c r="BKT20" s="63"/>
      <c r="BKU20" s="63"/>
      <c r="BKV20" s="63"/>
      <c r="BKW20" s="63"/>
      <c r="BKX20" s="63"/>
      <c r="BKY20" s="63"/>
      <c r="BKZ20" s="63"/>
      <c r="BLA20" s="63"/>
      <c r="BLB20" s="63"/>
      <c r="BLC20" s="63"/>
      <c r="BLD20" s="63"/>
      <c r="BLE20" s="63"/>
      <c r="BLF20" s="63"/>
      <c r="BLG20" s="63"/>
      <c r="BLH20" s="63"/>
      <c r="BLI20" s="63"/>
      <c r="BLJ20" s="63"/>
      <c r="BLK20" s="63"/>
      <c r="BLL20" s="63"/>
      <c r="BLM20" s="63"/>
      <c r="BLN20" s="63"/>
      <c r="BLO20" s="63"/>
      <c r="BLP20" s="63"/>
      <c r="BLQ20" s="63"/>
      <c r="BLR20" s="63"/>
      <c r="BLS20" s="63"/>
      <c r="BLT20" s="63"/>
      <c r="BLU20" s="63"/>
      <c r="BLV20" s="63"/>
      <c r="BLW20" s="63"/>
      <c r="BLX20" s="63"/>
      <c r="BLY20" s="63"/>
      <c r="BLZ20" s="63"/>
      <c r="BMA20" s="63"/>
      <c r="BMB20" s="63"/>
      <c r="BMC20" s="63"/>
      <c r="BMD20" s="63"/>
      <c r="BME20" s="63"/>
      <c r="BMF20" s="63"/>
      <c r="BMG20" s="63"/>
      <c r="BMH20" s="63"/>
      <c r="BMI20" s="63"/>
      <c r="BMJ20" s="63"/>
      <c r="BMK20" s="63"/>
      <c r="BML20" s="63"/>
      <c r="BMM20" s="63"/>
      <c r="BMN20" s="63"/>
      <c r="BMO20" s="63"/>
      <c r="BMP20" s="63"/>
      <c r="BMQ20" s="63"/>
      <c r="BMR20" s="63"/>
      <c r="BMS20" s="63"/>
      <c r="BMT20" s="63"/>
      <c r="BMU20" s="63"/>
      <c r="BMV20" s="63"/>
      <c r="BMW20" s="63"/>
      <c r="BMX20" s="63"/>
      <c r="BMY20" s="63"/>
      <c r="BMZ20" s="63"/>
      <c r="BNA20" s="63"/>
      <c r="BNB20" s="63"/>
      <c r="BNC20" s="63"/>
      <c r="BND20" s="63"/>
      <c r="BNE20" s="63"/>
      <c r="BNF20" s="63"/>
      <c r="BNG20" s="63"/>
      <c r="BNH20" s="63"/>
      <c r="BNI20" s="63"/>
      <c r="BNJ20" s="63"/>
      <c r="BNK20" s="63"/>
      <c r="BNL20" s="63"/>
      <c r="BNM20" s="63"/>
      <c r="BNN20" s="63"/>
      <c r="BNO20" s="63"/>
      <c r="BNP20" s="63"/>
      <c r="BNQ20" s="63"/>
      <c r="BNR20" s="63"/>
      <c r="BNS20" s="63"/>
      <c r="BNT20" s="63"/>
      <c r="BNU20" s="63"/>
      <c r="BNV20" s="63"/>
      <c r="BNW20" s="63"/>
      <c r="BNX20" s="63"/>
      <c r="BNY20" s="63"/>
      <c r="BNZ20" s="63"/>
      <c r="BOA20" s="63"/>
      <c r="BOB20" s="63"/>
      <c r="BOC20" s="63"/>
      <c r="BOD20" s="63"/>
      <c r="BOE20" s="63"/>
      <c r="BOF20" s="63"/>
      <c r="BOG20" s="63"/>
      <c r="BOH20" s="63"/>
      <c r="BOI20" s="63"/>
      <c r="BOJ20" s="63"/>
      <c r="BOK20" s="63"/>
      <c r="BOL20" s="63"/>
      <c r="BOM20" s="63"/>
      <c r="BON20" s="63"/>
      <c r="BOO20" s="63"/>
      <c r="BOP20" s="63"/>
      <c r="BOQ20" s="63"/>
      <c r="BOR20" s="63"/>
      <c r="BOS20" s="63"/>
      <c r="BOT20" s="63"/>
      <c r="BOU20" s="63"/>
      <c r="BOV20" s="63"/>
      <c r="BOW20" s="63"/>
      <c r="BOX20" s="63"/>
      <c r="BOY20" s="63"/>
      <c r="BOZ20" s="63"/>
      <c r="BPA20" s="63"/>
      <c r="BPB20" s="63"/>
      <c r="BPC20" s="63"/>
      <c r="BPD20" s="63"/>
      <c r="BPE20" s="63"/>
      <c r="BPF20" s="63"/>
      <c r="BPG20" s="63"/>
      <c r="BPH20" s="63"/>
      <c r="BPI20" s="63"/>
      <c r="BPJ20" s="63"/>
      <c r="BPK20" s="63"/>
      <c r="BPL20" s="63"/>
      <c r="BPM20" s="63"/>
      <c r="BPN20" s="63"/>
      <c r="BPO20" s="63"/>
      <c r="BPP20" s="63"/>
      <c r="BPQ20" s="63"/>
      <c r="BPR20" s="63"/>
      <c r="BPS20" s="63"/>
      <c r="BPT20" s="63"/>
      <c r="BPU20" s="63"/>
      <c r="BPV20" s="63"/>
      <c r="BPW20" s="63"/>
      <c r="BPX20" s="63"/>
      <c r="BPY20" s="63"/>
      <c r="BPZ20" s="63"/>
      <c r="BQA20" s="63"/>
      <c r="BQB20" s="63"/>
      <c r="BQC20" s="63"/>
      <c r="BQD20" s="63"/>
      <c r="BQE20" s="63"/>
      <c r="BQF20" s="63"/>
      <c r="BQG20" s="63"/>
      <c r="BQH20" s="63"/>
      <c r="BQI20" s="63"/>
      <c r="BQJ20" s="63"/>
      <c r="BQK20" s="63"/>
      <c r="BQL20" s="63"/>
      <c r="BQM20" s="63"/>
      <c r="BQN20" s="63"/>
      <c r="BQO20" s="63"/>
      <c r="BQP20" s="63"/>
      <c r="BQQ20" s="63"/>
      <c r="BQR20" s="63"/>
      <c r="BQS20" s="63"/>
      <c r="BQT20" s="63"/>
      <c r="BQU20" s="63"/>
      <c r="BQV20" s="63"/>
      <c r="BQW20" s="63"/>
      <c r="BQX20" s="63"/>
      <c r="BQY20" s="63"/>
      <c r="BQZ20" s="63"/>
      <c r="BRA20" s="63"/>
      <c r="BRB20" s="63"/>
      <c r="BRC20" s="63"/>
      <c r="BRD20" s="63"/>
      <c r="BRE20" s="63"/>
      <c r="BRF20" s="63"/>
      <c r="BRG20" s="63"/>
      <c r="BRH20" s="63"/>
      <c r="BRI20" s="63"/>
      <c r="BRJ20" s="63"/>
      <c r="BRK20" s="63"/>
      <c r="BRL20" s="63"/>
      <c r="BRM20" s="63"/>
      <c r="BRN20" s="63"/>
      <c r="BRO20" s="63"/>
      <c r="BRP20" s="63"/>
      <c r="BRQ20" s="63"/>
      <c r="BRR20" s="63"/>
      <c r="BRS20" s="63"/>
      <c r="BRT20" s="63"/>
      <c r="BRU20" s="63"/>
      <c r="BRV20" s="63"/>
      <c r="BRW20" s="63"/>
      <c r="BRX20" s="63"/>
      <c r="BRY20" s="63"/>
      <c r="BRZ20" s="63"/>
      <c r="BSA20" s="63"/>
      <c r="BSB20" s="63"/>
      <c r="BSC20" s="63"/>
      <c r="BSD20" s="63"/>
      <c r="BSE20" s="63"/>
      <c r="BSF20" s="63"/>
      <c r="BSG20" s="63"/>
      <c r="BSH20" s="63"/>
      <c r="BSI20" s="63"/>
      <c r="BSJ20" s="63"/>
      <c r="BSK20" s="63"/>
      <c r="BSL20" s="63"/>
      <c r="BSM20" s="63"/>
      <c r="BSN20" s="63"/>
      <c r="BSO20" s="63"/>
      <c r="BSP20" s="63"/>
      <c r="BSQ20" s="63"/>
      <c r="BSR20" s="63"/>
      <c r="BSS20" s="63"/>
      <c r="BST20" s="63"/>
      <c r="BSU20" s="63"/>
      <c r="BSV20" s="63"/>
      <c r="BSW20" s="63"/>
      <c r="BSX20" s="63"/>
      <c r="BSY20" s="63"/>
      <c r="BSZ20" s="63"/>
      <c r="BTA20" s="63"/>
      <c r="BTB20" s="63"/>
      <c r="BTC20" s="63"/>
      <c r="BTD20" s="63"/>
      <c r="BTE20" s="63"/>
      <c r="BTF20" s="63"/>
      <c r="BTG20" s="63"/>
      <c r="BTH20" s="63"/>
      <c r="BTI20" s="63"/>
      <c r="BTJ20" s="63"/>
      <c r="BTK20" s="63"/>
      <c r="BTL20" s="63"/>
      <c r="BTM20" s="63"/>
      <c r="BTN20" s="63"/>
      <c r="BTO20" s="63"/>
      <c r="BTP20" s="63"/>
      <c r="BTQ20" s="63"/>
      <c r="BTR20" s="63"/>
      <c r="BTS20" s="63"/>
      <c r="BTT20" s="63"/>
      <c r="BTU20" s="63"/>
      <c r="BTV20" s="63"/>
      <c r="BTW20" s="63"/>
      <c r="BTX20" s="63"/>
      <c r="BTY20" s="63"/>
      <c r="BTZ20" s="63"/>
      <c r="BUA20" s="63"/>
      <c r="BUB20" s="63"/>
      <c r="BUC20" s="63"/>
      <c r="BUD20" s="63"/>
      <c r="BUE20" s="63"/>
      <c r="BUF20" s="63"/>
      <c r="BUG20" s="63"/>
      <c r="BUH20" s="63"/>
      <c r="BUI20" s="63"/>
      <c r="BUJ20" s="63"/>
      <c r="BUK20" s="63"/>
      <c r="BUL20" s="63"/>
      <c r="BUM20" s="63"/>
      <c r="BUN20" s="63"/>
      <c r="BUO20" s="63"/>
      <c r="BUP20" s="63"/>
      <c r="BUQ20" s="63"/>
      <c r="BUR20" s="63"/>
      <c r="BUS20" s="63"/>
      <c r="BUT20" s="63"/>
      <c r="BUU20" s="63"/>
      <c r="BUV20" s="63"/>
      <c r="BUW20" s="63"/>
      <c r="BUX20" s="63"/>
      <c r="BUY20" s="63"/>
      <c r="BUZ20" s="63"/>
      <c r="BVA20" s="63"/>
      <c r="BVB20" s="63"/>
      <c r="BVC20" s="63"/>
      <c r="BVD20" s="63"/>
      <c r="BVE20" s="63"/>
      <c r="BVF20" s="63"/>
      <c r="BVG20" s="63"/>
      <c r="BVH20" s="63"/>
      <c r="BVI20" s="63"/>
      <c r="BVJ20" s="63"/>
      <c r="BVK20" s="63"/>
      <c r="BVL20" s="63"/>
      <c r="BVM20" s="63"/>
      <c r="BVN20" s="63"/>
      <c r="BVO20" s="63"/>
      <c r="BVP20" s="63"/>
      <c r="BVQ20" s="63"/>
      <c r="BVR20" s="63"/>
      <c r="BVS20" s="63"/>
      <c r="BVT20" s="63"/>
      <c r="BVU20" s="63"/>
      <c r="BVV20" s="63"/>
      <c r="BVW20" s="63"/>
      <c r="BVX20" s="63"/>
      <c r="BVY20" s="63"/>
      <c r="BVZ20" s="63"/>
      <c r="BWA20" s="63"/>
      <c r="BWB20" s="63"/>
      <c r="BWC20" s="63"/>
      <c r="BWD20" s="63"/>
      <c r="BWE20" s="63"/>
      <c r="BWF20" s="63"/>
      <c r="BWG20" s="63"/>
      <c r="BWH20" s="63"/>
      <c r="BWI20" s="63"/>
      <c r="BWJ20" s="63"/>
      <c r="BWK20" s="63"/>
      <c r="BWL20" s="63"/>
      <c r="BWM20" s="63"/>
      <c r="BWN20" s="63"/>
      <c r="BWO20" s="63"/>
      <c r="BWP20" s="63"/>
      <c r="BWQ20" s="63"/>
      <c r="BWR20" s="63"/>
      <c r="BWS20" s="63"/>
      <c r="BWT20" s="63"/>
      <c r="BWU20" s="63"/>
      <c r="BWV20" s="63"/>
      <c r="BWW20" s="63"/>
      <c r="BWX20" s="63"/>
      <c r="BWY20" s="63"/>
      <c r="BWZ20" s="63"/>
      <c r="BXA20" s="63"/>
      <c r="BXB20" s="63"/>
      <c r="BXC20" s="63"/>
      <c r="BXD20" s="63"/>
      <c r="BXE20" s="63"/>
      <c r="BXF20" s="63"/>
      <c r="BXG20" s="63"/>
      <c r="BXH20" s="63"/>
      <c r="BXI20" s="63"/>
      <c r="BXJ20" s="63"/>
      <c r="BXK20" s="63"/>
      <c r="BXL20" s="63"/>
      <c r="BXM20" s="63"/>
      <c r="BXN20" s="63"/>
      <c r="BXO20" s="63"/>
      <c r="BXP20" s="63"/>
      <c r="BXQ20" s="63"/>
      <c r="BXR20" s="63"/>
      <c r="BXS20" s="63"/>
      <c r="BXT20" s="63"/>
      <c r="BXU20" s="63"/>
      <c r="BXV20" s="63"/>
      <c r="BXW20" s="63"/>
      <c r="BXX20" s="63"/>
      <c r="BXY20" s="63"/>
      <c r="BXZ20" s="63"/>
      <c r="BYA20" s="63"/>
      <c r="BYB20" s="63"/>
      <c r="BYC20" s="63"/>
      <c r="BYD20" s="63"/>
      <c r="BYE20" s="63"/>
      <c r="BYF20" s="63"/>
      <c r="BYG20" s="63"/>
      <c r="BYH20" s="63"/>
      <c r="BYI20" s="63"/>
      <c r="BYJ20" s="63"/>
      <c r="BYK20" s="63"/>
      <c r="BYL20" s="63"/>
      <c r="BYM20" s="63"/>
      <c r="BYN20" s="63"/>
      <c r="BYO20" s="63"/>
      <c r="BYP20" s="63"/>
      <c r="BYQ20" s="63"/>
      <c r="BYR20" s="63"/>
      <c r="BYS20" s="63"/>
      <c r="BYT20" s="63"/>
      <c r="BYU20" s="63"/>
      <c r="BYV20" s="63"/>
      <c r="BYW20" s="63"/>
      <c r="BYX20" s="63"/>
      <c r="BYY20" s="63"/>
      <c r="BYZ20" s="63"/>
      <c r="BZA20" s="63"/>
      <c r="BZB20" s="63"/>
      <c r="BZC20" s="63"/>
      <c r="BZD20" s="63"/>
      <c r="BZE20" s="63"/>
      <c r="BZF20" s="63"/>
      <c r="BZG20" s="63"/>
      <c r="BZH20" s="63"/>
      <c r="BZI20" s="63"/>
      <c r="BZJ20" s="63"/>
      <c r="BZK20" s="63"/>
      <c r="BZL20" s="63"/>
      <c r="BZM20" s="63"/>
      <c r="BZN20" s="63"/>
      <c r="BZO20" s="63"/>
      <c r="BZP20" s="63"/>
      <c r="BZQ20" s="63"/>
      <c r="BZR20" s="63"/>
      <c r="BZS20" s="63"/>
      <c r="BZT20" s="63"/>
      <c r="BZU20" s="63"/>
      <c r="BZV20" s="63"/>
      <c r="BZW20" s="63"/>
      <c r="BZX20" s="63"/>
      <c r="BZY20" s="63"/>
      <c r="BZZ20" s="63"/>
      <c r="CAA20" s="63"/>
      <c r="CAB20" s="63"/>
      <c r="CAC20" s="63"/>
      <c r="CAD20" s="63"/>
      <c r="CAE20" s="63"/>
      <c r="CAF20" s="63"/>
      <c r="CAG20" s="63"/>
      <c r="CAH20" s="63"/>
      <c r="CAI20" s="63"/>
      <c r="CAJ20" s="63"/>
      <c r="CAK20" s="63"/>
      <c r="CAL20" s="63"/>
      <c r="CAM20" s="63"/>
      <c r="CAN20" s="63"/>
      <c r="CAO20" s="63"/>
      <c r="CAP20" s="63"/>
      <c r="CAQ20" s="63"/>
      <c r="CAR20" s="63"/>
      <c r="CAS20" s="63"/>
      <c r="CAT20" s="63"/>
      <c r="CAU20" s="63"/>
      <c r="CAV20" s="63"/>
      <c r="CAW20" s="63"/>
      <c r="CAX20" s="63"/>
      <c r="CAY20" s="63"/>
      <c r="CAZ20" s="63"/>
      <c r="CBA20" s="63"/>
      <c r="CBB20" s="63"/>
      <c r="CBC20" s="63"/>
      <c r="CBD20" s="63"/>
      <c r="CBE20" s="63"/>
      <c r="CBF20" s="63"/>
      <c r="CBG20" s="63"/>
      <c r="CBH20" s="63"/>
      <c r="CBI20" s="63"/>
      <c r="CBJ20" s="63"/>
      <c r="CBK20" s="63"/>
      <c r="CBL20" s="63"/>
      <c r="CBM20" s="63"/>
      <c r="CBN20" s="63"/>
      <c r="CBO20" s="63"/>
      <c r="CBP20" s="63"/>
      <c r="CBQ20" s="63"/>
      <c r="CBR20" s="63"/>
      <c r="CBS20" s="63"/>
      <c r="CBT20" s="63"/>
      <c r="CBU20" s="63"/>
      <c r="CBV20" s="63"/>
      <c r="CBW20" s="63"/>
      <c r="CBX20" s="63"/>
      <c r="CBY20" s="63"/>
      <c r="CBZ20" s="63"/>
      <c r="CCA20" s="63"/>
      <c r="CCB20" s="63"/>
      <c r="CCC20" s="63"/>
      <c r="CCD20" s="63"/>
      <c r="CCE20" s="63"/>
      <c r="CCF20" s="63"/>
      <c r="CCG20" s="63"/>
      <c r="CCH20" s="63"/>
      <c r="CCI20" s="63"/>
      <c r="CCJ20" s="63"/>
      <c r="CCK20" s="63"/>
      <c r="CCL20" s="63"/>
      <c r="CCM20" s="63"/>
      <c r="CCN20" s="63"/>
      <c r="CCO20" s="63"/>
      <c r="CCP20" s="63"/>
      <c r="CCQ20" s="63"/>
      <c r="CCR20" s="63"/>
      <c r="CCS20" s="63"/>
      <c r="CCT20" s="63"/>
      <c r="CCU20" s="63"/>
      <c r="CCV20" s="63"/>
      <c r="CCW20" s="63"/>
      <c r="CCX20" s="63"/>
      <c r="CCY20" s="63"/>
      <c r="CCZ20" s="63"/>
      <c r="CDA20" s="63"/>
      <c r="CDB20" s="63"/>
      <c r="CDC20" s="63"/>
      <c r="CDD20" s="63"/>
      <c r="CDE20" s="63"/>
      <c r="CDF20" s="63"/>
      <c r="CDG20" s="63"/>
      <c r="CDH20" s="63"/>
      <c r="CDI20" s="63"/>
      <c r="CDJ20" s="63"/>
      <c r="CDK20" s="63"/>
      <c r="CDL20" s="63"/>
      <c r="CDM20" s="63"/>
      <c r="CDN20" s="63"/>
      <c r="CDO20" s="63"/>
      <c r="CDP20" s="63"/>
      <c r="CDQ20" s="63"/>
      <c r="CDR20" s="63"/>
      <c r="CDS20" s="63"/>
      <c r="CDT20" s="63"/>
      <c r="CDU20" s="63"/>
      <c r="CDV20" s="63"/>
      <c r="CDW20" s="63"/>
      <c r="CDX20" s="63"/>
      <c r="CDY20" s="63"/>
      <c r="CDZ20" s="63"/>
      <c r="CEA20" s="63"/>
      <c r="CEB20" s="63"/>
      <c r="CEC20" s="63"/>
      <c r="CED20" s="63"/>
      <c r="CEE20" s="63"/>
      <c r="CEF20" s="63"/>
      <c r="CEG20" s="63"/>
      <c r="CEH20" s="63"/>
      <c r="CEI20" s="63"/>
      <c r="CEJ20" s="63"/>
      <c r="CEK20" s="63"/>
      <c r="CEL20" s="63"/>
      <c r="CEM20" s="63"/>
      <c r="CEN20" s="63"/>
      <c r="CEO20" s="63"/>
      <c r="CEP20" s="63"/>
      <c r="CEQ20" s="63"/>
      <c r="CER20" s="63"/>
      <c r="CES20" s="63"/>
      <c r="CET20" s="63"/>
      <c r="CEU20" s="63"/>
      <c r="CEV20" s="63"/>
      <c r="CEW20" s="63"/>
      <c r="CEX20" s="63"/>
      <c r="CEY20" s="63"/>
      <c r="CEZ20" s="63"/>
      <c r="CFA20" s="63"/>
      <c r="CFB20" s="63"/>
      <c r="CFC20" s="63"/>
      <c r="CFD20" s="63"/>
      <c r="CFE20" s="63"/>
      <c r="CFF20" s="63"/>
      <c r="CFG20" s="63"/>
      <c r="CFH20" s="63"/>
      <c r="CFI20" s="63"/>
      <c r="CFJ20" s="63"/>
      <c r="CFK20" s="63"/>
      <c r="CFL20" s="63"/>
      <c r="CFM20" s="63"/>
      <c r="CFN20" s="63"/>
      <c r="CFO20" s="63"/>
      <c r="CFP20" s="63"/>
      <c r="CFQ20" s="63"/>
      <c r="CFR20" s="63"/>
      <c r="CFS20" s="63"/>
      <c r="CFT20" s="63"/>
      <c r="CFU20" s="63"/>
      <c r="CFV20" s="63"/>
      <c r="CFW20" s="63"/>
      <c r="CFX20" s="63"/>
      <c r="CFY20" s="63"/>
      <c r="CFZ20" s="63"/>
      <c r="CGA20" s="63"/>
      <c r="CGB20" s="63"/>
      <c r="CGC20" s="63"/>
      <c r="CGD20" s="63"/>
      <c r="CGE20" s="63"/>
      <c r="CGF20" s="63"/>
      <c r="CGG20" s="63"/>
      <c r="CGH20" s="63"/>
      <c r="CGI20" s="63"/>
      <c r="CGJ20" s="63"/>
      <c r="CGK20" s="63"/>
      <c r="CGL20" s="63"/>
      <c r="CGM20" s="63"/>
      <c r="CGN20" s="63"/>
      <c r="CGO20" s="63"/>
      <c r="CGP20" s="63"/>
      <c r="CGQ20" s="63"/>
      <c r="CGR20" s="63"/>
      <c r="CGS20" s="63"/>
      <c r="CGT20" s="63"/>
      <c r="CGU20" s="63"/>
      <c r="CGV20" s="63"/>
      <c r="CGW20" s="63"/>
      <c r="CGX20" s="63"/>
      <c r="CGY20" s="63"/>
      <c r="CGZ20" s="63"/>
      <c r="CHA20" s="63"/>
      <c r="CHB20" s="63"/>
      <c r="CHC20" s="63"/>
      <c r="CHD20" s="63"/>
      <c r="CHE20" s="63"/>
      <c r="CHF20" s="63"/>
      <c r="CHG20" s="63"/>
      <c r="CHH20" s="63"/>
      <c r="CHI20" s="63"/>
      <c r="CHJ20" s="63"/>
      <c r="CHK20" s="63"/>
      <c r="CHL20" s="63"/>
      <c r="CHM20" s="63"/>
      <c r="CHN20" s="63"/>
      <c r="CHO20" s="63"/>
      <c r="CHP20" s="63"/>
      <c r="CHQ20" s="63"/>
      <c r="CHR20" s="63"/>
      <c r="CHS20" s="63"/>
      <c r="CHT20" s="63"/>
      <c r="CHU20" s="63"/>
      <c r="CHV20" s="63"/>
      <c r="CHW20" s="63"/>
      <c r="CHX20" s="63"/>
      <c r="CHY20" s="63"/>
      <c r="CHZ20" s="63"/>
      <c r="CIA20" s="63"/>
      <c r="CIB20" s="63"/>
      <c r="CIC20" s="63"/>
      <c r="CID20" s="63"/>
      <c r="CIE20" s="63"/>
      <c r="CIF20" s="63"/>
      <c r="CIG20" s="63"/>
      <c r="CIH20" s="63"/>
      <c r="CII20" s="63"/>
      <c r="CIJ20" s="63"/>
      <c r="CIK20" s="63"/>
      <c r="CIL20" s="63"/>
      <c r="CIM20" s="63"/>
      <c r="CIN20" s="63"/>
      <c r="CIO20" s="63"/>
      <c r="CIP20" s="63"/>
      <c r="CIQ20" s="63"/>
      <c r="CIR20" s="63"/>
      <c r="CIS20" s="63"/>
      <c r="CIT20" s="63"/>
      <c r="CIU20" s="63"/>
      <c r="CIV20" s="63"/>
      <c r="CIW20" s="63"/>
      <c r="CIX20" s="63"/>
      <c r="CIY20" s="63"/>
      <c r="CIZ20" s="63"/>
      <c r="CJA20" s="63"/>
      <c r="CJB20" s="63"/>
      <c r="CJC20" s="63"/>
      <c r="CJD20" s="63"/>
      <c r="CJE20" s="63"/>
      <c r="CJF20" s="63"/>
      <c r="CJG20" s="63"/>
      <c r="CJH20" s="63"/>
      <c r="CJI20" s="63"/>
      <c r="CJJ20" s="63"/>
      <c r="CJK20" s="63"/>
      <c r="CJL20" s="63"/>
      <c r="CJM20" s="63"/>
      <c r="CJN20" s="63"/>
      <c r="CJO20" s="63"/>
      <c r="CJP20" s="63"/>
      <c r="CJQ20" s="63"/>
      <c r="CJR20" s="63"/>
      <c r="CJS20" s="63"/>
      <c r="CJT20" s="63"/>
      <c r="CJU20" s="63"/>
      <c r="CJV20" s="63"/>
      <c r="CJW20" s="63"/>
      <c r="CJX20" s="63"/>
      <c r="CJY20" s="63"/>
      <c r="CJZ20" s="63"/>
      <c r="CKA20" s="63"/>
      <c r="CKB20" s="63"/>
      <c r="CKC20" s="63"/>
      <c r="CKD20" s="63"/>
      <c r="CKE20" s="63"/>
      <c r="CKF20" s="63"/>
      <c r="CKG20" s="63"/>
      <c r="CKH20" s="63"/>
      <c r="CKI20" s="63"/>
      <c r="CKJ20" s="63"/>
      <c r="CKK20" s="63"/>
      <c r="CKL20" s="63"/>
      <c r="CKM20" s="63"/>
      <c r="CKN20" s="63"/>
      <c r="CKO20" s="63"/>
      <c r="CKP20" s="63"/>
      <c r="CKQ20" s="63"/>
      <c r="CKR20" s="63"/>
      <c r="CKS20" s="63"/>
      <c r="CKT20" s="63"/>
      <c r="CKU20" s="63"/>
      <c r="CKV20" s="63"/>
      <c r="CKW20" s="63"/>
      <c r="CKX20" s="63"/>
      <c r="CKY20" s="63"/>
      <c r="CKZ20" s="63"/>
      <c r="CLA20" s="63"/>
      <c r="CLB20" s="63"/>
      <c r="CLC20" s="63"/>
      <c r="CLD20" s="63"/>
      <c r="CLE20" s="63"/>
      <c r="CLF20" s="63"/>
      <c r="CLG20" s="63"/>
      <c r="CLH20" s="63"/>
      <c r="CLI20" s="63"/>
      <c r="CLJ20" s="63"/>
      <c r="CLK20" s="63"/>
      <c r="CLL20" s="63"/>
      <c r="CLM20" s="63"/>
      <c r="CLN20" s="63"/>
      <c r="CLO20" s="63"/>
      <c r="CLP20" s="63"/>
      <c r="CLQ20" s="63"/>
      <c r="CLR20" s="63"/>
      <c r="CLS20" s="63"/>
      <c r="CLT20" s="63"/>
      <c r="CLU20" s="63"/>
      <c r="CLV20" s="63"/>
      <c r="CLW20" s="63"/>
      <c r="CLX20" s="63"/>
      <c r="CLY20" s="63"/>
      <c r="CLZ20" s="63"/>
      <c r="CMA20" s="63"/>
      <c r="CMB20" s="63"/>
      <c r="CMC20" s="63"/>
      <c r="CMD20" s="63"/>
      <c r="CME20" s="63"/>
      <c r="CMF20" s="63"/>
      <c r="CMG20" s="63"/>
      <c r="CMH20" s="63"/>
      <c r="CMI20" s="63"/>
      <c r="CMJ20" s="63"/>
      <c r="CMK20" s="63"/>
      <c r="CML20" s="63"/>
      <c r="CMM20" s="63"/>
      <c r="CMN20" s="63"/>
      <c r="CMO20" s="63"/>
      <c r="CMP20" s="63"/>
      <c r="CMQ20" s="63"/>
      <c r="CMR20" s="63"/>
      <c r="CMS20" s="63"/>
      <c r="CMT20" s="63"/>
      <c r="CMU20" s="63"/>
      <c r="CMV20" s="63"/>
      <c r="CMW20" s="63"/>
      <c r="CMX20" s="63"/>
      <c r="CMY20" s="63"/>
      <c r="CMZ20" s="63"/>
      <c r="CNA20" s="63"/>
      <c r="CNB20" s="63"/>
      <c r="CNC20" s="63"/>
      <c r="CND20" s="63"/>
      <c r="CNE20" s="63"/>
      <c r="CNF20" s="63"/>
      <c r="CNG20" s="63"/>
      <c r="CNH20" s="63"/>
      <c r="CNI20" s="63"/>
      <c r="CNJ20" s="63"/>
      <c r="CNK20" s="63"/>
      <c r="CNL20" s="63"/>
      <c r="CNM20" s="63"/>
      <c r="CNN20" s="63"/>
      <c r="CNO20" s="63"/>
      <c r="CNP20" s="63"/>
      <c r="CNQ20" s="63"/>
      <c r="CNR20" s="63"/>
      <c r="CNS20" s="63"/>
      <c r="CNT20" s="63"/>
      <c r="CNU20" s="63"/>
      <c r="CNV20" s="63"/>
      <c r="CNW20" s="63"/>
      <c r="CNX20" s="63"/>
      <c r="CNY20" s="63"/>
      <c r="CNZ20" s="63"/>
      <c r="COA20" s="63"/>
      <c r="COB20" s="63"/>
      <c r="COC20" s="63"/>
      <c r="COD20" s="63"/>
      <c r="COE20" s="63"/>
      <c r="COF20" s="63"/>
      <c r="COG20" s="63"/>
      <c r="COH20" s="63"/>
      <c r="COI20" s="63"/>
      <c r="COJ20" s="63"/>
      <c r="COK20" s="63"/>
      <c r="COL20" s="63"/>
      <c r="COM20" s="63"/>
      <c r="CON20" s="63"/>
      <c r="COO20" s="63"/>
      <c r="COP20" s="63"/>
      <c r="COQ20" s="63"/>
      <c r="COR20" s="63"/>
      <c r="COS20" s="63"/>
      <c r="COT20" s="63"/>
      <c r="COU20" s="63"/>
      <c r="COV20" s="63"/>
      <c r="COW20" s="63"/>
      <c r="COX20" s="63"/>
      <c r="COY20" s="63"/>
      <c r="COZ20" s="63"/>
      <c r="CPA20" s="63"/>
      <c r="CPB20" s="63"/>
      <c r="CPC20" s="63"/>
      <c r="CPD20" s="63"/>
      <c r="CPE20" s="63"/>
      <c r="CPF20" s="63"/>
      <c r="CPG20" s="63"/>
      <c r="CPH20" s="63"/>
      <c r="CPI20" s="63"/>
      <c r="CPJ20" s="63"/>
      <c r="CPK20" s="63"/>
      <c r="CPL20" s="63"/>
      <c r="CPM20" s="63"/>
      <c r="CPN20" s="63"/>
      <c r="CPO20" s="63"/>
      <c r="CPP20" s="63"/>
      <c r="CPQ20" s="63"/>
      <c r="CPR20" s="63"/>
      <c r="CPS20" s="63"/>
      <c r="CPT20" s="63"/>
      <c r="CPU20" s="63"/>
      <c r="CPV20" s="63"/>
      <c r="CPW20" s="63"/>
      <c r="CPX20" s="63"/>
      <c r="CPY20" s="63"/>
      <c r="CPZ20" s="63"/>
      <c r="CQA20" s="63"/>
      <c r="CQB20" s="63"/>
      <c r="CQC20" s="63"/>
      <c r="CQD20" s="63"/>
      <c r="CQE20" s="63"/>
      <c r="CQF20" s="63"/>
      <c r="CQG20" s="63"/>
      <c r="CQH20" s="63"/>
      <c r="CQI20" s="63"/>
      <c r="CQJ20" s="63"/>
      <c r="CQK20" s="63"/>
      <c r="CQL20" s="63"/>
      <c r="CQM20" s="63"/>
      <c r="CQN20" s="63"/>
      <c r="CQO20" s="63"/>
      <c r="CQP20" s="63"/>
      <c r="CQQ20" s="63"/>
      <c r="CQR20" s="63"/>
      <c r="CQS20" s="63"/>
      <c r="CQT20" s="63"/>
      <c r="CQU20" s="63"/>
      <c r="CQV20" s="63"/>
      <c r="CQW20" s="63"/>
      <c r="CQX20" s="63"/>
      <c r="CQY20" s="63"/>
      <c r="CQZ20" s="63"/>
      <c r="CRA20" s="63"/>
      <c r="CRB20" s="63"/>
      <c r="CRC20" s="63"/>
      <c r="CRD20" s="63"/>
      <c r="CRE20" s="63"/>
      <c r="CRF20" s="63"/>
      <c r="CRG20" s="63"/>
      <c r="CRH20" s="63"/>
      <c r="CRI20" s="63"/>
      <c r="CRJ20" s="63"/>
      <c r="CRK20" s="63"/>
      <c r="CRL20" s="63"/>
      <c r="CRM20" s="63"/>
      <c r="CRN20" s="63"/>
      <c r="CRO20" s="63"/>
      <c r="CRP20" s="63"/>
      <c r="CRQ20" s="63"/>
      <c r="CRR20" s="63"/>
      <c r="CRS20" s="63"/>
      <c r="CRT20" s="63"/>
      <c r="CRU20" s="63"/>
      <c r="CRV20" s="63"/>
      <c r="CRW20" s="63"/>
      <c r="CRX20" s="63"/>
      <c r="CRY20" s="63"/>
      <c r="CRZ20" s="63"/>
      <c r="CSA20" s="63"/>
      <c r="CSB20" s="63"/>
      <c r="CSC20" s="63"/>
      <c r="CSD20" s="63"/>
      <c r="CSE20" s="63"/>
      <c r="CSF20" s="63"/>
      <c r="CSG20" s="63"/>
      <c r="CSH20" s="63"/>
      <c r="CSI20" s="63"/>
      <c r="CSJ20" s="63"/>
      <c r="CSK20" s="63"/>
      <c r="CSL20" s="63"/>
      <c r="CSM20" s="63"/>
      <c r="CSN20" s="63"/>
      <c r="CSO20" s="63"/>
      <c r="CSP20" s="63"/>
      <c r="CSQ20" s="63"/>
      <c r="CSR20" s="63"/>
      <c r="CSS20" s="63"/>
      <c r="CST20" s="63"/>
      <c r="CSU20" s="63"/>
      <c r="CSV20" s="63"/>
      <c r="CSW20" s="63"/>
      <c r="CSX20" s="63"/>
      <c r="CSY20" s="63"/>
      <c r="CSZ20" s="63"/>
      <c r="CTA20" s="63"/>
      <c r="CTB20" s="63"/>
      <c r="CTC20" s="63"/>
      <c r="CTD20" s="63"/>
      <c r="CTE20" s="63"/>
      <c r="CTF20" s="63"/>
      <c r="CTG20" s="63"/>
      <c r="CTH20" s="63"/>
      <c r="CTI20" s="63"/>
      <c r="CTJ20" s="63"/>
      <c r="CTK20" s="63"/>
      <c r="CTL20" s="63"/>
      <c r="CTM20" s="63"/>
      <c r="CTN20" s="63"/>
      <c r="CTO20" s="63"/>
      <c r="CTP20" s="63"/>
      <c r="CTQ20" s="63"/>
      <c r="CTR20" s="63"/>
      <c r="CTS20" s="63"/>
      <c r="CTT20" s="63"/>
      <c r="CTU20" s="63"/>
      <c r="CTV20" s="63"/>
      <c r="CTW20" s="63"/>
      <c r="CTX20" s="63"/>
      <c r="CTY20" s="63"/>
      <c r="CTZ20" s="63"/>
      <c r="CUA20" s="63"/>
      <c r="CUB20" s="63"/>
      <c r="CUC20" s="63"/>
      <c r="CUD20" s="63"/>
      <c r="CUE20" s="63"/>
      <c r="CUF20" s="63"/>
      <c r="CUG20" s="63"/>
      <c r="CUH20" s="63"/>
      <c r="CUI20" s="63"/>
      <c r="CUJ20" s="63"/>
      <c r="CUK20" s="63"/>
      <c r="CUL20" s="63"/>
      <c r="CUM20" s="63"/>
      <c r="CUN20" s="63"/>
      <c r="CUO20" s="63"/>
      <c r="CUP20" s="63"/>
      <c r="CUQ20" s="63"/>
      <c r="CUR20" s="63"/>
      <c r="CUS20" s="63"/>
      <c r="CUT20" s="63"/>
      <c r="CUU20" s="63"/>
      <c r="CUV20" s="63"/>
      <c r="CUW20" s="63"/>
      <c r="CUX20" s="63"/>
      <c r="CUY20" s="63"/>
      <c r="CUZ20" s="63"/>
      <c r="CVA20" s="63"/>
      <c r="CVB20" s="63"/>
      <c r="CVC20" s="63"/>
      <c r="CVD20" s="63"/>
      <c r="CVE20" s="63"/>
      <c r="CVF20" s="63"/>
      <c r="CVG20" s="63"/>
      <c r="CVH20" s="63"/>
      <c r="CVI20" s="63"/>
      <c r="CVJ20" s="63"/>
      <c r="CVK20" s="63"/>
      <c r="CVL20" s="63"/>
      <c r="CVM20" s="63"/>
      <c r="CVN20" s="63"/>
      <c r="CVO20" s="63"/>
      <c r="CVP20" s="63"/>
      <c r="CVQ20" s="63"/>
      <c r="CVR20" s="63"/>
      <c r="CVS20" s="63"/>
      <c r="CVT20" s="63"/>
      <c r="CVU20" s="63"/>
      <c r="CVV20" s="63"/>
      <c r="CVW20" s="63"/>
      <c r="CVX20" s="63"/>
      <c r="CVY20" s="63"/>
      <c r="CVZ20" s="63"/>
      <c r="CWA20" s="63"/>
      <c r="CWB20" s="63"/>
      <c r="CWC20" s="63"/>
      <c r="CWD20" s="63"/>
      <c r="CWE20" s="63"/>
      <c r="CWF20" s="63"/>
      <c r="CWG20" s="63"/>
      <c r="CWH20" s="63"/>
      <c r="CWI20" s="63"/>
      <c r="CWJ20" s="63"/>
      <c r="CWK20" s="63"/>
      <c r="CWL20" s="63"/>
      <c r="CWM20" s="63"/>
      <c r="CWN20" s="63"/>
      <c r="CWO20" s="63"/>
      <c r="CWP20" s="63"/>
      <c r="CWQ20" s="63"/>
      <c r="CWR20" s="63"/>
      <c r="CWS20" s="63"/>
      <c r="CWT20" s="63"/>
      <c r="CWU20" s="63"/>
      <c r="CWV20" s="63"/>
      <c r="CWW20" s="63"/>
      <c r="CWX20" s="63"/>
      <c r="CWY20" s="63"/>
      <c r="CWZ20" s="63"/>
      <c r="CXA20" s="63"/>
      <c r="CXB20" s="63"/>
      <c r="CXC20" s="63"/>
      <c r="CXD20" s="63"/>
      <c r="CXE20" s="63"/>
      <c r="CXF20" s="63"/>
      <c r="CXG20" s="63"/>
      <c r="CXH20" s="63"/>
      <c r="CXI20" s="63"/>
      <c r="CXJ20" s="63"/>
      <c r="CXK20" s="63"/>
      <c r="CXL20" s="63"/>
      <c r="CXM20" s="63"/>
      <c r="CXN20" s="63"/>
      <c r="CXO20" s="63"/>
      <c r="CXP20" s="63"/>
      <c r="CXQ20" s="63"/>
      <c r="CXR20" s="63"/>
      <c r="CXS20" s="63"/>
      <c r="CXT20" s="63"/>
      <c r="CXU20" s="63"/>
      <c r="CXV20" s="63"/>
      <c r="CXW20" s="63"/>
      <c r="CXX20" s="63"/>
      <c r="CXY20" s="63"/>
      <c r="CXZ20" s="63"/>
      <c r="CYA20" s="63"/>
      <c r="CYB20" s="63"/>
      <c r="CYC20" s="63"/>
      <c r="CYD20" s="63"/>
      <c r="CYE20" s="63"/>
      <c r="CYF20" s="63"/>
      <c r="CYG20" s="63"/>
      <c r="CYH20" s="63"/>
      <c r="CYI20" s="63"/>
      <c r="CYJ20" s="63"/>
      <c r="CYK20" s="63"/>
      <c r="CYL20" s="63"/>
      <c r="CYM20" s="63"/>
      <c r="CYN20" s="63"/>
      <c r="CYO20" s="63"/>
      <c r="CYP20" s="63"/>
      <c r="CYQ20" s="63"/>
      <c r="CYR20" s="63"/>
      <c r="CYS20" s="63"/>
      <c r="CYT20" s="63"/>
      <c r="CYU20" s="63"/>
      <c r="CYV20" s="63"/>
      <c r="CYW20" s="63"/>
      <c r="CYX20" s="63"/>
      <c r="CYY20" s="63"/>
      <c r="CYZ20" s="63"/>
      <c r="CZA20" s="63"/>
      <c r="CZB20" s="63"/>
      <c r="CZC20" s="63"/>
      <c r="CZD20" s="63"/>
      <c r="CZE20" s="63"/>
      <c r="CZF20" s="63"/>
      <c r="CZG20" s="63"/>
      <c r="CZH20" s="63"/>
      <c r="CZI20" s="63"/>
      <c r="CZJ20" s="63"/>
      <c r="CZK20" s="63"/>
      <c r="CZL20" s="63"/>
      <c r="CZM20" s="63"/>
      <c r="CZN20" s="63"/>
      <c r="CZO20" s="63"/>
      <c r="CZP20" s="63"/>
      <c r="CZQ20" s="63"/>
      <c r="CZR20" s="63"/>
      <c r="CZS20" s="63"/>
      <c r="CZT20" s="63"/>
      <c r="CZU20" s="63"/>
      <c r="CZV20" s="63"/>
      <c r="CZW20" s="63"/>
      <c r="CZX20" s="63"/>
      <c r="CZY20" s="63"/>
      <c r="CZZ20" s="63"/>
      <c r="DAA20" s="63"/>
      <c r="DAB20" s="63"/>
      <c r="DAC20" s="63"/>
      <c r="DAD20" s="63"/>
      <c r="DAE20" s="63"/>
      <c r="DAF20" s="63"/>
      <c r="DAG20" s="63"/>
      <c r="DAH20" s="63"/>
      <c r="DAI20" s="63"/>
      <c r="DAJ20" s="63"/>
      <c r="DAK20" s="63"/>
      <c r="DAL20" s="63"/>
      <c r="DAM20" s="63"/>
      <c r="DAN20" s="63"/>
      <c r="DAO20" s="63"/>
      <c r="DAP20" s="63"/>
      <c r="DAQ20" s="63"/>
      <c r="DAR20" s="63"/>
      <c r="DAS20" s="63"/>
      <c r="DAT20" s="63"/>
      <c r="DAU20" s="63"/>
      <c r="DAV20" s="63"/>
      <c r="DAW20" s="63"/>
      <c r="DAX20" s="63"/>
      <c r="DAY20" s="63"/>
      <c r="DAZ20" s="63"/>
      <c r="DBA20" s="63"/>
      <c r="DBB20" s="63"/>
      <c r="DBC20" s="63"/>
      <c r="DBD20" s="63"/>
      <c r="DBE20" s="63"/>
      <c r="DBF20" s="63"/>
      <c r="DBG20" s="63"/>
      <c r="DBH20" s="63"/>
      <c r="DBI20" s="63"/>
      <c r="DBJ20" s="63"/>
      <c r="DBK20" s="63"/>
      <c r="DBL20" s="63"/>
      <c r="DBM20" s="63"/>
      <c r="DBN20" s="63"/>
      <c r="DBO20" s="63"/>
      <c r="DBP20" s="63"/>
      <c r="DBQ20" s="63"/>
      <c r="DBR20" s="63"/>
      <c r="DBS20" s="63"/>
      <c r="DBT20" s="63"/>
      <c r="DBU20" s="63"/>
      <c r="DBV20" s="63"/>
      <c r="DBW20" s="63"/>
      <c r="DBX20" s="63"/>
      <c r="DBY20" s="63"/>
      <c r="DBZ20" s="63"/>
      <c r="DCA20" s="63"/>
      <c r="DCB20" s="63"/>
      <c r="DCC20" s="63"/>
      <c r="DCD20" s="63"/>
      <c r="DCE20" s="63"/>
      <c r="DCF20" s="63"/>
      <c r="DCG20" s="63"/>
      <c r="DCH20" s="63"/>
      <c r="DCI20" s="63"/>
      <c r="DCJ20" s="63"/>
      <c r="DCK20" s="63"/>
      <c r="DCL20" s="63"/>
      <c r="DCM20" s="63"/>
      <c r="DCN20" s="63"/>
      <c r="DCO20" s="63"/>
      <c r="DCP20" s="63"/>
      <c r="DCQ20" s="63"/>
      <c r="DCR20" s="63"/>
      <c r="DCS20" s="63"/>
      <c r="DCT20" s="63"/>
      <c r="DCU20" s="63"/>
      <c r="DCV20" s="63"/>
      <c r="DCW20" s="63"/>
      <c r="DCX20" s="63"/>
      <c r="DCY20" s="63"/>
      <c r="DCZ20" s="63"/>
      <c r="DDA20" s="63"/>
      <c r="DDB20" s="63"/>
      <c r="DDC20" s="63"/>
      <c r="DDD20" s="63"/>
      <c r="DDE20" s="63"/>
      <c r="DDF20" s="63"/>
      <c r="DDG20" s="63"/>
      <c r="DDH20" s="63"/>
      <c r="DDI20" s="63"/>
      <c r="DDJ20" s="63"/>
      <c r="DDK20" s="63"/>
      <c r="DDL20" s="63"/>
      <c r="DDM20" s="63"/>
      <c r="DDN20" s="63"/>
      <c r="DDO20" s="63"/>
      <c r="DDP20" s="63"/>
      <c r="DDQ20" s="63"/>
      <c r="DDR20" s="63"/>
      <c r="DDS20" s="63"/>
      <c r="DDT20" s="63"/>
      <c r="DDU20" s="63"/>
      <c r="DDV20" s="63"/>
      <c r="DDW20" s="63"/>
      <c r="DDX20" s="63"/>
      <c r="DDY20" s="63"/>
      <c r="DDZ20" s="63"/>
      <c r="DEA20" s="63"/>
      <c r="DEB20" s="63"/>
      <c r="DEC20" s="63"/>
      <c r="DED20" s="63"/>
      <c r="DEE20" s="63"/>
      <c r="DEF20" s="63"/>
      <c r="DEG20" s="63"/>
      <c r="DEH20" s="63"/>
      <c r="DEI20" s="63"/>
      <c r="DEJ20" s="63"/>
      <c r="DEK20" s="63"/>
      <c r="DEL20" s="63"/>
      <c r="DEM20" s="63"/>
      <c r="DEN20" s="63"/>
      <c r="DEO20" s="63"/>
      <c r="DEP20" s="63"/>
      <c r="DEQ20" s="63"/>
      <c r="DER20" s="63"/>
      <c r="DES20" s="63"/>
      <c r="DET20" s="63"/>
      <c r="DEU20" s="63"/>
      <c r="DEV20" s="63"/>
      <c r="DEW20" s="63"/>
      <c r="DEX20" s="63"/>
      <c r="DEY20" s="63"/>
      <c r="DEZ20" s="63"/>
      <c r="DFA20" s="63"/>
      <c r="DFB20" s="63"/>
      <c r="DFC20" s="63"/>
      <c r="DFD20" s="63"/>
      <c r="DFE20" s="63"/>
      <c r="DFF20" s="63"/>
      <c r="DFG20" s="63"/>
      <c r="DFH20" s="63"/>
      <c r="DFI20" s="63"/>
      <c r="DFJ20" s="63"/>
      <c r="DFK20" s="63"/>
      <c r="DFL20" s="63"/>
      <c r="DFM20" s="63"/>
      <c r="DFN20" s="63"/>
      <c r="DFO20" s="63"/>
      <c r="DFP20" s="63"/>
      <c r="DFQ20" s="63"/>
      <c r="DFR20" s="63"/>
      <c r="DFS20" s="63"/>
      <c r="DFT20" s="63"/>
      <c r="DFU20" s="63"/>
      <c r="DFV20" s="63"/>
      <c r="DFW20" s="63"/>
      <c r="DFX20" s="63"/>
      <c r="DFY20" s="63"/>
      <c r="DFZ20" s="63"/>
      <c r="DGA20" s="63"/>
      <c r="DGB20" s="63"/>
      <c r="DGC20" s="63"/>
      <c r="DGD20" s="63"/>
      <c r="DGE20" s="63"/>
      <c r="DGF20" s="63"/>
      <c r="DGG20" s="63"/>
      <c r="DGH20" s="63"/>
      <c r="DGI20" s="63"/>
      <c r="DGJ20" s="63"/>
      <c r="DGK20" s="63"/>
      <c r="DGL20" s="63"/>
      <c r="DGM20" s="63"/>
      <c r="DGN20" s="63"/>
      <c r="DGO20" s="63"/>
      <c r="DGP20" s="63"/>
      <c r="DGQ20" s="63"/>
      <c r="DGR20" s="63"/>
      <c r="DGS20" s="63"/>
      <c r="DGT20" s="63"/>
      <c r="DGU20" s="63"/>
      <c r="DGV20" s="63"/>
      <c r="DGW20" s="63"/>
      <c r="DGX20" s="63"/>
      <c r="DGY20" s="63"/>
      <c r="DGZ20" s="63"/>
      <c r="DHA20" s="63"/>
      <c r="DHB20" s="63"/>
      <c r="DHC20" s="63"/>
      <c r="DHD20" s="63"/>
      <c r="DHE20" s="63"/>
      <c r="DHF20" s="63"/>
      <c r="DHG20" s="63"/>
      <c r="DHH20" s="63"/>
      <c r="DHI20" s="63"/>
      <c r="DHJ20" s="63"/>
      <c r="DHK20" s="63"/>
      <c r="DHL20" s="63"/>
      <c r="DHM20" s="63"/>
      <c r="DHN20" s="63"/>
      <c r="DHO20" s="63"/>
      <c r="DHP20" s="63"/>
      <c r="DHQ20" s="63"/>
      <c r="DHR20" s="63"/>
      <c r="DHS20" s="63"/>
      <c r="DHT20" s="63"/>
      <c r="DHU20" s="63"/>
      <c r="DHV20" s="63"/>
      <c r="DHW20" s="63"/>
      <c r="DHX20" s="63"/>
      <c r="DHY20" s="63"/>
      <c r="DHZ20" s="63"/>
      <c r="DIA20" s="63"/>
      <c r="DIB20" s="63"/>
      <c r="DIC20" s="63"/>
      <c r="DID20" s="63"/>
      <c r="DIE20" s="63"/>
      <c r="DIF20" s="63"/>
      <c r="DIG20" s="63"/>
      <c r="DIH20" s="63"/>
      <c r="DII20" s="63"/>
      <c r="DIJ20" s="63"/>
      <c r="DIK20" s="63"/>
      <c r="DIL20" s="63"/>
      <c r="DIM20" s="63"/>
      <c r="DIN20" s="63"/>
      <c r="DIO20" s="63"/>
      <c r="DIP20" s="63"/>
      <c r="DIQ20" s="63"/>
      <c r="DIR20" s="63"/>
      <c r="DIS20" s="63"/>
      <c r="DIT20" s="63"/>
      <c r="DIU20" s="63"/>
      <c r="DIV20" s="63"/>
      <c r="DIW20" s="63"/>
      <c r="DIX20" s="63"/>
      <c r="DIY20" s="63"/>
      <c r="DIZ20" s="63"/>
      <c r="DJA20" s="63"/>
      <c r="DJB20" s="63"/>
      <c r="DJC20" s="63"/>
      <c r="DJD20" s="63"/>
      <c r="DJE20" s="63"/>
      <c r="DJF20" s="63"/>
      <c r="DJG20" s="63"/>
      <c r="DJH20" s="63"/>
      <c r="DJI20" s="63"/>
      <c r="DJJ20" s="63"/>
      <c r="DJK20" s="63"/>
      <c r="DJL20" s="63"/>
      <c r="DJM20" s="63"/>
      <c r="DJN20" s="63"/>
      <c r="DJO20" s="63"/>
      <c r="DJP20" s="63"/>
      <c r="DJQ20" s="63"/>
      <c r="DJR20" s="63"/>
      <c r="DJS20" s="63"/>
      <c r="DJT20" s="63"/>
      <c r="DJU20" s="63"/>
      <c r="DJV20" s="63"/>
      <c r="DJW20" s="63"/>
      <c r="DJX20" s="63"/>
      <c r="DJY20" s="63"/>
      <c r="DJZ20" s="63"/>
      <c r="DKA20" s="63"/>
      <c r="DKB20" s="63"/>
      <c r="DKC20" s="63"/>
      <c r="DKD20" s="63"/>
      <c r="DKE20" s="63"/>
      <c r="DKF20" s="63"/>
      <c r="DKG20" s="63"/>
      <c r="DKH20" s="63"/>
      <c r="DKI20" s="63"/>
      <c r="DKJ20" s="63"/>
      <c r="DKK20" s="63"/>
      <c r="DKL20" s="63"/>
      <c r="DKM20" s="63"/>
      <c r="DKN20" s="63"/>
      <c r="DKO20" s="63"/>
      <c r="DKP20" s="63"/>
      <c r="DKQ20" s="63"/>
      <c r="DKR20" s="63"/>
      <c r="DKS20" s="63"/>
      <c r="DKT20" s="63"/>
      <c r="DKU20" s="63"/>
      <c r="DKV20" s="63"/>
      <c r="DKW20" s="63"/>
      <c r="DKX20" s="63"/>
      <c r="DKY20" s="63"/>
      <c r="DKZ20" s="63"/>
      <c r="DLA20" s="63"/>
      <c r="DLB20" s="63"/>
      <c r="DLC20" s="63"/>
      <c r="DLD20" s="63"/>
      <c r="DLE20" s="63"/>
      <c r="DLF20" s="63"/>
      <c r="DLG20" s="63"/>
      <c r="DLH20" s="63"/>
      <c r="DLI20" s="63"/>
      <c r="DLJ20" s="63"/>
      <c r="DLK20" s="63"/>
      <c r="DLL20" s="63"/>
      <c r="DLM20" s="63"/>
      <c r="DLN20" s="63"/>
      <c r="DLO20" s="63"/>
      <c r="DLP20" s="63"/>
      <c r="DLQ20" s="63"/>
      <c r="DLR20" s="63"/>
      <c r="DLS20" s="63"/>
      <c r="DLT20" s="63"/>
      <c r="DLU20" s="63"/>
      <c r="DLV20" s="63"/>
      <c r="DLW20" s="63"/>
      <c r="DLX20" s="63"/>
      <c r="DLY20" s="63"/>
      <c r="DLZ20" s="63"/>
      <c r="DMA20" s="63"/>
      <c r="DMB20" s="63"/>
      <c r="DMC20" s="63"/>
      <c r="DMD20" s="63"/>
      <c r="DME20" s="63"/>
      <c r="DMF20" s="63"/>
      <c r="DMG20" s="63"/>
      <c r="DMH20" s="63"/>
      <c r="DMI20" s="63"/>
      <c r="DMJ20" s="63"/>
      <c r="DMK20" s="63"/>
      <c r="DML20" s="63"/>
      <c r="DMM20" s="63"/>
      <c r="DMN20" s="63"/>
      <c r="DMO20" s="63"/>
      <c r="DMP20" s="63"/>
      <c r="DMQ20" s="63"/>
      <c r="DMR20" s="63"/>
      <c r="DMS20" s="63"/>
      <c r="DMT20" s="63"/>
      <c r="DMU20" s="63"/>
      <c r="DMV20" s="63"/>
      <c r="DMW20" s="63"/>
      <c r="DMX20" s="63"/>
      <c r="DMY20" s="63"/>
      <c r="DMZ20" s="63"/>
      <c r="DNA20" s="63"/>
      <c r="DNB20" s="63"/>
      <c r="DNC20" s="63"/>
      <c r="DND20" s="63"/>
      <c r="DNE20" s="63"/>
      <c r="DNF20" s="63"/>
      <c r="DNG20" s="63"/>
      <c r="DNH20" s="63"/>
      <c r="DNI20" s="63"/>
      <c r="DNJ20" s="63"/>
      <c r="DNK20" s="63"/>
      <c r="DNL20" s="63"/>
      <c r="DNM20" s="63"/>
      <c r="DNN20" s="63"/>
      <c r="DNO20" s="63"/>
      <c r="DNP20" s="63"/>
      <c r="DNQ20" s="63"/>
      <c r="DNR20" s="63"/>
      <c r="DNS20" s="63"/>
      <c r="DNT20" s="63"/>
      <c r="DNU20" s="63"/>
      <c r="DNV20" s="63"/>
      <c r="DNW20" s="63"/>
      <c r="DNX20" s="63"/>
      <c r="DNY20" s="63"/>
      <c r="DNZ20" s="63"/>
      <c r="DOA20" s="63"/>
      <c r="DOB20" s="63"/>
      <c r="DOC20" s="63"/>
      <c r="DOD20" s="63"/>
      <c r="DOE20" s="63"/>
      <c r="DOF20" s="63"/>
      <c r="DOG20" s="63"/>
      <c r="DOH20" s="63"/>
      <c r="DOI20" s="63"/>
      <c r="DOJ20" s="63"/>
      <c r="DOK20" s="63"/>
      <c r="DOL20" s="63"/>
      <c r="DOM20" s="63"/>
      <c r="DON20" s="63"/>
      <c r="DOO20" s="63"/>
      <c r="DOP20" s="63"/>
      <c r="DOQ20" s="63"/>
      <c r="DOR20" s="63"/>
      <c r="DOS20" s="63"/>
      <c r="DOT20" s="63"/>
      <c r="DOU20" s="63"/>
      <c r="DOV20" s="63"/>
      <c r="DOW20" s="63"/>
      <c r="DOX20" s="63"/>
      <c r="DOY20" s="63"/>
      <c r="DOZ20" s="63"/>
      <c r="DPA20" s="63"/>
      <c r="DPB20" s="63"/>
      <c r="DPC20" s="63"/>
      <c r="DPD20" s="63"/>
      <c r="DPE20" s="63"/>
      <c r="DPF20" s="63"/>
      <c r="DPG20" s="63"/>
      <c r="DPH20" s="63"/>
      <c r="DPI20" s="63"/>
      <c r="DPJ20" s="63"/>
      <c r="DPK20" s="63"/>
      <c r="DPL20" s="63"/>
      <c r="DPM20" s="63"/>
      <c r="DPN20" s="63"/>
      <c r="DPO20" s="63"/>
      <c r="DPP20" s="63"/>
      <c r="DPQ20" s="63"/>
      <c r="DPR20" s="63"/>
      <c r="DPS20" s="63"/>
      <c r="DPT20" s="63"/>
      <c r="DPU20" s="63"/>
      <c r="DPV20" s="63"/>
      <c r="DPW20" s="63"/>
      <c r="DPX20" s="63"/>
      <c r="DPY20" s="63"/>
      <c r="DPZ20" s="63"/>
      <c r="DQA20" s="63"/>
      <c r="DQB20" s="63"/>
      <c r="DQC20" s="63"/>
      <c r="DQD20" s="63"/>
      <c r="DQE20" s="63"/>
      <c r="DQF20" s="63"/>
      <c r="DQG20" s="63"/>
      <c r="DQH20" s="63"/>
      <c r="DQI20" s="63"/>
      <c r="DQJ20" s="63"/>
      <c r="DQK20" s="63"/>
      <c r="DQL20" s="63"/>
      <c r="DQM20" s="63"/>
      <c r="DQN20" s="63"/>
      <c r="DQO20" s="63"/>
      <c r="DQP20" s="63"/>
      <c r="DQQ20" s="63"/>
      <c r="DQR20" s="63"/>
      <c r="DQS20" s="63"/>
      <c r="DQT20" s="63"/>
      <c r="DQU20" s="63"/>
      <c r="DQV20" s="63"/>
      <c r="DQW20" s="63"/>
      <c r="DQX20" s="63"/>
      <c r="DQY20" s="63"/>
      <c r="DQZ20" s="63"/>
      <c r="DRA20" s="63"/>
      <c r="DRB20" s="63"/>
      <c r="DRC20" s="63"/>
      <c r="DRD20" s="63"/>
      <c r="DRE20" s="63"/>
      <c r="DRF20" s="63"/>
      <c r="DRG20" s="63"/>
      <c r="DRH20" s="63"/>
      <c r="DRI20" s="63"/>
      <c r="DRJ20" s="63"/>
      <c r="DRK20" s="63"/>
      <c r="DRL20" s="63"/>
      <c r="DRM20" s="63"/>
      <c r="DRN20" s="63"/>
      <c r="DRO20" s="63"/>
      <c r="DRP20" s="63"/>
      <c r="DRQ20" s="63"/>
      <c r="DRR20" s="63"/>
      <c r="DRS20" s="63"/>
      <c r="DRT20" s="63"/>
      <c r="DRU20" s="63"/>
      <c r="DRV20" s="63"/>
      <c r="DRW20" s="63"/>
      <c r="DRX20" s="63"/>
      <c r="DRY20" s="63"/>
      <c r="DRZ20" s="63"/>
      <c r="DSA20" s="63"/>
      <c r="DSB20" s="63"/>
      <c r="DSC20" s="63"/>
      <c r="DSD20" s="63"/>
      <c r="DSE20" s="63"/>
      <c r="DSF20" s="63"/>
      <c r="DSG20" s="63"/>
      <c r="DSH20" s="63"/>
      <c r="DSI20" s="63"/>
      <c r="DSJ20" s="63"/>
      <c r="DSK20" s="63"/>
      <c r="DSL20" s="63"/>
      <c r="DSM20" s="63"/>
      <c r="DSN20" s="63"/>
      <c r="DSO20" s="63"/>
      <c r="DSP20" s="63"/>
      <c r="DSQ20" s="63"/>
      <c r="DSR20" s="63"/>
      <c r="DSS20" s="63"/>
      <c r="DST20" s="63"/>
      <c r="DSU20" s="63"/>
      <c r="DSV20" s="63"/>
      <c r="DSW20" s="63"/>
      <c r="DSX20" s="63"/>
      <c r="DSY20" s="63"/>
      <c r="DSZ20" s="63"/>
      <c r="DTA20" s="63"/>
      <c r="DTB20" s="63"/>
      <c r="DTC20" s="63"/>
      <c r="DTD20" s="63"/>
      <c r="DTE20" s="63"/>
      <c r="DTF20" s="63"/>
      <c r="DTG20" s="63"/>
      <c r="DTH20" s="63"/>
      <c r="DTI20" s="63"/>
      <c r="DTJ20" s="63"/>
      <c r="DTK20" s="63"/>
      <c r="DTL20" s="63"/>
      <c r="DTM20" s="63"/>
      <c r="DTN20" s="63"/>
      <c r="DTO20" s="63"/>
      <c r="DTP20" s="63"/>
      <c r="DTQ20" s="63"/>
      <c r="DTR20" s="63"/>
      <c r="DTS20" s="63"/>
      <c r="DTT20" s="63"/>
      <c r="DTU20" s="63"/>
      <c r="DTV20" s="63"/>
      <c r="DTW20" s="63"/>
      <c r="DTX20" s="63"/>
      <c r="DTY20" s="63"/>
      <c r="DTZ20" s="63"/>
      <c r="DUA20" s="63"/>
      <c r="DUB20" s="63"/>
      <c r="DUC20" s="63"/>
      <c r="DUD20" s="63"/>
      <c r="DUE20" s="63"/>
      <c r="DUF20" s="63"/>
      <c r="DUG20" s="63"/>
      <c r="DUH20" s="63"/>
      <c r="DUI20" s="63"/>
      <c r="DUJ20" s="63"/>
      <c r="DUK20" s="63"/>
      <c r="DUL20" s="63"/>
      <c r="DUM20" s="63"/>
      <c r="DUN20" s="63"/>
      <c r="DUO20" s="63"/>
      <c r="DUP20" s="63"/>
      <c r="DUQ20" s="63"/>
      <c r="DUR20" s="63"/>
      <c r="DUS20" s="63"/>
      <c r="DUT20" s="63"/>
      <c r="DUU20" s="63"/>
      <c r="DUV20" s="63"/>
      <c r="DUW20" s="63"/>
      <c r="DUX20" s="63"/>
      <c r="DUY20" s="63"/>
      <c r="DUZ20" s="63"/>
      <c r="DVA20" s="63"/>
      <c r="DVB20" s="63"/>
      <c r="DVC20" s="63"/>
      <c r="DVD20" s="63"/>
      <c r="DVE20" s="63"/>
      <c r="DVF20" s="63"/>
      <c r="DVG20" s="63"/>
      <c r="DVH20" s="63"/>
      <c r="DVI20" s="63"/>
      <c r="DVJ20" s="63"/>
      <c r="DVK20" s="63"/>
      <c r="DVL20" s="63"/>
      <c r="DVM20" s="63"/>
      <c r="DVN20" s="63"/>
      <c r="DVO20" s="63"/>
      <c r="DVP20" s="63"/>
      <c r="DVQ20" s="63"/>
      <c r="DVR20" s="63"/>
      <c r="DVS20" s="63"/>
      <c r="DVT20" s="63"/>
      <c r="DVU20" s="63"/>
      <c r="DVV20" s="63"/>
      <c r="DVW20" s="63"/>
      <c r="DVX20" s="63"/>
      <c r="DVY20" s="63"/>
      <c r="DVZ20" s="63"/>
      <c r="DWA20" s="63"/>
      <c r="DWB20" s="63"/>
      <c r="DWC20" s="63"/>
      <c r="DWD20" s="63"/>
      <c r="DWE20" s="63"/>
      <c r="DWF20" s="63"/>
      <c r="DWG20" s="63"/>
      <c r="DWH20" s="63"/>
      <c r="DWI20" s="63"/>
      <c r="DWJ20" s="63"/>
      <c r="DWK20" s="63"/>
      <c r="DWL20" s="63"/>
      <c r="DWM20" s="63"/>
      <c r="DWN20" s="63"/>
      <c r="DWO20" s="63"/>
      <c r="DWP20" s="63"/>
      <c r="DWQ20" s="63"/>
      <c r="DWR20" s="63"/>
      <c r="DWS20" s="63"/>
      <c r="DWT20" s="63"/>
      <c r="DWU20" s="63"/>
      <c r="DWV20" s="63"/>
      <c r="DWW20" s="63"/>
      <c r="DWX20" s="63"/>
      <c r="DWY20" s="63"/>
      <c r="DWZ20" s="63"/>
      <c r="DXA20" s="63"/>
      <c r="DXB20" s="63"/>
      <c r="DXC20" s="63"/>
      <c r="DXD20" s="63"/>
      <c r="DXE20" s="63"/>
      <c r="DXF20" s="63"/>
      <c r="DXG20" s="63"/>
      <c r="DXH20" s="63"/>
      <c r="DXI20" s="63"/>
      <c r="DXJ20" s="63"/>
      <c r="DXK20" s="63"/>
      <c r="DXL20" s="63"/>
      <c r="DXM20" s="63"/>
      <c r="DXN20" s="63"/>
      <c r="DXO20" s="63"/>
      <c r="DXP20" s="63"/>
      <c r="DXQ20" s="63"/>
      <c r="DXR20" s="63"/>
      <c r="DXS20" s="63"/>
      <c r="DXT20" s="63"/>
      <c r="DXU20" s="63"/>
      <c r="DXV20" s="63"/>
      <c r="DXW20" s="63"/>
      <c r="DXX20" s="63"/>
      <c r="DXY20" s="63"/>
      <c r="DXZ20" s="63"/>
      <c r="DYA20" s="63"/>
      <c r="DYB20" s="63"/>
      <c r="DYC20" s="63"/>
      <c r="DYD20" s="63"/>
      <c r="DYE20" s="63"/>
      <c r="DYF20" s="63"/>
      <c r="DYG20" s="63"/>
      <c r="DYH20" s="63"/>
      <c r="DYI20" s="63"/>
      <c r="DYJ20" s="63"/>
      <c r="DYK20" s="63"/>
      <c r="DYL20" s="63"/>
      <c r="DYM20" s="63"/>
      <c r="DYN20" s="63"/>
      <c r="DYO20" s="63"/>
      <c r="DYP20" s="63"/>
      <c r="DYQ20" s="63"/>
      <c r="DYR20" s="63"/>
      <c r="DYS20" s="63"/>
      <c r="DYT20" s="63"/>
      <c r="DYU20" s="63"/>
      <c r="DYV20" s="63"/>
      <c r="DYW20" s="63"/>
      <c r="DYX20" s="63"/>
      <c r="DYY20" s="63"/>
      <c r="DYZ20" s="63"/>
      <c r="DZA20" s="63"/>
      <c r="DZB20" s="63"/>
      <c r="DZC20" s="63"/>
      <c r="DZD20" s="63"/>
      <c r="DZE20" s="63"/>
      <c r="DZF20" s="63"/>
      <c r="DZG20" s="63"/>
      <c r="DZH20" s="63"/>
      <c r="DZI20" s="63"/>
      <c r="DZJ20" s="63"/>
      <c r="DZK20" s="63"/>
      <c r="DZL20" s="63"/>
      <c r="DZM20" s="63"/>
      <c r="DZN20" s="63"/>
      <c r="DZO20" s="63"/>
      <c r="DZP20" s="63"/>
      <c r="DZQ20" s="63"/>
      <c r="DZR20" s="63"/>
      <c r="DZS20" s="63"/>
      <c r="DZT20" s="63"/>
      <c r="DZU20" s="63"/>
      <c r="DZV20" s="63"/>
      <c r="DZW20" s="63"/>
      <c r="DZX20" s="63"/>
      <c r="DZY20" s="63"/>
      <c r="DZZ20" s="63"/>
      <c r="EAA20" s="63"/>
      <c r="EAB20" s="63"/>
      <c r="EAC20" s="63"/>
      <c r="EAD20" s="63"/>
      <c r="EAE20" s="63"/>
      <c r="EAF20" s="63"/>
      <c r="EAG20" s="63"/>
      <c r="EAH20" s="63"/>
      <c r="EAI20" s="63"/>
      <c r="EAJ20" s="63"/>
      <c r="EAK20" s="63"/>
      <c r="EAL20" s="63"/>
      <c r="EAM20" s="63"/>
      <c r="EAN20" s="63"/>
      <c r="EAO20" s="63"/>
      <c r="EAP20" s="63"/>
      <c r="EAQ20" s="63"/>
      <c r="EAR20" s="63"/>
      <c r="EAS20" s="63"/>
      <c r="EAT20" s="63"/>
      <c r="EAU20" s="63"/>
      <c r="EAV20" s="63"/>
      <c r="EAW20" s="63"/>
      <c r="EAX20" s="63"/>
      <c r="EAY20" s="63"/>
      <c r="EAZ20" s="63"/>
      <c r="EBA20" s="63"/>
      <c r="EBB20" s="63"/>
      <c r="EBC20" s="63"/>
      <c r="EBD20" s="63"/>
      <c r="EBE20" s="63"/>
      <c r="EBF20" s="63"/>
      <c r="EBG20" s="63"/>
      <c r="EBH20" s="63"/>
      <c r="EBI20" s="63"/>
      <c r="EBJ20" s="63"/>
      <c r="EBK20" s="63"/>
      <c r="EBL20" s="63"/>
      <c r="EBM20" s="63"/>
      <c r="EBN20" s="63"/>
      <c r="EBO20" s="63"/>
      <c r="EBP20" s="63"/>
      <c r="EBQ20" s="63"/>
      <c r="EBR20" s="63"/>
      <c r="EBS20" s="63"/>
      <c r="EBT20" s="63"/>
      <c r="EBU20" s="63"/>
      <c r="EBV20" s="63"/>
      <c r="EBW20" s="63"/>
      <c r="EBX20" s="63"/>
      <c r="EBY20" s="63"/>
      <c r="EBZ20" s="63"/>
      <c r="ECA20" s="63"/>
      <c r="ECB20" s="63"/>
      <c r="ECC20" s="63"/>
      <c r="ECD20" s="63"/>
      <c r="ECE20" s="63"/>
      <c r="ECF20" s="63"/>
      <c r="ECG20" s="63"/>
      <c r="ECH20" s="63"/>
      <c r="ECI20" s="63"/>
      <c r="ECJ20" s="63"/>
      <c r="ECK20" s="63"/>
      <c r="ECL20" s="63"/>
      <c r="ECM20" s="63"/>
      <c r="ECN20" s="63"/>
      <c r="ECO20" s="63"/>
      <c r="ECP20" s="63"/>
      <c r="ECQ20" s="63"/>
      <c r="ECR20" s="63"/>
      <c r="ECS20" s="63"/>
      <c r="ECT20" s="63"/>
      <c r="ECU20" s="63"/>
      <c r="ECV20" s="63"/>
      <c r="ECW20" s="63"/>
      <c r="ECX20" s="63"/>
      <c r="ECY20" s="63"/>
      <c r="ECZ20" s="63"/>
      <c r="EDA20" s="63"/>
      <c r="EDB20" s="63"/>
      <c r="EDC20" s="63"/>
      <c r="EDD20" s="63"/>
      <c r="EDE20" s="63"/>
      <c r="EDF20" s="63"/>
      <c r="EDG20" s="63"/>
      <c r="EDH20" s="63"/>
      <c r="EDI20" s="63"/>
      <c r="EDJ20" s="63"/>
      <c r="EDK20" s="63"/>
      <c r="EDL20" s="63"/>
      <c r="EDM20" s="63"/>
      <c r="EDN20" s="63"/>
      <c r="EDO20" s="63"/>
      <c r="EDP20" s="63"/>
      <c r="EDQ20" s="63"/>
      <c r="EDR20" s="63"/>
      <c r="EDS20" s="63"/>
      <c r="EDT20" s="63"/>
      <c r="EDU20" s="63"/>
      <c r="EDV20" s="63"/>
      <c r="EDW20" s="63"/>
      <c r="EDX20" s="63"/>
      <c r="EDY20" s="63"/>
      <c r="EDZ20" s="63"/>
      <c r="EEA20" s="63"/>
      <c r="EEB20" s="63"/>
      <c r="EEC20" s="63"/>
      <c r="EED20" s="63"/>
      <c r="EEE20" s="63"/>
      <c r="EEF20" s="63"/>
      <c r="EEG20" s="63"/>
      <c r="EEH20" s="63"/>
      <c r="EEI20" s="63"/>
      <c r="EEJ20" s="63"/>
      <c r="EEK20" s="63"/>
      <c r="EEL20" s="63"/>
      <c r="EEM20" s="63"/>
      <c r="EEN20" s="63"/>
      <c r="EEO20" s="63"/>
      <c r="EEP20" s="63"/>
      <c r="EEQ20" s="63"/>
      <c r="EER20" s="63"/>
      <c r="EES20" s="63"/>
      <c r="EET20" s="63"/>
      <c r="EEU20" s="63"/>
      <c r="EEV20" s="63"/>
      <c r="EEW20" s="63"/>
      <c r="EEX20" s="63"/>
      <c r="EEY20" s="63"/>
      <c r="EEZ20" s="63"/>
      <c r="EFA20" s="63"/>
      <c r="EFB20" s="63"/>
      <c r="EFC20" s="63"/>
      <c r="EFD20" s="63"/>
      <c r="EFE20" s="63"/>
      <c r="EFF20" s="63"/>
      <c r="EFG20" s="63"/>
      <c r="EFH20" s="63"/>
      <c r="EFI20" s="63"/>
      <c r="EFJ20" s="63"/>
      <c r="EFK20" s="63"/>
      <c r="EFL20" s="63"/>
      <c r="EFM20" s="63"/>
      <c r="EFN20" s="63"/>
      <c r="EFO20" s="63"/>
      <c r="EFP20" s="63"/>
      <c r="EFQ20" s="63"/>
      <c r="EFR20" s="63"/>
      <c r="EFS20" s="63"/>
      <c r="EFT20" s="63"/>
      <c r="EFU20" s="63"/>
      <c r="EFV20" s="63"/>
      <c r="EFW20" s="63"/>
      <c r="EFX20" s="63"/>
      <c r="EFY20" s="63"/>
      <c r="EFZ20" s="63"/>
      <c r="EGA20" s="63"/>
      <c r="EGB20" s="63"/>
      <c r="EGC20" s="63"/>
      <c r="EGD20" s="63"/>
      <c r="EGE20" s="63"/>
      <c r="EGF20" s="63"/>
      <c r="EGG20" s="63"/>
      <c r="EGH20" s="63"/>
      <c r="EGI20" s="63"/>
      <c r="EGJ20" s="63"/>
      <c r="EGK20" s="63"/>
      <c r="EGL20" s="63"/>
      <c r="EGM20" s="63"/>
      <c r="EGN20" s="63"/>
      <c r="EGO20" s="63"/>
      <c r="EGP20" s="63"/>
      <c r="EGQ20" s="63"/>
      <c r="EGR20" s="63"/>
      <c r="EGS20" s="63"/>
      <c r="EGT20" s="63"/>
      <c r="EGU20" s="63"/>
      <c r="EGV20" s="63"/>
      <c r="EGW20" s="63"/>
      <c r="EGX20" s="63"/>
      <c r="EGY20" s="63"/>
      <c r="EGZ20" s="63"/>
      <c r="EHA20" s="63"/>
      <c r="EHB20" s="63"/>
      <c r="EHC20" s="63"/>
      <c r="EHD20" s="63"/>
      <c r="EHE20" s="63"/>
      <c r="EHF20" s="63"/>
      <c r="EHG20" s="63"/>
      <c r="EHH20" s="63"/>
      <c r="EHI20" s="63"/>
      <c r="EHJ20" s="63"/>
      <c r="EHK20" s="63"/>
      <c r="EHL20" s="63"/>
      <c r="EHM20" s="63"/>
      <c r="EHN20" s="63"/>
      <c r="EHO20" s="63"/>
      <c r="EHP20" s="63"/>
      <c r="EHQ20" s="63"/>
      <c r="EHR20" s="63"/>
      <c r="EHS20" s="63"/>
      <c r="EHT20" s="63"/>
      <c r="EHU20" s="63"/>
      <c r="EHV20" s="63"/>
      <c r="EHW20" s="63"/>
      <c r="EHX20" s="63"/>
      <c r="EHY20" s="63"/>
      <c r="EHZ20" s="63"/>
      <c r="EIA20" s="63"/>
      <c r="EIB20" s="63"/>
      <c r="EIC20" s="63"/>
      <c r="EID20" s="63"/>
      <c r="EIE20" s="63"/>
      <c r="EIF20" s="63"/>
      <c r="EIG20" s="63"/>
      <c r="EIH20" s="63"/>
      <c r="EII20" s="63"/>
      <c r="EIJ20" s="63"/>
      <c r="EIK20" s="63"/>
      <c r="EIL20" s="63"/>
      <c r="EIM20" s="63"/>
      <c r="EIN20" s="63"/>
      <c r="EIO20" s="63"/>
      <c r="EIP20" s="63"/>
      <c r="EIQ20" s="63"/>
      <c r="EIR20" s="63"/>
      <c r="EIS20" s="63"/>
      <c r="EIT20" s="63"/>
      <c r="EIU20" s="63"/>
      <c r="EIV20" s="63"/>
      <c r="EIW20" s="63"/>
      <c r="EIX20" s="63"/>
      <c r="EIY20" s="63"/>
      <c r="EIZ20" s="63"/>
      <c r="EJA20" s="63"/>
      <c r="EJB20" s="63"/>
      <c r="EJC20" s="63"/>
      <c r="EJD20" s="63"/>
      <c r="EJE20" s="63"/>
      <c r="EJF20" s="63"/>
      <c r="EJG20" s="63"/>
      <c r="EJH20" s="63"/>
      <c r="EJI20" s="63"/>
      <c r="EJJ20" s="63"/>
      <c r="EJK20" s="63"/>
      <c r="EJL20" s="63"/>
      <c r="EJM20" s="63"/>
      <c r="EJN20" s="63"/>
      <c r="EJO20" s="63"/>
      <c r="EJP20" s="63"/>
      <c r="EJQ20" s="63"/>
      <c r="EJR20" s="63"/>
      <c r="EJS20" s="63"/>
      <c r="EJT20" s="63"/>
      <c r="EJU20" s="63"/>
      <c r="EJV20" s="63"/>
      <c r="EJW20" s="63"/>
      <c r="EJX20" s="63"/>
      <c r="EJY20" s="63"/>
      <c r="EJZ20" s="63"/>
      <c r="EKA20" s="63"/>
      <c r="EKB20" s="63"/>
      <c r="EKC20" s="63"/>
      <c r="EKD20" s="63"/>
      <c r="EKE20" s="63"/>
      <c r="EKF20" s="63"/>
      <c r="EKG20" s="63"/>
      <c r="EKH20" s="63"/>
      <c r="EKI20" s="63"/>
      <c r="EKJ20" s="63"/>
      <c r="EKK20" s="63"/>
      <c r="EKL20" s="63"/>
      <c r="EKM20" s="63"/>
      <c r="EKN20" s="63"/>
      <c r="EKO20" s="63"/>
      <c r="EKP20" s="63"/>
      <c r="EKQ20" s="63"/>
      <c r="EKR20" s="63"/>
      <c r="EKS20" s="63"/>
      <c r="EKT20" s="63"/>
      <c r="EKU20" s="63"/>
      <c r="EKV20" s="63"/>
      <c r="EKW20" s="63"/>
      <c r="EKX20" s="63"/>
      <c r="EKY20" s="63"/>
      <c r="EKZ20" s="63"/>
      <c r="ELA20" s="63"/>
      <c r="ELB20" s="63"/>
      <c r="ELC20" s="63"/>
      <c r="ELD20" s="63"/>
      <c r="ELE20" s="63"/>
      <c r="ELF20" s="63"/>
      <c r="ELG20" s="63"/>
      <c r="ELH20" s="63"/>
      <c r="ELI20" s="63"/>
      <c r="ELJ20" s="63"/>
      <c r="ELK20" s="63"/>
      <c r="ELL20" s="63"/>
      <c r="ELM20" s="63"/>
      <c r="ELN20" s="63"/>
      <c r="ELO20" s="63"/>
      <c r="ELP20" s="63"/>
      <c r="ELQ20" s="63"/>
      <c r="ELR20" s="63"/>
      <c r="ELS20" s="63"/>
      <c r="ELT20" s="63"/>
      <c r="ELU20" s="63"/>
      <c r="ELV20" s="63"/>
      <c r="ELW20" s="63"/>
      <c r="ELX20" s="63"/>
      <c r="ELY20" s="63"/>
      <c r="ELZ20" s="63"/>
      <c r="EMA20" s="63"/>
      <c r="EMB20" s="63"/>
      <c r="EMC20" s="63"/>
      <c r="EMD20" s="63"/>
      <c r="EME20" s="63"/>
      <c r="EMF20" s="63"/>
      <c r="EMG20" s="63"/>
      <c r="EMH20" s="63"/>
      <c r="EMI20" s="63"/>
      <c r="EMJ20" s="63"/>
      <c r="EMK20" s="63"/>
      <c r="EML20" s="63"/>
      <c r="EMM20" s="63"/>
      <c r="EMN20" s="63"/>
      <c r="EMO20" s="63"/>
      <c r="EMP20" s="63"/>
      <c r="EMQ20" s="63"/>
      <c r="EMR20" s="63"/>
      <c r="EMS20" s="63"/>
      <c r="EMT20" s="63"/>
      <c r="EMU20" s="63"/>
      <c r="EMV20" s="63"/>
      <c r="EMW20" s="63"/>
      <c r="EMX20" s="63"/>
      <c r="EMY20" s="63"/>
      <c r="EMZ20" s="63"/>
      <c r="ENA20" s="63"/>
      <c r="ENB20" s="63"/>
      <c r="ENC20" s="63"/>
      <c r="END20" s="63"/>
      <c r="ENE20" s="63"/>
      <c r="ENF20" s="63"/>
      <c r="ENG20" s="63"/>
      <c r="ENH20" s="63"/>
      <c r="ENI20" s="63"/>
      <c r="ENJ20" s="63"/>
      <c r="ENK20" s="63"/>
      <c r="ENL20" s="63"/>
      <c r="ENM20" s="63"/>
      <c r="ENN20" s="63"/>
      <c r="ENO20" s="63"/>
      <c r="ENP20" s="63"/>
      <c r="ENQ20" s="63"/>
      <c r="ENR20" s="63"/>
      <c r="ENS20" s="63"/>
      <c r="ENT20" s="63"/>
      <c r="ENU20" s="63"/>
      <c r="ENV20" s="63"/>
      <c r="ENW20" s="63"/>
      <c r="ENX20" s="63"/>
      <c r="ENY20" s="63"/>
      <c r="ENZ20" s="63"/>
      <c r="EOA20" s="63"/>
      <c r="EOB20" s="63"/>
      <c r="EOC20" s="63"/>
      <c r="EOD20" s="63"/>
      <c r="EOE20" s="63"/>
      <c r="EOF20" s="63"/>
      <c r="EOG20" s="63"/>
      <c r="EOH20" s="63"/>
      <c r="EOI20" s="63"/>
      <c r="EOJ20" s="63"/>
      <c r="EOK20" s="63"/>
      <c r="EOL20" s="63"/>
      <c r="EOM20" s="63"/>
      <c r="EON20" s="63"/>
      <c r="EOO20" s="63"/>
      <c r="EOP20" s="63"/>
      <c r="EOQ20" s="63"/>
      <c r="EOR20" s="63"/>
      <c r="EOS20" s="63"/>
      <c r="EOT20" s="63"/>
      <c r="EOU20" s="63"/>
      <c r="EOV20" s="63"/>
      <c r="EOW20" s="63"/>
      <c r="EOX20" s="63"/>
      <c r="EOY20" s="63"/>
      <c r="EOZ20" s="63"/>
      <c r="EPA20" s="63"/>
      <c r="EPB20" s="63"/>
      <c r="EPC20" s="63"/>
      <c r="EPD20" s="63"/>
      <c r="EPE20" s="63"/>
      <c r="EPF20" s="63"/>
      <c r="EPG20" s="63"/>
      <c r="EPH20" s="63"/>
      <c r="EPI20" s="63"/>
      <c r="EPJ20" s="63"/>
      <c r="EPK20" s="63"/>
      <c r="EPL20" s="63"/>
      <c r="EPM20" s="63"/>
      <c r="EPN20" s="63"/>
      <c r="EPO20" s="63"/>
      <c r="EPP20" s="63"/>
      <c r="EPQ20" s="63"/>
      <c r="EPR20" s="63"/>
      <c r="EPS20" s="63"/>
      <c r="EPT20" s="63"/>
      <c r="EPU20" s="63"/>
      <c r="EPV20" s="63"/>
      <c r="EPW20" s="63"/>
      <c r="EPX20" s="63"/>
      <c r="EPY20" s="63"/>
      <c r="EPZ20" s="63"/>
      <c r="EQA20" s="63"/>
      <c r="EQB20" s="63"/>
      <c r="EQC20" s="63"/>
      <c r="EQD20" s="63"/>
      <c r="EQE20" s="63"/>
      <c r="EQF20" s="63"/>
      <c r="EQG20" s="63"/>
      <c r="EQH20" s="63"/>
      <c r="EQI20" s="63"/>
      <c r="EQJ20" s="63"/>
      <c r="EQK20" s="63"/>
      <c r="EQL20" s="63"/>
      <c r="EQM20" s="63"/>
      <c r="EQN20" s="63"/>
      <c r="EQO20" s="63"/>
      <c r="EQP20" s="63"/>
      <c r="EQQ20" s="63"/>
      <c r="EQR20" s="63"/>
      <c r="EQS20" s="63"/>
      <c r="EQT20" s="63"/>
      <c r="EQU20" s="63"/>
      <c r="EQV20" s="63"/>
      <c r="EQW20" s="63"/>
      <c r="EQX20" s="63"/>
      <c r="EQY20" s="63"/>
      <c r="EQZ20" s="63"/>
      <c r="ERA20" s="63"/>
      <c r="ERB20" s="63"/>
      <c r="ERC20" s="63"/>
      <c r="ERD20" s="63"/>
      <c r="ERE20" s="63"/>
      <c r="ERF20" s="63"/>
      <c r="ERG20" s="63"/>
      <c r="ERH20" s="63"/>
      <c r="ERI20" s="63"/>
      <c r="ERJ20" s="63"/>
      <c r="ERK20" s="63"/>
      <c r="ERL20" s="63"/>
      <c r="ERM20" s="63"/>
      <c r="ERN20" s="63"/>
      <c r="ERO20" s="63"/>
      <c r="ERP20" s="63"/>
      <c r="ERQ20" s="63"/>
      <c r="ERR20" s="63"/>
      <c r="ERS20" s="63"/>
      <c r="ERT20" s="63"/>
      <c r="ERU20" s="63"/>
      <c r="ERV20" s="63"/>
      <c r="ERW20" s="63"/>
      <c r="ERX20" s="63"/>
      <c r="ERY20" s="63"/>
      <c r="ERZ20" s="63"/>
      <c r="ESA20" s="63"/>
      <c r="ESB20" s="63"/>
      <c r="ESC20" s="63"/>
      <c r="ESD20" s="63"/>
      <c r="ESE20" s="63"/>
      <c r="ESF20" s="63"/>
      <c r="ESG20" s="63"/>
      <c r="ESH20" s="63"/>
      <c r="ESI20" s="63"/>
      <c r="ESJ20" s="63"/>
      <c r="ESK20" s="63"/>
      <c r="ESL20" s="63"/>
      <c r="ESM20" s="63"/>
      <c r="ESN20" s="63"/>
      <c r="ESO20" s="63"/>
      <c r="ESP20" s="63"/>
      <c r="ESQ20" s="63"/>
      <c r="ESR20" s="63"/>
      <c r="ESS20" s="63"/>
      <c r="EST20" s="63"/>
      <c r="ESU20" s="63"/>
      <c r="ESV20" s="63"/>
      <c r="ESW20" s="63"/>
      <c r="ESX20" s="63"/>
      <c r="ESY20" s="63"/>
      <c r="ESZ20" s="63"/>
      <c r="ETA20" s="63"/>
      <c r="ETB20" s="63"/>
      <c r="ETC20" s="63"/>
      <c r="ETD20" s="63"/>
      <c r="ETE20" s="63"/>
      <c r="ETF20" s="63"/>
      <c r="ETG20" s="63"/>
      <c r="ETH20" s="63"/>
      <c r="ETI20" s="63"/>
      <c r="ETJ20" s="63"/>
      <c r="ETK20" s="63"/>
      <c r="ETL20" s="63"/>
      <c r="ETM20" s="63"/>
      <c r="ETN20" s="63"/>
      <c r="ETO20" s="63"/>
      <c r="ETP20" s="63"/>
      <c r="ETQ20" s="63"/>
      <c r="ETR20" s="63"/>
      <c r="ETS20" s="63"/>
      <c r="ETT20" s="63"/>
      <c r="ETU20" s="63"/>
      <c r="ETV20" s="63"/>
      <c r="ETW20" s="63"/>
      <c r="ETX20" s="63"/>
      <c r="ETY20" s="63"/>
      <c r="ETZ20" s="63"/>
      <c r="EUA20" s="63"/>
      <c r="EUB20" s="63"/>
      <c r="EUC20" s="63"/>
      <c r="EUD20" s="63"/>
      <c r="EUE20" s="63"/>
      <c r="EUF20" s="63"/>
      <c r="EUG20" s="63"/>
      <c r="EUH20" s="63"/>
      <c r="EUI20" s="63"/>
      <c r="EUJ20" s="63"/>
      <c r="EUK20" s="63"/>
      <c r="EUL20" s="63"/>
      <c r="EUM20" s="63"/>
      <c r="EUN20" s="63"/>
      <c r="EUO20" s="63"/>
      <c r="EUP20" s="63"/>
      <c r="EUQ20" s="63"/>
      <c r="EUR20" s="63"/>
      <c r="EUS20" s="63"/>
      <c r="EUT20" s="63"/>
      <c r="EUU20" s="63"/>
      <c r="EUV20" s="63"/>
      <c r="EUW20" s="63"/>
      <c r="EUX20" s="63"/>
      <c r="EUY20" s="63"/>
      <c r="EUZ20" s="63"/>
      <c r="EVA20" s="63"/>
      <c r="EVB20" s="63"/>
      <c r="EVC20" s="63"/>
      <c r="EVD20" s="63"/>
      <c r="EVE20" s="63"/>
      <c r="EVF20" s="63"/>
      <c r="EVG20" s="63"/>
      <c r="EVH20" s="63"/>
      <c r="EVI20" s="63"/>
      <c r="EVJ20" s="63"/>
      <c r="EVK20" s="63"/>
      <c r="EVL20" s="63"/>
      <c r="EVM20" s="63"/>
      <c r="EVN20" s="63"/>
      <c r="EVO20" s="63"/>
      <c r="EVP20" s="63"/>
      <c r="EVQ20" s="63"/>
      <c r="EVR20" s="63"/>
      <c r="EVS20" s="63"/>
      <c r="EVT20" s="63"/>
      <c r="EVU20" s="63"/>
      <c r="EVV20" s="63"/>
      <c r="EVW20" s="63"/>
      <c r="EVX20" s="63"/>
      <c r="EVY20" s="63"/>
      <c r="EVZ20" s="63"/>
      <c r="EWA20" s="63"/>
      <c r="EWB20" s="63"/>
      <c r="EWC20" s="63"/>
      <c r="EWD20" s="63"/>
      <c r="EWE20" s="63"/>
      <c r="EWF20" s="63"/>
      <c r="EWG20" s="63"/>
      <c r="EWH20" s="63"/>
      <c r="EWI20" s="63"/>
      <c r="EWJ20" s="63"/>
      <c r="EWK20" s="63"/>
      <c r="EWL20" s="63"/>
      <c r="EWM20" s="63"/>
      <c r="EWN20" s="63"/>
      <c r="EWO20" s="63"/>
      <c r="EWP20" s="63"/>
      <c r="EWQ20" s="63"/>
      <c r="EWR20" s="63"/>
      <c r="EWS20" s="63"/>
      <c r="EWT20" s="63"/>
      <c r="EWU20" s="63"/>
      <c r="EWV20" s="63"/>
      <c r="EWW20" s="63"/>
      <c r="EWX20" s="63"/>
      <c r="EWY20" s="63"/>
      <c r="EWZ20" s="63"/>
      <c r="EXA20" s="63"/>
      <c r="EXB20" s="63"/>
      <c r="EXC20" s="63"/>
      <c r="EXD20" s="63"/>
      <c r="EXE20" s="63"/>
      <c r="EXF20" s="63"/>
      <c r="EXG20" s="63"/>
      <c r="EXH20" s="63"/>
      <c r="EXI20" s="63"/>
      <c r="EXJ20" s="63"/>
      <c r="EXK20" s="63"/>
      <c r="EXL20" s="63"/>
      <c r="EXM20" s="63"/>
      <c r="EXN20" s="63"/>
      <c r="EXO20" s="63"/>
      <c r="EXP20" s="63"/>
      <c r="EXQ20" s="63"/>
      <c r="EXR20" s="63"/>
      <c r="EXS20" s="63"/>
      <c r="EXT20" s="63"/>
      <c r="EXU20" s="63"/>
      <c r="EXV20" s="63"/>
      <c r="EXW20" s="63"/>
      <c r="EXX20" s="63"/>
      <c r="EXY20" s="63"/>
      <c r="EXZ20" s="63"/>
      <c r="EYA20" s="63"/>
      <c r="EYB20" s="63"/>
      <c r="EYC20" s="63"/>
      <c r="EYD20" s="63"/>
      <c r="EYE20" s="63"/>
      <c r="EYF20" s="63"/>
      <c r="EYG20" s="63"/>
      <c r="EYH20" s="63"/>
      <c r="EYI20" s="63"/>
      <c r="EYJ20" s="63"/>
      <c r="EYK20" s="63"/>
      <c r="EYL20" s="63"/>
      <c r="EYM20" s="63"/>
      <c r="EYN20" s="63"/>
      <c r="EYO20" s="63"/>
      <c r="EYP20" s="63"/>
      <c r="EYQ20" s="63"/>
      <c r="EYR20" s="63"/>
      <c r="EYS20" s="63"/>
      <c r="EYT20" s="63"/>
      <c r="EYU20" s="63"/>
      <c r="EYV20" s="63"/>
      <c r="EYW20" s="63"/>
      <c r="EYX20" s="63"/>
      <c r="EYY20" s="63"/>
      <c r="EYZ20" s="63"/>
      <c r="EZA20" s="63"/>
      <c r="EZB20" s="63"/>
      <c r="EZC20" s="63"/>
      <c r="EZD20" s="63"/>
      <c r="EZE20" s="63"/>
      <c r="EZF20" s="63"/>
      <c r="EZG20" s="63"/>
      <c r="EZH20" s="63"/>
      <c r="EZI20" s="63"/>
      <c r="EZJ20" s="63"/>
      <c r="EZK20" s="63"/>
      <c r="EZL20" s="63"/>
      <c r="EZM20" s="63"/>
      <c r="EZN20" s="63"/>
      <c r="EZO20" s="63"/>
      <c r="EZP20" s="63"/>
      <c r="EZQ20" s="63"/>
      <c r="EZR20" s="63"/>
      <c r="EZS20" s="63"/>
      <c r="EZT20" s="63"/>
      <c r="EZU20" s="63"/>
      <c r="EZV20" s="63"/>
      <c r="EZW20" s="63"/>
      <c r="EZX20" s="63"/>
      <c r="EZY20" s="63"/>
      <c r="EZZ20" s="63"/>
      <c r="FAA20" s="63"/>
      <c r="FAB20" s="63"/>
      <c r="FAC20" s="63"/>
      <c r="FAD20" s="63"/>
      <c r="FAE20" s="63"/>
      <c r="FAF20" s="63"/>
      <c r="FAG20" s="63"/>
      <c r="FAH20" s="63"/>
      <c r="FAI20" s="63"/>
      <c r="FAJ20" s="63"/>
      <c r="FAK20" s="63"/>
      <c r="FAL20" s="63"/>
      <c r="FAM20" s="63"/>
      <c r="FAN20" s="63"/>
      <c r="FAO20" s="63"/>
      <c r="FAP20" s="63"/>
      <c r="FAQ20" s="63"/>
      <c r="FAR20" s="63"/>
      <c r="FAS20" s="63"/>
      <c r="FAT20" s="63"/>
      <c r="FAU20" s="63"/>
      <c r="FAV20" s="63"/>
      <c r="FAW20" s="63"/>
      <c r="FAX20" s="63"/>
      <c r="FAY20" s="63"/>
      <c r="FAZ20" s="63"/>
      <c r="FBA20" s="63"/>
      <c r="FBB20" s="63"/>
      <c r="FBC20" s="63"/>
      <c r="FBD20" s="63"/>
      <c r="FBE20" s="63"/>
      <c r="FBF20" s="63"/>
      <c r="FBG20" s="63"/>
      <c r="FBH20" s="63"/>
      <c r="FBI20" s="63"/>
      <c r="FBJ20" s="63"/>
      <c r="FBK20" s="63"/>
      <c r="FBL20" s="63"/>
      <c r="FBM20" s="63"/>
      <c r="FBN20" s="63"/>
      <c r="FBO20" s="63"/>
      <c r="FBP20" s="63"/>
      <c r="FBQ20" s="63"/>
      <c r="FBR20" s="63"/>
      <c r="FBS20" s="63"/>
      <c r="FBT20" s="63"/>
      <c r="FBU20" s="63"/>
      <c r="FBV20" s="63"/>
      <c r="FBW20" s="63"/>
      <c r="FBX20" s="63"/>
      <c r="FBY20" s="63"/>
      <c r="FBZ20" s="63"/>
      <c r="FCA20" s="63"/>
      <c r="FCB20" s="63"/>
      <c r="FCC20" s="63"/>
      <c r="FCD20" s="63"/>
      <c r="FCE20" s="63"/>
      <c r="FCF20" s="63"/>
      <c r="FCG20" s="63"/>
      <c r="FCH20" s="63"/>
      <c r="FCI20" s="63"/>
      <c r="FCJ20" s="63"/>
      <c r="FCK20" s="63"/>
      <c r="FCL20" s="63"/>
      <c r="FCM20" s="63"/>
      <c r="FCN20" s="63"/>
      <c r="FCO20" s="63"/>
      <c r="FCP20" s="63"/>
      <c r="FCQ20" s="63"/>
      <c r="FCR20" s="63"/>
      <c r="FCS20" s="63"/>
      <c r="FCT20" s="63"/>
      <c r="FCU20" s="63"/>
      <c r="FCV20" s="63"/>
      <c r="FCW20" s="63"/>
      <c r="FCX20" s="63"/>
      <c r="FCY20" s="63"/>
      <c r="FCZ20" s="63"/>
      <c r="FDA20" s="63"/>
      <c r="FDB20" s="63"/>
      <c r="FDC20" s="63"/>
      <c r="FDD20" s="63"/>
      <c r="FDE20" s="63"/>
      <c r="FDF20" s="63"/>
      <c r="FDG20" s="63"/>
      <c r="FDH20" s="63"/>
      <c r="FDI20" s="63"/>
      <c r="FDJ20" s="63"/>
      <c r="FDK20" s="63"/>
      <c r="FDL20" s="63"/>
      <c r="FDM20" s="63"/>
      <c r="FDN20" s="63"/>
      <c r="FDO20" s="63"/>
      <c r="FDP20" s="63"/>
      <c r="FDQ20" s="63"/>
      <c r="FDR20" s="63"/>
      <c r="FDS20" s="63"/>
      <c r="FDT20" s="63"/>
      <c r="FDU20" s="63"/>
      <c r="FDV20" s="63"/>
      <c r="FDW20" s="63"/>
      <c r="FDX20" s="63"/>
      <c r="FDY20" s="63"/>
      <c r="FDZ20" s="63"/>
      <c r="FEA20" s="63"/>
      <c r="FEB20" s="63"/>
      <c r="FEC20" s="63"/>
      <c r="FED20" s="63"/>
      <c r="FEE20" s="63"/>
      <c r="FEF20" s="63"/>
      <c r="FEG20" s="63"/>
      <c r="FEH20" s="63"/>
      <c r="FEI20" s="63"/>
      <c r="FEJ20" s="63"/>
      <c r="FEK20" s="63"/>
      <c r="FEL20" s="63"/>
      <c r="FEM20" s="63"/>
      <c r="FEN20" s="63"/>
      <c r="FEO20" s="63"/>
      <c r="FEP20" s="63"/>
      <c r="FEQ20" s="63"/>
      <c r="FER20" s="63"/>
      <c r="FES20" s="63"/>
      <c r="FET20" s="63"/>
      <c r="FEU20" s="63"/>
      <c r="FEV20" s="63"/>
      <c r="FEW20" s="63"/>
      <c r="FEX20" s="63"/>
      <c r="FEY20" s="63"/>
      <c r="FEZ20" s="63"/>
      <c r="FFA20" s="63"/>
      <c r="FFB20" s="63"/>
      <c r="FFC20" s="63"/>
      <c r="FFD20" s="63"/>
      <c r="FFE20" s="63"/>
      <c r="FFF20" s="63"/>
      <c r="FFG20" s="63"/>
      <c r="FFH20" s="63"/>
      <c r="FFI20" s="63"/>
      <c r="FFJ20" s="63"/>
      <c r="FFK20" s="63"/>
      <c r="FFL20" s="63"/>
      <c r="FFM20" s="63"/>
      <c r="FFN20" s="63"/>
      <c r="FFO20" s="63"/>
      <c r="FFP20" s="63"/>
      <c r="FFQ20" s="63"/>
      <c r="FFR20" s="63"/>
      <c r="FFS20" s="63"/>
      <c r="FFT20" s="63"/>
      <c r="FFU20" s="63"/>
      <c r="FFV20" s="63"/>
      <c r="FFW20" s="63"/>
      <c r="FFX20" s="63"/>
      <c r="FFY20" s="63"/>
      <c r="FFZ20" s="63"/>
      <c r="FGA20" s="63"/>
      <c r="FGB20" s="63"/>
      <c r="FGC20" s="63"/>
      <c r="FGD20" s="63"/>
      <c r="FGE20" s="63"/>
      <c r="FGF20" s="63"/>
      <c r="FGG20" s="63"/>
      <c r="FGH20" s="63"/>
      <c r="FGI20" s="63"/>
      <c r="FGJ20" s="63"/>
      <c r="FGK20" s="63"/>
      <c r="FGL20" s="63"/>
      <c r="FGM20" s="63"/>
      <c r="FGN20" s="63"/>
      <c r="FGO20" s="63"/>
      <c r="FGP20" s="63"/>
      <c r="FGQ20" s="63"/>
      <c r="FGR20" s="63"/>
      <c r="FGS20" s="63"/>
      <c r="FGT20" s="63"/>
      <c r="FGU20" s="63"/>
      <c r="FGV20" s="63"/>
      <c r="FGW20" s="63"/>
      <c r="FGX20" s="63"/>
      <c r="FGY20" s="63"/>
      <c r="FGZ20" s="63"/>
      <c r="FHA20" s="63"/>
      <c r="FHB20" s="63"/>
      <c r="FHC20" s="63"/>
      <c r="FHD20" s="63"/>
      <c r="FHE20" s="63"/>
      <c r="FHF20" s="63"/>
      <c r="FHG20" s="63"/>
      <c r="FHH20" s="63"/>
      <c r="FHI20" s="63"/>
      <c r="FHJ20" s="63"/>
      <c r="FHK20" s="63"/>
      <c r="FHL20" s="63"/>
      <c r="FHM20" s="63"/>
      <c r="FHN20" s="63"/>
      <c r="FHO20" s="63"/>
      <c r="FHP20" s="63"/>
      <c r="FHQ20" s="63"/>
      <c r="FHR20" s="63"/>
      <c r="FHS20" s="63"/>
      <c r="FHT20" s="63"/>
      <c r="FHU20" s="63"/>
      <c r="FHV20" s="63"/>
      <c r="FHW20" s="63"/>
      <c r="FHX20" s="63"/>
      <c r="FHY20" s="63"/>
      <c r="FHZ20" s="63"/>
      <c r="FIA20" s="63"/>
      <c r="FIB20" s="63"/>
      <c r="FIC20" s="63"/>
      <c r="FID20" s="63"/>
      <c r="FIE20" s="63"/>
      <c r="FIF20" s="63"/>
      <c r="FIG20" s="63"/>
      <c r="FIH20" s="63"/>
      <c r="FII20" s="63"/>
      <c r="FIJ20" s="63"/>
      <c r="FIK20" s="63"/>
      <c r="FIL20" s="63"/>
      <c r="FIM20" s="63"/>
      <c r="FIN20" s="63"/>
      <c r="FIO20" s="63"/>
      <c r="FIP20" s="63"/>
      <c r="FIQ20" s="63"/>
      <c r="FIR20" s="63"/>
      <c r="FIS20" s="63"/>
      <c r="FIT20" s="63"/>
      <c r="FIU20" s="63"/>
      <c r="FIV20" s="63"/>
      <c r="FIW20" s="63"/>
      <c r="FIX20" s="63"/>
      <c r="FIY20" s="63"/>
      <c r="FIZ20" s="63"/>
      <c r="FJA20" s="63"/>
      <c r="FJB20" s="63"/>
      <c r="FJC20" s="63"/>
      <c r="FJD20" s="63"/>
      <c r="FJE20" s="63"/>
      <c r="FJF20" s="63"/>
      <c r="FJG20" s="63"/>
      <c r="FJH20" s="63"/>
      <c r="FJI20" s="63"/>
      <c r="FJJ20" s="63"/>
      <c r="FJK20" s="63"/>
      <c r="FJL20" s="63"/>
      <c r="FJM20" s="63"/>
      <c r="FJN20" s="63"/>
      <c r="FJO20" s="63"/>
      <c r="FJP20" s="63"/>
      <c r="FJQ20" s="63"/>
      <c r="FJR20" s="63"/>
      <c r="FJS20" s="63"/>
      <c r="FJT20" s="63"/>
      <c r="FJU20" s="63"/>
      <c r="FJV20" s="63"/>
      <c r="FJW20" s="63"/>
      <c r="FJX20" s="63"/>
      <c r="FJY20" s="63"/>
      <c r="FJZ20" s="63"/>
      <c r="FKA20" s="63"/>
      <c r="FKB20" s="63"/>
      <c r="FKC20" s="63"/>
      <c r="FKD20" s="63"/>
      <c r="FKE20" s="63"/>
      <c r="FKF20" s="63"/>
      <c r="FKG20" s="63"/>
      <c r="FKH20" s="63"/>
      <c r="FKI20" s="63"/>
      <c r="FKJ20" s="63"/>
      <c r="FKK20" s="63"/>
      <c r="FKL20" s="63"/>
      <c r="FKM20" s="63"/>
      <c r="FKN20" s="63"/>
      <c r="FKO20" s="63"/>
      <c r="FKP20" s="63"/>
      <c r="FKQ20" s="63"/>
      <c r="FKR20" s="63"/>
      <c r="FKS20" s="63"/>
      <c r="FKT20" s="63"/>
      <c r="FKU20" s="63"/>
      <c r="FKV20" s="63"/>
      <c r="FKW20" s="63"/>
      <c r="FKX20" s="63"/>
      <c r="FKY20" s="63"/>
      <c r="FKZ20" s="63"/>
      <c r="FLA20" s="63"/>
      <c r="FLB20" s="63"/>
      <c r="FLC20" s="63"/>
      <c r="FLD20" s="63"/>
      <c r="FLE20" s="63"/>
      <c r="FLF20" s="63"/>
      <c r="FLG20" s="63"/>
      <c r="FLH20" s="63"/>
      <c r="FLI20" s="63"/>
      <c r="FLJ20" s="63"/>
      <c r="FLK20" s="63"/>
      <c r="FLL20" s="63"/>
      <c r="FLM20" s="63"/>
      <c r="FLN20" s="63"/>
      <c r="FLO20" s="63"/>
      <c r="FLP20" s="63"/>
      <c r="FLQ20" s="63"/>
      <c r="FLR20" s="63"/>
      <c r="FLS20" s="63"/>
      <c r="FLT20" s="63"/>
      <c r="FLU20" s="63"/>
      <c r="FLV20" s="63"/>
      <c r="FLW20" s="63"/>
      <c r="FLX20" s="63"/>
      <c r="FLY20" s="63"/>
      <c r="FLZ20" s="63"/>
      <c r="FMA20" s="63"/>
      <c r="FMB20" s="63"/>
      <c r="FMC20" s="63"/>
      <c r="FMD20" s="63"/>
      <c r="FME20" s="63"/>
      <c r="FMF20" s="63"/>
      <c r="FMG20" s="63"/>
      <c r="FMH20" s="63"/>
      <c r="FMI20" s="63"/>
      <c r="FMJ20" s="63"/>
      <c r="FMK20" s="63"/>
      <c r="FML20" s="63"/>
      <c r="FMM20" s="63"/>
      <c r="FMN20" s="63"/>
      <c r="FMO20" s="63"/>
      <c r="FMP20" s="63"/>
      <c r="FMQ20" s="63"/>
      <c r="FMR20" s="63"/>
      <c r="FMS20" s="63"/>
      <c r="FMT20" s="63"/>
      <c r="FMU20" s="63"/>
      <c r="FMV20" s="63"/>
      <c r="FMW20" s="63"/>
      <c r="FMX20" s="63"/>
      <c r="FMY20" s="63"/>
      <c r="FMZ20" s="63"/>
      <c r="FNA20" s="63"/>
      <c r="FNB20" s="63"/>
      <c r="FNC20" s="63"/>
      <c r="FND20" s="63"/>
      <c r="FNE20" s="63"/>
      <c r="FNF20" s="63"/>
      <c r="FNG20" s="63"/>
      <c r="FNH20" s="63"/>
      <c r="FNI20" s="63"/>
      <c r="FNJ20" s="63"/>
      <c r="FNK20" s="63"/>
      <c r="FNL20" s="63"/>
      <c r="FNM20" s="63"/>
      <c r="FNN20" s="63"/>
      <c r="FNO20" s="63"/>
      <c r="FNP20" s="63"/>
      <c r="FNQ20" s="63"/>
      <c r="FNR20" s="63"/>
      <c r="FNS20" s="63"/>
      <c r="FNT20" s="63"/>
      <c r="FNU20" s="63"/>
      <c r="FNV20" s="63"/>
      <c r="FNW20" s="63"/>
      <c r="FNX20" s="63"/>
      <c r="FNY20" s="63"/>
      <c r="FNZ20" s="63"/>
      <c r="FOA20" s="63"/>
      <c r="FOB20" s="63"/>
      <c r="FOC20" s="63"/>
      <c r="FOD20" s="63"/>
      <c r="FOE20" s="63"/>
      <c r="FOF20" s="63"/>
      <c r="FOG20" s="63"/>
      <c r="FOH20" s="63"/>
      <c r="FOI20" s="63"/>
      <c r="FOJ20" s="63"/>
      <c r="FOK20" s="63"/>
      <c r="FOL20" s="63"/>
      <c r="FOM20" s="63"/>
      <c r="FON20" s="63"/>
      <c r="FOO20" s="63"/>
      <c r="FOP20" s="63"/>
      <c r="FOQ20" s="63"/>
      <c r="FOR20" s="63"/>
      <c r="FOS20" s="63"/>
      <c r="FOT20" s="63"/>
      <c r="FOU20" s="63"/>
      <c r="FOV20" s="63"/>
      <c r="FOW20" s="63"/>
      <c r="FOX20" s="63"/>
      <c r="FOY20" s="63"/>
      <c r="FOZ20" s="63"/>
      <c r="FPA20" s="63"/>
      <c r="FPB20" s="63"/>
      <c r="FPC20" s="63"/>
      <c r="FPD20" s="63"/>
      <c r="FPE20" s="63"/>
      <c r="FPF20" s="63"/>
      <c r="FPG20" s="63"/>
      <c r="FPH20" s="63"/>
      <c r="FPI20" s="63"/>
      <c r="FPJ20" s="63"/>
      <c r="FPK20" s="63"/>
      <c r="FPL20" s="63"/>
      <c r="FPM20" s="63"/>
      <c r="FPN20" s="63"/>
      <c r="FPO20" s="63"/>
      <c r="FPP20" s="63"/>
      <c r="FPQ20" s="63"/>
      <c r="FPR20" s="63"/>
      <c r="FPS20" s="63"/>
      <c r="FPT20" s="63"/>
      <c r="FPU20" s="63"/>
      <c r="FPV20" s="63"/>
      <c r="FPW20" s="63"/>
      <c r="FPX20" s="63"/>
      <c r="FPY20" s="63"/>
      <c r="FPZ20" s="63"/>
      <c r="FQA20" s="63"/>
      <c r="FQB20" s="63"/>
      <c r="FQC20" s="63"/>
      <c r="FQD20" s="63"/>
      <c r="FQE20" s="63"/>
      <c r="FQF20" s="63"/>
      <c r="FQG20" s="63"/>
      <c r="FQH20" s="63"/>
      <c r="FQI20" s="63"/>
      <c r="FQJ20" s="63"/>
      <c r="FQK20" s="63"/>
      <c r="FQL20" s="63"/>
      <c r="FQM20" s="63"/>
      <c r="FQN20" s="63"/>
      <c r="FQO20" s="63"/>
      <c r="FQP20" s="63"/>
      <c r="FQQ20" s="63"/>
      <c r="FQR20" s="63"/>
      <c r="FQS20" s="63"/>
      <c r="FQT20" s="63"/>
      <c r="FQU20" s="63"/>
      <c r="FQV20" s="63"/>
      <c r="FQW20" s="63"/>
      <c r="FQX20" s="63"/>
      <c r="FQY20" s="63"/>
      <c r="FQZ20" s="63"/>
      <c r="FRA20" s="63"/>
      <c r="FRB20" s="63"/>
      <c r="FRC20" s="63"/>
      <c r="FRD20" s="63"/>
      <c r="FRE20" s="63"/>
      <c r="FRF20" s="63"/>
      <c r="FRG20" s="63"/>
      <c r="FRH20" s="63"/>
      <c r="FRI20" s="63"/>
      <c r="FRJ20" s="63"/>
      <c r="FRK20" s="63"/>
      <c r="FRL20" s="63"/>
      <c r="FRM20" s="63"/>
      <c r="FRN20" s="63"/>
      <c r="FRO20" s="63"/>
      <c r="FRP20" s="63"/>
      <c r="FRQ20" s="63"/>
      <c r="FRR20" s="63"/>
      <c r="FRS20" s="63"/>
      <c r="FRT20" s="63"/>
      <c r="FRU20" s="63"/>
      <c r="FRV20" s="63"/>
      <c r="FRW20" s="63"/>
      <c r="FRX20" s="63"/>
      <c r="FRY20" s="63"/>
      <c r="FRZ20" s="63"/>
      <c r="FSA20" s="63"/>
      <c r="FSB20" s="63"/>
      <c r="FSC20" s="63"/>
      <c r="FSD20" s="63"/>
      <c r="FSE20" s="63"/>
      <c r="FSF20" s="63"/>
      <c r="FSG20" s="63"/>
      <c r="FSH20" s="63"/>
      <c r="FSI20" s="63"/>
      <c r="FSJ20" s="63"/>
      <c r="FSK20" s="63"/>
      <c r="FSL20" s="63"/>
      <c r="FSM20" s="63"/>
      <c r="FSN20" s="63"/>
      <c r="FSO20" s="63"/>
      <c r="FSP20" s="63"/>
      <c r="FSQ20" s="63"/>
      <c r="FSR20" s="63"/>
      <c r="FSS20" s="63"/>
      <c r="FST20" s="63"/>
      <c r="FSU20" s="63"/>
      <c r="FSV20" s="63"/>
      <c r="FSW20" s="63"/>
      <c r="FSX20" s="63"/>
      <c r="FSY20" s="63"/>
      <c r="FSZ20" s="63"/>
      <c r="FTA20" s="63"/>
      <c r="FTB20" s="63"/>
      <c r="FTC20" s="63"/>
      <c r="FTD20" s="63"/>
      <c r="FTE20" s="63"/>
      <c r="FTF20" s="63"/>
      <c r="FTG20" s="63"/>
      <c r="FTH20" s="63"/>
      <c r="FTI20" s="63"/>
      <c r="FTJ20" s="63"/>
      <c r="FTK20" s="63"/>
      <c r="FTL20" s="63"/>
      <c r="FTM20" s="63"/>
      <c r="FTN20" s="63"/>
      <c r="FTO20" s="63"/>
      <c r="FTP20" s="63"/>
      <c r="FTQ20" s="63"/>
      <c r="FTR20" s="63"/>
      <c r="FTS20" s="63"/>
      <c r="FTT20" s="63"/>
      <c r="FTU20" s="63"/>
      <c r="FTV20" s="63"/>
      <c r="FTW20" s="63"/>
      <c r="FTX20" s="63"/>
      <c r="FTY20" s="63"/>
      <c r="FTZ20" s="63"/>
      <c r="FUA20" s="63"/>
      <c r="FUB20" s="63"/>
      <c r="FUC20" s="63"/>
      <c r="FUD20" s="63"/>
      <c r="FUE20" s="63"/>
      <c r="FUF20" s="63"/>
      <c r="FUG20" s="63"/>
      <c r="FUH20" s="63"/>
      <c r="FUI20" s="63"/>
      <c r="FUJ20" s="63"/>
      <c r="FUK20" s="63"/>
      <c r="FUL20" s="63"/>
      <c r="FUM20" s="63"/>
      <c r="FUN20" s="63"/>
      <c r="FUO20" s="63"/>
      <c r="FUP20" s="63"/>
      <c r="FUQ20" s="63"/>
      <c r="FUR20" s="63"/>
      <c r="FUS20" s="63"/>
      <c r="FUT20" s="63"/>
      <c r="FUU20" s="63"/>
      <c r="FUV20" s="63"/>
      <c r="FUW20" s="63"/>
      <c r="FUX20" s="63"/>
      <c r="FUY20" s="63"/>
      <c r="FUZ20" s="63"/>
      <c r="FVA20" s="63"/>
      <c r="FVB20" s="63"/>
      <c r="FVC20" s="63"/>
      <c r="FVD20" s="63"/>
      <c r="FVE20" s="63"/>
      <c r="FVF20" s="63"/>
      <c r="FVG20" s="63"/>
      <c r="FVH20" s="63"/>
      <c r="FVI20" s="63"/>
      <c r="FVJ20" s="63"/>
      <c r="FVK20" s="63"/>
      <c r="FVL20" s="63"/>
      <c r="FVM20" s="63"/>
      <c r="FVN20" s="63"/>
      <c r="FVO20" s="63"/>
      <c r="FVP20" s="63"/>
      <c r="FVQ20" s="63"/>
      <c r="FVR20" s="63"/>
      <c r="FVS20" s="63"/>
      <c r="FVT20" s="63"/>
      <c r="FVU20" s="63"/>
      <c r="FVV20" s="63"/>
      <c r="FVW20" s="63"/>
      <c r="FVX20" s="63"/>
      <c r="FVY20" s="63"/>
      <c r="FVZ20" s="63"/>
      <c r="FWA20" s="63"/>
      <c r="FWB20" s="63"/>
      <c r="FWC20" s="63"/>
      <c r="FWD20" s="63"/>
      <c r="FWE20" s="63"/>
      <c r="FWF20" s="63"/>
      <c r="FWG20" s="63"/>
      <c r="FWH20" s="63"/>
      <c r="FWI20" s="63"/>
      <c r="FWJ20" s="63"/>
      <c r="FWK20" s="63"/>
      <c r="FWL20" s="63"/>
      <c r="FWM20" s="63"/>
      <c r="FWN20" s="63"/>
      <c r="FWO20" s="63"/>
      <c r="FWP20" s="63"/>
      <c r="FWQ20" s="63"/>
      <c r="FWR20" s="63"/>
      <c r="FWS20" s="63"/>
      <c r="FWT20" s="63"/>
      <c r="FWU20" s="63"/>
      <c r="FWV20" s="63"/>
      <c r="FWW20" s="63"/>
      <c r="FWX20" s="63"/>
      <c r="FWY20" s="63"/>
      <c r="FWZ20" s="63"/>
      <c r="FXA20" s="63"/>
      <c r="FXB20" s="63"/>
      <c r="FXC20" s="63"/>
      <c r="FXD20" s="63"/>
      <c r="FXE20" s="63"/>
      <c r="FXF20" s="63"/>
      <c r="FXG20" s="63"/>
      <c r="FXH20" s="63"/>
      <c r="FXI20" s="63"/>
      <c r="FXJ20" s="63"/>
      <c r="FXK20" s="63"/>
      <c r="FXL20" s="63"/>
      <c r="FXM20" s="63"/>
      <c r="FXN20" s="63"/>
      <c r="FXO20" s="63"/>
      <c r="FXP20" s="63"/>
      <c r="FXQ20" s="63"/>
      <c r="FXR20" s="63"/>
      <c r="FXS20" s="63"/>
      <c r="FXT20" s="63"/>
      <c r="FXU20" s="63"/>
      <c r="FXV20" s="63"/>
      <c r="FXW20" s="63"/>
      <c r="FXX20" s="63"/>
      <c r="FXY20" s="63"/>
      <c r="FXZ20" s="63"/>
      <c r="FYA20" s="63"/>
      <c r="FYB20" s="63"/>
      <c r="FYC20" s="63"/>
      <c r="FYD20" s="63"/>
      <c r="FYE20" s="63"/>
      <c r="FYF20" s="63"/>
      <c r="FYG20" s="63"/>
      <c r="FYH20" s="63"/>
      <c r="FYI20" s="63"/>
      <c r="FYJ20" s="63"/>
      <c r="FYK20" s="63"/>
      <c r="FYL20" s="63"/>
      <c r="FYM20" s="63"/>
      <c r="FYN20" s="63"/>
      <c r="FYO20" s="63"/>
      <c r="FYP20" s="63"/>
      <c r="FYQ20" s="63"/>
      <c r="FYR20" s="63"/>
      <c r="FYS20" s="63"/>
      <c r="FYT20" s="63"/>
      <c r="FYU20" s="63"/>
      <c r="FYV20" s="63"/>
      <c r="FYW20" s="63"/>
      <c r="FYX20" s="63"/>
      <c r="FYY20" s="63"/>
      <c r="FYZ20" s="63"/>
      <c r="FZA20" s="63"/>
      <c r="FZB20" s="63"/>
      <c r="FZC20" s="63"/>
      <c r="FZD20" s="63"/>
      <c r="FZE20" s="63"/>
      <c r="FZF20" s="63"/>
      <c r="FZG20" s="63"/>
      <c r="FZH20" s="63"/>
      <c r="FZI20" s="63"/>
      <c r="FZJ20" s="63"/>
      <c r="FZK20" s="63"/>
      <c r="FZL20" s="63"/>
      <c r="FZM20" s="63"/>
      <c r="FZN20" s="63"/>
      <c r="FZO20" s="63"/>
      <c r="FZP20" s="63"/>
      <c r="FZQ20" s="63"/>
      <c r="FZR20" s="63"/>
      <c r="FZS20" s="63"/>
      <c r="FZT20" s="63"/>
      <c r="FZU20" s="63"/>
      <c r="FZV20" s="63"/>
      <c r="FZW20" s="63"/>
      <c r="FZX20" s="63"/>
      <c r="FZY20" s="63"/>
      <c r="FZZ20" s="63"/>
      <c r="GAA20" s="63"/>
      <c r="GAB20" s="63"/>
      <c r="GAC20" s="63"/>
      <c r="GAD20" s="63"/>
      <c r="GAE20" s="63"/>
      <c r="GAF20" s="63"/>
      <c r="GAG20" s="63"/>
      <c r="GAH20" s="63"/>
      <c r="GAI20" s="63"/>
      <c r="GAJ20" s="63"/>
      <c r="GAK20" s="63"/>
      <c r="GAL20" s="63"/>
      <c r="GAM20" s="63"/>
      <c r="GAN20" s="63"/>
      <c r="GAO20" s="63"/>
      <c r="GAP20" s="63"/>
      <c r="GAQ20" s="63"/>
      <c r="GAR20" s="63"/>
      <c r="GAS20" s="63"/>
      <c r="GAT20" s="63"/>
      <c r="GAU20" s="63"/>
      <c r="GAV20" s="63"/>
      <c r="GAW20" s="63"/>
      <c r="GAX20" s="63"/>
      <c r="GAY20" s="63"/>
      <c r="GAZ20" s="63"/>
      <c r="GBA20" s="63"/>
      <c r="GBB20" s="63"/>
      <c r="GBC20" s="63"/>
      <c r="GBD20" s="63"/>
      <c r="GBE20" s="63"/>
      <c r="GBF20" s="63"/>
      <c r="GBG20" s="63"/>
      <c r="GBH20" s="63"/>
      <c r="GBI20" s="63"/>
      <c r="GBJ20" s="63"/>
      <c r="GBK20" s="63"/>
      <c r="GBL20" s="63"/>
      <c r="GBM20" s="63"/>
      <c r="GBN20" s="63"/>
      <c r="GBO20" s="63"/>
      <c r="GBP20" s="63"/>
      <c r="GBQ20" s="63"/>
      <c r="GBR20" s="63"/>
      <c r="GBS20" s="63"/>
      <c r="GBT20" s="63"/>
      <c r="GBU20" s="63"/>
      <c r="GBV20" s="63"/>
      <c r="GBW20" s="63"/>
      <c r="GBX20" s="63"/>
      <c r="GBY20" s="63"/>
      <c r="GBZ20" s="63"/>
      <c r="GCA20" s="63"/>
      <c r="GCB20" s="63"/>
      <c r="GCC20" s="63"/>
      <c r="GCD20" s="63"/>
      <c r="GCE20" s="63"/>
      <c r="GCF20" s="63"/>
      <c r="GCG20" s="63"/>
      <c r="GCH20" s="63"/>
      <c r="GCI20" s="63"/>
      <c r="GCJ20" s="63"/>
      <c r="GCK20" s="63"/>
      <c r="GCL20" s="63"/>
      <c r="GCM20" s="63"/>
      <c r="GCN20" s="63"/>
      <c r="GCO20" s="63"/>
      <c r="GCP20" s="63"/>
      <c r="GCQ20" s="63"/>
      <c r="GCR20" s="63"/>
      <c r="GCS20" s="63"/>
      <c r="GCT20" s="63"/>
      <c r="GCU20" s="63"/>
      <c r="GCV20" s="63"/>
      <c r="GCW20" s="63"/>
      <c r="GCX20" s="63"/>
      <c r="GCY20" s="63"/>
      <c r="GCZ20" s="63"/>
      <c r="GDA20" s="63"/>
      <c r="GDB20" s="63"/>
      <c r="GDC20" s="63"/>
      <c r="GDD20" s="63"/>
      <c r="GDE20" s="63"/>
      <c r="GDF20" s="63"/>
      <c r="GDG20" s="63"/>
      <c r="GDH20" s="63"/>
      <c r="GDI20" s="63"/>
      <c r="GDJ20" s="63"/>
      <c r="GDK20" s="63"/>
      <c r="GDL20" s="63"/>
      <c r="GDM20" s="63"/>
      <c r="GDN20" s="63"/>
      <c r="GDO20" s="63"/>
      <c r="GDP20" s="63"/>
      <c r="GDQ20" s="63"/>
      <c r="GDR20" s="63"/>
      <c r="GDS20" s="63"/>
      <c r="GDT20" s="63"/>
      <c r="GDU20" s="63"/>
      <c r="GDV20" s="63"/>
      <c r="GDW20" s="63"/>
      <c r="GDX20" s="63"/>
      <c r="GDY20" s="63"/>
      <c r="GDZ20" s="63"/>
      <c r="GEA20" s="63"/>
      <c r="GEB20" s="63"/>
      <c r="GEC20" s="63"/>
      <c r="GED20" s="63"/>
      <c r="GEE20" s="63"/>
      <c r="GEF20" s="63"/>
      <c r="GEG20" s="63"/>
      <c r="GEH20" s="63"/>
      <c r="GEI20" s="63"/>
      <c r="GEJ20" s="63"/>
      <c r="GEK20" s="63"/>
      <c r="GEL20" s="63"/>
      <c r="GEM20" s="63"/>
      <c r="GEN20" s="63"/>
      <c r="GEO20" s="63"/>
      <c r="GEP20" s="63"/>
      <c r="GEQ20" s="63"/>
      <c r="GER20" s="63"/>
      <c r="GES20" s="63"/>
      <c r="GET20" s="63"/>
      <c r="GEU20" s="63"/>
      <c r="GEV20" s="63"/>
      <c r="GEW20" s="63"/>
      <c r="GEX20" s="63"/>
      <c r="GEY20" s="63"/>
      <c r="GEZ20" s="63"/>
      <c r="GFA20" s="63"/>
      <c r="GFB20" s="63"/>
      <c r="GFC20" s="63"/>
      <c r="GFD20" s="63"/>
      <c r="GFE20" s="63"/>
      <c r="GFF20" s="63"/>
      <c r="GFG20" s="63"/>
      <c r="GFH20" s="63"/>
      <c r="GFI20" s="63"/>
      <c r="GFJ20" s="63"/>
      <c r="GFK20" s="63"/>
      <c r="GFL20" s="63"/>
      <c r="GFM20" s="63"/>
      <c r="GFN20" s="63"/>
      <c r="GFO20" s="63"/>
      <c r="GFP20" s="63"/>
      <c r="GFQ20" s="63"/>
      <c r="GFR20" s="63"/>
      <c r="GFS20" s="63"/>
      <c r="GFT20" s="63"/>
      <c r="GFU20" s="63"/>
      <c r="GFV20" s="63"/>
      <c r="GFW20" s="63"/>
      <c r="GFX20" s="63"/>
      <c r="GFY20" s="63"/>
      <c r="GFZ20" s="63"/>
      <c r="GGA20" s="63"/>
      <c r="GGB20" s="63"/>
      <c r="GGC20" s="63"/>
      <c r="GGD20" s="63"/>
      <c r="GGE20" s="63"/>
      <c r="GGF20" s="63"/>
      <c r="GGG20" s="63"/>
      <c r="GGH20" s="63"/>
      <c r="GGI20" s="63"/>
      <c r="GGJ20" s="63"/>
      <c r="GGK20" s="63"/>
      <c r="GGL20" s="63"/>
      <c r="GGM20" s="63"/>
      <c r="GGN20" s="63"/>
      <c r="GGO20" s="63"/>
      <c r="GGP20" s="63"/>
      <c r="GGQ20" s="63"/>
      <c r="GGR20" s="63"/>
      <c r="GGS20" s="63"/>
      <c r="GGT20" s="63"/>
      <c r="GGU20" s="63"/>
      <c r="GGV20" s="63"/>
      <c r="GGW20" s="63"/>
      <c r="GGX20" s="63"/>
      <c r="GGY20" s="63"/>
      <c r="GGZ20" s="63"/>
      <c r="GHA20" s="63"/>
      <c r="GHB20" s="63"/>
      <c r="GHC20" s="63"/>
      <c r="GHD20" s="63"/>
      <c r="GHE20" s="63"/>
      <c r="GHF20" s="63"/>
      <c r="GHG20" s="63"/>
      <c r="GHH20" s="63"/>
      <c r="GHI20" s="63"/>
      <c r="GHJ20" s="63"/>
      <c r="GHK20" s="63"/>
      <c r="GHL20" s="63"/>
      <c r="GHM20" s="63"/>
      <c r="GHN20" s="63"/>
      <c r="GHO20" s="63"/>
      <c r="GHP20" s="63"/>
      <c r="GHQ20" s="63"/>
      <c r="GHR20" s="63"/>
      <c r="GHS20" s="63"/>
      <c r="GHT20" s="63"/>
      <c r="GHU20" s="63"/>
      <c r="GHV20" s="63"/>
      <c r="GHW20" s="63"/>
      <c r="GHX20" s="63"/>
      <c r="GHY20" s="63"/>
      <c r="GHZ20" s="63"/>
      <c r="GIA20" s="63"/>
      <c r="GIB20" s="63"/>
      <c r="GIC20" s="63"/>
      <c r="GID20" s="63"/>
      <c r="GIE20" s="63"/>
      <c r="GIF20" s="63"/>
      <c r="GIG20" s="63"/>
      <c r="GIH20" s="63"/>
      <c r="GII20" s="63"/>
      <c r="GIJ20" s="63"/>
      <c r="GIK20" s="63"/>
      <c r="GIL20" s="63"/>
      <c r="GIM20" s="63"/>
      <c r="GIN20" s="63"/>
      <c r="GIO20" s="63"/>
      <c r="GIP20" s="63"/>
      <c r="GIQ20" s="63"/>
      <c r="GIR20" s="63"/>
      <c r="GIS20" s="63"/>
      <c r="GIT20" s="63"/>
      <c r="GIU20" s="63"/>
      <c r="GIV20" s="63"/>
      <c r="GIW20" s="63"/>
      <c r="GIX20" s="63"/>
      <c r="GIY20" s="63"/>
      <c r="GIZ20" s="63"/>
      <c r="GJA20" s="63"/>
      <c r="GJB20" s="63"/>
      <c r="GJC20" s="63"/>
      <c r="GJD20" s="63"/>
      <c r="GJE20" s="63"/>
      <c r="GJF20" s="63"/>
      <c r="GJG20" s="63"/>
      <c r="GJH20" s="63"/>
      <c r="GJI20" s="63"/>
      <c r="GJJ20" s="63"/>
      <c r="GJK20" s="63"/>
      <c r="GJL20" s="63"/>
      <c r="GJM20" s="63"/>
      <c r="GJN20" s="63"/>
      <c r="GJO20" s="63"/>
      <c r="GJP20" s="63"/>
      <c r="GJQ20" s="63"/>
      <c r="GJR20" s="63"/>
      <c r="GJS20" s="63"/>
      <c r="GJT20" s="63"/>
      <c r="GJU20" s="63"/>
      <c r="GJV20" s="63"/>
      <c r="GJW20" s="63"/>
      <c r="GJX20" s="63"/>
      <c r="GJY20" s="63"/>
      <c r="GJZ20" s="63"/>
      <c r="GKA20" s="63"/>
      <c r="GKB20" s="63"/>
      <c r="GKC20" s="63"/>
      <c r="GKD20" s="63"/>
      <c r="GKE20" s="63"/>
      <c r="GKF20" s="63"/>
      <c r="GKG20" s="63"/>
      <c r="GKH20" s="63"/>
      <c r="GKI20" s="63"/>
      <c r="GKJ20" s="63"/>
      <c r="GKK20" s="63"/>
      <c r="GKL20" s="63"/>
      <c r="GKM20" s="63"/>
      <c r="GKN20" s="63"/>
      <c r="GKO20" s="63"/>
      <c r="GKP20" s="63"/>
      <c r="GKQ20" s="63"/>
      <c r="GKR20" s="63"/>
      <c r="GKS20" s="63"/>
      <c r="GKT20" s="63"/>
      <c r="GKU20" s="63"/>
      <c r="GKV20" s="63"/>
      <c r="GKW20" s="63"/>
      <c r="GKX20" s="63"/>
      <c r="GKY20" s="63"/>
      <c r="GKZ20" s="63"/>
      <c r="GLA20" s="63"/>
      <c r="GLB20" s="63"/>
      <c r="GLC20" s="63"/>
      <c r="GLD20" s="63"/>
      <c r="GLE20" s="63"/>
      <c r="GLF20" s="63"/>
      <c r="GLG20" s="63"/>
      <c r="GLH20" s="63"/>
      <c r="GLI20" s="63"/>
      <c r="GLJ20" s="63"/>
      <c r="GLK20" s="63"/>
      <c r="GLL20" s="63"/>
      <c r="GLM20" s="63"/>
      <c r="GLN20" s="63"/>
      <c r="GLO20" s="63"/>
      <c r="GLP20" s="63"/>
      <c r="GLQ20" s="63"/>
      <c r="GLR20" s="63"/>
      <c r="GLS20" s="63"/>
      <c r="GLT20" s="63"/>
      <c r="GLU20" s="63"/>
      <c r="GLV20" s="63"/>
      <c r="GLW20" s="63"/>
      <c r="GLX20" s="63"/>
      <c r="GLY20" s="63"/>
      <c r="GLZ20" s="63"/>
      <c r="GMA20" s="63"/>
      <c r="GMB20" s="63"/>
      <c r="GMC20" s="63"/>
      <c r="GMD20" s="63"/>
      <c r="GME20" s="63"/>
      <c r="GMF20" s="63"/>
      <c r="GMG20" s="63"/>
      <c r="GMH20" s="63"/>
      <c r="GMI20" s="63"/>
      <c r="GMJ20" s="63"/>
      <c r="GMK20" s="63"/>
      <c r="GML20" s="63"/>
      <c r="GMM20" s="63"/>
      <c r="GMN20" s="63"/>
      <c r="GMO20" s="63"/>
      <c r="GMP20" s="63"/>
      <c r="GMQ20" s="63"/>
      <c r="GMR20" s="63"/>
      <c r="GMS20" s="63"/>
      <c r="GMT20" s="63"/>
      <c r="GMU20" s="63"/>
      <c r="GMV20" s="63"/>
      <c r="GMW20" s="63"/>
      <c r="GMX20" s="63"/>
      <c r="GMY20" s="63"/>
      <c r="GMZ20" s="63"/>
      <c r="GNA20" s="63"/>
      <c r="GNB20" s="63"/>
      <c r="GNC20" s="63"/>
      <c r="GND20" s="63"/>
      <c r="GNE20" s="63"/>
      <c r="GNF20" s="63"/>
      <c r="GNG20" s="63"/>
      <c r="GNH20" s="63"/>
      <c r="GNI20" s="63"/>
      <c r="GNJ20" s="63"/>
      <c r="GNK20" s="63"/>
      <c r="GNL20" s="63"/>
      <c r="GNM20" s="63"/>
      <c r="GNN20" s="63"/>
      <c r="GNO20" s="63"/>
      <c r="GNP20" s="63"/>
      <c r="GNQ20" s="63"/>
      <c r="GNR20" s="63"/>
      <c r="GNS20" s="63"/>
      <c r="GNT20" s="63"/>
      <c r="GNU20" s="63"/>
      <c r="GNV20" s="63"/>
      <c r="GNW20" s="63"/>
      <c r="GNX20" s="63"/>
      <c r="GNY20" s="63"/>
      <c r="GNZ20" s="63"/>
      <c r="GOA20" s="63"/>
      <c r="GOB20" s="63"/>
      <c r="GOC20" s="63"/>
      <c r="GOD20" s="63"/>
      <c r="GOE20" s="63"/>
      <c r="GOF20" s="63"/>
      <c r="GOG20" s="63"/>
      <c r="GOH20" s="63"/>
      <c r="GOI20" s="63"/>
      <c r="GOJ20" s="63"/>
      <c r="GOK20" s="63"/>
      <c r="GOL20" s="63"/>
      <c r="GOM20" s="63"/>
      <c r="GON20" s="63"/>
      <c r="GOO20" s="63"/>
      <c r="GOP20" s="63"/>
      <c r="GOQ20" s="63"/>
      <c r="GOR20" s="63"/>
      <c r="GOS20" s="63"/>
      <c r="GOT20" s="63"/>
      <c r="GOU20" s="63"/>
      <c r="GOV20" s="63"/>
      <c r="GOW20" s="63"/>
      <c r="GOX20" s="63"/>
      <c r="GOY20" s="63"/>
      <c r="GOZ20" s="63"/>
      <c r="GPA20" s="63"/>
      <c r="GPB20" s="63"/>
      <c r="GPC20" s="63"/>
      <c r="GPD20" s="63"/>
      <c r="GPE20" s="63"/>
      <c r="GPF20" s="63"/>
      <c r="GPG20" s="63"/>
      <c r="GPH20" s="63"/>
      <c r="GPI20" s="63"/>
      <c r="GPJ20" s="63"/>
      <c r="GPK20" s="63"/>
      <c r="GPL20" s="63"/>
      <c r="GPM20" s="63"/>
      <c r="GPN20" s="63"/>
      <c r="GPO20" s="63"/>
      <c r="GPP20" s="63"/>
      <c r="GPQ20" s="63"/>
      <c r="GPR20" s="63"/>
      <c r="GPS20" s="63"/>
      <c r="GPT20" s="63"/>
      <c r="GPU20" s="63"/>
      <c r="GPV20" s="63"/>
      <c r="GPW20" s="63"/>
      <c r="GPX20" s="63"/>
      <c r="GPY20" s="63"/>
      <c r="GPZ20" s="63"/>
      <c r="GQA20" s="63"/>
      <c r="GQB20" s="63"/>
      <c r="GQC20" s="63"/>
      <c r="GQD20" s="63"/>
      <c r="GQE20" s="63"/>
      <c r="GQF20" s="63"/>
      <c r="GQG20" s="63"/>
      <c r="GQH20" s="63"/>
      <c r="GQI20" s="63"/>
      <c r="GQJ20" s="63"/>
      <c r="GQK20" s="63"/>
      <c r="GQL20" s="63"/>
      <c r="GQM20" s="63"/>
      <c r="GQN20" s="63"/>
      <c r="GQO20" s="63"/>
      <c r="GQP20" s="63"/>
      <c r="GQQ20" s="63"/>
      <c r="GQR20" s="63"/>
      <c r="GQS20" s="63"/>
      <c r="GQT20" s="63"/>
      <c r="GQU20" s="63"/>
      <c r="GQV20" s="63"/>
      <c r="GQW20" s="63"/>
      <c r="GQX20" s="63"/>
      <c r="GQY20" s="63"/>
      <c r="GQZ20" s="63"/>
      <c r="GRA20" s="63"/>
      <c r="GRB20" s="63"/>
      <c r="GRC20" s="63"/>
      <c r="GRD20" s="63"/>
      <c r="GRE20" s="63"/>
      <c r="GRF20" s="63"/>
      <c r="GRG20" s="63"/>
      <c r="GRH20" s="63"/>
      <c r="GRI20" s="63"/>
      <c r="GRJ20" s="63"/>
      <c r="GRK20" s="63"/>
      <c r="GRL20" s="63"/>
      <c r="GRM20" s="63"/>
      <c r="GRN20" s="63"/>
      <c r="GRO20" s="63"/>
      <c r="GRP20" s="63"/>
      <c r="GRQ20" s="63"/>
      <c r="GRR20" s="63"/>
      <c r="GRS20" s="63"/>
      <c r="GRT20" s="63"/>
      <c r="GRU20" s="63"/>
      <c r="GRV20" s="63"/>
      <c r="GRW20" s="63"/>
      <c r="GRX20" s="63"/>
      <c r="GRY20" s="63"/>
      <c r="GRZ20" s="63"/>
      <c r="GSA20" s="63"/>
      <c r="GSB20" s="63"/>
      <c r="GSC20" s="63"/>
      <c r="GSD20" s="63"/>
      <c r="GSE20" s="63"/>
      <c r="GSF20" s="63"/>
      <c r="GSG20" s="63"/>
      <c r="GSH20" s="63"/>
      <c r="GSI20" s="63"/>
      <c r="GSJ20" s="63"/>
      <c r="GSK20" s="63"/>
      <c r="GSL20" s="63"/>
      <c r="GSM20" s="63"/>
      <c r="GSN20" s="63"/>
      <c r="GSO20" s="63"/>
      <c r="GSP20" s="63"/>
      <c r="GSQ20" s="63"/>
      <c r="GSR20" s="63"/>
      <c r="GSS20" s="63"/>
      <c r="GST20" s="63"/>
      <c r="GSU20" s="63"/>
      <c r="GSV20" s="63"/>
      <c r="GSW20" s="63"/>
      <c r="GSX20" s="63"/>
      <c r="GSY20" s="63"/>
      <c r="GSZ20" s="63"/>
      <c r="GTA20" s="63"/>
      <c r="GTB20" s="63"/>
      <c r="GTC20" s="63"/>
      <c r="GTD20" s="63"/>
      <c r="GTE20" s="63"/>
      <c r="GTF20" s="63"/>
      <c r="GTG20" s="63"/>
      <c r="GTH20" s="63"/>
      <c r="GTI20" s="63"/>
      <c r="GTJ20" s="63"/>
      <c r="GTK20" s="63"/>
      <c r="GTL20" s="63"/>
      <c r="GTM20" s="63"/>
      <c r="GTN20" s="63"/>
      <c r="GTO20" s="63"/>
      <c r="GTP20" s="63"/>
      <c r="GTQ20" s="63"/>
      <c r="GTR20" s="63"/>
      <c r="GTS20" s="63"/>
      <c r="GTT20" s="63"/>
      <c r="GTU20" s="63"/>
      <c r="GTV20" s="63"/>
      <c r="GTW20" s="63"/>
      <c r="GTX20" s="63"/>
      <c r="GTY20" s="63"/>
      <c r="GTZ20" s="63"/>
      <c r="GUA20" s="63"/>
      <c r="GUB20" s="63"/>
      <c r="GUC20" s="63"/>
      <c r="GUD20" s="63"/>
      <c r="GUE20" s="63"/>
      <c r="GUF20" s="63"/>
      <c r="GUG20" s="63"/>
      <c r="GUH20" s="63"/>
      <c r="GUI20" s="63"/>
      <c r="GUJ20" s="63"/>
      <c r="GUK20" s="63"/>
      <c r="GUL20" s="63"/>
      <c r="GUM20" s="63"/>
      <c r="GUN20" s="63"/>
      <c r="GUO20" s="63"/>
      <c r="GUP20" s="63"/>
      <c r="GUQ20" s="63"/>
      <c r="GUR20" s="63"/>
      <c r="GUS20" s="63"/>
      <c r="GUT20" s="63"/>
      <c r="GUU20" s="63"/>
      <c r="GUV20" s="63"/>
      <c r="GUW20" s="63"/>
      <c r="GUX20" s="63"/>
      <c r="GUY20" s="63"/>
      <c r="GUZ20" s="63"/>
      <c r="GVA20" s="63"/>
      <c r="GVB20" s="63"/>
      <c r="GVC20" s="63"/>
      <c r="GVD20" s="63"/>
      <c r="GVE20" s="63"/>
      <c r="GVF20" s="63"/>
      <c r="GVG20" s="63"/>
      <c r="GVH20" s="63"/>
      <c r="GVI20" s="63"/>
      <c r="GVJ20" s="63"/>
      <c r="GVK20" s="63"/>
      <c r="GVL20" s="63"/>
      <c r="GVM20" s="63"/>
      <c r="GVN20" s="63"/>
      <c r="GVO20" s="63"/>
      <c r="GVP20" s="63"/>
      <c r="GVQ20" s="63"/>
      <c r="GVR20" s="63"/>
      <c r="GVS20" s="63"/>
      <c r="GVT20" s="63"/>
      <c r="GVU20" s="63"/>
      <c r="GVV20" s="63"/>
      <c r="GVW20" s="63"/>
      <c r="GVX20" s="63"/>
      <c r="GVY20" s="63"/>
      <c r="GVZ20" s="63"/>
      <c r="GWA20" s="63"/>
      <c r="GWB20" s="63"/>
      <c r="GWC20" s="63"/>
      <c r="GWD20" s="63"/>
      <c r="GWE20" s="63"/>
      <c r="GWF20" s="63"/>
      <c r="GWG20" s="63"/>
      <c r="GWH20" s="63"/>
      <c r="GWI20" s="63"/>
      <c r="GWJ20" s="63"/>
      <c r="GWK20" s="63"/>
      <c r="GWL20" s="63"/>
      <c r="GWM20" s="63"/>
      <c r="GWN20" s="63"/>
      <c r="GWO20" s="63"/>
      <c r="GWP20" s="63"/>
      <c r="GWQ20" s="63"/>
      <c r="GWR20" s="63"/>
      <c r="GWS20" s="63"/>
      <c r="GWT20" s="63"/>
      <c r="GWU20" s="63"/>
      <c r="GWV20" s="63"/>
      <c r="GWW20" s="63"/>
      <c r="GWX20" s="63"/>
      <c r="GWY20" s="63"/>
      <c r="GWZ20" s="63"/>
      <c r="GXA20" s="63"/>
      <c r="GXB20" s="63"/>
      <c r="GXC20" s="63"/>
      <c r="GXD20" s="63"/>
      <c r="GXE20" s="63"/>
      <c r="GXF20" s="63"/>
      <c r="GXG20" s="63"/>
      <c r="GXH20" s="63"/>
      <c r="GXI20" s="63"/>
      <c r="GXJ20" s="63"/>
      <c r="GXK20" s="63"/>
      <c r="GXL20" s="63"/>
      <c r="GXM20" s="63"/>
      <c r="GXN20" s="63"/>
      <c r="GXO20" s="63"/>
      <c r="GXP20" s="63"/>
      <c r="GXQ20" s="63"/>
      <c r="GXR20" s="63"/>
      <c r="GXS20" s="63"/>
      <c r="GXT20" s="63"/>
      <c r="GXU20" s="63"/>
      <c r="GXV20" s="63"/>
      <c r="GXW20" s="63"/>
      <c r="GXX20" s="63"/>
      <c r="GXY20" s="63"/>
      <c r="GXZ20" s="63"/>
      <c r="GYA20" s="63"/>
      <c r="GYB20" s="63"/>
      <c r="GYC20" s="63"/>
      <c r="GYD20" s="63"/>
      <c r="GYE20" s="63"/>
      <c r="GYF20" s="63"/>
      <c r="GYG20" s="63"/>
      <c r="GYH20" s="63"/>
      <c r="GYI20" s="63"/>
      <c r="GYJ20" s="63"/>
      <c r="GYK20" s="63"/>
      <c r="GYL20" s="63"/>
      <c r="GYM20" s="63"/>
      <c r="GYN20" s="63"/>
      <c r="GYO20" s="63"/>
      <c r="GYP20" s="63"/>
      <c r="GYQ20" s="63"/>
      <c r="GYR20" s="63"/>
      <c r="GYS20" s="63"/>
      <c r="GYT20" s="63"/>
      <c r="GYU20" s="63"/>
      <c r="GYV20" s="63"/>
      <c r="GYW20" s="63"/>
      <c r="GYX20" s="63"/>
      <c r="GYY20" s="63"/>
      <c r="GYZ20" s="63"/>
      <c r="GZA20" s="63"/>
      <c r="GZB20" s="63"/>
      <c r="GZC20" s="63"/>
      <c r="GZD20" s="63"/>
      <c r="GZE20" s="63"/>
      <c r="GZF20" s="63"/>
      <c r="GZG20" s="63"/>
      <c r="GZH20" s="63"/>
      <c r="GZI20" s="63"/>
      <c r="GZJ20" s="63"/>
      <c r="GZK20" s="63"/>
      <c r="GZL20" s="63"/>
      <c r="GZM20" s="63"/>
      <c r="GZN20" s="63"/>
      <c r="GZO20" s="63"/>
      <c r="GZP20" s="63"/>
      <c r="GZQ20" s="63"/>
      <c r="GZR20" s="63"/>
      <c r="GZS20" s="63"/>
      <c r="GZT20" s="63"/>
      <c r="GZU20" s="63"/>
      <c r="GZV20" s="63"/>
      <c r="GZW20" s="63"/>
      <c r="GZX20" s="63"/>
      <c r="GZY20" s="63"/>
      <c r="GZZ20" s="63"/>
      <c r="HAA20" s="63"/>
      <c r="HAB20" s="63"/>
      <c r="HAC20" s="63"/>
      <c r="HAD20" s="63"/>
      <c r="HAE20" s="63"/>
      <c r="HAF20" s="63"/>
      <c r="HAG20" s="63"/>
      <c r="HAH20" s="63"/>
      <c r="HAI20" s="63"/>
      <c r="HAJ20" s="63"/>
      <c r="HAK20" s="63"/>
      <c r="HAL20" s="63"/>
      <c r="HAM20" s="63"/>
      <c r="HAN20" s="63"/>
      <c r="HAO20" s="63"/>
      <c r="HAP20" s="63"/>
      <c r="HAQ20" s="63"/>
      <c r="HAR20" s="63"/>
      <c r="HAS20" s="63"/>
      <c r="HAT20" s="63"/>
      <c r="HAU20" s="63"/>
      <c r="HAV20" s="63"/>
      <c r="HAW20" s="63"/>
      <c r="HAX20" s="63"/>
      <c r="HAY20" s="63"/>
      <c r="HAZ20" s="63"/>
      <c r="HBA20" s="63"/>
      <c r="HBB20" s="63"/>
      <c r="HBC20" s="63"/>
      <c r="HBD20" s="63"/>
      <c r="HBE20" s="63"/>
      <c r="HBF20" s="63"/>
      <c r="HBG20" s="63"/>
      <c r="HBH20" s="63"/>
      <c r="HBI20" s="63"/>
      <c r="HBJ20" s="63"/>
      <c r="HBK20" s="63"/>
      <c r="HBL20" s="63"/>
      <c r="HBM20" s="63"/>
      <c r="HBN20" s="63"/>
      <c r="HBO20" s="63"/>
      <c r="HBP20" s="63"/>
      <c r="HBQ20" s="63"/>
      <c r="HBR20" s="63"/>
      <c r="HBS20" s="63"/>
      <c r="HBT20" s="63"/>
      <c r="HBU20" s="63"/>
      <c r="HBV20" s="63"/>
      <c r="HBW20" s="63"/>
      <c r="HBX20" s="63"/>
      <c r="HBY20" s="63"/>
      <c r="HBZ20" s="63"/>
      <c r="HCA20" s="63"/>
      <c r="HCB20" s="63"/>
      <c r="HCC20" s="63"/>
      <c r="HCD20" s="63"/>
      <c r="HCE20" s="63"/>
      <c r="HCF20" s="63"/>
      <c r="HCG20" s="63"/>
      <c r="HCH20" s="63"/>
      <c r="HCI20" s="63"/>
      <c r="HCJ20" s="63"/>
      <c r="HCK20" s="63"/>
      <c r="HCL20" s="63"/>
      <c r="HCM20" s="63"/>
      <c r="HCN20" s="63"/>
      <c r="HCO20" s="63"/>
      <c r="HCP20" s="63"/>
      <c r="HCQ20" s="63"/>
      <c r="HCR20" s="63"/>
      <c r="HCS20" s="63"/>
      <c r="HCT20" s="63"/>
      <c r="HCU20" s="63"/>
      <c r="HCV20" s="63"/>
      <c r="HCW20" s="63"/>
      <c r="HCX20" s="63"/>
      <c r="HCY20" s="63"/>
      <c r="HCZ20" s="63"/>
      <c r="HDA20" s="63"/>
      <c r="HDB20" s="63"/>
      <c r="HDC20" s="63"/>
      <c r="HDD20" s="63"/>
      <c r="HDE20" s="63"/>
      <c r="HDF20" s="63"/>
      <c r="HDG20" s="63"/>
      <c r="HDH20" s="63"/>
      <c r="HDI20" s="63"/>
      <c r="HDJ20" s="63"/>
      <c r="HDK20" s="63"/>
      <c r="HDL20" s="63"/>
      <c r="HDM20" s="63"/>
      <c r="HDN20" s="63"/>
      <c r="HDO20" s="63"/>
      <c r="HDP20" s="63"/>
      <c r="HDQ20" s="63"/>
      <c r="HDR20" s="63"/>
      <c r="HDS20" s="63"/>
      <c r="HDT20" s="63"/>
      <c r="HDU20" s="63"/>
      <c r="HDV20" s="63"/>
      <c r="HDW20" s="63"/>
      <c r="HDX20" s="63"/>
      <c r="HDY20" s="63"/>
      <c r="HDZ20" s="63"/>
      <c r="HEA20" s="63"/>
      <c r="HEB20" s="63"/>
      <c r="HEC20" s="63"/>
      <c r="HED20" s="63"/>
      <c r="HEE20" s="63"/>
      <c r="HEF20" s="63"/>
      <c r="HEG20" s="63"/>
      <c r="HEH20" s="63"/>
      <c r="HEI20" s="63"/>
      <c r="HEJ20" s="63"/>
      <c r="HEK20" s="63"/>
      <c r="HEL20" s="63"/>
      <c r="HEM20" s="63"/>
      <c r="HEN20" s="63"/>
      <c r="HEO20" s="63"/>
      <c r="HEP20" s="63"/>
      <c r="HEQ20" s="63"/>
      <c r="HER20" s="63"/>
      <c r="HES20" s="63"/>
      <c r="HET20" s="63"/>
      <c r="HEU20" s="63"/>
      <c r="HEV20" s="63"/>
      <c r="HEW20" s="63"/>
      <c r="HEX20" s="63"/>
      <c r="HEY20" s="63"/>
      <c r="HEZ20" s="63"/>
      <c r="HFA20" s="63"/>
      <c r="HFB20" s="63"/>
      <c r="HFC20" s="63"/>
      <c r="HFD20" s="63"/>
      <c r="HFE20" s="63"/>
      <c r="HFF20" s="63"/>
      <c r="HFG20" s="63"/>
      <c r="HFH20" s="63"/>
      <c r="HFI20" s="63"/>
      <c r="HFJ20" s="63"/>
      <c r="HFK20" s="63"/>
      <c r="HFL20" s="63"/>
      <c r="HFM20" s="63"/>
      <c r="HFN20" s="63"/>
      <c r="HFO20" s="63"/>
      <c r="HFP20" s="63"/>
      <c r="HFQ20" s="63"/>
      <c r="HFR20" s="63"/>
      <c r="HFS20" s="63"/>
      <c r="HFT20" s="63"/>
      <c r="HFU20" s="63"/>
      <c r="HFV20" s="63"/>
      <c r="HFW20" s="63"/>
      <c r="HFX20" s="63"/>
      <c r="HFY20" s="63"/>
      <c r="HFZ20" s="63"/>
      <c r="HGA20" s="63"/>
      <c r="HGB20" s="63"/>
      <c r="HGC20" s="63"/>
      <c r="HGD20" s="63"/>
      <c r="HGE20" s="63"/>
      <c r="HGF20" s="63"/>
      <c r="HGG20" s="63"/>
      <c r="HGH20" s="63"/>
      <c r="HGI20" s="63"/>
      <c r="HGJ20" s="63"/>
      <c r="HGK20" s="63"/>
      <c r="HGL20" s="63"/>
      <c r="HGM20" s="63"/>
      <c r="HGN20" s="63"/>
      <c r="HGO20" s="63"/>
      <c r="HGP20" s="63"/>
      <c r="HGQ20" s="63"/>
      <c r="HGR20" s="63"/>
      <c r="HGS20" s="63"/>
      <c r="HGT20" s="63"/>
      <c r="HGU20" s="63"/>
      <c r="HGV20" s="63"/>
      <c r="HGW20" s="63"/>
      <c r="HGX20" s="63"/>
      <c r="HGY20" s="63"/>
      <c r="HGZ20" s="63"/>
      <c r="HHA20" s="63"/>
      <c r="HHB20" s="63"/>
      <c r="HHC20" s="63"/>
      <c r="HHD20" s="63"/>
      <c r="HHE20" s="63"/>
      <c r="HHF20" s="63"/>
      <c r="HHG20" s="63"/>
      <c r="HHH20" s="63"/>
      <c r="HHI20" s="63"/>
      <c r="HHJ20" s="63"/>
      <c r="HHK20" s="63"/>
      <c r="HHL20" s="63"/>
      <c r="HHM20" s="63"/>
      <c r="HHN20" s="63"/>
      <c r="HHO20" s="63"/>
      <c r="HHP20" s="63"/>
      <c r="HHQ20" s="63"/>
      <c r="HHR20" s="63"/>
      <c r="HHS20" s="63"/>
      <c r="HHT20" s="63"/>
      <c r="HHU20" s="63"/>
      <c r="HHV20" s="63"/>
      <c r="HHW20" s="63"/>
      <c r="HHX20" s="63"/>
      <c r="HHY20" s="63"/>
      <c r="HHZ20" s="63"/>
      <c r="HIA20" s="63"/>
      <c r="HIB20" s="63"/>
      <c r="HIC20" s="63"/>
      <c r="HID20" s="63"/>
      <c r="HIE20" s="63"/>
      <c r="HIF20" s="63"/>
      <c r="HIG20" s="63"/>
      <c r="HIH20" s="63"/>
      <c r="HII20" s="63"/>
      <c r="HIJ20" s="63"/>
      <c r="HIK20" s="63"/>
      <c r="HIL20" s="63"/>
      <c r="HIM20" s="63"/>
      <c r="HIN20" s="63"/>
      <c r="HIO20" s="63"/>
      <c r="HIP20" s="63"/>
      <c r="HIQ20" s="63"/>
      <c r="HIR20" s="63"/>
      <c r="HIS20" s="63"/>
      <c r="HIT20" s="63"/>
      <c r="HIU20" s="63"/>
      <c r="HIV20" s="63"/>
      <c r="HIW20" s="63"/>
      <c r="HIX20" s="63"/>
      <c r="HIY20" s="63"/>
      <c r="HIZ20" s="63"/>
      <c r="HJA20" s="63"/>
      <c r="HJB20" s="63"/>
      <c r="HJC20" s="63"/>
      <c r="HJD20" s="63"/>
      <c r="HJE20" s="63"/>
      <c r="HJF20" s="63"/>
      <c r="HJG20" s="63"/>
      <c r="HJH20" s="63"/>
      <c r="HJI20" s="63"/>
      <c r="HJJ20" s="63"/>
      <c r="HJK20" s="63"/>
      <c r="HJL20" s="63"/>
      <c r="HJM20" s="63"/>
      <c r="HJN20" s="63"/>
      <c r="HJO20" s="63"/>
      <c r="HJP20" s="63"/>
      <c r="HJQ20" s="63"/>
      <c r="HJR20" s="63"/>
      <c r="HJS20" s="63"/>
      <c r="HJT20" s="63"/>
      <c r="HJU20" s="63"/>
      <c r="HJV20" s="63"/>
      <c r="HJW20" s="63"/>
      <c r="HJX20" s="63"/>
      <c r="HJY20" s="63"/>
      <c r="HJZ20" s="63"/>
      <c r="HKA20" s="63"/>
      <c r="HKB20" s="63"/>
      <c r="HKC20" s="63"/>
      <c r="HKD20" s="63"/>
      <c r="HKE20" s="63"/>
      <c r="HKF20" s="63"/>
      <c r="HKG20" s="63"/>
      <c r="HKH20" s="63"/>
      <c r="HKI20" s="63"/>
      <c r="HKJ20" s="63"/>
      <c r="HKK20" s="63"/>
      <c r="HKL20" s="63"/>
      <c r="HKM20" s="63"/>
      <c r="HKN20" s="63"/>
      <c r="HKO20" s="63"/>
      <c r="HKP20" s="63"/>
      <c r="HKQ20" s="63"/>
      <c r="HKR20" s="63"/>
      <c r="HKS20" s="63"/>
      <c r="HKT20" s="63"/>
      <c r="HKU20" s="63"/>
      <c r="HKV20" s="63"/>
      <c r="HKW20" s="63"/>
      <c r="HKX20" s="63"/>
      <c r="HKY20" s="63"/>
      <c r="HKZ20" s="63"/>
      <c r="HLA20" s="63"/>
      <c r="HLB20" s="63"/>
      <c r="HLC20" s="63"/>
      <c r="HLD20" s="63"/>
      <c r="HLE20" s="63"/>
      <c r="HLF20" s="63"/>
      <c r="HLG20" s="63"/>
      <c r="HLH20" s="63"/>
      <c r="HLI20" s="63"/>
      <c r="HLJ20" s="63"/>
      <c r="HLK20" s="63"/>
      <c r="HLL20" s="63"/>
      <c r="HLM20" s="63"/>
      <c r="HLN20" s="63"/>
      <c r="HLO20" s="63"/>
      <c r="HLP20" s="63"/>
      <c r="HLQ20" s="63"/>
      <c r="HLR20" s="63"/>
      <c r="HLS20" s="63"/>
      <c r="HLT20" s="63"/>
      <c r="HLU20" s="63"/>
      <c r="HLV20" s="63"/>
      <c r="HLW20" s="63"/>
      <c r="HLX20" s="63"/>
      <c r="HLY20" s="63"/>
      <c r="HLZ20" s="63"/>
      <c r="HMA20" s="63"/>
      <c r="HMB20" s="63"/>
      <c r="HMC20" s="63"/>
      <c r="HMD20" s="63"/>
      <c r="HME20" s="63"/>
      <c r="HMF20" s="63"/>
      <c r="HMG20" s="63"/>
      <c r="HMH20" s="63"/>
      <c r="HMI20" s="63"/>
      <c r="HMJ20" s="63"/>
      <c r="HMK20" s="63"/>
      <c r="HML20" s="63"/>
      <c r="HMM20" s="63"/>
      <c r="HMN20" s="63"/>
      <c r="HMO20" s="63"/>
      <c r="HMP20" s="63"/>
      <c r="HMQ20" s="63"/>
      <c r="HMR20" s="63"/>
      <c r="HMS20" s="63"/>
      <c r="HMT20" s="63"/>
      <c r="HMU20" s="63"/>
      <c r="HMV20" s="63"/>
      <c r="HMW20" s="63"/>
      <c r="HMX20" s="63"/>
      <c r="HMY20" s="63"/>
      <c r="HMZ20" s="63"/>
      <c r="HNA20" s="63"/>
      <c r="HNB20" s="63"/>
      <c r="HNC20" s="63"/>
      <c r="HND20" s="63"/>
      <c r="HNE20" s="63"/>
      <c r="HNF20" s="63"/>
      <c r="HNG20" s="63"/>
      <c r="HNH20" s="63"/>
      <c r="HNI20" s="63"/>
      <c r="HNJ20" s="63"/>
      <c r="HNK20" s="63"/>
      <c r="HNL20" s="63"/>
      <c r="HNM20" s="63"/>
      <c r="HNN20" s="63"/>
      <c r="HNO20" s="63"/>
      <c r="HNP20" s="63"/>
      <c r="HNQ20" s="63"/>
      <c r="HNR20" s="63"/>
      <c r="HNS20" s="63"/>
      <c r="HNT20" s="63"/>
      <c r="HNU20" s="63"/>
      <c r="HNV20" s="63"/>
      <c r="HNW20" s="63"/>
      <c r="HNX20" s="63"/>
      <c r="HNY20" s="63"/>
      <c r="HNZ20" s="63"/>
      <c r="HOA20" s="63"/>
      <c r="HOB20" s="63"/>
      <c r="HOC20" s="63"/>
      <c r="HOD20" s="63"/>
      <c r="HOE20" s="63"/>
      <c r="HOF20" s="63"/>
      <c r="HOG20" s="63"/>
      <c r="HOH20" s="63"/>
      <c r="HOI20" s="63"/>
      <c r="HOJ20" s="63"/>
      <c r="HOK20" s="63"/>
      <c r="HOL20" s="63"/>
      <c r="HOM20" s="63"/>
      <c r="HON20" s="63"/>
      <c r="HOO20" s="63"/>
      <c r="HOP20" s="63"/>
      <c r="HOQ20" s="63"/>
      <c r="HOR20" s="63"/>
      <c r="HOS20" s="63"/>
      <c r="HOT20" s="63"/>
      <c r="HOU20" s="63"/>
      <c r="HOV20" s="63"/>
      <c r="HOW20" s="63"/>
      <c r="HOX20" s="63"/>
      <c r="HOY20" s="63"/>
      <c r="HOZ20" s="63"/>
      <c r="HPA20" s="63"/>
      <c r="HPB20" s="63"/>
      <c r="HPC20" s="63"/>
      <c r="HPD20" s="63"/>
      <c r="HPE20" s="63"/>
      <c r="HPF20" s="63"/>
      <c r="HPG20" s="63"/>
      <c r="HPH20" s="63"/>
      <c r="HPI20" s="63"/>
      <c r="HPJ20" s="63"/>
      <c r="HPK20" s="63"/>
      <c r="HPL20" s="63"/>
      <c r="HPM20" s="63"/>
      <c r="HPN20" s="63"/>
      <c r="HPO20" s="63"/>
      <c r="HPP20" s="63"/>
      <c r="HPQ20" s="63"/>
      <c r="HPR20" s="63"/>
      <c r="HPS20" s="63"/>
      <c r="HPT20" s="63"/>
      <c r="HPU20" s="63"/>
      <c r="HPV20" s="63"/>
      <c r="HPW20" s="63"/>
      <c r="HPX20" s="63"/>
      <c r="HPY20" s="63"/>
      <c r="HPZ20" s="63"/>
      <c r="HQA20" s="63"/>
      <c r="HQB20" s="63"/>
      <c r="HQC20" s="63"/>
      <c r="HQD20" s="63"/>
      <c r="HQE20" s="63"/>
      <c r="HQF20" s="63"/>
      <c r="HQG20" s="63"/>
      <c r="HQH20" s="63"/>
      <c r="HQI20" s="63"/>
      <c r="HQJ20" s="63"/>
      <c r="HQK20" s="63"/>
      <c r="HQL20" s="63"/>
      <c r="HQM20" s="63"/>
      <c r="HQN20" s="63"/>
      <c r="HQO20" s="63"/>
      <c r="HQP20" s="63"/>
      <c r="HQQ20" s="63"/>
      <c r="HQR20" s="63"/>
      <c r="HQS20" s="63"/>
      <c r="HQT20" s="63"/>
      <c r="HQU20" s="63"/>
      <c r="HQV20" s="63"/>
      <c r="HQW20" s="63"/>
      <c r="HQX20" s="63"/>
      <c r="HQY20" s="63"/>
      <c r="HQZ20" s="63"/>
      <c r="HRA20" s="63"/>
      <c r="HRB20" s="63"/>
      <c r="HRC20" s="63"/>
      <c r="HRD20" s="63"/>
      <c r="HRE20" s="63"/>
      <c r="HRF20" s="63"/>
      <c r="HRG20" s="63"/>
      <c r="HRH20" s="63"/>
      <c r="HRI20" s="63"/>
      <c r="HRJ20" s="63"/>
      <c r="HRK20" s="63"/>
      <c r="HRL20" s="63"/>
      <c r="HRM20" s="63"/>
      <c r="HRN20" s="63"/>
      <c r="HRO20" s="63"/>
      <c r="HRP20" s="63"/>
      <c r="HRQ20" s="63"/>
      <c r="HRR20" s="63"/>
      <c r="HRS20" s="63"/>
      <c r="HRT20" s="63"/>
      <c r="HRU20" s="63"/>
      <c r="HRV20" s="63"/>
      <c r="HRW20" s="63"/>
      <c r="HRX20" s="63"/>
      <c r="HRY20" s="63"/>
      <c r="HRZ20" s="63"/>
      <c r="HSA20" s="63"/>
      <c r="HSB20" s="63"/>
      <c r="HSC20" s="63"/>
      <c r="HSD20" s="63"/>
      <c r="HSE20" s="63"/>
      <c r="HSF20" s="63"/>
      <c r="HSG20" s="63"/>
      <c r="HSH20" s="63"/>
      <c r="HSI20" s="63"/>
      <c r="HSJ20" s="63"/>
      <c r="HSK20" s="63"/>
      <c r="HSL20" s="63"/>
      <c r="HSM20" s="63"/>
      <c r="HSN20" s="63"/>
      <c r="HSO20" s="63"/>
      <c r="HSP20" s="63"/>
      <c r="HSQ20" s="63"/>
      <c r="HSR20" s="63"/>
      <c r="HSS20" s="63"/>
      <c r="HST20" s="63"/>
      <c r="HSU20" s="63"/>
      <c r="HSV20" s="63"/>
      <c r="HSW20" s="63"/>
      <c r="HSX20" s="63"/>
      <c r="HSY20" s="63"/>
      <c r="HSZ20" s="63"/>
      <c r="HTA20" s="63"/>
      <c r="HTB20" s="63"/>
      <c r="HTC20" s="63"/>
      <c r="HTD20" s="63"/>
      <c r="HTE20" s="63"/>
      <c r="HTF20" s="63"/>
      <c r="HTG20" s="63"/>
      <c r="HTH20" s="63"/>
      <c r="HTI20" s="63"/>
      <c r="HTJ20" s="63"/>
      <c r="HTK20" s="63"/>
      <c r="HTL20" s="63"/>
      <c r="HTM20" s="63"/>
      <c r="HTN20" s="63"/>
      <c r="HTO20" s="63"/>
      <c r="HTP20" s="63"/>
      <c r="HTQ20" s="63"/>
      <c r="HTR20" s="63"/>
      <c r="HTS20" s="63"/>
      <c r="HTT20" s="63"/>
      <c r="HTU20" s="63"/>
      <c r="HTV20" s="63"/>
      <c r="HTW20" s="63"/>
      <c r="HTX20" s="63"/>
      <c r="HTY20" s="63"/>
      <c r="HTZ20" s="63"/>
      <c r="HUA20" s="63"/>
      <c r="HUB20" s="63"/>
      <c r="HUC20" s="63"/>
      <c r="HUD20" s="63"/>
      <c r="HUE20" s="63"/>
      <c r="HUF20" s="63"/>
      <c r="HUG20" s="63"/>
      <c r="HUH20" s="63"/>
      <c r="HUI20" s="63"/>
      <c r="HUJ20" s="63"/>
      <c r="HUK20" s="63"/>
      <c r="HUL20" s="63"/>
      <c r="HUM20" s="63"/>
      <c r="HUN20" s="63"/>
      <c r="HUO20" s="63"/>
      <c r="HUP20" s="63"/>
      <c r="HUQ20" s="63"/>
      <c r="HUR20" s="63"/>
      <c r="HUS20" s="63"/>
      <c r="HUT20" s="63"/>
      <c r="HUU20" s="63"/>
      <c r="HUV20" s="63"/>
      <c r="HUW20" s="63"/>
      <c r="HUX20" s="63"/>
      <c r="HUY20" s="63"/>
      <c r="HUZ20" s="63"/>
      <c r="HVA20" s="63"/>
      <c r="HVB20" s="63"/>
      <c r="HVC20" s="63"/>
      <c r="HVD20" s="63"/>
      <c r="HVE20" s="63"/>
      <c r="HVF20" s="63"/>
      <c r="HVG20" s="63"/>
      <c r="HVH20" s="63"/>
      <c r="HVI20" s="63"/>
      <c r="HVJ20" s="63"/>
      <c r="HVK20" s="63"/>
      <c r="HVL20" s="63"/>
      <c r="HVM20" s="63"/>
      <c r="HVN20" s="63"/>
      <c r="HVO20" s="63"/>
      <c r="HVP20" s="63"/>
      <c r="HVQ20" s="63"/>
      <c r="HVR20" s="63"/>
      <c r="HVS20" s="63"/>
      <c r="HVT20" s="63"/>
      <c r="HVU20" s="63"/>
      <c r="HVV20" s="63"/>
      <c r="HVW20" s="63"/>
      <c r="HVX20" s="63"/>
      <c r="HVY20" s="63"/>
      <c r="HVZ20" s="63"/>
      <c r="HWA20" s="63"/>
      <c r="HWB20" s="63"/>
      <c r="HWC20" s="63"/>
      <c r="HWD20" s="63"/>
      <c r="HWE20" s="63"/>
      <c r="HWF20" s="63"/>
      <c r="HWG20" s="63"/>
      <c r="HWH20" s="63"/>
      <c r="HWI20" s="63"/>
      <c r="HWJ20" s="63"/>
      <c r="HWK20" s="63"/>
      <c r="HWL20" s="63"/>
      <c r="HWM20" s="63"/>
      <c r="HWN20" s="63"/>
      <c r="HWO20" s="63"/>
      <c r="HWP20" s="63"/>
      <c r="HWQ20" s="63"/>
      <c r="HWR20" s="63"/>
      <c r="HWS20" s="63"/>
      <c r="HWT20" s="63"/>
      <c r="HWU20" s="63"/>
      <c r="HWV20" s="63"/>
      <c r="HWW20" s="63"/>
      <c r="HWX20" s="63"/>
      <c r="HWY20" s="63"/>
      <c r="HWZ20" s="63"/>
      <c r="HXA20" s="63"/>
      <c r="HXB20" s="63"/>
      <c r="HXC20" s="63"/>
      <c r="HXD20" s="63"/>
      <c r="HXE20" s="63"/>
      <c r="HXF20" s="63"/>
      <c r="HXG20" s="63"/>
      <c r="HXH20" s="63"/>
      <c r="HXI20" s="63"/>
      <c r="HXJ20" s="63"/>
      <c r="HXK20" s="63"/>
      <c r="HXL20" s="63"/>
      <c r="HXM20" s="63"/>
      <c r="HXN20" s="63"/>
      <c r="HXO20" s="63"/>
      <c r="HXP20" s="63"/>
      <c r="HXQ20" s="63"/>
      <c r="HXR20" s="63"/>
      <c r="HXS20" s="63"/>
      <c r="HXT20" s="63"/>
      <c r="HXU20" s="63"/>
      <c r="HXV20" s="63"/>
      <c r="HXW20" s="63"/>
      <c r="HXX20" s="63"/>
      <c r="HXY20" s="63"/>
      <c r="HXZ20" s="63"/>
      <c r="HYA20" s="63"/>
      <c r="HYB20" s="63"/>
      <c r="HYC20" s="63"/>
      <c r="HYD20" s="63"/>
      <c r="HYE20" s="63"/>
      <c r="HYF20" s="63"/>
      <c r="HYG20" s="63"/>
      <c r="HYH20" s="63"/>
      <c r="HYI20" s="63"/>
      <c r="HYJ20" s="63"/>
      <c r="HYK20" s="63"/>
      <c r="HYL20" s="63"/>
      <c r="HYM20" s="63"/>
      <c r="HYN20" s="63"/>
      <c r="HYO20" s="63"/>
      <c r="HYP20" s="63"/>
      <c r="HYQ20" s="63"/>
      <c r="HYR20" s="63"/>
      <c r="HYS20" s="63"/>
      <c r="HYT20" s="63"/>
      <c r="HYU20" s="63"/>
      <c r="HYV20" s="63"/>
      <c r="HYW20" s="63"/>
      <c r="HYX20" s="63"/>
      <c r="HYY20" s="63"/>
      <c r="HYZ20" s="63"/>
      <c r="HZA20" s="63"/>
      <c r="HZB20" s="63"/>
      <c r="HZC20" s="63"/>
      <c r="HZD20" s="63"/>
      <c r="HZE20" s="63"/>
      <c r="HZF20" s="63"/>
      <c r="HZG20" s="63"/>
      <c r="HZH20" s="63"/>
      <c r="HZI20" s="63"/>
      <c r="HZJ20" s="63"/>
      <c r="HZK20" s="63"/>
      <c r="HZL20" s="63"/>
      <c r="HZM20" s="63"/>
      <c r="HZN20" s="63"/>
      <c r="HZO20" s="63"/>
      <c r="HZP20" s="63"/>
      <c r="HZQ20" s="63"/>
      <c r="HZR20" s="63"/>
      <c r="HZS20" s="63"/>
      <c r="HZT20" s="63"/>
      <c r="HZU20" s="63"/>
      <c r="HZV20" s="63"/>
      <c r="HZW20" s="63"/>
      <c r="HZX20" s="63"/>
      <c r="HZY20" s="63"/>
      <c r="HZZ20" s="63"/>
      <c r="IAA20" s="63"/>
      <c r="IAB20" s="63"/>
      <c r="IAC20" s="63"/>
      <c r="IAD20" s="63"/>
      <c r="IAE20" s="63"/>
      <c r="IAF20" s="63"/>
      <c r="IAG20" s="63"/>
      <c r="IAH20" s="63"/>
      <c r="IAI20" s="63"/>
      <c r="IAJ20" s="63"/>
      <c r="IAK20" s="63"/>
      <c r="IAL20" s="63"/>
      <c r="IAM20" s="63"/>
      <c r="IAN20" s="63"/>
      <c r="IAO20" s="63"/>
      <c r="IAP20" s="63"/>
      <c r="IAQ20" s="63"/>
      <c r="IAR20" s="63"/>
      <c r="IAS20" s="63"/>
      <c r="IAT20" s="63"/>
      <c r="IAU20" s="63"/>
      <c r="IAV20" s="63"/>
      <c r="IAW20" s="63"/>
      <c r="IAX20" s="63"/>
      <c r="IAY20" s="63"/>
      <c r="IAZ20" s="63"/>
      <c r="IBA20" s="63"/>
      <c r="IBB20" s="63"/>
      <c r="IBC20" s="63"/>
      <c r="IBD20" s="63"/>
      <c r="IBE20" s="63"/>
      <c r="IBF20" s="63"/>
      <c r="IBG20" s="63"/>
      <c r="IBH20" s="63"/>
      <c r="IBI20" s="63"/>
      <c r="IBJ20" s="63"/>
      <c r="IBK20" s="63"/>
      <c r="IBL20" s="63"/>
      <c r="IBM20" s="63"/>
      <c r="IBN20" s="63"/>
      <c r="IBO20" s="63"/>
      <c r="IBP20" s="63"/>
      <c r="IBQ20" s="63"/>
      <c r="IBR20" s="63"/>
      <c r="IBS20" s="63"/>
      <c r="IBT20" s="63"/>
      <c r="IBU20" s="63"/>
      <c r="IBV20" s="63"/>
      <c r="IBW20" s="63"/>
      <c r="IBX20" s="63"/>
      <c r="IBY20" s="63"/>
      <c r="IBZ20" s="63"/>
      <c r="ICA20" s="63"/>
      <c r="ICB20" s="63"/>
      <c r="ICC20" s="63"/>
      <c r="ICD20" s="63"/>
      <c r="ICE20" s="63"/>
      <c r="ICF20" s="63"/>
      <c r="ICG20" s="63"/>
      <c r="ICH20" s="63"/>
      <c r="ICI20" s="63"/>
      <c r="ICJ20" s="63"/>
      <c r="ICK20" s="63"/>
      <c r="ICL20" s="63"/>
      <c r="ICM20" s="63"/>
      <c r="ICN20" s="63"/>
      <c r="ICO20" s="63"/>
      <c r="ICP20" s="63"/>
      <c r="ICQ20" s="63"/>
      <c r="ICR20" s="63"/>
      <c r="ICS20" s="63"/>
      <c r="ICT20" s="63"/>
      <c r="ICU20" s="63"/>
      <c r="ICV20" s="63"/>
      <c r="ICW20" s="63"/>
      <c r="ICX20" s="63"/>
      <c r="ICY20" s="63"/>
      <c r="ICZ20" s="63"/>
      <c r="IDA20" s="63"/>
      <c r="IDB20" s="63"/>
      <c r="IDC20" s="63"/>
      <c r="IDD20" s="63"/>
      <c r="IDE20" s="63"/>
      <c r="IDF20" s="63"/>
      <c r="IDG20" s="63"/>
      <c r="IDH20" s="63"/>
      <c r="IDI20" s="63"/>
      <c r="IDJ20" s="63"/>
      <c r="IDK20" s="63"/>
      <c r="IDL20" s="63"/>
      <c r="IDM20" s="63"/>
      <c r="IDN20" s="63"/>
      <c r="IDO20" s="63"/>
      <c r="IDP20" s="63"/>
      <c r="IDQ20" s="63"/>
      <c r="IDR20" s="63"/>
      <c r="IDS20" s="63"/>
      <c r="IDT20" s="63"/>
      <c r="IDU20" s="63"/>
      <c r="IDV20" s="63"/>
      <c r="IDW20" s="63"/>
      <c r="IDX20" s="63"/>
      <c r="IDY20" s="63"/>
      <c r="IDZ20" s="63"/>
      <c r="IEA20" s="63"/>
      <c r="IEB20" s="63"/>
      <c r="IEC20" s="63"/>
      <c r="IED20" s="63"/>
      <c r="IEE20" s="63"/>
      <c r="IEF20" s="63"/>
      <c r="IEG20" s="63"/>
      <c r="IEH20" s="63"/>
      <c r="IEI20" s="63"/>
      <c r="IEJ20" s="63"/>
      <c r="IEK20" s="63"/>
      <c r="IEL20" s="63"/>
      <c r="IEM20" s="63"/>
      <c r="IEN20" s="63"/>
      <c r="IEO20" s="63"/>
      <c r="IEP20" s="63"/>
      <c r="IEQ20" s="63"/>
      <c r="IER20" s="63"/>
      <c r="IES20" s="63"/>
      <c r="IET20" s="63"/>
      <c r="IEU20" s="63"/>
      <c r="IEV20" s="63"/>
      <c r="IEW20" s="63"/>
      <c r="IEX20" s="63"/>
      <c r="IEY20" s="63"/>
      <c r="IEZ20" s="63"/>
      <c r="IFA20" s="63"/>
      <c r="IFB20" s="63"/>
      <c r="IFC20" s="63"/>
      <c r="IFD20" s="63"/>
      <c r="IFE20" s="63"/>
      <c r="IFF20" s="63"/>
      <c r="IFG20" s="63"/>
      <c r="IFH20" s="63"/>
      <c r="IFI20" s="63"/>
      <c r="IFJ20" s="63"/>
      <c r="IFK20" s="63"/>
      <c r="IFL20" s="63"/>
      <c r="IFM20" s="63"/>
      <c r="IFN20" s="63"/>
      <c r="IFO20" s="63"/>
      <c r="IFP20" s="63"/>
      <c r="IFQ20" s="63"/>
      <c r="IFR20" s="63"/>
      <c r="IFS20" s="63"/>
      <c r="IFT20" s="63"/>
      <c r="IFU20" s="63"/>
      <c r="IFV20" s="63"/>
      <c r="IFW20" s="63"/>
      <c r="IFX20" s="63"/>
      <c r="IFY20" s="63"/>
      <c r="IFZ20" s="63"/>
      <c r="IGA20" s="63"/>
      <c r="IGB20" s="63"/>
      <c r="IGC20" s="63"/>
      <c r="IGD20" s="63"/>
      <c r="IGE20" s="63"/>
      <c r="IGF20" s="63"/>
      <c r="IGG20" s="63"/>
      <c r="IGH20" s="63"/>
      <c r="IGI20" s="63"/>
      <c r="IGJ20" s="63"/>
      <c r="IGK20" s="63"/>
      <c r="IGL20" s="63"/>
      <c r="IGM20" s="63"/>
      <c r="IGN20" s="63"/>
      <c r="IGO20" s="63"/>
      <c r="IGP20" s="63"/>
      <c r="IGQ20" s="63"/>
      <c r="IGR20" s="63"/>
      <c r="IGS20" s="63"/>
      <c r="IGT20" s="63"/>
      <c r="IGU20" s="63"/>
      <c r="IGV20" s="63"/>
      <c r="IGW20" s="63"/>
      <c r="IGX20" s="63"/>
      <c r="IGY20" s="63"/>
      <c r="IGZ20" s="63"/>
      <c r="IHA20" s="63"/>
      <c r="IHB20" s="63"/>
      <c r="IHC20" s="63"/>
      <c r="IHD20" s="63"/>
      <c r="IHE20" s="63"/>
      <c r="IHF20" s="63"/>
      <c r="IHG20" s="63"/>
      <c r="IHH20" s="63"/>
      <c r="IHI20" s="63"/>
      <c r="IHJ20" s="63"/>
      <c r="IHK20" s="63"/>
      <c r="IHL20" s="63"/>
      <c r="IHM20" s="63"/>
      <c r="IHN20" s="63"/>
      <c r="IHO20" s="63"/>
      <c r="IHP20" s="63"/>
      <c r="IHQ20" s="63"/>
      <c r="IHR20" s="63"/>
      <c r="IHS20" s="63"/>
      <c r="IHT20" s="63"/>
      <c r="IHU20" s="63"/>
      <c r="IHV20" s="63"/>
      <c r="IHW20" s="63"/>
      <c r="IHX20" s="63"/>
      <c r="IHY20" s="63"/>
      <c r="IHZ20" s="63"/>
      <c r="IIA20" s="63"/>
      <c r="IIB20" s="63"/>
      <c r="IIC20" s="63"/>
      <c r="IID20" s="63"/>
      <c r="IIE20" s="63"/>
      <c r="IIF20" s="63"/>
      <c r="IIG20" s="63"/>
      <c r="IIH20" s="63"/>
      <c r="III20" s="63"/>
      <c r="IIJ20" s="63"/>
      <c r="IIK20" s="63"/>
      <c r="IIL20" s="63"/>
      <c r="IIM20" s="63"/>
      <c r="IIN20" s="63"/>
      <c r="IIO20" s="63"/>
      <c r="IIP20" s="63"/>
      <c r="IIQ20" s="63"/>
      <c r="IIR20" s="63"/>
      <c r="IIS20" s="63"/>
      <c r="IIT20" s="63"/>
      <c r="IIU20" s="63"/>
      <c r="IIV20" s="63"/>
      <c r="IIW20" s="63"/>
      <c r="IIX20" s="63"/>
      <c r="IIY20" s="63"/>
      <c r="IIZ20" s="63"/>
      <c r="IJA20" s="63"/>
      <c r="IJB20" s="63"/>
      <c r="IJC20" s="63"/>
      <c r="IJD20" s="63"/>
      <c r="IJE20" s="63"/>
      <c r="IJF20" s="63"/>
      <c r="IJG20" s="63"/>
      <c r="IJH20" s="63"/>
      <c r="IJI20" s="63"/>
      <c r="IJJ20" s="63"/>
      <c r="IJK20" s="63"/>
      <c r="IJL20" s="63"/>
      <c r="IJM20" s="63"/>
      <c r="IJN20" s="63"/>
      <c r="IJO20" s="63"/>
      <c r="IJP20" s="63"/>
      <c r="IJQ20" s="63"/>
      <c r="IJR20" s="63"/>
      <c r="IJS20" s="63"/>
      <c r="IJT20" s="63"/>
      <c r="IJU20" s="63"/>
      <c r="IJV20" s="63"/>
      <c r="IJW20" s="63"/>
      <c r="IJX20" s="63"/>
      <c r="IJY20" s="63"/>
      <c r="IJZ20" s="63"/>
      <c r="IKA20" s="63"/>
      <c r="IKB20" s="63"/>
      <c r="IKC20" s="63"/>
      <c r="IKD20" s="63"/>
      <c r="IKE20" s="63"/>
      <c r="IKF20" s="63"/>
      <c r="IKG20" s="63"/>
      <c r="IKH20" s="63"/>
      <c r="IKI20" s="63"/>
      <c r="IKJ20" s="63"/>
      <c r="IKK20" s="63"/>
      <c r="IKL20" s="63"/>
      <c r="IKM20" s="63"/>
      <c r="IKN20" s="63"/>
      <c r="IKO20" s="63"/>
      <c r="IKP20" s="63"/>
      <c r="IKQ20" s="63"/>
      <c r="IKR20" s="63"/>
      <c r="IKS20" s="63"/>
      <c r="IKT20" s="63"/>
      <c r="IKU20" s="63"/>
      <c r="IKV20" s="63"/>
      <c r="IKW20" s="63"/>
      <c r="IKX20" s="63"/>
      <c r="IKY20" s="63"/>
      <c r="IKZ20" s="63"/>
      <c r="ILA20" s="63"/>
      <c r="ILB20" s="63"/>
      <c r="ILC20" s="63"/>
      <c r="ILD20" s="63"/>
      <c r="ILE20" s="63"/>
      <c r="ILF20" s="63"/>
      <c r="ILG20" s="63"/>
      <c r="ILH20" s="63"/>
      <c r="ILI20" s="63"/>
      <c r="ILJ20" s="63"/>
      <c r="ILK20" s="63"/>
      <c r="ILL20" s="63"/>
      <c r="ILM20" s="63"/>
      <c r="ILN20" s="63"/>
      <c r="ILO20" s="63"/>
      <c r="ILP20" s="63"/>
      <c r="ILQ20" s="63"/>
      <c r="ILR20" s="63"/>
      <c r="ILS20" s="63"/>
      <c r="ILT20" s="63"/>
      <c r="ILU20" s="63"/>
      <c r="ILV20" s="63"/>
      <c r="ILW20" s="63"/>
      <c r="ILX20" s="63"/>
      <c r="ILY20" s="63"/>
      <c r="ILZ20" s="63"/>
      <c r="IMA20" s="63"/>
      <c r="IMB20" s="63"/>
      <c r="IMC20" s="63"/>
      <c r="IMD20" s="63"/>
      <c r="IME20" s="63"/>
      <c r="IMF20" s="63"/>
      <c r="IMG20" s="63"/>
      <c r="IMH20" s="63"/>
      <c r="IMI20" s="63"/>
      <c r="IMJ20" s="63"/>
      <c r="IMK20" s="63"/>
      <c r="IML20" s="63"/>
      <c r="IMM20" s="63"/>
      <c r="IMN20" s="63"/>
      <c r="IMO20" s="63"/>
      <c r="IMP20" s="63"/>
      <c r="IMQ20" s="63"/>
      <c r="IMR20" s="63"/>
      <c r="IMS20" s="63"/>
      <c r="IMT20" s="63"/>
      <c r="IMU20" s="63"/>
      <c r="IMV20" s="63"/>
      <c r="IMW20" s="63"/>
      <c r="IMX20" s="63"/>
      <c r="IMY20" s="63"/>
      <c r="IMZ20" s="63"/>
      <c r="INA20" s="63"/>
      <c r="INB20" s="63"/>
      <c r="INC20" s="63"/>
      <c r="IND20" s="63"/>
      <c r="INE20" s="63"/>
      <c r="INF20" s="63"/>
      <c r="ING20" s="63"/>
      <c r="INH20" s="63"/>
      <c r="INI20" s="63"/>
      <c r="INJ20" s="63"/>
      <c r="INK20" s="63"/>
      <c r="INL20" s="63"/>
      <c r="INM20" s="63"/>
      <c r="INN20" s="63"/>
      <c r="INO20" s="63"/>
      <c r="INP20" s="63"/>
      <c r="INQ20" s="63"/>
      <c r="INR20" s="63"/>
      <c r="INS20" s="63"/>
      <c r="INT20" s="63"/>
      <c r="INU20" s="63"/>
      <c r="INV20" s="63"/>
      <c r="INW20" s="63"/>
      <c r="INX20" s="63"/>
      <c r="INY20" s="63"/>
      <c r="INZ20" s="63"/>
      <c r="IOA20" s="63"/>
      <c r="IOB20" s="63"/>
      <c r="IOC20" s="63"/>
      <c r="IOD20" s="63"/>
      <c r="IOE20" s="63"/>
      <c r="IOF20" s="63"/>
      <c r="IOG20" s="63"/>
      <c r="IOH20" s="63"/>
      <c r="IOI20" s="63"/>
      <c r="IOJ20" s="63"/>
      <c r="IOK20" s="63"/>
      <c r="IOL20" s="63"/>
      <c r="IOM20" s="63"/>
      <c r="ION20" s="63"/>
      <c r="IOO20" s="63"/>
      <c r="IOP20" s="63"/>
      <c r="IOQ20" s="63"/>
      <c r="IOR20" s="63"/>
      <c r="IOS20" s="63"/>
      <c r="IOT20" s="63"/>
      <c r="IOU20" s="63"/>
      <c r="IOV20" s="63"/>
      <c r="IOW20" s="63"/>
      <c r="IOX20" s="63"/>
      <c r="IOY20" s="63"/>
      <c r="IOZ20" s="63"/>
      <c r="IPA20" s="63"/>
      <c r="IPB20" s="63"/>
      <c r="IPC20" s="63"/>
      <c r="IPD20" s="63"/>
      <c r="IPE20" s="63"/>
      <c r="IPF20" s="63"/>
      <c r="IPG20" s="63"/>
      <c r="IPH20" s="63"/>
      <c r="IPI20" s="63"/>
      <c r="IPJ20" s="63"/>
      <c r="IPK20" s="63"/>
      <c r="IPL20" s="63"/>
      <c r="IPM20" s="63"/>
      <c r="IPN20" s="63"/>
      <c r="IPO20" s="63"/>
      <c r="IPP20" s="63"/>
      <c r="IPQ20" s="63"/>
      <c r="IPR20" s="63"/>
      <c r="IPS20" s="63"/>
      <c r="IPT20" s="63"/>
      <c r="IPU20" s="63"/>
      <c r="IPV20" s="63"/>
      <c r="IPW20" s="63"/>
      <c r="IPX20" s="63"/>
      <c r="IPY20" s="63"/>
      <c r="IPZ20" s="63"/>
      <c r="IQA20" s="63"/>
      <c r="IQB20" s="63"/>
      <c r="IQC20" s="63"/>
      <c r="IQD20" s="63"/>
      <c r="IQE20" s="63"/>
      <c r="IQF20" s="63"/>
      <c r="IQG20" s="63"/>
      <c r="IQH20" s="63"/>
      <c r="IQI20" s="63"/>
      <c r="IQJ20" s="63"/>
      <c r="IQK20" s="63"/>
      <c r="IQL20" s="63"/>
      <c r="IQM20" s="63"/>
      <c r="IQN20" s="63"/>
      <c r="IQO20" s="63"/>
      <c r="IQP20" s="63"/>
      <c r="IQQ20" s="63"/>
      <c r="IQR20" s="63"/>
      <c r="IQS20" s="63"/>
      <c r="IQT20" s="63"/>
      <c r="IQU20" s="63"/>
      <c r="IQV20" s="63"/>
      <c r="IQW20" s="63"/>
      <c r="IQX20" s="63"/>
      <c r="IQY20" s="63"/>
      <c r="IQZ20" s="63"/>
      <c r="IRA20" s="63"/>
      <c r="IRB20" s="63"/>
      <c r="IRC20" s="63"/>
      <c r="IRD20" s="63"/>
      <c r="IRE20" s="63"/>
      <c r="IRF20" s="63"/>
      <c r="IRG20" s="63"/>
      <c r="IRH20" s="63"/>
      <c r="IRI20" s="63"/>
      <c r="IRJ20" s="63"/>
      <c r="IRK20" s="63"/>
      <c r="IRL20" s="63"/>
      <c r="IRM20" s="63"/>
      <c r="IRN20" s="63"/>
      <c r="IRO20" s="63"/>
      <c r="IRP20" s="63"/>
      <c r="IRQ20" s="63"/>
      <c r="IRR20" s="63"/>
      <c r="IRS20" s="63"/>
      <c r="IRT20" s="63"/>
      <c r="IRU20" s="63"/>
      <c r="IRV20" s="63"/>
      <c r="IRW20" s="63"/>
      <c r="IRX20" s="63"/>
      <c r="IRY20" s="63"/>
      <c r="IRZ20" s="63"/>
      <c r="ISA20" s="63"/>
      <c r="ISB20" s="63"/>
      <c r="ISC20" s="63"/>
      <c r="ISD20" s="63"/>
      <c r="ISE20" s="63"/>
      <c r="ISF20" s="63"/>
      <c r="ISG20" s="63"/>
      <c r="ISH20" s="63"/>
      <c r="ISI20" s="63"/>
      <c r="ISJ20" s="63"/>
      <c r="ISK20" s="63"/>
      <c r="ISL20" s="63"/>
      <c r="ISM20" s="63"/>
      <c r="ISN20" s="63"/>
      <c r="ISO20" s="63"/>
      <c r="ISP20" s="63"/>
      <c r="ISQ20" s="63"/>
      <c r="ISR20" s="63"/>
      <c r="ISS20" s="63"/>
      <c r="IST20" s="63"/>
      <c r="ISU20" s="63"/>
      <c r="ISV20" s="63"/>
      <c r="ISW20" s="63"/>
      <c r="ISX20" s="63"/>
      <c r="ISY20" s="63"/>
      <c r="ISZ20" s="63"/>
      <c r="ITA20" s="63"/>
      <c r="ITB20" s="63"/>
      <c r="ITC20" s="63"/>
      <c r="ITD20" s="63"/>
      <c r="ITE20" s="63"/>
      <c r="ITF20" s="63"/>
      <c r="ITG20" s="63"/>
      <c r="ITH20" s="63"/>
      <c r="ITI20" s="63"/>
      <c r="ITJ20" s="63"/>
      <c r="ITK20" s="63"/>
      <c r="ITL20" s="63"/>
      <c r="ITM20" s="63"/>
      <c r="ITN20" s="63"/>
      <c r="ITO20" s="63"/>
      <c r="ITP20" s="63"/>
      <c r="ITQ20" s="63"/>
      <c r="ITR20" s="63"/>
      <c r="ITS20" s="63"/>
      <c r="ITT20" s="63"/>
      <c r="ITU20" s="63"/>
      <c r="ITV20" s="63"/>
      <c r="ITW20" s="63"/>
      <c r="ITX20" s="63"/>
      <c r="ITY20" s="63"/>
      <c r="ITZ20" s="63"/>
      <c r="IUA20" s="63"/>
      <c r="IUB20" s="63"/>
      <c r="IUC20" s="63"/>
      <c r="IUD20" s="63"/>
      <c r="IUE20" s="63"/>
      <c r="IUF20" s="63"/>
      <c r="IUG20" s="63"/>
      <c r="IUH20" s="63"/>
      <c r="IUI20" s="63"/>
      <c r="IUJ20" s="63"/>
      <c r="IUK20" s="63"/>
      <c r="IUL20" s="63"/>
      <c r="IUM20" s="63"/>
      <c r="IUN20" s="63"/>
      <c r="IUO20" s="63"/>
      <c r="IUP20" s="63"/>
      <c r="IUQ20" s="63"/>
      <c r="IUR20" s="63"/>
      <c r="IUS20" s="63"/>
      <c r="IUT20" s="63"/>
      <c r="IUU20" s="63"/>
      <c r="IUV20" s="63"/>
      <c r="IUW20" s="63"/>
      <c r="IUX20" s="63"/>
      <c r="IUY20" s="63"/>
      <c r="IUZ20" s="63"/>
      <c r="IVA20" s="63"/>
      <c r="IVB20" s="63"/>
      <c r="IVC20" s="63"/>
      <c r="IVD20" s="63"/>
      <c r="IVE20" s="63"/>
      <c r="IVF20" s="63"/>
      <c r="IVG20" s="63"/>
      <c r="IVH20" s="63"/>
      <c r="IVI20" s="63"/>
      <c r="IVJ20" s="63"/>
      <c r="IVK20" s="63"/>
      <c r="IVL20" s="63"/>
      <c r="IVM20" s="63"/>
      <c r="IVN20" s="63"/>
      <c r="IVO20" s="63"/>
      <c r="IVP20" s="63"/>
      <c r="IVQ20" s="63"/>
      <c r="IVR20" s="63"/>
      <c r="IVS20" s="63"/>
      <c r="IVT20" s="63"/>
      <c r="IVU20" s="63"/>
      <c r="IVV20" s="63"/>
      <c r="IVW20" s="63"/>
      <c r="IVX20" s="63"/>
      <c r="IVY20" s="63"/>
      <c r="IVZ20" s="63"/>
      <c r="IWA20" s="63"/>
      <c r="IWB20" s="63"/>
      <c r="IWC20" s="63"/>
      <c r="IWD20" s="63"/>
      <c r="IWE20" s="63"/>
      <c r="IWF20" s="63"/>
      <c r="IWG20" s="63"/>
      <c r="IWH20" s="63"/>
      <c r="IWI20" s="63"/>
      <c r="IWJ20" s="63"/>
      <c r="IWK20" s="63"/>
      <c r="IWL20" s="63"/>
      <c r="IWM20" s="63"/>
      <c r="IWN20" s="63"/>
      <c r="IWO20" s="63"/>
      <c r="IWP20" s="63"/>
      <c r="IWQ20" s="63"/>
      <c r="IWR20" s="63"/>
      <c r="IWS20" s="63"/>
      <c r="IWT20" s="63"/>
      <c r="IWU20" s="63"/>
      <c r="IWV20" s="63"/>
      <c r="IWW20" s="63"/>
      <c r="IWX20" s="63"/>
      <c r="IWY20" s="63"/>
      <c r="IWZ20" s="63"/>
      <c r="IXA20" s="63"/>
      <c r="IXB20" s="63"/>
      <c r="IXC20" s="63"/>
      <c r="IXD20" s="63"/>
      <c r="IXE20" s="63"/>
      <c r="IXF20" s="63"/>
      <c r="IXG20" s="63"/>
      <c r="IXH20" s="63"/>
      <c r="IXI20" s="63"/>
      <c r="IXJ20" s="63"/>
      <c r="IXK20" s="63"/>
      <c r="IXL20" s="63"/>
      <c r="IXM20" s="63"/>
      <c r="IXN20" s="63"/>
      <c r="IXO20" s="63"/>
      <c r="IXP20" s="63"/>
      <c r="IXQ20" s="63"/>
      <c r="IXR20" s="63"/>
      <c r="IXS20" s="63"/>
      <c r="IXT20" s="63"/>
      <c r="IXU20" s="63"/>
      <c r="IXV20" s="63"/>
      <c r="IXW20" s="63"/>
      <c r="IXX20" s="63"/>
      <c r="IXY20" s="63"/>
      <c r="IXZ20" s="63"/>
      <c r="IYA20" s="63"/>
      <c r="IYB20" s="63"/>
      <c r="IYC20" s="63"/>
      <c r="IYD20" s="63"/>
      <c r="IYE20" s="63"/>
      <c r="IYF20" s="63"/>
      <c r="IYG20" s="63"/>
      <c r="IYH20" s="63"/>
      <c r="IYI20" s="63"/>
      <c r="IYJ20" s="63"/>
      <c r="IYK20" s="63"/>
      <c r="IYL20" s="63"/>
      <c r="IYM20" s="63"/>
      <c r="IYN20" s="63"/>
      <c r="IYO20" s="63"/>
      <c r="IYP20" s="63"/>
      <c r="IYQ20" s="63"/>
      <c r="IYR20" s="63"/>
      <c r="IYS20" s="63"/>
      <c r="IYT20" s="63"/>
      <c r="IYU20" s="63"/>
      <c r="IYV20" s="63"/>
      <c r="IYW20" s="63"/>
      <c r="IYX20" s="63"/>
      <c r="IYY20" s="63"/>
      <c r="IYZ20" s="63"/>
      <c r="IZA20" s="63"/>
      <c r="IZB20" s="63"/>
      <c r="IZC20" s="63"/>
      <c r="IZD20" s="63"/>
      <c r="IZE20" s="63"/>
      <c r="IZF20" s="63"/>
      <c r="IZG20" s="63"/>
      <c r="IZH20" s="63"/>
      <c r="IZI20" s="63"/>
      <c r="IZJ20" s="63"/>
      <c r="IZK20" s="63"/>
      <c r="IZL20" s="63"/>
      <c r="IZM20" s="63"/>
      <c r="IZN20" s="63"/>
      <c r="IZO20" s="63"/>
      <c r="IZP20" s="63"/>
      <c r="IZQ20" s="63"/>
      <c r="IZR20" s="63"/>
      <c r="IZS20" s="63"/>
      <c r="IZT20" s="63"/>
      <c r="IZU20" s="63"/>
      <c r="IZV20" s="63"/>
      <c r="IZW20" s="63"/>
      <c r="IZX20" s="63"/>
      <c r="IZY20" s="63"/>
      <c r="IZZ20" s="63"/>
      <c r="JAA20" s="63"/>
      <c r="JAB20" s="63"/>
      <c r="JAC20" s="63"/>
      <c r="JAD20" s="63"/>
      <c r="JAE20" s="63"/>
      <c r="JAF20" s="63"/>
      <c r="JAG20" s="63"/>
      <c r="JAH20" s="63"/>
      <c r="JAI20" s="63"/>
      <c r="JAJ20" s="63"/>
      <c r="JAK20" s="63"/>
      <c r="JAL20" s="63"/>
      <c r="JAM20" s="63"/>
      <c r="JAN20" s="63"/>
      <c r="JAO20" s="63"/>
      <c r="JAP20" s="63"/>
      <c r="JAQ20" s="63"/>
      <c r="JAR20" s="63"/>
      <c r="JAS20" s="63"/>
      <c r="JAT20" s="63"/>
      <c r="JAU20" s="63"/>
      <c r="JAV20" s="63"/>
      <c r="JAW20" s="63"/>
      <c r="JAX20" s="63"/>
      <c r="JAY20" s="63"/>
      <c r="JAZ20" s="63"/>
      <c r="JBA20" s="63"/>
      <c r="JBB20" s="63"/>
      <c r="JBC20" s="63"/>
      <c r="JBD20" s="63"/>
      <c r="JBE20" s="63"/>
      <c r="JBF20" s="63"/>
      <c r="JBG20" s="63"/>
      <c r="JBH20" s="63"/>
      <c r="JBI20" s="63"/>
      <c r="JBJ20" s="63"/>
      <c r="JBK20" s="63"/>
      <c r="JBL20" s="63"/>
      <c r="JBM20" s="63"/>
      <c r="JBN20" s="63"/>
      <c r="JBO20" s="63"/>
      <c r="JBP20" s="63"/>
      <c r="JBQ20" s="63"/>
      <c r="JBR20" s="63"/>
      <c r="JBS20" s="63"/>
      <c r="JBT20" s="63"/>
      <c r="JBU20" s="63"/>
      <c r="JBV20" s="63"/>
      <c r="JBW20" s="63"/>
      <c r="JBX20" s="63"/>
      <c r="JBY20" s="63"/>
      <c r="JBZ20" s="63"/>
      <c r="JCA20" s="63"/>
      <c r="JCB20" s="63"/>
      <c r="JCC20" s="63"/>
      <c r="JCD20" s="63"/>
      <c r="JCE20" s="63"/>
      <c r="JCF20" s="63"/>
      <c r="JCG20" s="63"/>
      <c r="JCH20" s="63"/>
      <c r="JCI20" s="63"/>
      <c r="JCJ20" s="63"/>
      <c r="JCK20" s="63"/>
      <c r="JCL20" s="63"/>
      <c r="JCM20" s="63"/>
      <c r="JCN20" s="63"/>
      <c r="JCO20" s="63"/>
      <c r="JCP20" s="63"/>
      <c r="JCQ20" s="63"/>
      <c r="JCR20" s="63"/>
      <c r="JCS20" s="63"/>
      <c r="JCT20" s="63"/>
      <c r="JCU20" s="63"/>
      <c r="JCV20" s="63"/>
      <c r="JCW20" s="63"/>
      <c r="JCX20" s="63"/>
      <c r="JCY20" s="63"/>
      <c r="JCZ20" s="63"/>
      <c r="JDA20" s="63"/>
      <c r="JDB20" s="63"/>
      <c r="JDC20" s="63"/>
      <c r="JDD20" s="63"/>
      <c r="JDE20" s="63"/>
      <c r="JDF20" s="63"/>
      <c r="JDG20" s="63"/>
      <c r="JDH20" s="63"/>
      <c r="JDI20" s="63"/>
      <c r="JDJ20" s="63"/>
      <c r="JDK20" s="63"/>
      <c r="JDL20" s="63"/>
      <c r="JDM20" s="63"/>
      <c r="JDN20" s="63"/>
      <c r="JDO20" s="63"/>
      <c r="JDP20" s="63"/>
      <c r="JDQ20" s="63"/>
      <c r="JDR20" s="63"/>
      <c r="JDS20" s="63"/>
      <c r="JDT20" s="63"/>
      <c r="JDU20" s="63"/>
      <c r="JDV20" s="63"/>
      <c r="JDW20" s="63"/>
      <c r="JDX20" s="63"/>
      <c r="JDY20" s="63"/>
      <c r="JDZ20" s="63"/>
      <c r="JEA20" s="63"/>
      <c r="JEB20" s="63"/>
      <c r="JEC20" s="63"/>
      <c r="JED20" s="63"/>
      <c r="JEE20" s="63"/>
      <c r="JEF20" s="63"/>
      <c r="JEG20" s="63"/>
      <c r="JEH20" s="63"/>
      <c r="JEI20" s="63"/>
      <c r="JEJ20" s="63"/>
      <c r="JEK20" s="63"/>
      <c r="JEL20" s="63"/>
      <c r="JEM20" s="63"/>
      <c r="JEN20" s="63"/>
      <c r="JEO20" s="63"/>
      <c r="JEP20" s="63"/>
      <c r="JEQ20" s="63"/>
      <c r="JER20" s="63"/>
      <c r="JES20" s="63"/>
      <c r="JET20" s="63"/>
      <c r="JEU20" s="63"/>
      <c r="JEV20" s="63"/>
      <c r="JEW20" s="63"/>
      <c r="JEX20" s="63"/>
      <c r="JEY20" s="63"/>
      <c r="JEZ20" s="63"/>
      <c r="JFA20" s="63"/>
      <c r="JFB20" s="63"/>
      <c r="JFC20" s="63"/>
      <c r="JFD20" s="63"/>
      <c r="JFE20" s="63"/>
      <c r="JFF20" s="63"/>
      <c r="JFG20" s="63"/>
      <c r="JFH20" s="63"/>
      <c r="JFI20" s="63"/>
      <c r="JFJ20" s="63"/>
      <c r="JFK20" s="63"/>
      <c r="JFL20" s="63"/>
      <c r="JFM20" s="63"/>
      <c r="JFN20" s="63"/>
      <c r="JFO20" s="63"/>
      <c r="JFP20" s="63"/>
      <c r="JFQ20" s="63"/>
      <c r="JFR20" s="63"/>
      <c r="JFS20" s="63"/>
      <c r="JFT20" s="63"/>
      <c r="JFU20" s="63"/>
      <c r="JFV20" s="63"/>
      <c r="JFW20" s="63"/>
      <c r="JFX20" s="63"/>
      <c r="JFY20" s="63"/>
      <c r="JFZ20" s="63"/>
      <c r="JGA20" s="63"/>
      <c r="JGB20" s="63"/>
      <c r="JGC20" s="63"/>
      <c r="JGD20" s="63"/>
      <c r="JGE20" s="63"/>
      <c r="JGF20" s="63"/>
      <c r="JGG20" s="63"/>
      <c r="JGH20" s="63"/>
      <c r="JGI20" s="63"/>
      <c r="JGJ20" s="63"/>
      <c r="JGK20" s="63"/>
      <c r="JGL20" s="63"/>
      <c r="JGM20" s="63"/>
      <c r="JGN20" s="63"/>
      <c r="JGO20" s="63"/>
      <c r="JGP20" s="63"/>
      <c r="JGQ20" s="63"/>
      <c r="JGR20" s="63"/>
      <c r="JGS20" s="63"/>
      <c r="JGT20" s="63"/>
      <c r="JGU20" s="63"/>
      <c r="JGV20" s="63"/>
      <c r="JGW20" s="63"/>
      <c r="JGX20" s="63"/>
      <c r="JGY20" s="63"/>
      <c r="JGZ20" s="63"/>
      <c r="JHA20" s="63"/>
      <c r="JHB20" s="63"/>
      <c r="JHC20" s="63"/>
      <c r="JHD20" s="63"/>
      <c r="JHE20" s="63"/>
      <c r="JHF20" s="63"/>
      <c r="JHG20" s="63"/>
      <c r="JHH20" s="63"/>
      <c r="JHI20" s="63"/>
      <c r="JHJ20" s="63"/>
      <c r="JHK20" s="63"/>
      <c r="JHL20" s="63"/>
      <c r="JHM20" s="63"/>
      <c r="JHN20" s="63"/>
      <c r="JHO20" s="63"/>
      <c r="JHP20" s="63"/>
      <c r="JHQ20" s="63"/>
      <c r="JHR20" s="63"/>
      <c r="JHS20" s="63"/>
      <c r="JHT20" s="63"/>
      <c r="JHU20" s="63"/>
      <c r="JHV20" s="63"/>
      <c r="JHW20" s="63"/>
      <c r="JHX20" s="63"/>
      <c r="JHY20" s="63"/>
      <c r="JHZ20" s="63"/>
      <c r="JIA20" s="63"/>
      <c r="JIB20" s="63"/>
      <c r="JIC20" s="63"/>
      <c r="JID20" s="63"/>
      <c r="JIE20" s="63"/>
      <c r="JIF20" s="63"/>
      <c r="JIG20" s="63"/>
      <c r="JIH20" s="63"/>
      <c r="JII20" s="63"/>
      <c r="JIJ20" s="63"/>
      <c r="JIK20" s="63"/>
      <c r="JIL20" s="63"/>
      <c r="JIM20" s="63"/>
      <c r="JIN20" s="63"/>
      <c r="JIO20" s="63"/>
      <c r="JIP20" s="63"/>
      <c r="JIQ20" s="63"/>
      <c r="JIR20" s="63"/>
      <c r="JIS20" s="63"/>
      <c r="JIT20" s="63"/>
      <c r="JIU20" s="63"/>
      <c r="JIV20" s="63"/>
      <c r="JIW20" s="63"/>
      <c r="JIX20" s="63"/>
      <c r="JIY20" s="63"/>
      <c r="JIZ20" s="63"/>
      <c r="JJA20" s="63"/>
      <c r="JJB20" s="63"/>
      <c r="JJC20" s="63"/>
      <c r="JJD20" s="63"/>
      <c r="JJE20" s="63"/>
      <c r="JJF20" s="63"/>
      <c r="JJG20" s="63"/>
      <c r="JJH20" s="63"/>
      <c r="JJI20" s="63"/>
      <c r="JJJ20" s="63"/>
      <c r="JJK20" s="63"/>
      <c r="JJL20" s="63"/>
      <c r="JJM20" s="63"/>
      <c r="JJN20" s="63"/>
      <c r="JJO20" s="63"/>
      <c r="JJP20" s="63"/>
      <c r="JJQ20" s="63"/>
      <c r="JJR20" s="63"/>
      <c r="JJS20" s="63"/>
      <c r="JJT20" s="63"/>
      <c r="JJU20" s="63"/>
      <c r="JJV20" s="63"/>
      <c r="JJW20" s="63"/>
      <c r="JJX20" s="63"/>
      <c r="JJY20" s="63"/>
      <c r="JJZ20" s="63"/>
      <c r="JKA20" s="63"/>
      <c r="JKB20" s="63"/>
      <c r="JKC20" s="63"/>
      <c r="JKD20" s="63"/>
      <c r="JKE20" s="63"/>
      <c r="JKF20" s="63"/>
      <c r="JKG20" s="63"/>
      <c r="JKH20" s="63"/>
      <c r="JKI20" s="63"/>
      <c r="JKJ20" s="63"/>
      <c r="JKK20" s="63"/>
      <c r="JKL20" s="63"/>
      <c r="JKM20" s="63"/>
      <c r="JKN20" s="63"/>
      <c r="JKO20" s="63"/>
      <c r="JKP20" s="63"/>
      <c r="JKQ20" s="63"/>
      <c r="JKR20" s="63"/>
      <c r="JKS20" s="63"/>
      <c r="JKT20" s="63"/>
      <c r="JKU20" s="63"/>
      <c r="JKV20" s="63"/>
      <c r="JKW20" s="63"/>
      <c r="JKX20" s="63"/>
      <c r="JKY20" s="63"/>
      <c r="JKZ20" s="63"/>
      <c r="JLA20" s="63"/>
      <c r="JLB20" s="63"/>
      <c r="JLC20" s="63"/>
      <c r="JLD20" s="63"/>
      <c r="JLE20" s="63"/>
      <c r="JLF20" s="63"/>
      <c r="JLG20" s="63"/>
      <c r="JLH20" s="63"/>
      <c r="JLI20" s="63"/>
      <c r="JLJ20" s="63"/>
      <c r="JLK20" s="63"/>
      <c r="JLL20" s="63"/>
      <c r="JLM20" s="63"/>
      <c r="JLN20" s="63"/>
      <c r="JLO20" s="63"/>
      <c r="JLP20" s="63"/>
      <c r="JLQ20" s="63"/>
      <c r="JLR20" s="63"/>
      <c r="JLS20" s="63"/>
      <c r="JLT20" s="63"/>
      <c r="JLU20" s="63"/>
      <c r="JLV20" s="63"/>
      <c r="JLW20" s="63"/>
      <c r="JLX20" s="63"/>
      <c r="JLY20" s="63"/>
      <c r="JLZ20" s="63"/>
      <c r="JMA20" s="63"/>
      <c r="JMB20" s="63"/>
      <c r="JMC20" s="63"/>
      <c r="JMD20" s="63"/>
      <c r="JME20" s="63"/>
      <c r="JMF20" s="63"/>
      <c r="JMG20" s="63"/>
      <c r="JMH20" s="63"/>
      <c r="JMI20" s="63"/>
      <c r="JMJ20" s="63"/>
      <c r="JMK20" s="63"/>
      <c r="JML20" s="63"/>
      <c r="JMM20" s="63"/>
      <c r="JMN20" s="63"/>
      <c r="JMO20" s="63"/>
      <c r="JMP20" s="63"/>
      <c r="JMQ20" s="63"/>
      <c r="JMR20" s="63"/>
      <c r="JMS20" s="63"/>
      <c r="JMT20" s="63"/>
      <c r="JMU20" s="63"/>
      <c r="JMV20" s="63"/>
      <c r="JMW20" s="63"/>
      <c r="JMX20" s="63"/>
      <c r="JMY20" s="63"/>
      <c r="JMZ20" s="63"/>
      <c r="JNA20" s="63"/>
      <c r="JNB20" s="63"/>
      <c r="JNC20" s="63"/>
      <c r="JND20" s="63"/>
      <c r="JNE20" s="63"/>
      <c r="JNF20" s="63"/>
      <c r="JNG20" s="63"/>
      <c r="JNH20" s="63"/>
      <c r="JNI20" s="63"/>
      <c r="JNJ20" s="63"/>
      <c r="JNK20" s="63"/>
      <c r="JNL20" s="63"/>
      <c r="JNM20" s="63"/>
      <c r="JNN20" s="63"/>
      <c r="JNO20" s="63"/>
      <c r="JNP20" s="63"/>
      <c r="JNQ20" s="63"/>
      <c r="JNR20" s="63"/>
      <c r="JNS20" s="63"/>
      <c r="JNT20" s="63"/>
      <c r="JNU20" s="63"/>
      <c r="JNV20" s="63"/>
      <c r="JNW20" s="63"/>
      <c r="JNX20" s="63"/>
      <c r="JNY20" s="63"/>
      <c r="JNZ20" s="63"/>
      <c r="JOA20" s="63"/>
      <c r="JOB20" s="63"/>
      <c r="JOC20" s="63"/>
      <c r="JOD20" s="63"/>
      <c r="JOE20" s="63"/>
      <c r="JOF20" s="63"/>
      <c r="JOG20" s="63"/>
      <c r="JOH20" s="63"/>
      <c r="JOI20" s="63"/>
      <c r="JOJ20" s="63"/>
      <c r="JOK20" s="63"/>
      <c r="JOL20" s="63"/>
      <c r="JOM20" s="63"/>
      <c r="JON20" s="63"/>
      <c r="JOO20" s="63"/>
      <c r="JOP20" s="63"/>
      <c r="JOQ20" s="63"/>
      <c r="JOR20" s="63"/>
      <c r="JOS20" s="63"/>
      <c r="JOT20" s="63"/>
      <c r="JOU20" s="63"/>
      <c r="JOV20" s="63"/>
      <c r="JOW20" s="63"/>
      <c r="JOX20" s="63"/>
      <c r="JOY20" s="63"/>
      <c r="JOZ20" s="63"/>
      <c r="JPA20" s="63"/>
      <c r="JPB20" s="63"/>
      <c r="JPC20" s="63"/>
      <c r="JPD20" s="63"/>
      <c r="JPE20" s="63"/>
      <c r="JPF20" s="63"/>
      <c r="JPG20" s="63"/>
      <c r="JPH20" s="63"/>
      <c r="JPI20" s="63"/>
      <c r="JPJ20" s="63"/>
      <c r="JPK20" s="63"/>
      <c r="JPL20" s="63"/>
      <c r="JPM20" s="63"/>
      <c r="JPN20" s="63"/>
      <c r="JPO20" s="63"/>
      <c r="JPP20" s="63"/>
      <c r="JPQ20" s="63"/>
      <c r="JPR20" s="63"/>
      <c r="JPS20" s="63"/>
      <c r="JPT20" s="63"/>
      <c r="JPU20" s="63"/>
      <c r="JPV20" s="63"/>
      <c r="JPW20" s="63"/>
      <c r="JPX20" s="63"/>
      <c r="JPY20" s="63"/>
      <c r="JPZ20" s="63"/>
      <c r="JQA20" s="63"/>
      <c r="JQB20" s="63"/>
      <c r="JQC20" s="63"/>
      <c r="JQD20" s="63"/>
      <c r="JQE20" s="63"/>
      <c r="JQF20" s="63"/>
      <c r="JQG20" s="63"/>
      <c r="JQH20" s="63"/>
      <c r="JQI20" s="63"/>
      <c r="JQJ20" s="63"/>
      <c r="JQK20" s="63"/>
      <c r="JQL20" s="63"/>
      <c r="JQM20" s="63"/>
      <c r="JQN20" s="63"/>
      <c r="JQO20" s="63"/>
      <c r="JQP20" s="63"/>
      <c r="JQQ20" s="63"/>
      <c r="JQR20" s="63"/>
      <c r="JQS20" s="63"/>
      <c r="JQT20" s="63"/>
      <c r="JQU20" s="63"/>
      <c r="JQV20" s="63"/>
      <c r="JQW20" s="63"/>
      <c r="JQX20" s="63"/>
      <c r="JQY20" s="63"/>
      <c r="JQZ20" s="63"/>
      <c r="JRA20" s="63"/>
      <c r="JRB20" s="63"/>
      <c r="JRC20" s="63"/>
      <c r="JRD20" s="63"/>
      <c r="JRE20" s="63"/>
      <c r="JRF20" s="63"/>
      <c r="JRG20" s="63"/>
      <c r="JRH20" s="63"/>
      <c r="JRI20" s="63"/>
      <c r="JRJ20" s="63"/>
      <c r="JRK20" s="63"/>
      <c r="JRL20" s="63"/>
      <c r="JRM20" s="63"/>
      <c r="JRN20" s="63"/>
      <c r="JRO20" s="63"/>
      <c r="JRP20" s="63"/>
      <c r="JRQ20" s="63"/>
      <c r="JRR20" s="63"/>
      <c r="JRS20" s="63"/>
      <c r="JRT20" s="63"/>
      <c r="JRU20" s="63"/>
      <c r="JRV20" s="63"/>
      <c r="JRW20" s="63"/>
      <c r="JRX20" s="63"/>
      <c r="JRY20" s="63"/>
      <c r="JRZ20" s="63"/>
      <c r="JSA20" s="63"/>
      <c r="JSB20" s="63"/>
      <c r="JSC20" s="63"/>
      <c r="JSD20" s="63"/>
      <c r="JSE20" s="63"/>
      <c r="JSF20" s="63"/>
      <c r="JSG20" s="63"/>
      <c r="JSH20" s="63"/>
      <c r="JSI20" s="63"/>
      <c r="JSJ20" s="63"/>
      <c r="JSK20" s="63"/>
      <c r="JSL20" s="63"/>
      <c r="JSM20" s="63"/>
      <c r="JSN20" s="63"/>
      <c r="JSO20" s="63"/>
      <c r="JSP20" s="63"/>
      <c r="JSQ20" s="63"/>
      <c r="JSR20" s="63"/>
      <c r="JSS20" s="63"/>
      <c r="JST20" s="63"/>
      <c r="JSU20" s="63"/>
      <c r="JSV20" s="63"/>
      <c r="JSW20" s="63"/>
      <c r="JSX20" s="63"/>
      <c r="JSY20" s="63"/>
      <c r="JSZ20" s="63"/>
      <c r="JTA20" s="63"/>
      <c r="JTB20" s="63"/>
      <c r="JTC20" s="63"/>
      <c r="JTD20" s="63"/>
      <c r="JTE20" s="63"/>
      <c r="JTF20" s="63"/>
      <c r="JTG20" s="63"/>
      <c r="JTH20" s="63"/>
      <c r="JTI20" s="63"/>
      <c r="JTJ20" s="63"/>
      <c r="JTK20" s="63"/>
      <c r="JTL20" s="63"/>
      <c r="JTM20" s="63"/>
      <c r="JTN20" s="63"/>
      <c r="JTO20" s="63"/>
      <c r="JTP20" s="63"/>
      <c r="JTQ20" s="63"/>
      <c r="JTR20" s="63"/>
      <c r="JTS20" s="63"/>
      <c r="JTT20" s="63"/>
      <c r="JTU20" s="63"/>
      <c r="JTV20" s="63"/>
      <c r="JTW20" s="63"/>
      <c r="JTX20" s="63"/>
      <c r="JTY20" s="63"/>
      <c r="JTZ20" s="63"/>
      <c r="JUA20" s="63"/>
      <c r="JUB20" s="63"/>
      <c r="JUC20" s="63"/>
      <c r="JUD20" s="63"/>
      <c r="JUE20" s="63"/>
      <c r="JUF20" s="63"/>
      <c r="JUG20" s="63"/>
      <c r="JUH20" s="63"/>
      <c r="JUI20" s="63"/>
      <c r="JUJ20" s="63"/>
      <c r="JUK20" s="63"/>
      <c r="JUL20" s="63"/>
      <c r="JUM20" s="63"/>
      <c r="JUN20" s="63"/>
      <c r="JUO20" s="63"/>
      <c r="JUP20" s="63"/>
      <c r="JUQ20" s="63"/>
      <c r="JUR20" s="63"/>
      <c r="JUS20" s="63"/>
      <c r="JUT20" s="63"/>
      <c r="JUU20" s="63"/>
      <c r="JUV20" s="63"/>
      <c r="JUW20" s="63"/>
      <c r="JUX20" s="63"/>
      <c r="JUY20" s="63"/>
      <c r="JUZ20" s="63"/>
      <c r="JVA20" s="63"/>
      <c r="JVB20" s="63"/>
      <c r="JVC20" s="63"/>
      <c r="JVD20" s="63"/>
      <c r="JVE20" s="63"/>
      <c r="JVF20" s="63"/>
      <c r="JVG20" s="63"/>
      <c r="JVH20" s="63"/>
      <c r="JVI20" s="63"/>
      <c r="JVJ20" s="63"/>
      <c r="JVK20" s="63"/>
      <c r="JVL20" s="63"/>
      <c r="JVM20" s="63"/>
      <c r="JVN20" s="63"/>
      <c r="JVO20" s="63"/>
      <c r="JVP20" s="63"/>
      <c r="JVQ20" s="63"/>
      <c r="JVR20" s="63"/>
      <c r="JVS20" s="63"/>
      <c r="JVT20" s="63"/>
      <c r="JVU20" s="63"/>
      <c r="JVV20" s="63"/>
      <c r="JVW20" s="63"/>
      <c r="JVX20" s="63"/>
      <c r="JVY20" s="63"/>
      <c r="JVZ20" s="63"/>
      <c r="JWA20" s="63"/>
      <c r="JWB20" s="63"/>
      <c r="JWC20" s="63"/>
      <c r="JWD20" s="63"/>
      <c r="JWE20" s="63"/>
      <c r="JWF20" s="63"/>
      <c r="JWG20" s="63"/>
      <c r="JWH20" s="63"/>
      <c r="JWI20" s="63"/>
      <c r="JWJ20" s="63"/>
      <c r="JWK20" s="63"/>
      <c r="JWL20" s="63"/>
      <c r="JWM20" s="63"/>
      <c r="JWN20" s="63"/>
      <c r="JWO20" s="63"/>
      <c r="JWP20" s="63"/>
      <c r="JWQ20" s="63"/>
      <c r="JWR20" s="63"/>
      <c r="JWS20" s="63"/>
      <c r="JWT20" s="63"/>
      <c r="JWU20" s="63"/>
      <c r="JWV20" s="63"/>
      <c r="JWW20" s="63"/>
      <c r="JWX20" s="63"/>
      <c r="JWY20" s="63"/>
      <c r="JWZ20" s="63"/>
      <c r="JXA20" s="63"/>
      <c r="JXB20" s="63"/>
      <c r="JXC20" s="63"/>
      <c r="JXD20" s="63"/>
      <c r="JXE20" s="63"/>
      <c r="JXF20" s="63"/>
      <c r="JXG20" s="63"/>
      <c r="JXH20" s="63"/>
      <c r="JXI20" s="63"/>
      <c r="JXJ20" s="63"/>
      <c r="JXK20" s="63"/>
      <c r="JXL20" s="63"/>
      <c r="JXM20" s="63"/>
      <c r="JXN20" s="63"/>
      <c r="JXO20" s="63"/>
      <c r="JXP20" s="63"/>
      <c r="JXQ20" s="63"/>
      <c r="JXR20" s="63"/>
      <c r="JXS20" s="63"/>
      <c r="JXT20" s="63"/>
      <c r="JXU20" s="63"/>
      <c r="JXV20" s="63"/>
      <c r="JXW20" s="63"/>
      <c r="JXX20" s="63"/>
      <c r="JXY20" s="63"/>
      <c r="JXZ20" s="63"/>
      <c r="JYA20" s="63"/>
      <c r="JYB20" s="63"/>
      <c r="JYC20" s="63"/>
      <c r="JYD20" s="63"/>
      <c r="JYE20" s="63"/>
      <c r="JYF20" s="63"/>
      <c r="JYG20" s="63"/>
      <c r="JYH20" s="63"/>
      <c r="JYI20" s="63"/>
      <c r="JYJ20" s="63"/>
      <c r="JYK20" s="63"/>
      <c r="JYL20" s="63"/>
      <c r="JYM20" s="63"/>
      <c r="JYN20" s="63"/>
      <c r="JYO20" s="63"/>
      <c r="JYP20" s="63"/>
      <c r="JYQ20" s="63"/>
      <c r="JYR20" s="63"/>
      <c r="JYS20" s="63"/>
      <c r="JYT20" s="63"/>
      <c r="JYU20" s="63"/>
      <c r="JYV20" s="63"/>
      <c r="JYW20" s="63"/>
      <c r="JYX20" s="63"/>
      <c r="JYY20" s="63"/>
      <c r="JYZ20" s="63"/>
      <c r="JZA20" s="63"/>
      <c r="JZB20" s="63"/>
      <c r="JZC20" s="63"/>
      <c r="JZD20" s="63"/>
      <c r="JZE20" s="63"/>
      <c r="JZF20" s="63"/>
      <c r="JZG20" s="63"/>
      <c r="JZH20" s="63"/>
      <c r="JZI20" s="63"/>
      <c r="JZJ20" s="63"/>
      <c r="JZK20" s="63"/>
      <c r="JZL20" s="63"/>
      <c r="JZM20" s="63"/>
      <c r="JZN20" s="63"/>
      <c r="JZO20" s="63"/>
      <c r="JZP20" s="63"/>
      <c r="JZQ20" s="63"/>
      <c r="JZR20" s="63"/>
      <c r="JZS20" s="63"/>
      <c r="JZT20" s="63"/>
      <c r="JZU20" s="63"/>
      <c r="JZV20" s="63"/>
      <c r="JZW20" s="63"/>
      <c r="JZX20" s="63"/>
      <c r="JZY20" s="63"/>
      <c r="JZZ20" s="63"/>
      <c r="KAA20" s="63"/>
      <c r="KAB20" s="63"/>
      <c r="KAC20" s="63"/>
      <c r="KAD20" s="63"/>
      <c r="KAE20" s="63"/>
      <c r="KAF20" s="63"/>
      <c r="KAG20" s="63"/>
      <c r="KAH20" s="63"/>
      <c r="KAI20" s="63"/>
      <c r="KAJ20" s="63"/>
      <c r="KAK20" s="63"/>
      <c r="KAL20" s="63"/>
      <c r="KAM20" s="63"/>
      <c r="KAN20" s="63"/>
      <c r="KAO20" s="63"/>
      <c r="KAP20" s="63"/>
      <c r="KAQ20" s="63"/>
      <c r="KAR20" s="63"/>
      <c r="KAS20" s="63"/>
      <c r="KAT20" s="63"/>
      <c r="KAU20" s="63"/>
      <c r="KAV20" s="63"/>
      <c r="KAW20" s="63"/>
      <c r="KAX20" s="63"/>
      <c r="KAY20" s="63"/>
      <c r="KAZ20" s="63"/>
      <c r="KBA20" s="63"/>
      <c r="KBB20" s="63"/>
      <c r="KBC20" s="63"/>
      <c r="KBD20" s="63"/>
      <c r="KBE20" s="63"/>
      <c r="KBF20" s="63"/>
      <c r="KBG20" s="63"/>
      <c r="KBH20" s="63"/>
      <c r="KBI20" s="63"/>
      <c r="KBJ20" s="63"/>
      <c r="KBK20" s="63"/>
      <c r="KBL20" s="63"/>
      <c r="KBM20" s="63"/>
      <c r="KBN20" s="63"/>
      <c r="KBO20" s="63"/>
      <c r="KBP20" s="63"/>
      <c r="KBQ20" s="63"/>
      <c r="KBR20" s="63"/>
      <c r="KBS20" s="63"/>
      <c r="KBT20" s="63"/>
      <c r="KBU20" s="63"/>
      <c r="KBV20" s="63"/>
      <c r="KBW20" s="63"/>
      <c r="KBX20" s="63"/>
      <c r="KBY20" s="63"/>
      <c r="KBZ20" s="63"/>
      <c r="KCA20" s="63"/>
      <c r="KCB20" s="63"/>
      <c r="KCC20" s="63"/>
      <c r="KCD20" s="63"/>
      <c r="KCE20" s="63"/>
      <c r="KCF20" s="63"/>
      <c r="KCG20" s="63"/>
      <c r="KCH20" s="63"/>
      <c r="KCI20" s="63"/>
      <c r="KCJ20" s="63"/>
      <c r="KCK20" s="63"/>
      <c r="KCL20" s="63"/>
      <c r="KCM20" s="63"/>
      <c r="KCN20" s="63"/>
      <c r="KCO20" s="63"/>
      <c r="KCP20" s="63"/>
      <c r="KCQ20" s="63"/>
      <c r="KCR20" s="63"/>
      <c r="KCS20" s="63"/>
      <c r="KCT20" s="63"/>
      <c r="KCU20" s="63"/>
      <c r="KCV20" s="63"/>
      <c r="KCW20" s="63"/>
      <c r="KCX20" s="63"/>
      <c r="KCY20" s="63"/>
      <c r="KCZ20" s="63"/>
      <c r="KDA20" s="63"/>
      <c r="KDB20" s="63"/>
      <c r="KDC20" s="63"/>
      <c r="KDD20" s="63"/>
      <c r="KDE20" s="63"/>
      <c r="KDF20" s="63"/>
      <c r="KDG20" s="63"/>
      <c r="KDH20" s="63"/>
      <c r="KDI20" s="63"/>
      <c r="KDJ20" s="63"/>
      <c r="KDK20" s="63"/>
      <c r="KDL20" s="63"/>
      <c r="KDM20" s="63"/>
      <c r="KDN20" s="63"/>
      <c r="KDO20" s="63"/>
      <c r="KDP20" s="63"/>
      <c r="KDQ20" s="63"/>
      <c r="KDR20" s="63"/>
      <c r="KDS20" s="63"/>
      <c r="KDT20" s="63"/>
      <c r="KDU20" s="63"/>
      <c r="KDV20" s="63"/>
      <c r="KDW20" s="63"/>
      <c r="KDX20" s="63"/>
      <c r="KDY20" s="63"/>
      <c r="KDZ20" s="63"/>
      <c r="KEA20" s="63"/>
      <c r="KEB20" s="63"/>
      <c r="KEC20" s="63"/>
      <c r="KED20" s="63"/>
      <c r="KEE20" s="63"/>
      <c r="KEF20" s="63"/>
      <c r="KEG20" s="63"/>
      <c r="KEH20" s="63"/>
      <c r="KEI20" s="63"/>
      <c r="KEJ20" s="63"/>
      <c r="KEK20" s="63"/>
      <c r="KEL20" s="63"/>
      <c r="KEM20" s="63"/>
      <c r="KEN20" s="63"/>
      <c r="KEO20" s="63"/>
      <c r="KEP20" s="63"/>
      <c r="KEQ20" s="63"/>
      <c r="KER20" s="63"/>
      <c r="KES20" s="63"/>
      <c r="KET20" s="63"/>
      <c r="KEU20" s="63"/>
      <c r="KEV20" s="63"/>
      <c r="KEW20" s="63"/>
      <c r="KEX20" s="63"/>
      <c r="KEY20" s="63"/>
      <c r="KEZ20" s="63"/>
      <c r="KFA20" s="63"/>
      <c r="KFB20" s="63"/>
      <c r="KFC20" s="63"/>
      <c r="KFD20" s="63"/>
      <c r="KFE20" s="63"/>
      <c r="KFF20" s="63"/>
      <c r="KFG20" s="63"/>
      <c r="KFH20" s="63"/>
      <c r="KFI20" s="63"/>
      <c r="KFJ20" s="63"/>
      <c r="KFK20" s="63"/>
      <c r="KFL20" s="63"/>
      <c r="KFM20" s="63"/>
      <c r="KFN20" s="63"/>
      <c r="KFO20" s="63"/>
      <c r="KFP20" s="63"/>
      <c r="KFQ20" s="63"/>
      <c r="KFR20" s="63"/>
      <c r="KFS20" s="63"/>
      <c r="KFT20" s="63"/>
      <c r="KFU20" s="63"/>
      <c r="KFV20" s="63"/>
      <c r="KFW20" s="63"/>
      <c r="KFX20" s="63"/>
      <c r="KFY20" s="63"/>
      <c r="KFZ20" s="63"/>
      <c r="KGA20" s="63"/>
      <c r="KGB20" s="63"/>
      <c r="KGC20" s="63"/>
      <c r="KGD20" s="63"/>
      <c r="KGE20" s="63"/>
      <c r="KGF20" s="63"/>
      <c r="KGG20" s="63"/>
      <c r="KGH20" s="63"/>
      <c r="KGI20" s="63"/>
      <c r="KGJ20" s="63"/>
      <c r="KGK20" s="63"/>
      <c r="KGL20" s="63"/>
      <c r="KGM20" s="63"/>
      <c r="KGN20" s="63"/>
      <c r="KGO20" s="63"/>
      <c r="KGP20" s="63"/>
      <c r="KGQ20" s="63"/>
      <c r="KGR20" s="63"/>
      <c r="KGS20" s="63"/>
      <c r="KGT20" s="63"/>
      <c r="KGU20" s="63"/>
      <c r="KGV20" s="63"/>
      <c r="KGW20" s="63"/>
      <c r="KGX20" s="63"/>
      <c r="KGY20" s="63"/>
      <c r="KGZ20" s="63"/>
      <c r="KHA20" s="63"/>
      <c r="KHB20" s="63"/>
      <c r="KHC20" s="63"/>
      <c r="KHD20" s="63"/>
      <c r="KHE20" s="63"/>
      <c r="KHF20" s="63"/>
      <c r="KHG20" s="63"/>
      <c r="KHH20" s="63"/>
      <c r="KHI20" s="63"/>
      <c r="KHJ20" s="63"/>
      <c r="KHK20" s="63"/>
      <c r="KHL20" s="63"/>
      <c r="KHM20" s="63"/>
      <c r="KHN20" s="63"/>
      <c r="KHO20" s="63"/>
      <c r="KHP20" s="63"/>
      <c r="KHQ20" s="63"/>
      <c r="KHR20" s="63"/>
      <c r="KHS20" s="63"/>
      <c r="KHT20" s="63"/>
      <c r="KHU20" s="63"/>
      <c r="KHV20" s="63"/>
      <c r="KHW20" s="63"/>
      <c r="KHX20" s="63"/>
      <c r="KHY20" s="63"/>
      <c r="KHZ20" s="63"/>
      <c r="KIA20" s="63"/>
      <c r="KIB20" s="63"/>
      <c r="KIC20" s="63"/>
      <c r="KID20" s="63"/>
      <c r="KIE20" s="63"/>
      <c r="KIF20" s="63"/>
      <c r="KIG20" s="63"/>
      <c r="KIH20" s="63"/>
      <c r="KII20" s="63"/>
      <c r="KIJ20" s="63"/>
      <c r="KIK20" s="63"/>
      <c r="KIL20" s="63"/>
      <c r="KIM20" s="63"/>
      <c r="KIN20" s="63"/>
      <c r="KIO20" s="63"/>
      <c r="KIP20" s="63"/>
      <c r="KIQ20" s="63"/>
      <c r="KIR20" s="63"/>
      <c r="KIS20" s="63"/>
      <c r="KIT20" s="63"/>
      <c r="KIU20" s="63"/>
      <c r="KIV20" s="63"/>
      <c r="KIW20" s="63"/>
      <c r="KIX20" s="63"/>
      <c r="KIY20" s="63"/>
      <c r="KIZ20" s="63"/>
      <c r="KJA20" s="63"/>
      <c r="KJB20" s="63"/>
      <c r="KJC20" s="63"/>
      <c r="KJD20" s="63"/>
      <c r="KJE20" s="63"/>
      <c r="KJF20" s="63"/>
      <c r="KJG20" s="63"/>
      <c r="KJH20" s="63"/>
      <c r="KJI20" s="63"/>
      <c r="KJJ20" s="63"/>
      <c r="KJK20" s="63"/>
      <c r="KJL20" s="63"/>
      <c r="KJM20" s="63"/>
      <c r="KJN20" s="63"/>
      <c r="KJO20" s="63"/>
      <c r="KJP20" s="63"/>
      <c r="KJQ20" s="63"/>
      <c r="KJR20" s="63"/>
      <c r="KJS20" s="63"/>
      <c r="KJT20" s="63"/>
      <c r="KJU20" s="63"/>
      <c r="KJV20" s="63"/>
      <c r="KJW20" s="63"/>
      <c r="KJX20" s="63"/>
      <c r="KJY20" s="63"/>
      <c r="KJZ20" s="63"/>
      <c r="KKA20" s="63"/>
      <c r="KKB20" s="63"/>
      <c r="KKC20" s="63"/>
      <c r="KKD20" s="63"/>
      <c r="KKE20" s="63"/>
      <c r="KKF20" s="63"/>
      <c r="KKG20" s="63"/>
      <c r="KKH20" s="63"/>
      <c r="KKI20" s="63"/>
      <c r="KKJ20" s="63"/>
      <c r="KKK20" s="63"/>
      <c r="KKL20" s="63"/>
      <c r="KKM20" s="63"/>
      <c r="KKN20" s="63"/>
      <c r="KKO20" s="63"/>
      <c r="KKP20" s="63"/>
      <c r="KKQ20" s="63"/>
      <c r="KKR20" s="63"/>
      <c r="KKS20" s="63"/>
      <c r="KKT20" s="63"/>
      <c r="KKU20" s="63"/>
      <c r="KKV20" s="63"/>
      <c r="KKW20" s="63"/>
      <c r="KKX20" s="63"/>
      <c r="KKY20" s="63"/>
      <c r="KKZ20" s="63"/>
      <c r="KLA20" s="63"/>
      <c r="KLB20" s="63"/>
      <c r="KLC20" s="63"/>
      <c r="KLD20" s="63"/>
      <c r="KLE20" s="63"/>
      <c r="KLF20" s="63"/>
      <c r="KLG20" s="63"/>
      <c r="KLH20" s="63"/>
      <c r="KLI20" s="63"/>
      <c r="KLJ20" s="63"/>
      <c r="KLK20" s="63"/>
      <c r="KLL20" s="63"/>
      <c r="KLM20" s="63"/>
      <c r="KLN20" s="63"/>
      <c r="KLO20" s="63"/>
      <c r="KLP20" s="63"/>
      <c r="KLQ20" s="63"/>
      <c r="KLR20" s="63"/>
      <c r="KLS20" s="63"/>
      <c r="KLT20" s="63"/>
      <c r="KLU20" s="63"/>
      <c r="KLV20" s="63"/>
      <c r="KLW20" s="63"/>
      <c r="KLX20" s="63"/>
      <c r="KLY20" s="63"/>
      <c r="KLZ20" s="63"/>
      <c r="KMA20" s="63"/>
      <c r="KMB20" s="63"/>
      <c r="KMC20" s="63"/>
      <c r="KMD20" s="63"/>
      <c r="KME20" s="63"/>
      <c r="KMF20" s="63"/>
      <c r="KMG20" s="63"/>
      <c r="KMH20" s="63"/>
      <c r="KMI20" s="63"/>
      <c r="KMJ20" s="63"/>
      <c r="KMK20" s="63"/>
      <c r="KML20" s="63"/>
      <c r="KMM20" s="63"/>
      <c r="KMN20" s="63"/>
      <c r="KMO20" s="63"/>
      <c r="KMP20" s="63"/>
      <c r="KMQ20" s="63"/>
      <c r="KMR20" s="63"/>
      <c r="KMS20" s="63"/>
      <c r="KMT20" s="63"/>
      <c r="KMU20" s="63"/>
      <c r="KMV20" s="63"/>
      <c r="KMW20" s="63"/>
      <c r="KMX20" s="63"/>
      <c r="KMY20" s="63"/>
      <c r="KMZ20" s="63"/>
      <c r="KNA20" s="63"/>
      <c r="KNB20" s="63"/>
      <c r="KNC20" s="63"/>
      <c r="KND20" s="63"/>
      <c r="KNE20" s="63"/>
      <c r="KNF20" s="63"/>
      <c r="KNG20" s="63"/>
      <c r="KNH20" s="63"/>
      <c r="KNI20" s="63"/>
      <c r="KNJ20" s="63"/>
      <c r="KNK20" s="63"/>
      <c r="KNL20" s="63"/>
      <c r="KNM20" s="63"/>
      <c r="KNN20" s="63"/>
      <c r="KNO20" s="63"/>
      <c r="KNP20" s="63"/>
      <c r="KNQ20" s="63"/>
      <c r="KNR20" s="63"/>
      <c r="KNS20" s="63"/>
      <c r="KNT20" s="63"/>
      <c r="KNU20" s="63"/>
      <c r="KNV20" s="63"/>
      <c r="KNW20" s="63"/>
      <c r="KNX20" s="63"/>
      <c r="KNY20" s="63"/>
      <c r="KNZ20" s="63"/>
      <c r="KOA20" s="63"/>
      <c r="KOB20" s="63"/>
      <c r="KOC20" s="63"/>
      <c r="KOD20" s="63"/>
      <c r="KOE20" s="63"/>
      <c r="KOF20" s="63"/>
      <c r="KOG20" s="63"/>
      <c r="KOH20" s="63"/>
      <c r="KOI20" s="63"/>
      <c r="KOJ20" s="63"/>
      <c r="KOK20" s="63"/>
      <c r="KOL20" s="63"/>
      <c r="KOM20" s="63"/>
      <c r="KON20" s="63"/>
      <c r="KOO20" s="63"/>
      <c r="KOP20" s="63"/>
      <c r="KOQ20" s="63"/>
      <c r="KOR20" s="63"/>
      <c r="KOS20" s="63"/>
      <c r="KOT20" s="63"/>
      <c r="KOU20" s="63"/>
      <c r="KOV20" s="63"/>
      <c r="KOW20" s="63"/>
      <c r="KOX20" s="63"/>
      <c r="KOY20" s="63"/>
      <c r="KOZ20" s="63"/>
      <c r="KPA20" s="63"/>
      <c r="KPB20" s="63"/>
      <c r="KPC20" s="63"/>
      <c r="KPD20" s="63"/>
      <c r="KPE20" s="63"/>
      <c r="KPF20" s="63"/>
      <c r="KPG20" s="63"/>
      <c r="KPH20" s="63"/>
      <c r="KPI20" s="63"/>
      <c r="KPJ20" s="63"/>
      <c r="KPK20" s="63"/>
      <c r="KPL20" s="63"/>
      <c r="KPM20" s="63"/>
      <c r="KPN20" s="63"/>
      <c r="KPO20" s="63"/>
      <c r="KPP20" s="63"/>
      <c r="KPQ20" s="63"/>
      <c r="KPR20" s="63"/>
      <c r="KPS20" s="63"/>
      <c r="KPT20" s="63"/>
      <c r="KPU20" s="63"/>
      <c r="KPV20" s="63"/>
      <c r="KPW20" s="63"/>
      <c r="KPX20" s="63"/>
      <c r="KPY20" s="63"/>
      <c r="KPZ20" s="63"/>
      <c r="KQA20" s="63"/>
      <c r="KQB20" s="63"/>
      <c r="KQC20" s="63"/>
      <c r="KQD20" s="63"/>
      <c r="KQE20" s="63"/>
      <c r="KQF20" s="63"/>
      <c r="KQG20" s="63"/>
      <c r="KQH20" s="63"/>
      <c r="KQI20" s="63"/>
      <c r="KQJ20" s="63"/>
      <c r="KQK20" s="63"/>
      <c r="KQL20" s="63"/>
      <c r="KQM20" s="63"/>
      <c r="KQN20" s="63"/>
      <c r="KQO20" s="63"/>
      <c r="KQP20" s="63"/>
      <c r="KQQ20" s="63"/>
      <c r="KQR20" s="63"/>
      <c r="KQS20" s="63"/>
      <c r="KQT20" s="63"/>
      <c r="KQU20" s="63"/>
      <c r="KQV20" s="63"/>
      <c r="KQW20" s="63"/>
      <c r="KQX20" s="63"/>
      <c r="KQY20" s="63"/>
      <c r="KQZ20" s="63"/>
      <c r="KRA20" s="63"/>
      <c r="KRB20" s="63"/>
      <c r="KRC20" s="63"/>
      <c r="KRD20" s="63"/>
      <c r="KRE20" s="63"/>
      <c r="KRF20" s="63"/>
      <c r="KRG20" s="63"/>
      <c r="KRH20" s="63"/>
      <c r="KRI20" s="63"/>
      <c r="KRJ20" s="63"/>
      <c r="KRK20" s="63"/>
      <c r="KRL20" s="63"/>
      <c r="KRM20" s="63"/>
      <c r="KRN20" s="63"/>
      <c r="KRO20" s="63"/>
      <c r="KRP20" s="63"/>
      <c r="KRQ20" s="63"/>
      <c r="KRR20" s="63"/>
      <c r="KRS20" s="63"/>
      <c r="KRT20" s="63"/>
      <c r="KRU20" s="63"/>
      <c r="KRV20" s="63"/>
      <c r="KRW20" s="63"/>
      <c r="KRX20" s="63"/>
      <c r="KRY20" s="63"/>
      <c r="KRZ20" s="63"/>
      <c r="KSA20" s="63"/>
      <c r="KSB20" s="63"/>
      <c r="KSC20" s="63"/>
      <c r="KSD20" s="63"/>
      <c r="KSE20" s="63"/>
      <c r="KSF20" s="63"/>
      <c r="KSG20" s="63"/>
      <c r="KSH20" s="63"/>
      <c r="KSI20" s="63"/>
      <c r="KSJ20" s="63"/>
      <c r="KSK20" s="63"/>
      <c r="KSL20" s="63"/>
      <c r="KSM20" s="63"/>
      <c r="KSN20" s="63"/>
      <c r="KSO20" s="63"/>
      <c r="KSP20" s="63"/>
      <c r="KSQ20" s="63"/>
      <c r="KSR20" s="63"/>
      <c r="KSS20" s="63"/>
      <c r="KST20" s="63"/>
      <c r="KSU20" s="63"/>
      <c r="KSV20" s="63"/>
      <c r="KSW20" s="63"/>
      <c r="KSX20" s="63"/>
      <c r="KSY20" s="63"/>
      <c r="KSZ20" s="63"/>
      <c r="KTA20" s="63"/>
      <c r="KTB20" s="63"/>
      <c r="KTC20" s="63"/>
      <c r="KTD20" s="63"/>
      <c r="KTE20" s="63"/>
      <c r="KTF20" s="63"/>
      <c r="KTG20" s="63"/>
      <c r="KTH20" s="63"/>
      <c r="KTI20" s="63"/>
      <c r="KTJ20" s="63"/>
      <c r="KTK20" s="63"/>
      <c r="KTL20" s="63"/>
      <c r="KTM20" s="63"/>
      <c r="KTN20" s="63"/>
      <c r="KTO20" s="63"/>
      <c r="KTP20" s="63"/>
      <c r="KTQ20" s="63"/>
      <c r="KTR20" s="63"/>
      <c r="KTS20" s="63"/>
      <c r="KTT20" s="63"/>
      <c r="KTU20" s="63"/>
      <c r="KTV20" s="63"/>
      <c r="KTW20" s="63"/>
      <c r="KTX20" s="63"/>
      <c r="KTY20" s="63"/>
      <c r="KTZ20" s="63"/>
      <c r="KUA20" s="63"/>
      <c r="KUB20" s="63"/>
      <c r="KUC20" s="63"/>
      <c r="KUD20" s="63"/>
      <c r="KUE20" s="63"/>
      <c r="KUF20" s="63"/>
      <c r="KUG20" s="63"/>
      <c r="KUH20" s="63"/>
      <c r="KUI20" s="63"/>
      <c r="KUJ20" s="63"/>
      <c r="KUK20" s="63"/>
      <c r="KUL20" s="63"/>
      <c r="KUM20" s="63"/>
      <c r="KUN20" s="63"/>
      <c r="KUO20" s="63"/>
      <c r="KUP20" s="63"/>
      <c r="KUQ20" s="63"/>
      <c r="KUR20" s="63"/>
      <c r="KUS20" s="63"/>
      <c r="KUT20" s="63"/>
      <c r="KUU20" s="63"/>
      <c r="KUV20" s="63"/>
      <c r="KUW20" s="63"/>
      <c r="KUX20" s="63"/>
      <c r="KUY20" s="63"/>
      <c r="KUZ20" s="63"/>
      <c r="KVA20" s="63"/>
      <c r="KVB20" s="63"/>
      <c r="KVC20" s="63"/>
      <c r="KVD20" s="63"/>
      <c r="KVE20" s="63"/>
      <c r="KVF20" s="63"/>
      <c r="KVG20" s="63"/>
      <c r="KVH20" s="63"/>
      <c r="KVI20" s="63"/>
      <c r="KVJ20" s="63"/>
      <c r="KVK20" s="63"/>
      <c r="KVL20" s="63"/>
      <c r="KVM20" s="63"/>
      <c r="KVN20" s="63"/>
      <c r="KVO20" s="63"/>
      <c r="KVP20" s="63"/>
      <c r="KVQ20" s="63"/>
      <c r="KVR20" s="63"/>
      <c r="KVS20" s="63"/>
      <c r="KVT20" s="63"/>
      <c r="KVU20" s="63"/>
      <c r="KVV20" s="63"/>
      <c r="KVW20" s="63"/>
      <c r="KVX20" s="63"/>
      <c r="KVY20" s="63"/>
      <c r="KVZ20" s="63"/>
      <c r="KWA20" s="63"/>
      <c r="KWB20" s="63"/>
      <c r="KWC20" s="63"/>
      <c r="KWD20" s="63"/>
      <c r="KWE20" s="63"/>
      <c r="KWF20" s="63"/>
      <c r="KWG20" s="63"/>
      <c r="KWH20" s="63"/>
      <c r="KWI20" s="63"/>
      <c r="KWJ20" s="63"/>
      <c r="KWK20" s="63"/>
      <c r="KWL20" s="63"/>
      <c r="KWM20" s="63"/>
      <c r="KWN20" s="63"/>
      <c r="KWO20" s="63"/>
      <c r="KWP20" s="63"/>
      <c r="KWQ20" s="63"/>
      <c r="KWR20" s="63"/>
      <c r="KWS20" s="63"/>
      <c r="KWT20" s="63"/>
      <c r="KWU20" s="63"/>
      <c r="KWV20" s="63"/>
      <c r="KWW20" s="63"/>
      <c r="KWX20" s="63"/>
      <c r="KWY20" s="63"/>
      <c r="KWZ20" s="63"/>
      <c r="KXA20" s="63"/>
      <c r="KXB20" s="63"/>
      <c r="KXC20" s="63"/>
      <c r="KXD20" s="63"/>
      <c r="KXE20" s="63"/>
      <c r="KXF20" s="63"/>
      <c r="KXG20" s="63"/>
      <c r="KXH20" s="63"/>
      <c r="KXI20" s="63"/>
      <c r="KXJ20" s="63"/>
      <c r="KXK20" s="63"/>
      <c r="KXL20" s="63"/>
      <c r="KXM20" s="63"/>
      <c r="KXN20" s="63"/>
      <c r="KXO20" s="63"/>
      <c r="KXP20" s="63"/>
      <c r="KXQ20" s="63"/>
      <c r="KXR20" s="63"/>
      <c r="KXS20" s="63"/>
      <c r="KXT20" s="63"/>
      <c r="KXU20" s="63"/>
      <c r="KXV20" s="63"/>
      <c r="KXW20" s="63"/>
      <c r="KXX20" s="63"/>
      <c r="KXY20" s="63"/>
      <c r="KXZ20" s="63"/>
      <c r="KYA20" s="63"/>
      <c r="KYB20" s="63"/>
      <c r="KYC20" s="63"/>
      <c r="KYD20" s="63"/>
      <c r="KYE20" s="63"/>
      <c r="KYF20" s="63"/>
      <c r="KYG20" s="63"/>
      <c r="KYH20" s="63"/>
      <c r="KYI20" s="63"/>
      <c r="KYJ20" s="63"/>
      <c r="KYK20" s="63"/>
      <c r="KYL20" s="63"/>
      <c r="KYM20" s="63"/>
      <c r="KYN20" s="63"/>
      <c r="KYO20" s="63"/>
      <c r="KYP20" s="63"/>
      <c r="KYQ20" s="63"/>
      <c r="KYR20" s="63"/>
      <c r="KYS20" s="63"/>
      <c r="KYT20" s="63"/>
      <c r="KYU20" s="63"/>
      <c r="KYV20" s="63"/>
      <c r="KYW20" s="63"/>
      <c r="KYX20" s="63"/>
      <c r="KYY20" s="63"/>
      <c r="KYZ20" s="63"/>
      <c r="KZA20" s="63"/>
      <c r="KZB20" s="63"/>
      <c r="KZC20" s="63"/>
      <c r="KZD20" s="63"/>
      <c r="KZE20" s="63"/>
      <c r="KZF20" s="63"/>
      <c r="KZG20" s="63"/>
      <c r="KZH20" s="63"/>
      <c r="KZI20" s="63"/>
      <c r="KZJ20" s="63"/>
      <c r="KZK20" s="63"/>
      <c r="KZL20" s="63"/>
      <c r="KZM20" s="63"/>
      <c r="KZN20" s="63"/>
      <c r="KZO20" s="63"/>
      <c r="KZP20" s="63"/>
      <c r="KZQ20" s="63"/>
      <c r="KZR20" s="63"/>
      <c r="KZS20" s="63"/>
      <c r="KZT20" s="63"/>
      <c r="KZU20" s="63"/>
      <c r="KZV20" s="63"/>
      <c r="KZW20" s="63"/>
      <c r="KZX20" s="63"/>
      <c r="KZY20" s="63"/>
      <c r="KZZ20" s="63"/>
      <c r="LAA20" s="63"/>
      <c r="LAB20" s="63"/>
      <c r="LAC20" s="63"/>
      <c r="LAD20" s="63"/>
      <c r="LAE20" s="63"/>
      <c r="LAF20" s="63"/>
      <c r="LAG20" s="63"/>
      <c r="LAH20" s="63"/>
      <c r="LAI20" s="63"/>
      <c r="LAJ20" s="63"/>
      <c r="LAK20" s="63"/>
      <c r="LAL20" s="63"/>
      <c r="LAM20" s="63"/>
      <c r="LAN20" s="63"/>
      <c r="LAO20" s="63"/>
      <c r="LAP20" s="63"/>
      <c r="LAQ20" s="63"/>
      <c r="LAR20" s="63"/>
      <c r="LAS20" s="63"/>
      <c r="LAT20" s="63"/>
      <c r="LAU20" s="63"/>
      <c r="LAV20" s="63"/>
      <c r="LAW20" s="63"/>
      <c r="LAX20" s="63"/>
      <c r="LAY20" s="63"/>
      <c r="LAZ20" s="63"/>
      <c r="LBA20" s="63"/>
      <c r="LBB20" s="63"/>
      <c r="LBC20" s="63"/>
      <c r="LBD20" s="63"/>
      <c r="LBE20" s="63"/>
      <c r="LBF20" s="63"/>
      <c r="LBG20" s="63"/>
      <c r="LBH20" s="63"/>
      <c r="LBI20" s="63"/>
      <c r="LBJ20" s="63"/>
      <c r="LBK20" s="63"/>
      <c r="LBL20" s="63"/>
      <c r="LBM20" s="63"/>
      <c r="LBN20" s="63"/>
      <c r="LBO20" s="63"/>
      <c r="LBP20" s="63"/>
      <c r="LBQ20" s="63"/>
      <c r="LBR20" s="63"/>
      <c r="LBS20" s="63"/>
      <c r="LBT20" s="63"/>
      <c r="LBU20" s="63"/>
      <c r="LBV20" s="63"/>
      <c r="LBW20" s="63"/>
      <c r="LBX20" s="63"/>
      <c r="LBY20" s="63"/>
      <c r="LBZ20" s="63"/>
      <c r="LCA20" s="63"/>
      <c r="LCB20" s="63"/>
      <c r="LCC20" s="63"/>
      <c r="LCD20" s="63"/>
      <c r="LCE20" s="63"/>
      <c r="LCF20" s="63"/>
      <c r="LCG20" s="63"/>
      <c r="LCH20" s="63"/>
      <c r="LCI20" s="63"/>
      <c r="LCJ20" s="63"/>
      <c r="LCK20" s="63"/>
      <c r="LCL20" s="63"/>
      <c r="LCM20" s="63"/>
      <c r="LCN20" s="63"/>
      <c r="LCO20" s="63"/>
      <c r="LCP20" s="63"/>
      <c r="LCQ20" s="63"/>
      <c r="LCR20" s="63"/>
      <c r="LCS20" s="63"/>
      <c r="LCT20" s="63"/>
      <c r="LCU20" s="63"/>
      <c r="LCV20" s="63"/>
      <c r="LCW20" s="63"/>
      <c r="LCX20" s="63"/>
      <c r="LCY20" s="63"/>
      <c r="LCZ20" s="63"/>
      <c r="LDA20" s="63"/>
      <c r="LDB20" s="63"/>
      <c r="LDC20" s="63"/>
      <c r="LDD20" s="63"/>
      <c r="LDE20" s="63"/>
      <c r="LDF20" s="63"/>
      <c r="LDG20" s="63"/>
      <c r="LDH20" s="63"/>
      <c r="LDI20" s="63"/>
      <c r="LDJ20" s="63"/>
      <c r="LDK20" s="63"/>
      <c r="LDL20" s="63"/>
      <c r="LDM20" s="63"/>
      <c r="LDN20" s="63"/>
      <c r="LDO20" s="63"/>
      <c r="LDP20" s="63"/>
      <c r="LDQ20" s="63"/>
      <c r="LDR20" s="63"/>
      <c r="LDS20" s="63"/>
      <c r="LDT20" s="63"/>
      <c r="LDU20" s="63"/>
      <c r="LDV20" s="63"/>
      <c r="LDW20" s="63"/>
      <c r="LDX20" s="63"/>
      <c r="LDY20" s="63"/>
      <c r="LDZ20" s="63"/>
      <c r="LEA20" s="63"/>
      <c r="LEB20" s="63"/>
      <c r="LEC20" s="63"/>
      <c r="LED20" s="63"/>
      <c r="LEE20" s="63"/>
      <c r="LEF20" s="63"/>
      <c r="LEG20" s="63"/>
      <c r="LEH20" s="63"/>
      <c r="LEI20" s="63"/>
      <c r="LEJ20" s="63"/>
      <c r="LEK20" s="63"/>
      <c r="LEL20" s="63"/>
      <c r="LEM20" s="63"/>
      <c r="LEN20" s="63"/>
      <c r="LEO20" s="63"/>
      <c r="LEP20" s="63"/>
      <c r="LEQ20" s="63"/>
      <c r="LER20" s="63"/>
      <c r="LES20" s="63"/>
      <c r="LET20" s="63"/>
      <c r="LEU20" s="63"/>
      <c r="LEV20" s="63"/>
      <c r="LEW20" s="63"/>
      <c r="LEX20" s="63"/>
      <c r="LEY20" s="63"/>
      <c r="LEZ20" s="63"/>
      <c r="LFA20" s="63"/>
      <c r="LFB20" s="63"/>
      <c r="LFC20" s="63"/>
      <c r="LFD20" s="63"/>
      <c r="LFE20" s="63"/>
      <c r="LFF20" s="63"/>
      <c r="LFG20" s="63"/>
      <c r="LFH20" s="63"/>
      <c r="LFI20" s="63"/>
      <c r="LFJ20" s="63"/>
      <c r="LFK20" s="63"/>
      <c r="LFL20" s="63"/>
      <c r="LFM20" s="63"/>
      <c r="LFN20" s="63"/>
      <c r="LFO20" s="63"/>
      <c r="LFP20" s="63"/>
      <c r="LFQ20" s="63"/>
      <c r="LFR20" s="63"/>
      <c r="LFS20" s="63"/>
      <c r="LFT20" s="63"/>
      <c r="LFU20" s="63"/>
      <c r="LFV20" s="63"/>
      <c r="LFW20" s="63"/>
      <c r="LFX20" s="63"/>
      <c r="LFY20" s="63"/>
      <c r="LFZ20" s="63"/>
      <c r="LGA20" s="63"/>
      <c r="LGB20" s="63"/>
      <c r="LGC20" s="63"/>
      <c r="LGD20" s="63"/>
      <c r="LGE20" s="63"/>
      <c r="LGF20" s="63"/>
      <c r="LGG20" s="63"/>
      <c r="LGH20" s="63"/>
      <c r="LGI20" s="63"/>
      <c r="LGJ20" s="63"/>
      <c r="LGK20" s="63"/>
      <c r="LGL20" s="63"/>
      <c r="LGM20" s="63"/>
      <c r="LGN20" s="63"/>
      <c r="LGO20" s="63"/>
      <c r="LGP20" s="63"/>
      <c r="LGQ20" s="63"/>
      <c r="LGR20" s="63"/>
      <c r="LGS20" s="63"/>
      <c r="LGT20" s="63"/>
      <c r="LGU20" s="63"/>
      <c r="LGV20" s="63"/>
      <c r="LGW20" s="63"/>
      <c r="LGX20" s="63"/>
      <c r="LGY20" s="63"/>
      <c r="LGZ20" s="63"/>
      <c r="LHA20" s="63"/>
      <c r="LHB20" s="63"/>
      <c r="LHC20" s="63"/>
      <c r="LHD20" s="63"/>
      <c r="LHE20" s="63"/>
      <c r="LHF20" s="63"/>
      <c r="LHG20" s="63"/>
      <c r="LHH20" s="63"/>
      <c r="LHI20" s="63"/>
      <c r="LHJ20" s="63"/>
      <c r="LHK20" s="63"/>
      <c r="LHL20" s="63"/>
      <c r="LHM20" s="63"/>
      <c r="LHN20" s="63"/>
      <c r="LHO20" s="63"/>
      <c r="LHP20" s="63"/>
      <c r="LHQ20" s="63"/>
      <c r="LHR20" s="63"/>
      <c r="LHS20" s="63"/>
      <c r="LHT20" s="63"/>
      <c r="LHU20" s="63"/>
      <c r="LHV20" s="63"/>
      <c r="LHW20" s="63"/>
      <c r="LHX20" s="63"/>
      <c r="LHY20" s="63"/>
      <c r="LHZ20" s="63"/>
      <c r="LIA20" s="63"/>
      <c r="LIB20" s="63"/>
      <c r="LIC20" s="63"/>
      <c r="LID20" s="63"/>
      <c r="LIE20" s="63"/>
      <c r="LIF20" s="63"/>
      <c r="LIG20" s="63"/>
      <c r="LIH20" s="63"/>
      <c r="LII20" s="63"/>
      <c r="LIJ20" s="63"/>
      <c r="LIK20" s="63"/>
      <c r="LIL20" s="63"/>
      <c r="LIM20" s="63"/>
      <c r="LIN20" s="63"/>
      <c r="LIO20" s="63"/>
      <c r="LIP20" s="63"/>
      <c r="LIQ20" s="63"/>
      <c r="LIR20" s="63"/>
      <c r="LIS20" s="63"/>
      <c r="LIT20" s="63"/>
      <c r="LIU20" s="63"/>
      <c r="LIV20" s="63"/>
      <c r="LIW20" s="63"/>
      <c r="LIX20" s="63"/>
      <c r="LIY20" s="63"/>
      <c r="LIZ20" s="63"/>
      <c r="LJA20" s="63"/>
      <c r="LJB20" s="63"/>
      <c r="LJC20" s="63"/>
      <c r="LJD20" s="63"/>
      <c r="LJE20" s="63"/>
      <c r="LJF20" s="63"/>
      <c r="LJG20" s="63"/>
      <c r="LJH20" s="63"/>
      <c r="LJI20" s="63"/>
      <c r="LJJ20" s="63"/>
      <c r="LJK20" s="63"/>
      <c r="LJL20" s="63"/>
      <c r="LJM20" s="63"/>
      <c r="LJN20" s="63"/>
      <c r="LJO20" s="63"/>
      <c r="LJP20" s="63"/>
      <c r="LJQ20" s="63"/>
      <c r="LJR20" s="63"/>
      <c r="LJS20" s="63"/>
      <c r="LJT20" s="63"/>
      <c r="LJU20" s="63"/>
      <c r="LJV20" s="63"/>
      <c r="LJW20" s="63"/>
      <c r="LJX20" s="63"/>
      <c r="LJY20" s="63"/>
      <c r="LJZ20" s="63"/>
      <c r="LKA20" s="63"/>
      <c r="LKB20" s="63"/>
      <c r="LKC20" s="63"/>
      <c r="LKD20" s="63"/>
      <c r="LKE20" s="63"/>
      <c r="LKF20" s="63"/>
      <c r="LKG20" s="63"/>
      <c r="LKH20" s="63"/>
      <c r="LKI20" s="63"/>
      <c r="LKJ20" s="63"/>
      <c r="LKK20" s="63"/>
      <c r="LKL20" s="63"/>
      <c r="LKM20" s="63"/>
      <c r="LKN20" s="63"/>
      <c r="LKO20" s="63"/>
      <c r="LKP20" s="63"/>
      <c r="LKQ20" s="63"/>
      <c r="LKR20" s="63"/>
      <c r="LKS20" s="63"/>
      <c r="LKT20" s="63"/>
      <c r="LKU20" s="63"/>
      <c r="LKV20" s="63"/>
      <c r="LKW20" s="63"/>
      <c r="LKX20" s="63"/>
      <c r="LKY20" s="63"/>
      <c r="LKZ20" s="63"/>
      <c r="LLA20" s="63"/>
      <c r="LLB20" s="63"/>
      <c r="LLC20" s="63"/>
      <c r="LLD20" s="63"/>
      <c r="LLE20" s="63"/>
      <c r="LLF20" s="63"/>
      <c r="LLG20" s="63"/>
      <c r="LLH20" s="63"/>
      <c r="LLI20" s="63"/>
      <c r="LLJ20" s="63"/>
      <c r="LLK20" s="63"/>
      <c r="LLL20" s="63"/>
      <c r="LLM20" s="63"/>
      <c r="LLN20" s="63"/>
      <c r="LLO20" s="63"/>
      <c r="LLP20" s="63"/>
      <c r="LLQ20" s="63"/>
      <c r="LLR20" s="63"/>
      <c r="LLS20" s="63"/>
      <c r="LLT20" s="63"/>
      <c r="LLU20" s="63"/>
      <c r="LLV20" s="63"/>
      <c r="LLW20" s="63"/>
      <c r="LLX20" s="63"/>
      <c r="LLY20" s="63"/>
      <c r="LLZ20" s="63"/>
      <c r="LMA20" s="63"/>
      <c r="LMB20" s="63"/>
      <c r="LMC20" s="63"/>
      <c r="LMD20" s="63"/>
      <c r="LME20" s="63"/>
      <c r="LMF20" s="63"/>
      <c r="LMG20" s="63"/>
      <c r="LMH20" s="63"/>
      <c r="LMI20" s="63"/>
      <c r="LMJ20" s="63"/>
      <c r="LMK20" s="63"/>
      <c r="LML20" s="63"/>
      <c r="LMM20" s="63"/>
      <c r="LMN20" s="63"/>
      <c r="LMO20" s="63"/>
      <c r="LMP20" s="63"/>
      <c r="LMQ20" s="63"/>
      <c r="LMR20" s="63"/>
      <c r="LMS20" s="63"/>
      <c r="LMT20" s="63"/>
      <c r="LMU20" s="63"/>
      <c r="LMV20" s="63"/>
      <c r="LMW20" s="63"/>
      <c r="LMX20" s="63"/>
      <c r="LMY20" s="63"/>
      <c r="LMZ20" s="63"/>
      <c r="LNA20" s="63"/>
      <c r="LNB20" s="63"/>
      <c r="LNC20" s="63"/>
      <c r="LND20" s="63"/>
      <c r="LNE20" s="63"/>
      <c r="LNF20" s="63"/>
      <c r="LNG20" s="63"/>
      <c r="LNH20" s="63"/>
      <c r="LNI20" s="63"/>
      <c r="LNJ20" s="63"/>
      <c r="LNK20" s="63"/>
      <c r="LNL20" s="63"/>
      <c r="LNM20" s="63"/>
      <c r="LNN20" s="63"/>
      <c r="LNO20" s="63"/>
      <c r="LNP20" s="63"/>
      <c r="LNQ20" s="63"/>
      <c r="LNR20" s="63"/>
      <c r="LNS20" s="63"/>
      <c r="LNT20" s="63"/>
      <c r="LNU20" s="63"/>
      <c r="LNV20" s="63"/>
      <c r="LNW20" s="63"/>
      <c r="LNX20" s="63"/>
      <c r="LNY20" s="63"/>
      <c r="LNZ20" s="63"/>
      <c r="LOA20" s="63"/>
      <c r="LOB20" s="63"/>
      <c r="LOC20" s="63"/>
      <c r="LOD20" s="63"/>
      <c r="LOE20" s="63"/>
      <c r="LOF20" s="63"/>
      <c r="LOG20" s="63"/>
      <c r="LOH20" s="63"/>
      <c r="LOI20" s="63"/>
      <c r="LOJ20" s="63"/>
      <c r="LOK20" s="63"/>
      <c r="LOL20" s="63"/>
      <c r="LOM20" s="63"/>
      <c r="LON20" s="63"/>
      <c r="LOO20" s="63"/>
      <c r="LOP20" s="63"/>
      <c r="LOQ20" s="63"/>
      <c r="LOR20" s="63"/>
      <c r="LOS20" s="63"/>
      <c r="LOT20" s="63"/>
      <c r="LOU20" s="63"/>
      <c r="LOV20" s="63"/>
      <c r="LOW20" s="63"/>
      <c r="LOX20" s="63"/>
      <c r="LOY20" s="63"/>
      <c r="LOZ20" s="63"/>
      <c r="LPA20" s="63"/>
      <c r="LPB20" s="63"/>
      <c r="LPC20" s="63"/>
      <c r="LPD20" s="63"/>
      <c r="LPE20" s="63"/>
      <c r="LPF20" s="63"/>
      <c r="LPG20" s="63"/>
      <c r="LPH20" s="63"/>
      <c r="LPI20" s="63"/>
      <c r="LPJ20" s="63"/>
      <c r="LPK20" s="63"/>
      <c r="LPL20" s="63"/>
      <c r="LPM20" s="63"/>
      <c r="LPN20" s="63"/>
      <c r="LPO20" s="63"/>
      <c r="LPP20" s="63"/>
      <c r="LPQ20" s="63"/>
      <c r="LPR20" s="63"/>
      <c r="LPS20" s="63"/>
      <c r="LPT20" s="63"/>
      <c r="LPU20" s="63"/>
      <c r="LPV20" s="63"/>
      <c r="LPW20" s="63"/>
      <c r="LPX20" s="63"/>
      <c r="LPY20" s="63"/>
      <c r="LPZ20" s="63"/>
      <c r="LQA20" s="63"/>
      <c r="LQB20" s="63"/>
      <c r="LQC20" s="63"/>
      <c r="LQD20" s="63"/>
      <c r="LQE20" s="63"/>
      <c r="LQF20" s="63"/>
      <c r="LQG20" s="63"/>
      <c r="LQH20" s="63"/>
      <c r="LQI20" s="63"/>
      <c r="LQJ20" s="63"/>
      <c r="LQK20" s="63"/>
      <c r="LQL20" s="63"/>
      <c r="LQM20" s="63"/>
      <c r="LQN20" s="63"/>
      <c r="LQO20" s="63"/>
      <c r="LQP20" s="63"/>
      <c r="LQQ20" s="63"/>
      <c r="LQR20" s="63"/>
      <c r="LQS20" s="63"/>
      <c r="LQT20" s="63"/>
      <c r="LQU20" s="63"/>
      <c r="LQV20" s="63"/>
      <c r="LQW20" s="63"/>
      <c r="LQX20" s="63"/>
      <c r="LQY20" s="63"/>
      <c r="LQZ20" s="63"/>
      <c r="LRA20" s="63"/>
      <c r="LRB20" s="63"/>
      <c r="LRC20" s="63"/>
      <c r="LRD20" s="63"/>
      <c r="LRE20" s="63"/>
      <c r="LRF20" s="63"/>
      <c r="LRG20" s="63"/>
      <c r="LRH20" s="63"/>
      <c r="LRI20" s="63"/>
      <c r="LRJ20" s="63"/>
      <c r="LRK20" s="63"/>
      <c r="LRL20" s="63"/>
      <c r="LRM20" s="63"/>
      <c r="LRN20" s="63"/>
      <c r="LRO20" s="63"/>
      <c r="LRP20" s="63"/>
      <c r="LRQ20" s="63"/>
      <c r="LRR20" s="63"/>
      <c r="LRS20" s="63"/>
      <c r="LRT20" s="63"/>
      <c r="LRU20" s="63"/>
      <c r="LRV20" s="63"/>
      <c r="LRW20" s="63"/>
      <c r="LRX20" s="63"/>
      <c r="LRY20" s="63"/>
      <c r="LRZ20" s="63"/>
      <c r="LSA20" s="63"/>
      <c r="LSB20" s="63"/>
      <c r="LSC20" s="63"/>
      <c r="LSD20" s="63"/>
      <c r="LSE20" s="63"/>
      <c r="LSF20" s="63"/>
      <c r="LSG20" s="63"/>
      <c r="LSH20" s="63"/>
      <c r="LSI20" s="63"/>
      <c r="LSJ20" s="63"/>
      <c r="LSK20" s="63"/>
      <c r="LSL20" s="63"/>
      <c r="LSM20" s="63"/>
      <c r="LSN20" s="63"/>
      <c r="LSO20" s="63"/>
      <c r="LSP20" s="63"/>
      <c r="LSQ20" s="63"/>
      <c r="LSR20" s="63"/>
      <c r="LSS20" s="63"/>
      <c r="LST20" s="63"/>
      <c r="LSU20" s="63"/>
      <c r="LSV20" s="63"/>
      <c r="LSW20" s="63"/>
      <c r="LSX20" s="63"/>
      <c r="LSY20" s="63"/>
      <c r="LSZ20" s="63"/>
      <c r="LTA20" s="63"/>
      <c r="LTB20" s="63"/>
      <c r="LTC20" s="63"/>
      <c r="LTD20" s="63"/>
      <c r="LTE20" s="63"/>
      <c r="LTF20" s="63"/>
      <c r="LTG20" s="63"/>
      <c r="LTH20" s="63"/>
      <c r="LTI20" s="63"/>
      <c r="LTJ20" s="63"/>
      <c r="LTK20" s="63"/>
      <c r="LTL20" s="63"/>
      <c r="LTM20" s="63"/>
      <c r="LTN20" s="63"/>
      <c r="LTO20" s="63"/>
      <c r="LTP20" s="63"/>
      <c r="LTQ20" s="63"/>
      <c r="LTR20" s="63"/>
      <c r="LTS20" s="63"/>
      <c r="LTT20" s="63"/>
      <c r="LTU20" s="63"/>
      <c r="LTV20" s="63"/>
      <c r="LTW20" s="63"/>
      <c r="LTX20" s="63"/>
      <c r="LTY20" s="63"/>
      <c r="LTZ20" s="63"/>
      <c r="LUA20" s="63"/>
      <c r="LUB20" s="63"/>
      <c r="LUC20" s="63"/>
      <c r="LUD20" s="63"/>
      <c r="LUE20" s="63"/>
      <c r="LUF20" s="63"/>
      <c r="LUG20" s="63"/>
      <c r="LUH20" s="63"/>
      <c r="LUI20" s="63"/>
      <c r="LUJ20" s="63"/>
      <c r="LUK20" s="63"/>
      <c r="LUL20" s="63"/>
      <c r="LUM20" s="63"/>
      <c r="LUN20" s="63"/>
      <c r="LUO20" s="63"/>
      <c r="LUP20" s="63"/>
      <c r="LUQ20" s="63"/>
      <c r="LUR20" s="63"/>
      <c r="LUS20" s="63"/>
      <c r="LUT20" s="63"/>
      <c r="LUU20" s="63"/>
      <c r="LUV20" s="63"/>
      <c r="LUW20" s="63"/>
      <c r="LUX20" s="63"/>
      <c r="LUY20" s="63"/>
      <c r="LUZ20" s="63"/>
      <c r="LVA20" s="63"/>
      <c r="LVB20" s="63"/>
      <c r="LVC20" s="63"/>
      <c r="LVD20" s="63"/>
      <c r="LVE20" s="63"/>
      <c r="LVF20" s="63"/>
      <c r="LVG20" s="63"/>
      <c r="LVH20" s="63"/>
      <c r="LVI20" s="63"/>
      <c r="LVJ20" s="63"/>
      <c r="LVK20" s="63"/>
      <c r="LVL20" s="63"/>
      <c r="LVM20" s="63"/>
      <c r="LVN20" s="63"/>
      <c r="LVO20" s="63"/>
      <c r="LVP20" s="63"/>
      <c r="LVQ20" s="63"/>
      <c r="LVR20" s="63"/>
      <c r="LVS20" s="63"/>
      <c r="LVT20" s="63"/>
      <c r="LVU20" s="63"/>
      <c r="LVV20" s="63"/>
      <c r="LVW20" s="63"/>
      <c r="LVX20" s="63"/>
      <c r="LVY20" s="63"/>
      <c r="LVZ20" s="63"/>
      <c r="LWA20" s="63"/>
      <c r="LWB20" s="63"/>
      <c r="LWC20" s="63"/>
      <c r="LWD20" s="63"/>
      <c r="LWE20" s="63"/>
      <c r="LWF20" s="63"/>
      <c r="LWG20" s="63"/>
      <c r="LWH20" s="63"/>
      <c r="LWI20" s="63"/>
      <c r="LWJ20" s="63"/>
      <c r="LWK20" s="63"/>
      <c r="LWL20" s="63"/>
      <c r="LWM20" s="63"/>
      <c r="LWN20" s="63"/>
      <c r="LWO20" s="63"/>
      <c r="LWP20" s="63"/>
      <c r="LWQ20" s="63"/>
      <c r="LWR20" s="63"/>
      <c r="LWS20" s="63"/>
      <c r="LWT20" s="63"/>
      <c r="LWU20" s="63"/>
      <c r="LWV20" s="63"/>
      <c r="LWW20" s="63"/>
      <c r="LWX20" s="63"/>
      <c r="LWY20" s="63"/>
      <c r="LWZ20" s="63"/>
      <c r="LXA20" s="63"/>
      <c r="LXB20" s="63"/>
      <c r="LXC20" s="63"/>
      <c r="LXD20" s="63"/>
      <c r="LXE20" s="63"/>
      <c r="LXF20" s="63"/>
      <c r="LXG20" s="63"/>
      <c r="LXH20" s="63"/>
      <c r="LXI20" s="63"/>
      <c r="LXJ20" s="63"/>
      <c r="LXK20" s="63"/>
      <c r="LXL20" s="63"/>
      <c r="LXM20" s="63"/>
      <c r="LXN20" s="63"/>
      <c r="LXO20" s="63"/>
      <c r="LXP20" s="63"/>
      <c r="LXQ20" s="63"/>
      <c r="LXR20" s="63"/>
      <c r="LXS20" s="63"/>
      <c r="LXT20" s="63"/>
      <c r="LXU20" s="63"/>
      <c r="LXV20" s="63"/>
      <c r="LXW20" s="63"/>
      <c r="LXX20" s="63"/>
      <c r="LXY20" s="63"/>
      <c r="LXZ20" s="63"/>
      <c r="LYA20" s="63"/>
      <c r="LYB20" s="63"/>
      <c r="LYC20" s="63"/>
      <c r="LYD20" s="63"/>
      <c r="LYE20" s="63"/>
      <c r="LYF20" s="63"/>
      <c r="LYG20" s="63"/>
      <c r="LYH20" s="63"/>
      <c r="LYI20" s="63"/>
      <c r="LYJ20" s="63"/>
      <c r="LYK20" s="63"/>
      <c r="LYL20" s="63"/>
      <c r="LYM20" s="63"/>
      <c r="LYN20" s="63"/>
      <c r="LYO20" s="63"/>
      <c r="LYP20" s="63"/>
      <c r="LYQ20" s="63"/>
      <c r="LYR20" s="63"/>
      <c r="LYS20" s="63"/>
      <c r="LYT20" s="63"/>
      <c r="LYU20" s="63"/>
      <c r="LYV20" s="63"/>
      <c r="LYW20" s="63"/>
      <c r="LYX20" s="63"/>
      <c r="LYY20" s="63"/>
      <c r="LYZ20" s="63"/>
      <c r="LZA20" s="63"/>
      <c r="LZB20" s="63"/>
      <c r="LZC20" s="63"/>
      <c r="LZD20" s="63"/>
      <c r="LZE20" s="63"/>
      <c r="LZF20" s="63"/>
      <c r="LZG20" s="63"/>
      <c r="LZH20" s="63"/>
      <c r="LZI20" s="63"/>
      <c r="LZJ20" s="63"/>
      <c r="LZK20" s="63"/>
      <c r="LZL20" s="63"/>
      <c r="LZM20" s="63"/>
      <c r="LZN20" s="63"/>
      <c r="LZO20" s="63"/>
      <c r="LZP20" s="63"/>
      <c r="LZQ20" s="63"/>
      <c r="LZR20" s="63"/>
      <c r="LZS20" s="63"/>
      <c r="LZT20" s="63"/>
      <c r="LZU20" s="63"/>
      <c r="LZV20" s="63"/>
      <c r="LZW20" s="63"/>
      <c r="LZX20" s="63"/>
      <c r="LZY20" s="63"/>
      <c r="LZZ20" s="63"/>
      <c r="MAA20" s="63"/>
      <c r="MAB20" s="63"/>
      <c r="MAC20" s="63"/>
      <c r="MAD20" s="63"/>
      <c r="MAE20" s="63"/>
      <c r="MAF20" s="63"/>
      <c r="MAG20" s="63"/>
      <c r="MAH20" s="63"/>
      <c r="MAI20" s="63"/>
      <c r="MAJ20" s="63"/>
      <c r="MAK20" s="63"/>
      <c r="MAL20" s="63"/>
      <c r="MAM20" s="63"/>
      <c r="MAN20" s="63"/>
      <c r="MAO20" s="63"/>
      <c r="MAP20" s="63"/>
      <c r="MAQ20" s="63"/>
      <c r="MAR20" s="63"/>
      <c r="MAS20" s="63"/>
      <c r="MAT20" s="63"/>
      <c r="MAU20" s="63"/>
      <c r="MAV20" s="63"/>
      <c r="MAW20" s="63"/>
      <c r="MAX20" s="63"/>
      <c r="MAY20" s="63"/>
      <c r="MAZ20" s="63"/>
      <c r="MBA20" s="63"/>
      <c r="MBB20" s="63"/>
      <c r="MBC20" s="63"/>
      <c r="MBD20" s="63"/>
      <c r="MBE20" s="63"/>
      <c r="MBF20" s="63"/>
      <c r="MBG20" s="63"/>
      <c r="MBH20" s="63"/>
      <c r="MBI20" s="63"/>
      <c r="MBJ20" s="63"/>
      <c r="MBK20" s="63"/>
      <c r="MBL20" s="63"/>
      <c r="MBM20" s="63"/>
      <c r="MBN20" s="63"/>
      <c r="MBO20" s="63"/>
      <c r="MBP20" s="63"/>
      <c r="MBQ20" s="63"/>
      <c r="MBR20" s="63"/>
      <c r="MBS20" s="63"/>
      <c r="MBT20" s="63"/>
      <c r="MBU20" s="63"/>
      <c r="MBV20" s="63"/>
      <c r="MBW20" s="63"/>
      <c r="MBX20" s="63"/>
      <c r="MBY20" s="63"/>
      <c r="MBZ20" s="63"/>
      <c r="MCA20" s="63"/>
      <c r="MCB20" s="63"/>
      <c r="MCC20" s="63"/>
      <c r="MCD20" s="63"/>
      <c r="MCE20" s="63"/>
      <c r="MCF20" s="63"/>
      <c r="MCG20" s="63"/>
      <c r="MCH20" s="63"/>
      <c r="MCI20" s="63"/>
      <c r="MCJ20" s="63"/>
      <c r="MCK20" s="63"/>
      <c r="MCL20" s="63"/>
      <c r="MCM20" s="63"/>
      <c r="MCN20" s="63"/>
      <c r="MCO20" s="63"/>
      <c r="MCP20" s="63"/>
      <c r="MCQ20" s="63"/>
      <c r="MCR20" s="63"/>
      <c r="MCS20" s="63"/>
      <c r="MCT20" s="63"/>
      <c r="MCU20" s="63"/>
      <c r="MCV20" s="63"/>
      <c r="MCW20" s="63"/>
      <c r="MCX20" s="63"/>
      <c r="MCY20" s="63"/>
      <c r="MCZ20" s="63"/>
      <c r="MDA20" s="63"/>
      <c r="MDB20" s="63"/>
      <c r="MDC20" s="63"/>
      <c r="MDD20" s="63"/>
      <c r="MDE20" s="63"/>
      <c r="MDF20" s="63"/>
      <c r="MDG20" s="63"/>
      <c r="MDH20" s="63"/>
      <c r="MDI20" s="63"/>
      <c r="MDJ20" s="63"/>
      <c r="MDK20" s="63"/>
      <c r="MDL20" s="63"/>
      <c r="MDM20" s="63"/>
      <c r="MDN20" s="63"/>
      <c r="MDO20" s="63"/>
      <c r="MDP20" s="63"/>
      <c r="MDQ20" s="63"/>
      <c r="MDR20" s="63"/>
      <c r="MDS20" s="63"/>
      <c r="MDT20" s="63"/>
      <c r="MDU20" s="63"/>
      <c r="MDV20" s="63"/>
      <c r="MDW20" s="63"/>
      <c r="MDX20" s="63"/>
      <c r="MDY20" s="63"/>
      <c r="MDZ20" s="63"/>
      <c r="MEA20" s="63"/>
      <c r="MEB20" s="63"/>
      <c r="MEC20" s="63"/>
      <c r="MED20" s="63"/>
      <c r="MEE20" s="63"/>
      <c r="MEF20" s="63"/>
      <c r="MEG20" s="63"/>
      <c r="MEH20" s="63"/>
      <c r="MEI20" s="63"/>
      <c r="MEJ20" s="63"/>
      <c r="MEK20" s="63"/>
      <c r="MEL20" s="63"/>
      <c r="MEM20" s="63"/>
      <c r="MEN20" s="63"/>
      <c r="MEO20" s="63"/>
      <c r="MEP20" s="63"/>
      <c r="MEQ20" s="63"/>
      <c r="MER20" s="63"/>
      <c r="MES20" s="63"/>
      <c r="MET20" s="63"/>
      <c r="MEU20" s="63"/>
      <c r="MEV20" s="63"/>
      <c r="MEW20" s="63"/>
      <c r="MEX20" s="63"/>
      <c r="MEY20" s="63"/>
      <c r="MEZ20" s="63"/>
      <c r="MFA20" s="63"/>
      <c r="MFB20" s="63"/>
      <c r="MFC20" s="63"/>
      <c r="MFD20" s="63"/>
      <c r="MFE20" s="63"/>
      <c r="MFF20" s="63"/>
      <c r="MFG20" s="63"/>
      <c r="MFH20" s="63"/>
      <c r="MFI20" s="63"/>
      <c r="MFJ20" s="63"/>
      <c r="MFK20" s="63"/>
      <c r="MFL20" s="63"/>
      <c r="MFM20" s="63"/>
      <c r="MFN20" s="63"/>
      <c r="MFO20" s="63"/>
      <c r="MFP20" s="63"/>
      <c r="MFQ20" s="63"/>
      <c r="MFR20" s="63"/>
      <c r="MFS20" s="63"/>
      <c r="MFT20" s="63"/>
      <c r="MFU20" s="63"/>
      <c r="MFV20" s="63"/>
      <c r="MFW20" s="63"/>
      <c r="MFX20" s="63"/>
      <c r="MFY20" s="63"/>
      <c r="MFZ20" s="63"/>
      <c r="MGA20" s="63"/>
      <c r="MGB20" s="63"/>
      <c r="MGC20" s="63"/>
      <c r="MGD20" s="63"/>
      <c r="MGE20" s="63"/>
      <c r="MGF20" s="63"/>
      <c r="MGG20" s="63"/>
      <c r="MGH20" s="63"/>
      <c r="MGI20" s="63"/>
      <c r="MGJ20" s="63"/>
      <c r="MGK20" s="63"/>
      <c r="MGL20" s="63"/>
      <c r="MGM20" s="63"/>
      <c r="MGN20" s="63"/>
      <c r="MGO20" s="63"/>
      <c r="MGP20" s="63"/>
      <c r="MGQ20" s="63"/>
      <c r="MGR20" s="63"/>
      <c r="MGS20" s="63"/>
      <c r="MGT20" s="63"/>
      <c r="MGU20" s="63"/>
      <c r="MGV20" s="63"/>
      <c r="MGW20" s="63"/>
      <c r="MGX20" s="63"/>
      <c r="MGY20" s="63"/>
      <c r="MGZ20" s="63"/>
      <c r="MHA20" s="63"/>
      <c r="MHB20" s="63"/>
      <c r="MHC20" s="63"/>
      <c r="MHD20" s="63"/>
      <c r="MHE20" s="63"/>
      <c r="MHF20" s="63"/>
      <c r="MHG20" s="63"/>
      <c r="MHH20" s="63"/>
      <c r="MHI20" s="63"/>
      <c r="MHJ20" s="63"/>
      <c r="MHK20" s="63"/>
      <c r="MHL20" s="63"/>
      <c r="MHM20" s="63"/>
      <c r="MHN20" s="63"/>
      <c r="MHO20" s="63"/>
      <c r="MHP20" s="63"/>
      <c r="MHQ20" s="63"/>
      <c r="MHR20" s="63"/>
      <c r="MHS20" s="63"/>
      <c r="MHT20" s="63"/>
      <c r="MHU20" s="63"/>
      <c r="MHV20" s="63"/>
      <c r="MHW20" s="63"/>
      <c r="MHX20" s="63"/>
      <c r="MHY20" s="63"/>
      <c r="MHZ20" s="63"/>
      <c r="MIA20" s="63"/>
      <c r="MIB20" s="63"/>
      <c r="MIC20" s="63"/>
      <c r="MID20" s="63"/>
      <c r="MIE20" s="63"/>
      <c r="MIF20" s="63"/>
      <c r="MIG20" s="63"/>
      <c r="MIH20" s="63"/>
      <c r="MII20" s="63"/>
      <c r="MIJ20" s="63"/>
      <c r="MIK20" s="63"/>
      <c r="MIL20" s="63"/>
      <c r="MIM20" s="63"/>
      <c r="MIN20" s="63"/>
      <c r="MIO20" s="63"/>
      <c r="MIP20" s="63"/>
      <c r="MIQ20" s="63"/>
      <c r="MIR20" s="63"/>
      <c r="MIS20" s="63"/>
      <c r="MIT20" s="63"/>
      <c r="MIU20" s="63"/>
      <c r="MIV20" s="63"/>
      <c r="MIW20" s="63"/>
      <c r="MIX20" s="63"/>
      <c r="MIY20" s="63"/>
      <c r="MIZ20" s="63"/>
      <c r="MJA20" s="63"/>
      <c r="MJB20" s="63"/>
      <c r="MJC20" s="63"/>
      <c r="MJD20" s="63"/>
      <c r="MJE20" s="63"/>
      <c r="MJF20" s="63"/>
      <c r="MJG20" s="63"/>
      <c r="MJH20" s="63"/>
      <c r="MJI20" s="63"/>
      <c r="MJJ20" s="63"/>
      <c r="MJK20" s="63"/>
      <c r="MJL20" s="63"/>
      <c r="MJM20" s="63"/>
      <c r="MJN20" s="63"/>
      <c r="MJO20" s="63"/>
      <c r="MJP20" s="63"/>
      <c r="MJQ20" s="63"/>
      <c r="MJR20" s="63"/>
      <c r="MJS20" s="63"/>
      <c r="MJT20" s="63"/>
      <c r="MJU20" s="63"/>
      <c r="MJV20" s="63"/>
      <c r="MJW20" s="63"/>
      <c r="MJX20" s="63"/>
      <c r="MJY20" s="63"/>
      <c r="MJZ20" s="63"/>
      <c r="MKA20" s="63"/>
      <c r="MKB20" s="63"/>
      <c r="MKC20" s="63"/>
      <c r="MKD20" s="63"/>
      <c r="MKE20" s="63"/>
      <c r="MKF20" s="63"/>
      <c r="MKG20" s="63"/>
      <c r="MKH20" s="63"/>
      <c r="MKI20" s="63"/>
      <c r="MKJ20" s="63"/>
      <c r="MKK20" s="63"/>
      <c r="MKL20" s="63"/>
      <c r="MKM20" s="63"/>
      <c r="MKN20" s="63"/>
      <c r="MKO20" s="63"/>
      <c r="MKP20" s="63"/>
      <c r="MKQ20" s="63"/>
      <c r="MKR20" s="63"/>
      <c r="MKS20" s="63"/>
      <c r="MKT20" s="63"/>
      <c r="MKU20" s="63"/>
      <c r="MKV20" s="63"/>
      <c r="MKW20" s="63"/>
      <c r="MKX20" s="63"/>
      <c r="MKY20" s="63"/>
      <c r="MKZ20" s="63"/>
      <c r="MLA20" s="63"/>
      <c r="MLB20" s="63"/>
      <c r="MLC20" s="63"/>
      <c r="MLD20" s="63"/>
      <c r="MLE20" s="63"/>
      <c r="MLF20" s="63"/>
      <c r="MLG20" s="63"/>
      <c r="MLH20" s="63"/>
      <c r="MLI20" s="63"/>
      <c r="MLJ20" s="63"/>
      <c r="MLK20" s="63"/>
      <c r="MLL20" s="63"/>
      <c r="MLM20" s="63"/>
      <c r="MLN20" s="63"/>
      <c r="MLO20" s="63"/>
      <c r="MLP20" s="63"/>
      <c r="MLQ20" s="63"/>
      <c r="MLR20" s="63"/>
      <c r="MLS20" s="63"/>
      <c r="MLT20" s="63"/>
      <c r="MLU20" s="63"/>
      <c r="MLV20" s="63"/>
      <c r="MLW20" s="63"/>
      <c r="MLX20" s="63"/>
      <c r="MLY20" s="63"/>
      <c r="MLZ20" s="63"/>
      <c r="MMA20" s="63"/>
      <c r="MMB20" s="63"/>
      <c r="MMC20" s="63"/>
      <c r="MMD20" s="63"/>
      <c r="MME20" s="63"/>
      <c r="MMF20" s="63"/>
      <c r="MMG20" s="63"/>
      <c r="MMH20" s="63"/>
      <c r="MMI20" s="63"/>
      <c r="MMJ20" s="63"/>
      <c r="MMK20" s="63"/>
      <c r="MML20" s="63"/>
      <c r="MMM20" s="63"/>
      <c r="MMN20" s="63"/>
      <c r="MMO20" s="63"/>
      <c r="MMP20" s="63"/>
      <c r="MMQ20" s="63"/>
      <c r="MMR20" s="63"/>
      <c r="MMS20" s="63"/>
      <c r="MMT20" s="63"/>
      <c r="MMU20" s="63"/>
      <c r="MMV20" s="63"/>
      <c r="MMW20" s="63"/>
      <c r="MMX20" s="63"/>
      <c r="MMY20" s="63"/>
      <c r="MMZ20" s="63"/>
      <c r="MNA20" s="63"/>
      <c r="MNB20" s="63"/>
      <c r="MNC20" s="63"/>
      <c r="MND20" s="63"/>
      <c r="MNE20" s="63"/>
      <c r="MNF20" s="63"/>
      <c r="MNG20" s="63"/>
      <c r="MNH20" s="63"/>
      <c r="MNI20" s="63"/>
      <c r="MNJ20" s="63"/>
      <c r="MNK20" s="63"/>
      <c r="MNL20" s="63"/>
      <c r="MNM20" s="63"/>
      <c r="MNN20" s="63"/>
      <c r="MNO20" s="63"/>
      <c r="MNP20" s="63"/>
      <c r="MNQ20" s="63"/>
      <c r="MNR20" s="63"/>
      <c r="MNS20" s="63"/>
      <c r="MNT20" s="63"/>
      <c r="MNU20" s="63"/>
      <c r="MNV20" s="63"/>
      <c r="MNW20" s="63"/>
      <c r="MNX20" s="63"/>
      <c r="MNY20" s="63"/>
      <c r="MNZ20" s="63"/>
      <c r="MOA20" s="63"/>
      <c r="MOB20" s="63"/>
      <c r="MOC20" s="63"/>
      <c r="MOD20" s="63"/>
      <c r="MOE20" s="63"/>
      <c r="MOF20" s="63"/>
      <c r="MOG20" s="63"/>
      <c r="MOH20" s="63"/>
      <c r="MOI20" s="63"/>
      <c r="MOJ20" s="63"/>
      <c r="MOK20" s="63"/>
      <c r="MOL20" s="63"/>
      <c r="MOM20" s="63"/>
      <c r="MON20" s="63"/>
      <c r="MOO20" s="63"/>
      <c r="MOP20" s="63"/>
      <c r="MOQ20" s="63"/>
      <c r="MOR20" s="63"/>
      <c r="MOS20" s="63"/>
      <c r="MOT20" s="63"/>
      <c r="MOU20" s="63"/>
      <c r="MOV20" s="63"/>
      <c r="MOW20" s="63"/>
      <c r="MOX20" s="63"/>
      <c r="MOY20" s="63"/>
      <c r="MOZ20" s="63"/>
      <c r="MPA20" s="63"/>
      <c r="MPB20" s="63"/>
      <c r="MPC20" s="63"/>
      <c r="MPD20" s="63"/>
      <c r="MPE20" s="63"/>
      <c r="MPF20" s="63"/>
      <c r="MPG20" s="63"/>
      <c r="MPH20" s="63"/>
      <c r="MPI20" s="63"/>
      <c r="MPJ20" s="63"/>
      <c r="MPK20" s="63"/>
      <c r="MPL20" s="63"/>
      <c r="MPM20" s="63"/>
      <c r="MPN20" s="63"/>
      <c r="MPO20" s="63"/>
      <c r="MPP20" s="63"/>
      <c r="MPQ20" s="63"/>
      <c r="MPR20" s="63"/>
      <c r="MPS20" s="63"/>
      <c r="MPT20" s="63"/>
      <c r="MPU20" s="63"/>
      <c r="MPV20" s="63"/>
      <c r="MPW20" s="63"/>
      <c r="MPX20" s="63"/>
      <c r="MPY20" s="63"/>
      <c r="MPZ20" s="63"/>
      <c r="MQA20" s="63"/>
      <c r="MQB20" s="63"/>
      <c r="MQC20" s="63"/>
      <c r="MQD20" s="63"/>
      <c r="MQE20" s="63"/>
      <c r="MQF20" s="63"/>
      <c r="MQG20" s="63"/>
      <c r="MQH20" s="63"/>
      <c r="MQI20" s="63"/>
      <c r="MQJ20" s="63"/>
      <c r="MQK20" s="63"/>
      <c r="MQL20" s="63"/>
      <c r="MQM20" s="63"/>
      <c r="MQN20" s="63"/>
      <c r="MQO20" s="63"/>
      <c r="MQP20" s="63"/>
      <c r="MQQ20" s="63"/>
      <c r="MQR20" s="63"/>
      <c r="MQS20" s="63"/>
      <c r="MQT20" s="63"/>
      <c r="MQU20" s="63"/>
      <c r="MQV20" s="63"/>
      <c r="MQW20" s="63"/>
      <c r="MQX20" s="63"/>
      <c r="MQY20" s="63"/>
      <c r="MQZ20" s="63"/>
      <c r="MRA20" s="63"/>
      <c r="MRB20" s="63"/>
      <c r="MRC20" s="63"/>
      <c r="MRD20" s="63"/>
      <c r="MRE20" s="63"/>
      <c r="MRF20" s="63"/>
      <c r="MRG20" s="63"/>
      <c r="MRH20" s="63"/>
      <c r="MRI20" s="63"/>
      <c r="MRJ20" s="63"/>
      <c r="MRK20" s="63"/>
      <c r="MRL20" s="63"/>
      <c r="MRM20" s="63"/>
      <c r="MRN20" s="63"/>
      <c r="MRO20" s="63"/>
      <c r="MRP20" s="63"/>
      <c r="MRQ20" s="63"/>
      <c r="MRR20" s="63"/>
      <c r="MRS20" s="63"/>
      <c r="MRT20" s="63"/>
      <c r="MRU20" s="63"/>
      <c r="MRV20" s="63"/>
      <c r="MRW20" s="63"/>
      <c r="MRX20" s="63"/>
      <c r="MRY20" s="63"/>
      <c r="MRZ20" s="63"/>
      <c r="MSA20" s="63"/>
      <c r="MSB20" s="63"/>
      <c r="MSC20" s="63"/>
      <c r="MSD20" s="63"/>
      <c r="MSE20" s="63"/>
      <c r="MSF20" s="63"/>
      <c r="MSG20" s="63"/>
      <c r="MSH20" s="63"/>
      <c r="MSI20" s="63"/>
      <c r="MSJ20" s="63"/>
      <c r="MSK20" s="63"/>
      <c r="MSL20" s="63"/>
      <c r="MSM20" s="63"/>
      <c r="MSN20" s="63"/>
      <c r="MSO20" s="63"/>
      <c r="MSP20" s="63"/>
      <c r="MSQ20" s="63"/>
      <c r="MSR20" s="63"/>
      <c r="MSS20" s="63"/>
      <c r="MST20" s="63"/>
      <c r="MSU20" s="63"/>
      <c r="MSV20" s="63"/>
      <c r="MSW20" s="63"/>
      <c r="MSX20" s="63"/>
      <c r="MSY20" s="63"/>
      <c r="MSZ20" s="63"/>
      <c r="MTA20" s="63"/>
      <c r="MTB20" s="63"/>
      <c r="MTC20" s="63"/>
      <c r="MTD20" s="63"/>
      <c r="MTE20" s="63"/>
      <c r="MTF20" s="63"/>
      <c r="MTG20" s="63"/>
      <c r="MTH20" s="63"/>
      <c r="MTI20" s="63"/>
      <c r="MTJ20" s="63"/>
      <c r="MTK20" s="63"/>
      <c r="MTL20" s="63"/>
      <c r="MTM20" s="63"/>
      <c r="MTN20" s="63"/>
      <c r="MTO20" s="63"/>
      <c r="MTP20" s="63"/>
      <c r="MTQ20" s="63"/>
      <c r="MTR20" s="63"/>
      <c r="MTS20" s="63"/>
      <c r="MTT20" s="63"/>
      <c r="MTU20" s="63"/>
      <c r="MTV20" s="63"/>
      <c r="MTW20" s="63"/>
      <c r="MTX20" s="63"/>
      <c r="MTY20" s="63"/>
      <c r="MTZ20" s="63"/>
      <c r="MUA20" s="63"/>
      <c r="MUB20" s="63"/>
      <c r="MUC20" s="63"/>
      <c r="MUD20" s="63"/>
      <c r="MUE20" s="63"/>
      <c r="MUF20" s="63"/>
      <c r="MUG20" s="63"/>
      <c r="MUH20" s="63"/>
      <c r="MUI20" s="63"/>
      <c r="MUJ20" s="63"/>
      <c r="MUK20" s="63"/>
      <c r="MUL20" s="63"/>
      <c r="MUM20" s="63"/>
      <c r="MUN20" s="63"/>
      <c r="MUO20" s="63"/>
      <c r="MUP20" s="63"/>
      <c r="MUQ20" s="63"/>
      <c r="MUR20" s="63"/>
      <c r="MUS20" s="63"/>
      <c r="MUT20" s="63"/>
      <c r="MUU20" s="63"/>
      <c r="MUV20" s="63"/>
      <c r="MUW20" s="63"/>
      <c r="MUX20" s="63"/>
      <c r="MUY20" s="63"/>
      <c r="MUZ20" s="63"/>
      <c r="MVA20" s="63"/>
      <c r="MVB20" s="63"/>
      <c r="MVC20" s="63"/>
      <c r="MVD20" s="63"/>
      <c r="MVE20" s="63"/>
      <c r="MVF20" s="63"/>
      <c r="MVG20" s="63"/>
      <c r="MVH20" s="63"/>
      <c r="MVI20" s="63"/>
      <c r="MVJ20" s="63"/>
      <c r="MVK20" s="63"/>
      <c r="MVL20" s="63"/>
      <c r="MVM20" s="63"/>
      <c r="MVN20" s="63"/>
      <c r="MVO20" s="63"/>
      <c r="MVP20" s="63"/>
      <c r="MVQ20" s="63"/>
      <c r="MVR20" s="63"/>
      <c r="MVS20" s="63"/>
      <c r="MVT20" s="63"/>
      <c r="MVU20" s="63"/>
      <c r="MVV20" s="63"/>
      <c r="MVW20" s="63"/>
      <c r="MVX20" s="63"/>
      <c r="MVY20" s="63"/>
      <c r="MVZ20" s="63"/>
      <c r="MWA20" s="63"/>
      <c r="MWB20" s="63"/>
      <c r="MWC20" s="63"/>
      <c r="MWD20" s="63"/>
      <c r="MWE20" s="63"/>
      <c r="MWF20" s="63"/>
      <c r="MWG20" s="63"/>
      <c r="MWH20" s="63"/>
      <c r="MWI20" s="63"/>
      <c r="MWJ20" s="63"/>
      <c r="MWK20" s="63"/>
      <c r="MWL20" s="63"/>
      <c r="MWM20" s="63"/>
      <c r="MWN20" s="63"/>
      <c r="MWO20" s="63"/>
      <c r="MWP20" s="63"/>
      <c r="MWQ20" s="63"/>
      <c r="MWR20" s="63"/>
      <c r="MWS20" s="63"/>
      <c r="MWT20" s="63"/>
      <c r="MWU20" s="63"/>
      <c r="MWV20" s="63"/>
      <c r="MWW20" s="63"/>
      <c r="MWX20" s="63"/>
      <c r="MWY20" s="63"/>
      <c r="MWZ20" s="63"/>
      <c r="MXA20" s="63"/>
      <c r="MXB20" s="63"/>
      <c r="MXC20" s="63"/>
      <c r="MXD20" s="63"/>
      <c r="MXE20" s="63"/>
      <c r="MXF20" s="63"/>
      <c r="MXG20" s="63"/>
      <c r="MXH20" s="63"/>
      <c r="MXI20" s="63"/>
      <c r="MXJ20" s="63"/>
      <c r="MXK20" s="63"/>
      <c r="MXL20" s="63"/>
      <c r="MXM20" s="63"/>
      <c r="MXN20" s="63"/>
      <c r="MXO20" s="63"/>
      <c r="MXP20" s="63"/>
      <c r="MXQ20" s="63"/>
      <c r="MXR20" s="63"/>
      <c r="MXS20" s="63"/>
      <c r="MXT20" s="63"/>
      <c r="MXU20" s="63"/>
      <c r="MXV20" s="63"/>
      <c r="MXW20" s="63"/>
      <c r="MXX20" s="63"/>
      <c r="MXY20" s="63"/>
      <c r="MXZ20" s="63"/>
      <c r="MYA20" s="63"/>
      <c r="MYB20" s="63"/>
      <c r="MYC20" s="63"/>
      <c r="MYD20" s="63"/>
      <c r="MYE20" s="63"/>
      <c r="MYF20" s="63"/>
      <c r="MYG20" s="63"/>
      <c r="MYH20" s="63"/>
      <c r="MYI20" s="63"/>
      <c r="MYJ20" s="63"/>
      <c r="MYK20" s="63"/>
      <c r="MYL20" s="63"/>
      <c r="MYM20" s="63"/>
      <c r="MYN20" s="63"/>
      <c r="MYO20" s="63"/>
      <c r="MYP20" s="63"/>
      <c r="MYQ20" s="63"/>
      <c r="MYR20" s="63"/>
      <c r="MYS20" s="63"/>
      <c r="MYT20" s="63"/>
      <c r="MYU20" s="63"/>
      <c r="MYV20" s="63"/>
      <c r="MYW20" s="63"/>
      <c r="MYX20" s="63"/>
      <c r="MYY20" s="63"/>
      <c r="MYZ20" s="63"/>
      <c r="MZA20" s="63"/>
      <c r="MZB20" s="63"/>
      <c r="MZC20" s="63"/>
      <c r="MZD20" s="63"/>
      <c r="MZE20" s="63"/>
      <c r="MZF20" s="63"/>
      <c r="MZG20" s="63"/>
      <c r="MZH20" s="63"/>
      <c r="MZI20" s="63"/>
      <c r="MZJ20" s="63"/>
      <c r="MZK20" s="63"/>
      <c r="MZL20" s="63"/>
      <c r="MZM20" s="63"/>
      <c r="MZN20" s="63"/>
      <c r="MZO20" s="63"/>
      <c r="MZP20" s="63"/>
      <c r="MZQ20" s="63"/>
      <c r="MZR20" s="63"/>
      <c r="MZS20" s="63"/>
      <c r="MZT20" s="63"/>
      <c r="MZU20" s="63"/>
      <c r="MZV20" s="63"/>
      <c r="MZW20" s="63"/>
      <c r="MZX20" s="63"/>
      <c r="MZY20" s="63"/>
      <c r="MZZ20" s="63"/>
      <c r="NAA20" s="63"/>
      <c r="NAB20" s="63"/>
      <c r="NAC20" s="63"/>
      <c r="NAD20" s="63"/>
      <c r="NAE20" s="63"/>
      <c r="NAF20" s="63"/>
      <c r="NAG20" s="63"/>
      <c r="NAH20" s="63"/>
      <c r="NAI20" s="63"/>
      <c r="NAJ20" s="63"/>
      <c r="NAK20" s="63"/>
      <c r="NAL20" s="63"/>
      <c r="NAM20" s="63"/>
      <c r="NAN20" s="63"/>
      <c r="NAO20" s="63"/>
      <c r="NAP20" s="63"/>
      <c r="NAQ20" s="63"/>
      <c r="NAR20" s="63"/>
      <c r="NAS20" s="63"/>
      <c r="NAT20" s="63"/>
      <c r="NAU20" s="63"/>
      <c r="NAV20" s="63"/>
      <c r="NAW20" s="63"/>
      <c r="NAX20" s="63"/>
      <c r="NAY20" s="63"/>
      <c r="NAZ20" s="63"/>
      <c r="NBA20" s="63"/>
      <c r="NBB20" s="63"/>
      <c r="NBC20" s="63"/>
      <c r="NBD20" s="63"/>
      <c r="NBE20" s="63"/>
      <c r="NBF20" s="63"/>
      <c r="NBG20" s="63"/>
      <c r="NBH20" s="63"/>
      <c r="NBI20" s="63"/>
      <c r="NBJ20" s="63"/>
      <c r="NBK20" s="63"/>
      <c r="NBL20" s="63"/>
      <c r="NBM20" s="63"/>
      <c r="NBN20" s="63"/>
      <c r="NBO20" s="63"/>
      <c r="NBP20" s="63"/>
      <c r="NBQ20" s="63"/>
      <c r="NBR20" s="63"/>
      <c r="NBS20" s="63"/>
      <c r="NBT20" s="63"/>
      <c r="NBU20" s="63"/>
      <c r="NBV20" s="63"/>
      <c r="NBW20" s="63"/>
      <c r="NBX20" s="63"/>
      <c r="NBY20" s="63"/>
      <c r="NBZ20" s="63"/>
      <c r="NCA20" s="63"/>
      <c r="NCB20" s="63"/>
      <c r="NCC20" s="63"/>
      <c r="NCD20" s="63"/>
      <c r="NCE20" s="63"/>
      <c r="NCF20" s="63"/>
      <c r="NCG20" s="63"/>
      <c r="NCH20" s="63"/>
      <c r="NCI20" s="63"/>
      <c r="NCJ20" s="63"/>
      <c r="NCK20" s="63"/>
      <c r="NCL20" s="63"/>
      <c r="NCM20" s="63"/>
      <c r="NCN20" s="63"/>
      <c r="NCO20" s="63"/>
      <c r="NCP20" s="63"/>
      <c r="NCQ20" s="63"/>
      <c r="NCR20" s="63"/>
      <c r="NCS20" s="63"/>
      <c r="NCT20" s="63"/>
      <c r="NCU20" s="63"/>
      <c r="NCV20" s="63"/>
      <c r="NCW20" s="63"/>
      <c r="NCX20" s="63"/>
      <c r="NCY20" s="63"/>
      <c r="NCZ20" s="63"/>
      <c r="NDA20" s="63"/>
      <c r="NDB20" s="63"/>
      <c r="NDC20" s="63"/>
      <c r="NDD20" s="63"/>
      <c r="NDE20" s="63"/>
      <c r="NDF20" s="63"/>
      <c r="NDG20" s="63"/>
      <c r="NDH20" s="63"/>
      <c r="NDI20" s="63"/>
      <c r="NDJ20" s="63"/>
      <c r="NDK20" s="63"/>
      <c r="NDL20" s="63"/>
      <c r="NDM20" s="63"/>
      <c r="NDN20" s="63"/>
      <c r="NDO20" s="63"/>
      <c r="NDP20" s="63"/>
      <c r="NDQ20" s="63"/>
      <c r="NDR20" s="63"/>
      <c r="NDS20" s="63"/>
      <c r="NDT20" s="63"/>
      <c r="NDU20" s="63"/>
      <c r="NDV20" s="63"/>
      <c r="NDW20" s="63"/>
      <c r="NDX20" s="63"/>
      <c r="NDY20" s="63"/>
      <c r="NDZ20" s="63"/>
      <c r="NEA20" s="63"/>
      <c r="NEB20" s="63"/>
      <c r="NEC20" s="63"/>
      <c r="NED20" s="63"/>
      <c r="NEE20" s="63"/>
      <c r="NEF20" s="63"/>
      <c r="NEG20" s="63"/>
      <c r="NEH20" s="63"/>
      <c r="NEI20" s="63"/>
      <c r="NEJ20" s="63"/>
      <c r="NEK20" s="63"/>
      <c r="NEL20" s="63"/>
      <c r="NEM20" s="63"/>
      <c r="NEN20" s="63"/>
      <c r="NEO20" s="63"/>
      <c r="NEP20" s="63"/>
      <c r="NEQ20" s="63"/>
      <c r="NER20" s="63"/>
      <c r="NES20" s="63"/>
      <c r="NET20" s="63"/>
      <c r="NEU20" s="63"/>
      <c r="NEV20" s="63"/>
      <c r="NEW20" s="63"/>
      <c r="NEX20" s="63"/>
      <c r="NEY20" s="63"/>
      <c r="NEZ20" s="63"/>
      <c r="NFA20" s="63"/>
      <c r="NFB20" s="63"/>
      <c r="NFC20" s="63"/>
      <c r="NFD20" s="63"/>
      <c r="NFE20" s="63"/>
      <c r="NFF20" s="63"/>
      <c r="NFG20" s="63"/>
      <c r="NFH20" s="63"/>
      <c r="NFI20" s="63"/>
      <c r="NFJ20" s="63"/>
      <c r="NFK20" s="63"/>
      <c r="NFL20" s="63"/>
      <c r="NFM20" s="63"/>
      <c r="NFN20" s="63"/>
      <c r="NFO20" s="63"/>
      <c r="NFP20" s="63"/>
      <c r="NFQ20" s="63"/>
      <c r="NFR20" s="63"/>
      <c r="NFS20" s="63"/>
      <c r="NFT20" s="63"/>
      <c r="NFU20" s="63"/>
      <c r="NFV20" s="63"/>
      <c r="NFW20" s="63"/>
      <c r="NFX20" s="63"/>
      <c r="NFY20" s="63"/>
      <c r="NFZ20" s="63"/>
      <c r="NGA20" s="63"/>
      <c r="NGB20" s="63"/>
      <c r="NGC20" s="63"/>
      <c r="NGD20" s="63"/>
      <c r="NGE20" s="63"/>
      <c r="NGF20" s="63"/>
      <c r="NGG20" s="63"/>
      <c r="NGH20" s="63"/>
      <c r="NGI20" s="63"/>
      <c r="NGJ20" s="63"/>
      <c r="NGK20" s="63"/>
      <c r="NGL20" s="63"/>
      <c r="NGM20" s="63"/>
      <c r="NGN20" s="63"/>
      <c r="NGO20" s="63"/>
      <c r="NGP20" s="63"/>
      <c r="NGQ20" s="63"/>
      <c r="NGR20" s="63"/>
      <c r="NGS20" s="63"/>
      <c r="NGT20" s="63"/>
      <c r="NGU20" s="63"/>
      <c r="NGV20" s="63"/>
      <c r="NGW20" s="63"/>
      <c r="NGX20" s="63"/>
      <c r="NGY20" s="63"/>
      <c r="NGZ20" s="63"/>
      <c r="NHA20" s="63"/>
      <c r="NHB20" s="63"/>
      <c r="NHC20" s="63"/>
      <c r="NHD20" s="63"/>
      <c r="NHE20" s="63"/>
      <c r="NHF20" s="63"/>
      <c r="NHG20" s="63"/>
      <c r="NHH20" s="63"/>
      <c r="NHI20" s="63"/>
      <c r="NHJ20" s="63"/>
      <c r="NHK20" s="63"/>
      <c r="NHL20" s="63"/>
      <c r="NHM20" s="63"/>
      <c r="NHN20" s="63"/>
      <c r="NHO20" s="63"/>
      <c r="NHP20" s="63"/>
      <c r="NHQ20" s="63"/>
      <c r="NHR20" s="63"/>
      <c r="NHS20" s="63"/>
      <c r="NHT20" s="63"/>
      <c r="NHU20" s="63"/>
      <c r="NHV20" s="63"/>
      <c r="NHW20" s="63"/>
      <c r="NHX20" s="63"/>
      <c r="NHY20" s="63"/>
      <c r="NHZ20" s="63"/>
      <c r="NIA20" s="63"/>
      <c r="NIB20" s="63"/>
      <c r="NIC20" s="63"/>
      <c r="NID20" s="63"/>
      <c r="NIE20" s="63"/>
      <c r="NIF20" s="63"/>
      <c r="NIG20" s="63"/>
      <c r="NIH20" s="63"/>
      <c r="NII20" s="63"/>
      <c r="NIJ20" s="63"/>
      <c r="NIK20" s="63"/>
      <c r="NIL20" s="63"/>
      <c r="NIM20" s="63"/>
      <c r="NIN20" s="63"/>
      <c r="NIO20" s="63"/>
      <c r="NIP20" s="63"/>
      <c r="NIQ20" s="63"/>
      <c r="NIR20" s="63"/>
      <c r="NIS20" s="63"/>
      <c r="NIT20" s="63"/>
      <c r="NIU20" s="63"/>
      <c r="NIV20" s="63"/>
      <c r="NIW20" s="63"/>
      <c r="NIX20" s="63"/>
      <c r="NIY20" s="63"/>
      <c r="NIZ20" s="63"/>
      <c r="NJA20" s="63"/>
      <c r="NJB20" s="63"/>
      <c r="NJC20" s="63"/>
      <c r="NJD20" s="63"/>
      <c r="NJE20" s="63"/>
      <c r="NJF20" s="63"/>
      <c r="NJG20" s="63"/>
      <c r="NJH20" s="63"/>
      <c r="NJI20" s="63"/>
      <c r="NJJ20" s="63"/>
      <c r="NJK20" s="63"/>
      <c r="NJL20" s="63"/>
      <c r="NJM20" s="63"/>
      <c r="NJN20" s="63"/>
      <c r="NJO20" s="63"/>
      <c r="NJP20" s="63"/>
      <c r="NJQ20" s="63"/>
      <c r="NJR20" s="63"/>
      <c r="NJS20" s="63"/>
      <c r="NJT20" s="63"/>
      <c r="NJU20" s="63"/>
      <c r="NJV20" s="63"/>
      <c r="NJW20" s="63"/>
      <c r="NJX20" s="63"/>
      <c r="NJY20" s="63"/>
      <c r="NJZ20" s="63"/>
      <c r="NKA20" s="63"/>
      <c r="NKB20" s="63"/>
      <c r="NKC20" s="63"/>
      <c r="NKD20" s="63"/>
      <c r="NKE20" s="63"/>
      <c r="NKF20" s="63"/>
      <c r="NKG20" s="63"/>
      <c r="NKH20" s="63"/>
      <c r="NKI20" s="63"/>
      <c r="NKJ20" s="63"/>
      <c r="NKK20" s="63"/>
      <c r="NKL20" s="63"/>
      <c r="NKM20" s="63"/>
      <c r="NKN20" s="63"/>
      <c r="NKO20" s="63"/>
      <c r="NKP20" s="63"/>
      <c r="NKQ20" s="63"/>
      <c r="NKR20" s="63"/>
      <c r="NKS20" s="63"/>
      <c r="NKT20" s="63"/>
      <c r="NKU20" s="63"/>
      <c r="NKV20" s="63"/>
      <c r="NKW20" s="63"/>
      <c r="NKX20" s="63"/>
      <c r="NKY20" s="63"/>
      <c r="NKZ20" s="63"/>
      <c r="NLA20" s="63"/>
      <c r="NLB20" s="63"/>
      <c r="NLC20" s="63"/>
      <c r="NLD20" s="63"/>
      <c r="NLE20" s="63"/>
      <c r="NLF20" s="63"/>
      <c r="NLG20" s="63"/>
      <c r="NLH20" s="63"/>
      <c r="NLI20" s="63"/>
      <c r="NLJ20" s="63"/>
      <c r="NLK20" s="63"/>
      <c r="NLL20" s="63"/>
      <c r="NLM20" s="63"/>
      <c r="NLN20" s="63"/>
      <c r="NLO20" s="63"/>
      <c r="NLP20" s="63"/>
      <c r="NLQ20" s="63"/>
      <c r="NLR20" s="63"/>
      <c r="NLS20" s="63"/>
      <c r="NLT20" s="63"/>
      <c r="NLU20" s="63"/>
      <c r="NLV20" s="63"/>
      <c r="NLW20" s="63"/>
      <c r="NLX20" s="63"/>
      <c r="NLY20" s="63"/>
      <c r="NLZ20" s="63"/>
      <c r="NMA20" s="63"/>
      <c r="NMB20" s="63"/>
      <c r="NMC20" s="63"/>
      <c r="NMD20" s="63"/>
      <c r="NME20" s="63"/>
      <c r="NMF20" s="63"/>
      <c r="NMG20" s="63"/>
      <c r="NMH20" s="63"/>
      <c r="NMI20" s="63"/>
      <c r="NMJ20" s="63"/>
      <c r="NMK20" s="63"/>
      <c r="NML20" s="63"/>
      <c r="NMM20" s="63"/>
      <c r="NMN20" s="63"/>
      <c r="NMO20" s="63"/>
      <c r="NMP20" s="63"/>
      <c r="NMQ20" s="63"/>
      <c r="NMR20" s="63"/>
      <c r="NMS20" s="63"/>
      <c r="NMT20" s="63"/>
      <c r="NMU20" s="63"/>
      <c r="NMV20" s="63"/>
      <c r="NMW20" s="63"/>
      <c r="NMX20" s="63"/>
      <c r="NMY20" s="63"/>
      <c r="NMZ20" s="63"/>
      <c r="NNA20" s="63"/>
      <c r="NNB20" s="63"/>
      <c r="NNC20" s="63"/>
      <c r="NND20" s="63"/>
      <c r="NNE20" s="63"/>
      <c r="NNF20" s="63"/>
      <c r="NNG20" s="63"/>
      <c r="NNH20" s="63"/>
      <c r="NNI20" s="63"/>
      <c r="NNJ20" s="63"/>
      <c r="NNK20" s="63"/>
      <c r="NNL20" s="63"/>
      <c r="NNM20" s="63"/>
      <c r="NNN20" s="63"/>
      <c r="NNO20" s="63"/>
      <c r="NNP20" s="63"/>
      <c r="NNQ20" s="63"/>
      <c r="NNR20" s="63"/>
      <c r="NNS20" s="63"/>
      <c r="NNT20" s="63"/>
      <c r="NNU20" s="63"/>
      <c r="NNV20" s="63"/>
      <c r="NNW20" s="63"/>
      <c r="NNX20" s="63"/>
      <c r="NNY20" s="63"/>
      <c r="NNZ20" s="63"/>
      <c r="NOA20" s="63"/>
      <c r="NOB20" s="63"/>
      <c r="NOC20" s="63"/>
      <c r="NOD20" s="63"/>
      <c r="NOE20" s="63"/>
      <c r="NOF20" s="63"/>
      <c r="NOG20" s="63"/>
      <c r="NOH20" s="63"/>
      <c r="NOI20" s="63"/>
      <c r="NOJ20" s="63"/>
      <c r="NOK20" s="63"/>
      <c r="NOL20" s="63"/>
      <c r="NOM20" s="63"/>
      <c r="NON20" s="63"/>
      <c r="NOO20" s="63"/>
      <c r="NOP20" s="63"/>
      <c r="NOQ20" s="63"/>
      <c r="NOR20" s="63"/>
      <c r="NOS20" s="63"/>
      <c r="NOT20" s="63"/>
      <c r="NOU20" s="63"/>
      <c r="NOV20" s="63"/>
      <c r="NOW20" s="63"/>
      <c r="NOX20" s="63"/>
      <c r="NOY20" s="63"/>
      <c r="NOZ20" s="63"/>
      <c r="NPA20" s="63"/>
      <c r="NPB20" s="63"/>
      <c r="NPC20" s="63"/>
      <c r="NPD20" s="63"/>
      <c r="NPE20" s="63"/>
      <c r="NPF20" s="63"/>
      <c r="NPG20" s="63"/>
      <c r="NPH20" s="63"/>
      <c r="NPI20" s="63"/>
      <c r="NPJ20" s="63"/>
      <c r="NPK20" s="63"/>
      <c r="NPL20" s="63"/>
      <c r="NPM20" s="63"/>
      <c r="NPN20" s="63"/>
      <c r="NPO20" s="63"/>
      <c r="NPP20" s="63"/>
      <c r="NPQ20" s="63"/>
      <c r="NPR20" s="63"/>
      <c r="NPS20" s="63"/>
      <c r="NPT20" s="63"/>
      <c r="NPU20" s="63"/>
      <c r="NPV20" s="63"/>
      <c r="NPW20" s="63"/>
      <c r="NPX20" s="63"/>
      <c r="NPY20" s="63"/>
      <c r="NPZ20" s="63"/>
      <c r="NQA20" s="63"/>
      <c r="NQB20" s="63"/>
      <c r="NQC20" s="63"/>
      <c r="NQD20" s="63"/>
      <c r="NQE20" s="63"/>
      <c r="NQF20" s="63"/>
      <c r="NQG20" s="63"/>
      <c r="NQH20" s="63"/>
      <c r="NQI20" s="63"/>
      <c r="NQJ20" s="63"/>
      <c r="NQK20" s="63"/>
      <c r="NQL20" s="63"/>
      <c r="NQM20" s="63"/>
      <c r="NQN20" s="63"/>
      <c r="NQO20" s="63"/>
      <c r="NQP20" s="63"/>
      <c r="NQQ20" s="63"/>
      <c r="NQR20" s="63"/>
      <c r="NQS20" s="63"/>
      <c r="NQT20" s="63"/>
      <c r="NQU20" s="63"/>
      <c r="NQV20" s="63"/>
      <c r="NQW20" s="63"/>
      <c r="NQX20" s="63"/>
      <c r="NQY20" s="63"/>
      <c r="NQZ20" s="63"/>
      <c r="NRA20" s="63"/>
      <c r="NRB20" s="63"/>
      <c r="NRC20" s="63"/>
      <c r="NRD20" s="63"/>
      <c r="NRE20" s="63"/>
      <c r="NRF20" s="63"/>
      <c r="NRG20" s="63"/>
      <c r="NRH20" s="63"/>
      <c r="NRI20" s="63"/>
      <c r="NRJ20" s="63"/>
      <c r="NRK20" s="63"/>
      <c r="NRL20" s="63"/>
      <c r="NRM20" s="63"/>
      <c r="NRN20" s="63"/>
      <c r="NRO20" s="63"/>
      <c r="NRP20" s="63"/>
      <c r="NRQ20" s="63"/>
      <c r="NRR20" s="63"/>
      <c r="NRS20" s="63"/>
      <c r="NRT20" s="63"/>
      <c r="NRU20" s="63"/>
      <c r="NRV20" s="63"/>
      <c r="NRW20" s="63"/>
      <c r="NRX20" s="63"/>
      <c r="NRY20" s="63"/>
      <c r="NRZ20" s="63"/>
      <c r="NSA20" s="63"/>
      <c r="NSB20" s="63"/>
      <c r="NSC20" s="63"/>
      <c r="NSD20" s="63"/>
      <c r="NSE20" s="63"/>
      <c r="NSF20" s="63"/>
      <c r="NSG20" s="63"/>
      <c r="NSH20" s="63"/>
      <c r="NSI20" s="63"/>
      <c r="NSJ20" s="63"/>
      <c r="NSK20" s="63"/>
      <c r="NSL20" s="63"/>
      <c r="NSM20" s="63"/>
      <c r="NSN20" s="63"/>
      <c r="NSO20" s="63"/>
      <c r="NSP20" s="63"/>
      <c r="NSQ20" s="63"/>
      <c r="NSR20" s="63"/>
      <c r="NSS20" s="63"/>
      <c r="NST20" s="63"/>
      <c r="NSU20" s="63"/>
      <c r="NSV20" s="63"/>
      <c r="NSW20" s="63"/>
      <c r="NSX20" s="63"/>
      <c r="NSY20" s="63"/>
      <c r="NSZ20" s="63"/>
      <c r="NTA20" s="63"/>
      <c r="NTB20" s="63"/>
      <c r="NTC20" s="63"/>
      <c r="NTD20" s="63"/>
      <c r="NTE20" s="63"/>
      <c r="NTF20" s="63"/>
      <c r="NTG20" s="63"/>
      <c r="NTH20" s="63"/>
      <c r="NTI20" s="63"/>
      <c r="NTJ20" s="63"/>
      <c r="NTK20" s="63"/>
      <c r="NTL20" s="63"/>
      <c r="NTM20" s="63"/>
      <c r="NTN20" s="63"/>
      <c r="NTO20" s="63"/>
      <c r="NTP20" s="63"/>
      <c r="NTQ20" s="63"/>
      <c r="NTR20" s="63"/>
      <c r="NTS20" s="63"/>
      <c r="NTT20" s="63"/>
      <c r="NTU20" s="63"/>
      <c r="NTV20" s="63"/>
      <c r="NTW20" s="63"/>
      <c r="NTX20" s="63"/>
      <c r="NTY20" s="63"/>
      <c r="NTZ20" s="63"/>
      <c r="NUA20" s="63"/>
      <c r="NUB20" s="63"/>
      <c r="NUC20" s="63"/>
      <c r="NUD20" s="63"/>
      <c r="NUE20" s="63"/>
      <c r="NUF20" s="63"/>
      <c r="NUG20" s="63"/>
      <c r="NUH20" s="63"/>
      <c r="NUI20" s="63"/>
      <c r="NUJ20" s="63"/>
      <c r="NUK20" s="63"/>
      <c r="NUL20" s="63"/>
      <c r="NUM20" s="63"/>
      <c r="NUN20" s="63"/>
      <c r="NUO20" s="63"/>
      <c r="NUP20" s="63"/>
      <c r="NUQ20" s="63"/>
      <c r="NUR20" s="63"/>
      <c r="NUS20" s="63"/>
      <c r="NUT20" s="63"/>
      <c r="NUU20" s="63"/>
      <c r="NUV20" s="63"/>
      <c r="NUW20" s="63"/>
      <c r="NUX20" s="63"/>
      <c r="NUY20" s="63"/>
      <c r="NUZ20" s="63"/>
      <c r="NVA20" s="63"/>
      <c r="NVB20" s="63"/>
      <c r="NVC20" s="63"/>
      <c r="NVD20" s="63"/>
      <c r="NVE20" s="63"/>
      <c r="NVF20" s="63"/>
      <c r="NVG20" s="63"/>
      <c r="NVH20" s="63"/>
      <c r="NVI20" s="63"/>
      <c r="NVJ20" s="63"/>
      <c r="NVK20" s="63"/>
      <c r="NVL20" s="63"/>
      <c r="NVM20" s="63"/>
      <c r="NVN20" s="63"/>
      <c r="NVO20" s="63"/>
      <c r="NVP20" s="63"/>
      <c r="NVQ20" s="63"/>
      <c r="NVR20" s="63"/>
      <c r="NVS20" s="63"/>
      <c r="NVT20" s="63"/>
      <c r="NVU20" s="63"/>
      <c r="NVV20" s="63"/>
      <c r="NVW20" s="63"/>
      <c r="NVX20" s="63"/>
      <c r="NVY20" s="63"/>
      <c r="NVZ20" s="63"/>
      <c r="NWA20" s="63"/>
      <c r="NWB20" s="63"/>
      <c r="NWC20" s="63"/>
      <c r="NWD20" s="63"/>
      <c r="NWE20" s="63"/>
      <c r="NWF20" s="63"/>
      <c r="NWG20" s="63"/>
      <c r="NWH20" s="63"/>
      <c r="NWI20" s="63"/>
      <c r="NWJ20" s="63"/>
      <c r="NWK20" s="63"/>
      <c r="NWL20" s="63"/>
      <c r="NWM20" s="63"/>
      <c r="NWN20" s="63"/>
      <c r="NWO20" s="63"/>
      <c r="NWP20" s="63"/>
      <c r="NWQ20" s="63"/>
      <c r="NWR20" s="63"/>
      <c r="NWS20" s="63"/>
      <c r="NWT20" s="63"/>
      <c r="NWU20" s="63"/>
      <c r="NWV20" s="63"/>
      <c r="NWW20" s="63"/>
      <c r="NWX20" s="63"/>
      <c r="NWY20" s="63"/>
      <c r="NWZ20" s="63"/>
      <c r="NXA20" s="63"/>
      <c r="NXB20" s="63"/>
      <c r="NXC20" s="63"/>
      <c r="NXD20" s="63"/>
      <c r="NXE20" s="63"/>
      <c r="NXF20" s="63"/>
      <c r="NXG20" s="63"/>
      <c r="NXH20" s="63"/>
      <c r="NXI20" s="63"/>
      <c r="NXJ20" s="63"/>
      <c r="NXK20" s="63"/>
      <c r="NXL20" s="63"/>
      <c r="NXM20" s="63"/>
      <c r="NXN20" s="63"/>
      <c r="NXO20" s="63"/>
      <c r="NXP20" s="63"/>
      <c r="NXQ20" s="63"/>
      <c r="NXR20" s="63"/>
      <c r="NXS20" s="63"/>
      <c r="NXT20" s="63"/>
      <c r="NXU20" s="63"/>
      <c r="NXV20" s="63"/>
      <c r="NXW20" s="63"/>
      <c r="NXX20" s="63"/>
      <c r="NXY20" s="63"/>
      <c r="NXZ20" s="63"/>
      <c r="NYA20" s="63"/>
      <c r="NYB20" s="63"/>
      <c r="NYC20" s="63"/>
      <c r="NYD20" s="63"/>
      <c r="NYE20" s="63"/>
      <c r="NYF20" s="63"/>
      <c r="NYG20" s="63"/>
      <c r="NYH20" s="63"/>
      <c r="NYI20" s="63"/>
      <c r="NYJ20" s="63"/>
      <c r="NYK20" s="63"/>
      <c r="NYL20" s="63"/>
      <c r="NYM20" s="63"/>
      <c r="NYN20" s="63"/>
      <c r="NYO20" s="63"/>
      <c r="NYP20" s="63"/>
      <c r="NYQ20" s="63"/>
      <c r="NYR20" s="63"/>
      <c r="NYS20" s="63"/>
      <c r="NYT20" s="63"/>
      <c r="NYU20" s="63"/>
      <c r="NYV20" s="63"/>
      <c r="NYW20" s="63"/>
      <c r="NYX20" s="63"/>
      <c r="NYY20" s="63"/>
      <c r="NYZ20" s="63"/>
      <c r="NZA20" s="63"/>
      <c r="NZB20" s="63"/>
      <c r="NZC20" s="63"/>
      <c r="NZD20" s="63"/>
      <c r="NZE20" s="63"/>
      <c r="NZF20" s="63"/>
      <c r="NZG20" s="63"/>
      <c r="NZH20" s="63"/>
      <c r="NZI20" s="63"/>
      <c r="NZJ20" s="63"/>
      <c r="NZK20" s="63"/>
      <c r="NZL20" s="63"/>
      <c r="NZM20" s="63"/>
      <c r="NZN20" s="63"/>
      <c r="NZO20" s="63"/>
      <c r="NZP20" s="63"/>
      <c r="NZQ20" s="63"/>
      <c r="NZR20" s="63"/>
      <c r="NZS20" s="63"/>
      <c r="NZT20" s="63"/>
      <c r="NZU20" s="63"/>
      <c r="NZV20" s="63"/>
      <c r="NZW20" s="63"/>
      <c r="NZX20" s="63"/>
      <c r="NZY20" s="63"/>
      <c r="NZZ20" s="63"/>
      <c r="OAA20" s="63"/>
      <c r="OAB20" s="63"/>
      <c r="OAC20" s="63"/>
      <c r="OAD20" s="63"/>
      <c r="OAE20" s="63"/>
      <c r="OAF20" s="63"/>
      <c r="OAG20" s="63"/>
      <c r="OAH20" s="63"/>
      <c r="OAI20" s="63"/>
      <c r="OAJ20" s="63"/>
      <c r="OAK20" s="63"/>
      <c r="OAL20" s="63"/>
      <c r="OAM20" s="63"/>
      <c r="OAN20" s="63"/>
      <c r="OAO20" s="63"/>
      <c r="OAP20" s="63"/>
      <c r="OAQ20" s="63"/>
      <c r="OAR20" s="63"/>
      <c r="OAS20" s="63"/>
      <c r="OAT20" s="63"/>
      <c r="OAU20" s="63"/>
      <c r="OAV20" s="63"/>
      <c r="OAW20" s="63"/>
      <c r="OAX20" s="63"/>
      <c r="OAY20" s="63"/>
      <c r="OAZ20" s="63"/>
      <c r="OBA20" s="63"/>
      <c r="OBB20" s="63"/>
      <c r="OBC20" s="63"/>
      <c r="OBD20" s="63"/>
      <c r="OBE20" s="63"/>
      <c r="OBF20" s="63"/>
      <c r="OBG20" s="63"/>
      <c r="OBH20" s="63"/>
      <c r="OBI20" s="63"/>
      <c r="OBJ20" s="63"/>
      <c r="OBK20" s="63"/>
      <c r="OBL20" s="63"/>
      <c r="OBM20" s="63"/>
      <c r="OBN20" s="63"/>
      <c r="OBO20" s="63"/>
      <c r="OBP20" s="63"/>
      <c r="OBQ20" s="63"/>
      <c r="OBR20" s="63"/>
      <c r="OBS20" s="63"/>
      <c r="OBT20" s="63"/>
      <c r="OBU20" s="63"/>
      <c r="OBV20" s="63"/>
      <c r="OBW20" s="63"/>
      <c r="OBX20" s="63"/>
      <c r="OBY20" s="63"/>
      <c r="OBZ20" s="63"/>
      <c r="OCA20" s="63"/>
      <c r="OCB20" s="63"/>
      <c r="OCC20" s="63"/>
      <c r="OCD20" s="63"/>
      <c r="OCE20" s="63"/>
      <c r="OCF20" s="63"/>
      <c r="OCG20" s="63"/>
      <c r="OCH20" s="63"/>
      <c r="OCI20" s="63"/>
      <c r="OCJ20" s="63"/>
      <c r="OCK20" s="63"/>
      <c r="OCL20" s="63"/>
      <c r="OCM20" s="63"/>
      <c r="OCN20" s="63"/>
      <c r="OCO20" s="63"/>
      <c r="OCP20" s="63"/>
      <c r="OCQ20" s="63"/>
      <c r="OCR20" s="63"/>
      <c r="OCS20" s="63"/>
      <c r="OCT20" s="63"/>
      <c r="OCU20" s="63"/>
      <c r="OCV20" s="63"/>
      <c r="OCW20" s="63"/>
      <c r="OCX20" s="63"/>
      <c r="OCY20" s="63"/>
      <c r="OCZ20" s="63"/>
      <c r="ODA20" s="63"/>
      <c r="ODB20" s="63"/>
      <c r="ODC20" s="63"/>
      <c r="ODD20" s="63"/>
      <c r="ODE20" s="63"/>
      <c r="ODF20" s="63"/>
      <c r="ODG20" s="63"/>
      <c r="ODH20" s="63"/>
      <c r="ODI20" s="63"/>
      <c r="ODJ20" s="63"/>
      <c r="ODK20" s="63"/>
      <c r="ODL20" s="63"/>
      <c r="ODM20" s="63"/>
      <c r="ODN20" s="63"/>
      <c r="ODO20" s="63"/>
      <c r="ODP20" s="63"/>
      <c r="ODQ20" s="63"/>
      <c r="ODR20" s="63"/>
      <c r="ODS20" s="63"/>
      <c r="ODT20" s="63"/>
      <c r="ODU20" s="63"/>
      <c r="ODV20" s="63"/>
      <c r="ODW20" s="63"/>
      <c r="ODX20" s="63"/>
      <c r="ODY20" s="63"/>
      <c r="ODZ20" s="63"/>
      <c r="OEA20" s="63"/>
      <c r="OEB20" s="63"/>
      <c r="OEC20" s="63"/>
      <c r="OED20" s="63"/>
      <c r="OEE20" s="63"/>
      <c r="OEF20" s="63"/>
      <c r="OEG20" s="63"/>
      <c r="OEH20" s="63"/>
      <c r="OEI20" s="63"/>
      <c r="OEJ20" s="63"/>
      <c r="OEK20" s="63"/>
      <c r="OEL20" s="63"/>
      <c r="OEM20" s="63"/>
      <c r="OEN20" s="63"/>
      <c r="OEO20" s="63"/>
      <c r="OEP20" s="63"/>
      <c r="OEQ20" s="63"/>
      <c r="OER20" s="63"/>
      <c r="OES20" s="63"/>
      <c r="OET20" s="63"/>
      <c r="OEU20" s="63"/>
      <c r="OEV20" s="63"/>
      <c r="OEW20" s="63"/>
      <c r="OEX20" s="63"/>
      <c r="OEY20" s="63"/>
      <c r="OEZ20" s="63"/>
      <c r="OFA20" s="63"/>
      <c r="OFB20" s="63"/>
      <c r="OFC20" s="63"/>
      <c r="OFD20" s="63"/>
      <c r="OFE20" s="63"/>
      <c r="OFF20" s="63"/>
      <c r="OFG20" s="63"/>
      <c r="OFH20" s="63"/>
      <c r="OFI20" s="63"/>
      <c r="OFJ20" s="63"/>
      <c r="OFK20" s="63"/>
      <c r="OFL20" s="63"/>
      <c r="OFM20" s="63"/>
      <c r="OFN20" s="63"/>
      <c r="OFO20" s="63"/>
      <c r="OFP20" s="63"/>
      <c r="OFQ20" s="63"/>
      <c r="OFR20" s="63"/>
      <c r="OFS20" s="63"/>
      <c r="OFT20" s="63"/>
      <c r="OFU20" s="63"/>
      <c r="OFV20" s="63"/>
      <c r="OFW20" s="63"/>
      <c r="OFX20" s="63"/>
      <c r="OFY20" s="63"/>
      <c r="OFZ20" s="63"/>
      <c r="OGA20" s="63"/>
      <c r="OGB20" s="63"/>
      <c r="OGC20" s="63"/>
      <c r="OGD20" s="63"/>
      <c r="OGE20" s="63"/>
      <c r="OGF20" s="63"/>
      <c r="OGG20" s="63"/>
      <c r="OGH20" s="63"/>
      <c r="OGI20" s="63"/>
      <c r="OGJ20" s="63"/>
      <c r="OGK20" s="63"/>
      <c r="OGL20" s="63"/>
      <c r="OGM20" s="63"/>
      <c r="OGN20" s="63"/>
      <c r="OGO20" s="63"/>
      <c r="OGP20" s="63"/>
      <c r="OGQ20" s="63"/>
      <c r="OGR20" s="63"/>
      <c r="OGS20" s="63"/>
      <c r="OGT20" s="63"/>
      <c r="OGU20" s="63"/>
      <c r="OGV20" s="63"/>
      <c r="OGW20" s="63"/>
      <c r="OGX20" s="63"/>
      <c r="OGY20" s="63"/>
      <c r="OGZ20" s="63"/>
      <c r="OHA20" s="63"/>
      <c r="OHB20" s="63"/>
      <c r="OHC20" s="63"/>
      <c r="OHD20" s="63"/>
      <c r="OHE20" s="63"/>
      <c r="OHF20" s="63"/>
      <c r="OHG20" s="63"/>
      <c r="OHH20" s="63"/>
      <c r="OHI20" s="63"/>
      <c r="OHJ20" s="63"/>
      <c r="OHK20" s="63"/>
      <c r="OHL20" s="63"/>
      <c r="OHM20" s="63"/>
      <c r="OHN20" s="63"/>
      <c r="OHO20" s="63"/>
      <c r="OHP20" s="63"/>
      <c r="OHQ20" s="63"/>
      <c r="OHR20" s="63"/>
      <c r="OHS20" s="63"/>
      <c r="OHT20" s="63"/>
      <c r="OHU20" s="63"/>
      <c r="OHV20" s="63"/>
      <c r="OHW20" s="63"/>
      <c r="OHX20" s="63"/>
      <c r="OHY20" s="63"/>
      <c r="OHZ20" s="63"/>
      <c r="OIA20" s="63"/>
      <c r="OIB20" s="63"/>
      <c r="OIC20" s="63"/>
      <c r="OID20" s="63"/>
      <c r="OIE20" s="63"/>
      <c r="OIF20" s="63"/>
      <c r="OIG20" s="63"/>
      <c r="OIH20" s="63"/>
      <c r="OII20" s="63"/>
      <c r="OIJ20" s="63"/>
      <c r="OIK20" s="63"/>
      <c r="OIL20" s="63"/>
      <c r="OIM20" s="63"/>
      <c r="OIN20" s="63"/>
      <c r="OIO20" s="63"/>
      <c r="OIP20" s="63"/>
      <c r="OIQ20" s="63"/>
      <c r="OIR20" s="63"/>
      <c r="OIS20" s="63"/>
      <c r="OIT20" s="63"/>
      <c r="OIU20" s="63"/>
      <c r="OIV20" s="63"/>
      <c r="OIW20" s="63"/>
      <c r="OIX20" s="63"/>
      <c r="OIY20" s="63"/>
      <c r="OIZ20" s="63"/>
      <c r="OJA20" s="63"/>
      <c r="OJB20" s="63"/>
      <c r="OJC20" s="63"/>
      <c r="OJD20" s="63"/>
      <c r="OJE20" s="63"/>
      <c r="OJF20" s="63"/>
      <c r="OJG20" s="63"/>
      <c r="OJH20" s="63"/>
      <c r="OJI20" s="63"/>
      <c r="OJJ20" s="63"/>
      <c r="OJK20" s="63"/>
      <c r="OJL20" s="63"/>
      <c r="OJM20" s="63"/>
      <c r="OJN20" s="63"/>
      <c r="OJO20" s="63"/>
      <c r="OJP20" s="63"/>
      <c r="OJQ20" s="63"/>
      <c r="OJR20" s="63"/>
      <c r="OJS20" s="63"/>
      <c r="OJT20" s="63"/>
      <c r="OJU20" s="63"/>
      <c r="OJV20" s="63"/>
      <c r="OJW20" s="63"/>
      <c r="OJX20" s="63"/>
      <c r="OJY20" s="63"/>
      <c r="OJZ20" s="63"/>
      <c r="OKA20" s="63"/>
      <c r="OKB20" s="63"/>
      <c r="OKC20" s="63"/>
      <c r="OKD20" s="63"/>
      <c r="OKE20" s="63"/>
      <c r="OKF20" s="63"/>
      <c r="OKG20" s="63"/>
      <c r="OKH20" s="63"/>
      <c r="OKI20" s="63"/>
      <c r="OKJ20" s="63"/>
      <c r="OKK20" s="63"/>
      <c r="OKL20" s="63"/>
      <c r="OKM20" s="63"/>
      <c r="OKN20" s="63"/>
      <c r="OKO20" s="63"/>
      <c r="OKP20" s="63"/>
      <c r="OKQ20" s="63"/>
      <c r="OKR20" s="63"/>
      <c r="OKS20" s="63"/>
      <c r="OKT20" s="63"/>
      <c r="OKU20" s="63"/>
      <c r="OKV20" s="63"/>
      <c r="OKW20" s="63"/>
      <c r="OKX20" s="63"/>
      <c r="OKY20" s="63"/>
      <c r="OKZ20" s="63"/>
      <c r="OLA20" s="63"/>
      <c r="OLB20" s="63"/>
      <c r="OLC20" s="63"/>
      <c r="OLD20" s="63"/>
      <c r="OLE20" s="63"/>
      <c r="OLF20" s="63"/>
      <c r="OLG20" s="63"/>
      <c r="OLH20" s="63"/>
      <c r="OLI20" s="63"/>
      <c r="OLJ20" s="63"/>
      <c r="OLK20" s="63"/>
      <c r="OLL20" s="63"/>
      <c r="OLM20" s="63"/>
      <c r="OLN20" s="63"/>
      <c r="OLO20" s="63"/>
      <c r="OLP20" s="63"/>
      <c r="OLQ20" s="63"/>
      <c r="OLR20" s="63"/>
      <c r="OLS20" s="63"/>
      <c r="OLT20" s="63"/>
      <c r="OLU20" s="63"/>
      <c r="OLV20" s="63"/>
      <c r="OLW20" s="63"/>
      <c r="OLX20" s="63"/>
      <c r="OLY20" s="63"/>
      <c r="OLZ20" s="63"/>
      <c r="OMA20" s="63"/>
      <c r="OMB20" s="63"/>
      <c r="OMC20" s="63"/>
      <c r="OMD20" s="63"/>
      <c r="OME20" s="63"/>
      <c r="OMF20" s="63"/>
      <c r="OMG20" s="63"/>
      <c r="OMH20" s="63"/>
      <c r="OMI20" s="63"/>
      <c r="OMJ20" s="63"/>
      <c r="OMK20" s="63"/>
      <c r="OML20" s="63"/>
      <c r="OMM20" s="63"/>
      <c r="OMN20" s="63"/>
      <c r="OMO20" s="63"/>
      <c r="OMP20" s="63"/>
      <c r="OMQ20" s="63"/>
      <c r="OMR20" s="63"/>
      <c r="OMS20" s="63"/>
      <c r="OMT20" s="63"/>
      <c r="OMU20" s="63"/>
      <c r="OMV20" s="63"/>
      <c r="OMW20" s="63"/>
      <c r="OMX20" s="63"/>
      <c r="OMY20" s="63"/>
      <c r="OMZ20" s="63"/>
      <c r="ONA20" s="63"/>
      <c r="ONB20" s="63"/>
      <c r="ONC20" s="63"/>
      <c r="OND20" s="63"/>
      <c r="ONE20" s="63"/>
      <c r="ONF20" s="63"/>
      <c r="ONG20" s="63"/>
      <c r="ONH20" s="63"/>
      <c r="ONI20" s="63"/>
      <c r="ONJ20" s="63"/>
      <c r="ONK20" s="63"/>
      <c r="ONL20" s="63"/>
      <c r="ONM20" s="63"/>
      <c r="ONN20" s="63"/>
      <c r="ONO20" s="63"/>
      <c r="ONP20" s="63"/>
      <c r="ONQ20" s="63"/>
      <c r="ONR20" s="63"/>
      <c r="ONS20" s="63"/>
      <c r="ONT20" s="63"/>
      <c r="ONU20" s="63"/>
      <c r="ONV20" s="63"/>
      <c r="ONW20" s="63"/>
      <c r="ONX20" s="63"/>
      <c r="ONY20" s="63"/>
      <c r="ONZ20" s="63"/>
      <c r="OOA20" s="63"/>
      <c r="OOB20" s="63"/>
      <c r="OOC20" s="63"/>
      <c r="OOD20" s="63"/>
      <c r="OOE20" s="63"/>
      <c r="OOF20" s="63"/>
      <c r="OOG20" s="63"/>
      <c r="OOH20" s="63"/>
      <c r="OOI20" s="63"/>
      <c r="OOJ20" s="63"/>
      <c r="OOK20" s="63"/>
      <c r="OOL20" s="63"/>
      <c r="OOM20" s="63"/>
      <c r="OON20" s="63"/>
      <c r="OOO20" s="63"/>
      <c r="OOP20" s="63"/>
      <c r="OOQ20" s="63"/>
      <c r="OOR20" s="63"/>
      <c r="OOS20" s="63"/>
      <c r="OOT20" s="63"/>
      <c r="OOU20" s="63"/>
      <c r="OOV20" s="63"/>
      <c r="OOW20" s="63"/>
      <c r="OOX20" s="63"/>
      <c r="OOY20" s="63"/>
      <c r="OOZ20" s="63"/>
      <c r="OPA20" s="63"/>
      <c r="OPB20" s="63"/>
      <c r="OPC20" s="63"/>
      <c r="OPD20" s="63"/>
      <c r="OPE20" s="63"/>
      <c r="OPF20" s="63"/>
      <c r="OPG20" s="63"/>
      <c r="OPH20" s="63"/>
      <c r="OPI20" s="63"/>
      <c r="OPJ20" s="63"/>
      <c r="OPK20" s="63"/>
      <c r="OPL20" s="63"/>
      <c r="OPM20" s="63"/>
      <c r="OPN20" s="63"/>
      <c r="OPO20" s="63"/>
      <c r="OPP20" s="63"/>
      <c r="OPQ20" s="63"/>
      <c r="OPR20" s="63"/>
      <c r="OPS20" s="63"/>
      <c r="OPT20" s="63"/>
      <c r="OPU20" s="63"/>
      <c r="OPV20" s="63"/>
      <c r="OPW20" s="63"/>
      <c r="OPX20" s="63"/>
      <c r="OPY20" s="63"/>
      <c r="OPZ20" s="63"/>
      <c r="OQA20" s="63"/>
      <c r="OQB20" s="63"/>
      <c r="OQC20" s="63"/>
      <c r="OQD20" s="63"/>
      <c r="OQE20" s="63"/>
      <c r="OQF20" s="63"/>
      <c r="OQG20" s="63"/>
      <c r="OQH20" s="63"/>
      <c r="OQI20" s="63"/>
      <c r="OQJ20" s="63"/>
      <c r="OQK20" s="63"/>
      <c r="OQL20" s="63"/>
      <c r="OQM20" s="63"/>
      <c r="OQN20" s="63"/>
      <c r="OQO20" s="63"/>
      <c r="OQP20" s="63"/>
      <c r="OQQ20" s="63"/>
      <c r="OQR20" s="63"/>
      <c r="OQS20" s="63"/>
      <c r="OQT20" s="63"/>
      <c r="OQU20" s="63"/>
      <c r="OQV20" s="63"/>
      <c r="OQW20" s="63"/>
      <c r="OQX20" s="63"/>
      <c r="OQY20" s="63"/>
      <c r="OQZ20" s="63"/>
      <c r="ORA20" s="63"/>
      <c r="ORB20" s="63"/>
      <c r="ORC20" s="63"/>
      <c r="ORD20" s="63"/>
      <c r="ORE20" s="63"/>
      <c r="ORF20" s="63"/>
      <c r="ORG20" s="63"/>
      <c r="ORH20" s="63"/>
      <c r="ORI20" s="63"/>
      <c r="ORJ20" s="63"/>
      <c r="ORK20" s="63"/>
      <c r="ORL20" s="63"/>
      <c r="ORM20" s="63"/>
      <c r="ORN20" s="63"/>
      <c r="ORO20" s="63"/>
      <c r="ORP20" s="63"/>
      <c r="ORQ20" s="63"/>
      <c r="ORR20" s="63"/>
      <c r="ORS20" s="63"/>
      <c r="ORT20" s="63"/>
      <c r="ORU20" s="63"/>
      <c r="ORV20" s="63"/>
      <c r="ORW20" s="63"/>
      <c r="ORX20" s="63"/>
      <c r="ORY20" s="63"/>
      <c r="ORZ20" s="63"/>
      <c r="OSA20" s="63"/>
      <c r="OSB20" s="63"/>
      <c r="OSC20" s="63"/>
      <c r="OSD20" s="63"/>
      <c r="OSE20" s="63"/>
      <c r="OSF20" s="63"/>
      <c r="OSG20" s="63"/>
      <c r="OSH20" s="63"/>
      <c r="OSI20" s="63"/>
      <c r="OSJ20" s="63"/>
      <c r="OSK20" s="63"/>
      <c r="OSL20" s="63"/>
      <c r="OSM20" s="63"/>
      <c r="OSN20" s="63"/>
      <c r="OSO20" s="63"/>
      <c r="OSP20" s="63"/>
      <c r="OSQ20" s="63"/>
      <c r="OSR20" s="63"/>
      <c r="OSS20" s="63"/>
      <c r="OST20" s="63"/>
      <c r="OSU20" s="63"/>
      <c r="OSV20" s="63"/>
      <c r="OSW20" s="63"/>
      <c r="OSX20" s="63"/>
      <c r="OSY20" s="63"/>
      <c r="OSZ20" s="63"/>
      <c r="OTA20" s="63"/>
      <c r="OTB20" s="63"/>
      <c r="OTC20" s="63"/>
      <c r="OTD20" s="63"/>
      <c r="OTE20" s="63"/>
      <c r="OTF20" s="63"/>
      <c r="OTG20" s="63"/>
      <c r="OTH20" s="63"/>
      <c r="OTI20" s="63"/>
      <c r="OTJ20" s="63"/>
      <c r="OTK20" s="63"/>
      <c r="OTL20" s="63"/>
      <c r="OTM20" s="63"/>
      <c r="OTN20" s="63"/>
      <c r="OTO20" s="63"/>
      <c r="OTP20" s="63"/>
      <c r="OTQ20" s="63"/>
      <c r="OTR20" s="63"/>
      <c r="OTS20" s="63"/>
      <c r="OTT20" s="63"/>
      <c r="OTU20" s="63"/>
      <c r="OTV20" s="63"/>
      <c r="OTW20" s="63"/>
      <c r="OTX20" s="63"/>
      <c r="OTY20" s="63"/>
      <c r="OTZ20" s="63"/>
      <c r="OUA20" s="63"/>
      <c r="OUB20" s="63"/>
      <c r="OUC20" s="63"/>
      <c r="OUD20" s="63"/>
      <c r="OUE20" s="63"/>
      <c r="OUF20" s="63"/>
      <c r="OUG20" s="63"/>
      <c r="OUH20" s="63"/>
      <c r="OUI20" s="63"/>
      <c r="OUJ20" s="63"/>
      <c r="OUK20" s="63"/>
      <c r="OUL20" s="63"/>
      <c r="OUM20" s="63"/>
      <c r="OUN20" s="63"/>
      <c r="OUO20" s="63"/>
      <c r="OUP20" s="63"/>
      <c r="OUQ20" s="63"/>
      <c r="OUR20" s="63"/>
      <c r="OUS20" s="63"/>
      <c r="OUT20" s="63"/>
      <c r="OUU20" s="63"/>
      <c r="OUV20" s="63"/>
      <c r="OUW20" s="63"/>
      <c r="OUX20" s="63"/>
      <c r="OUY20" s="63"/>
      <c r="OUZ20" s="63"/>
      <c r="OVA20" s="63"/>
      <c r="OVB20" s="63"/>
      <c r="OVC20" s="63"/>
      <c r="OVD20" s="63"/>
      <c r="OVE20" s="63"/>
      <c r="OVF20" s="63"/>
      <c r="OVG20" s="63"/>
      <c r="OVH20" s="63"/>
      <c r="OVI20" s="63"/>
      <c r="OVJ20" s="63"/>
      <c r="OVK20" s="63"/>
      <c r="OVL20" s="63"/>
      <c r="OVM20" s="63"/>
      <c r="OVN20" s="63"/>
      <c r="OVO20" s="63"/>
      <c r="OVP20" s="63"/>
      <c r="OVQ20" s="63"/>
      <c r="OVR20" s="63"/>
      <c r="OVS20" s="63"/>
      <c r="OVT20" s="63"/>
      <c r="OVU20" s="63"/>
      <c r="OVV20" s="63"/>
      <c r="OVW20" s="63"/>
      <c r="OVX20" s="63"/>
      <c r="OVY20" s="63"/>
      <c r="OVZ20" s="63"/>
      <c r="OWA20" s="63"/>
      <c r="OWB20" s="63"/>
      <c r="OWC20" s="63"/>
      <c r="OWD20" s="63"/>
      <c r="OWE20" s="63"/>
      <c r="OWF20" s="63"/>
      <c r="OWG20" s="63"/>
      <c r="OWH20" s="63"/>
      <c r="OWI20" s="63"/>
      <c r="OWJ20" s="63"/>
      <c r="OWK20" s="63"/>
      <c r="OWL20" s="63"/>
      <c r="OWM20" s="63"/>
      <c r="OWN20" s="63"/>
      <c r="OWO20" s="63"/>
      <c r="OWP20" s="63"/>
      <c r="OWQ20" s="63"/>
      <c r="OWR20" s="63"/>
      <c r="OWS20" s="63"/>
      <c r="OWT20" s="63"/>
      <c r="OWU20" s="63"/>
      <c r="OWV20" s="63"/>
      <c r="OWW20" s="63"/>
      <c r="OWX20" s="63"/>
      <c r="OWY20" s="63"/>
      <c r="OWZ20" s="63"/>
      <c r="OXA20" s="63"/>
      <c r="OXB20" s="63"/>
      <c r="OXC20" s="63"/>
      <c r="OXD20" s="63"/>
      <c r="OXE20" s="63"/>
      <c r="OXF20" s="63"/>
      <c r="OXG20" s="63"/>
      <c r="OXH20" s="63"/>
      <c r="OXI20" s="63"/>
      <c r="OXJ20" s="63"/>
      <c r="OXK20" s="63"/>
      <c r="OXL20" s="63"/>
      <c r="OXM20" s="63"/>
      <c r="OXN20" s="63"/>
      <c r="OXO20" s="63"/>
      <c r="OXP20" s="63"/>
      <c r="OXQ20" s="63"/>
      <c r="OXR20" s="63"/>
      <c r="OXS20" s="63"/>
      <c r="OXT20" s="63"/>
      <c r="OXU20" s="63"/>
      <c r="OXV20" s="63"/>
      <c r="OXW20" s="63"/>
      <c r="OXX20" s="63"/>
      <c r="OXY20" s="63"/>
      <c r="OXZ20" s="63"/>
      <c r="OYA20" s="63"/>
      <c r="OYB20" s="63"/>
      <c r="OYC20" s="63"/>
      <c r="OYD20" s="63"/>
      <c r="OYE20" s="63"/>
      <c r="OYF20" s="63"/>
      <c r="OYG20" s="63"/>
      <c r="OYH20" s="63"/>
      <c r="OYI20" s="63"/>
      <c r="OYJ20" s="63"/>
      <c r="OYK20" s="63"/>
      <c r="OYL20" s="63"/>
      <c r="OYM20" s="63"/>
      <c r="OYN20" s="63"/>
      <c r="OYO20" s="63"/>
      <c r="OYP20" s="63"/>
      <c r="OYQ20" s="63"/>
      <c r="OYR20" s="63"/>
      <c r="OYS20" s="63"/>
      <c r="OYT20" s="63"/>
      <c r="OYU20" s="63"/>
      <c r="OYV20" s="63"/>
      <c r="OYW20" s="63"/>
      <c r="OYX20" s="63"/>
      <c r="OYY20" s="63"/>
      <c r="OYZ20" s="63"/>
      <c r="OZA20" s="63"/>
      <c r="OZB20" s="63"/>
      <c r="OZC20" s="63"/>
      <c r="OZD20" s="63"/>
      <c r="OZE20" s="63"/>
      <c r="OZF20" s="63"/>
      <c r="OZG20" s="63"/>
      <c r="OZH20" s="63"/>
      <c r="OZI20" s="63"/>
      <c r="OZJ20" s="63"/>
      <c r="OZK20" s="63"/>
      <c r="OZL20" s="63"/>
      <c r="OZM20" s="63"/>
      <c r="OZN20" s="63"/>
      <c r="OZO20" s="63"/>
      <c r="OZP20" s="63"/>
      <c r="OZQ20" s="63"/>
      <c r="OZR20" s="63"/>
      <c r="OZS20" s="63"/>
      <c r="OZT20" s="63"/>
      <c r="OZU20" s="63"/>
      <c r="OZV20" s="63"/>
      <c r="OZW20" s="63"/>
      <c r="OZX20" s="63"/>
      <c r="OZY20" s="63"/>
      <c r="OZZ20" s="63"/>
      <c r="PAA20" s="63"/>
      <c r="PAB20" s="63"/>
      <c r="PAC20" s="63"/>
      <c r="PAD20" s="63"/>
      <c r="PAE20" s="63"/>
      <c r="PAF20" s="63"/>
      <c r="PAG20" s="63"/>
      <c r="PAH20" s="63"/>
      <c r="PAI20" s="63"/>
      <c r="PAJ20" s="63"/>
      <c r="PAK20" s="63"/>
      <c r="PAL20" s="63"/>
      <c r="PAM20" s="63"/>
      <c r="PAN20" s="63"/>
      <c r="PAO20" s="63"/>
      <c r="PAP20" s="63"/>
      <c r="PAQ20" s="63"/>
      <c r="PAR20" s="63"/>
      <c r="PAS20" s="63"/>
      <c r="PAT20" s="63"/>
      <c r="PAU20" s="63"/>
      <c r="PAV20" s="63"/>
      <c r="PAW20" s="63"/>
      <c r="PAX20" s="63"/>
      <c r="PAY20" s="63"/>
      <c r="PAZ20" s="63"/>
      <c r="PBA20" s="63"/>
      <c r="PBB20" s="63"/>
      <c r="PBC20" s="63"/>
      <c r="PBD20" s="63"/>
      <c r="PBE20" s="63"/>
      <c r="PBF20" s="63"/>
      <c r="PBG20" s="63"/>
      <c r="PBH20" s="63"/>
      <c r="PBI20" s="63"/>
      <c r="PBJ20" s="63"/>
      <c r="PBK20" s="63"/>
      <c r="PBL20" s="63"/>
      <c r="PBM20" s="63"/>
      <c r="PBN20" s="63"/>
      <c r="PBO20" s="63"/>
      <c r="PBP20" s="63"/>
      <c r="PBQ20" s="63"/>
      <c r="PBR20" s="63"/>
      <c r="PBS20" s="63"/>
      <c r="PBT20" s="63"/>
      <c r="PBU20" s="63"/>
      <c r="PBV20" s="63"/>
      <c r="PBW20" s="63"/>
      <c r="PBX20" s="63"/>
      <c r="PBY20" s="63"/>
      <c r="PBZ20" s="63"/>
      <c r="PCA20" s="63"/>
      <c r="PCB20" s="63"/>
      <c r="PCC20" s="63"/>
      <c r="PCD20" s="63"/>
      <c r="PCE20" s="63"/>
      <c r="PCF20" s="63"/>
      <c r="PCG20" s="63"/>
      <c r="PCH20" s="63"/>
      <c r="PCI20" s="63"/>
      <c r="PCJ20" s="63"/>
      <c r="PCK20" s="63"/>
      <c r="PCL20" s="63"/>
      <c r="PCM20" s="63"/>
      <c r="PCN20" s="63"/>
      <c r="PCO20" s="63"/>
      <c r="PCP20" s="63"/>
      <c r="PCQ20" s="63"/>
      <c r="PCR20" s="63"/>
      <c r="PCS20" s="63"/>
      <c r="PCT20" s="63"/>
      <c r="PCU20" s="63"/>
      <c r="PCV20" s="63"/>
      <c r="PCW20" s="63"/>
      <c r="PCX20" s="63"/>
      <c r="PCY20" s="63"/>
      <c r="PCZ20" s="63"/>
      <c r="PDA20" s="63"/>
      <c r="PDB20" s="63"/>
      <c r="PDC20" s="63"/>
      <c r="PDD20" s="63"/>
      <c r="PDE20" s="63"/>
      <c r="PDF20" s="63"/>
      <c r="PDG20" s="63"/>
      <c r="PDH20" s="63"/>
      <c r="PDI20" s="63"/>
      <c r="PDJ20" s="63"/>
      <c r="PDK20" s="63"/>
      <c r="PDL20" s="63"/>
      <c r="PDM20" s="63"/>
      <c r="PDN20" s="63"/>
      <c r="PDO20" s="63"/>
      <c r="PDP20" s="63"/>
      <c r="PDQ20" s="63"/>
      <c r="PDR20" s="63"/>
      <c r="PDS20" s="63"/>
      <c r="PDT20" s="63"/>
      <c r="PDU20" s="63"/>
      <c r="PDV20" s="63"/>
      <c r="PDW20" s="63"/>
      <c r="PDX20" s="63"/>
      <c r="PDY20" s="63"/>
      <c r="PDZ20" s="63"/>
      <c r="PEA20" s="63"/>
      <c r="PEB20" s="63"/>
      <c r="PEC20" s="63"/>
      <c r="PED20" s="63"/>
      <c r="PEE20" s="63"/>
      <c r="PEF20" s="63"/>
      <c r="PEG20" s="63"/>
      <c r="PEH20" s="63"/>
      <c r="PEI20" s="63"/>
      <c r="PEJ20" s="63"/>
      <c r="PEK20" s="63"/>
      <c r="PEL20" s="63"/>
      <c r="PEM20" s="63"/>
      <c r="PEN20" s="63"/>
      <c r="PEO20" s="63"/>
      <c r="PEP20" s="63"/>
      <c r="PEQ20" s="63"/>
      <c r="PER20" s="63"/>
      <c r="PES20" s="63"/>
      <c r="PET20" s="63"/>
      <c r="PEU20" s="63"/>
      <c r="PEV20" s="63"/>
      <c r="PEW20" s="63"/>
      <c r="PEX20" s="63"/>
      <c r="PEY20" s="63"/>
      <c r="PEZ20" s="63"/>
      <c r="PFA20" s="63"/>
      <c r="PFB20" s="63"/>
      <c r="PFC20" s="63"/>
      <c r="PFD20" s="63"/>
      <c r="PFE20" s="63"/>
      <c r="PFF20" s="63"/>
      <c r="PFG20" s="63"/>
      <c r="PFH20" s="63"/>
      <c r="PFI20" s="63"/>
      <c r="PFJ20" s="63"/>
      <c r="PFK20" s="63"/>
      <c r="PFL20" s="63"/>
      <c r="PFM20" s="63"/>
      <c r="PFN20" s="63"/>
      <c r="PFO20" s="63"/>
      <c r="PFP20" s="63"/>
      <c r="PFQ20" s="63"/>
      <c r="PFR20" s="63"/>
      <c r="PFS20" s="63"/>
      <c r="PFT20" s="63"/>
      <c r="PFU20" s="63"/>
      <c r="PFV20" s="63"/>
      <c r="PFW20" s="63"/>
      <c r="PFX20" s="63"/>
      <c r="PFY20" s="63"/>
      <c r="PFZ20" s="63"/>
      <c r="PGA20" s="63"/>
      <c r="PGB20" s="63"/>
      <c r="PGC20" s="63"/>
      <c r="PGD20" s="63"/>
      <c r="PGE20" s="63"/>
      <c r="PGF20" s="63"/>
      <c r="PGG20" s="63"/>
      <c r="PGH20" s="63"/>
      <c r="PGI20" s="63"/>
      <c r="PGJ20" s="63"/>
      <c r="PGK20" s="63"/>
      <c r="PGL20" s="63"/>
      <c r="PGM20" s="63"/>
      <c r="PGN20" s="63"/>
      <c r="PGO20" s="63"/>
      <c r="PGP20" s="63"/>
      <c r="PGQ20" s="63"/>
      <c r="PGR20" s="63"/>
      <c r="PGS20" s="63"/>
      <c r="PGT20" s="63"/>
      <c r="PGU20" s="63"/>
      <c r="PGV20" s="63"/>
      <c r="PGW20" s="63"/>
      <c r="PGX20" s="63"/>
      <c r="PGY20" s="63"/>
      <c r="PGZ20" s="63"/>
      <c r="PHA20" s="63"/>
      <c r="PHB20" s="63"/>
      <c r="PHC20" s="63"/>
      <c r="PHD20" s="63"/>
      <c r="PHE20" s="63"/>
      <c r="PHF20" s="63"/>
      <c r="PHG20" s="63"/>
      <c r="PHH20" s="63"/>
      <c r="PHI20" s="63"/>
      <c r="PHJ20" s="63"/>
      <c r="PHK20" s="63"/>
      <c r="PHL20" s="63"/>
      <c r="PHM20" s="63"/>
      <c r="PHN20" s="63"/>
      <c r="PHO20" s="63"/>
      <c r="PHP20" s="63"/>
      <c r="PHQ20" s="63"/>
      <c r="PHR20" s="63"/>
      <c r="PHS20" s="63"/>
      <c r="PHT20" s="63"/>
      <c r="PHU20" s="63"/>
      <c r="PHV20" s="63"/>
      <c r="PHW20" s="63"/>
      <c r="PHX20" s="63"/>
      <c r="PHY20" s="63"/>
      <c r="PHZ20" s="63"/>
      <c r="PIA20" s="63"/>
      <c r="PIB20" s="63"/>
      <c r="PIC20" s="63"/>
      <c r="PID20" s="63"/>
      <c r="PIE20" s="63"/>
      <c r="PIF20" s="63"/>
      <c r="PIG20" s="63"/>
      <c r="PIH20" s="63"/>
      <c r="PII20" s="63"/>
      <c r="PIJ20" s="63"/>
      <c r="PIK20" s="63"/>
      <c r="PIL20" s="63"/>
      <c r="PIM20" s="63"/>
      <c r="PIN20" s="63"/>
      <c r="PIO20" s="63"/>
      <c r="PIP20" s="63"/>
      <c r="PIQ20" s="63"/>
      <c r="PIR20" s="63"/>
      <c r="PIS20" s="63"/>
      <c r="PIT20" s="63"/>
      <c r="PIU20" s="63"/>
      <c r="PIV20" s="63"/>
      <c r="PIW20" s="63"/>
      <c r="PIX20" s="63"/>
      <c r="PIY20" s="63"/>
      <c r="PIZ20" s="63"/>
      <c r="PJA20" s="63"/>
      <c r="PJB20" s="63"/>
      <c r="PJC20" s="63"/>
      <c r="PJD20" s="63"/>
      <c r="PJE20" s="63"/>
      <c r="PJF20" s="63"/>
      <c r="PJG20" s="63"/>
      <c r="PJH20" s="63"/>
      <c r="PJI20" s="63"/>
      <c r="PJJ20" s="63"/>
      <c r="PJK20" s="63"/>
      <c r="PJL20" s="63"/>
      <c r="PJM20" s="63"/>
      <c r="PJN20" s="63"/>
      <c r="PJO20" s="63"/>
      <c r="PJP20" s="63"/>
      <c r="PJQ20" s="63"/>
      <c r="PJR20" s="63"/>
      <c r="PJS20" s="63"/>
      <c r="PJT20" s="63"/>
      <c r="PJU20" s="63"/>
      <c r="PJV20" s="63"/>
      <c r="PJW20" s="63"/>
      <c r="PJX20" s="63"/>
      <c r="PJY20" s="63"/>
      <c r="PJZ20" s="63"/>
      <c r="PKA20" s="63"/>
      <c r="PKB20" s="63"/>
      <c r="PKC20" s="63"/>
      <c r="PKD20" s="63"/>
      <c r="PKE20" s="63"/>
      <c r="PKF20" s="63"/>
      <c r="PKG20" s="63"/>
      <c r="PKH20" s="63"/>
      <c r="PKI20" s="63"/>
      <c r="PKJ20" s="63"/>
      <c r="PKK20" s="63"/>
      <c r="PKL20" s="63"/>
      <c r="PKM20" s="63"/>
      <c r="PKN20" s="63"/>
      <c r="PKO20" s="63"/>
      <c r="PKP20" s="63"/>
      <c r="PKQ20" s="63"/>
      <c r="PKR20" s="63"/>
      <c r="PKS20" s="63"/>
      <c r="PKT20" s="63"/>
      <c r="PKU20" s="63"/>
      <c r="PKV20" s="63"/>
      <c r="PKW20" s="63"/>
      <c r="PKX20" s="63"/>
      <c r="PKY20" s="63"/>
      <c r="PKZ20" s="63"/>
      <c r="PLA20" s="63"/>
      <c r="PLB20" s="63"/>
      <c r="PLC20" s="63"/>
      <c r="PLD20" s="63"/>
      <c r="PLE20" s="63"/>
      <c r="PLF20" s="63"/>
      <c r="PLG20" s="63"/>
      <c r="PLH20" s="63"/>
      <c r="PLI20" s="63"/>
      <c r="PLJ20" s="63"/>
      <c r="PLK20" s="63"/>
      <c r="PLL20" s="63"/>
      <c r="PLM20" s="63"/>
      <c r="PLN20" s="63"/>
      <c r="PLO20" s="63"/>
      <c r="PLP20" s="63"/>
      <c r="PLQ20" s="63"/>
      <c r="PLR20" s="63"/>
      <c r="PLS20" s="63"/>
      <c r="PLT20" s="63"/>
      <c r="PLU20" s="63"/>
      <c r="PLV20" s="63"/>
      <c r="PLW20" s="63"/>
      <c r="PLX20" s="63"/>
      <c r="PLY20" s="63"/>
      <c r="PLZ20" s="63"/>
      <c r="PMA20" s="63"/>
      <c r="PMB20" s="63"/>
      <c r="PMC20" s="63"/>
      <c r="PMD20" s="63"/>
      <c r="PME20" s="63"/>
      <c r="PMF20" s="63"/>
      <c r="PMG20" s="63"/>
      <c r="PMH20" s="63"/>
      <c r="PMI20" s="63"/>
      <c r="PMJ20" s="63"/>
      <c r="PMK20" s="63"/>
      <c r="PML20" s="63"/>
      <c r="PMM20" s="63"/>
      <c r="PMN20" s="63"/>
      <c r="PMO20" s="63"/>
      <c r="PMP20" s="63"/>
      <c r="PMQ20" s="63"/>
      <c r="PMR20" s="63"/>
      <c r="PMS20" s="63"/>
      <c r="PMT20" s="63"/>
      <c r="PMU20" s="63"/>
      <c r="PMV20" s="63"/>
      <c r="PMW20" s="63"/>
      <c r="PMX20" s="63"/>
      <c r="PMY20" s="63"/>
      <c r="PMZ20" s="63"/>
      <c r="PNA20" s="63"/>
      <c r="PNB20" s="63"/>
      <c r="PNC20" s="63"/>
      <c r="PND20" s="63"/>
      <c r="PNE20" s="63"/>
      <c r="PNF20" s="63"/>
      <c r="PNG20" s="63"/>
      <c r="PNH20" s="63"/>
      <c r="PNI20" s="63"/>
      <c r="PNJ20" s="63"/>
      <c r="PNK20" s="63"/>
      <c r="PNL20" s="63"/>
      <c r="PNM20" s="63"/>
      <c r="PNN20" s="63"/>
      <c r="PNO20" s="63"/>
      <c r="PNP20" s="63"/>
      <c r="PNQ20" s="63"/>
      <c r="PNR20" s="63"/>
      <c r="PNS20" s="63"/>
      <c r="PNT20" s="63"/>
      <c r="PNU20" s="63"/>
      <c r="PNV20" s="63"/>
      <c r="PNW20" s="63"/>
      <c r="PNX20" s="63"/>
      <c r="PNY20" s="63"/>
      <c r="PNZ20" s="63"/>
      <c r="POA20" s="63"/>
      <c r="POB20" s="63"/>
      <c r="POC20" s="63"/>
      <c r="POD20" s="63"/>
      <c r="POE20" s="63"/>
      <c r="POF20" s="63"/>
      <c r="POG20" s="63"/>
      <c r="POH20" s="63"/>
      <c r="POI20" s="63"/>
      <c r="POJ20" s="63"/>
      <c r="POK20" s="63"/>
      <c r="POL20" s="63"/>
      <c r="POM20" s="63"/>
      <c r="PON20" s="63"/>
      <c r="POO20" s="63"/>
      <c r="POP20" s="63"/>
      <c r="POQ20" s="63"/>
      <c r="POR20" s="63"/>
      <c r="POS20" s="63"/>
      <c r="POT20" s="63"/>
      <c r="POU20" s="63"/>
      <c r="POV20" s="63"/>
      <c r="POW20" s="63"/>
      <c r="POX20" s="63"/>
      <c r="POY20" s="63"/>
      <c r="POZ20" s="63"/>
      <c r="PPA20" s="63"/>
      <c r="PPB20" s="63"/>
      <c r="PPC20" s="63"/>
      <c r="PPD20" s="63"/>
      <c r="PPE20" s="63"/>
      <c r="PPF20" s="63"/>
      <c r="PPG20" s="63"/>
      <c r="PPH20" s="63"/>
      <c r="PPI20" s="63"/>
      <c r="PPJ20" s="63"/>
      <c r="PPK20" s="63"/>
      <c r="PPL20" s="63"/>
      <c r="PPM20" s="63"/>
      <c r="PPN20" s="63"/>
      <c r="PPO20" s="63"/>
      <c r="PPP20" s="63"/>
      <c r="PPQ20" s="63"/>
      <c r="PPR20" s="63"/>
      <c r="PPS20" s="63"/>
      <c r="PPT20" s="63"/>
      <c r="PPU20" s="63"/>
      <c r="PPV20" s="63"/>
      <c r="PPW20" s="63"/>
      <c r="PPX20" s="63"/>
      <c r="PPY20" s="63"/>
      <c r="PPZ20" s="63"/>
      <c r="PQA20" s="63"/>
      <c r="PQB20" s="63"/>
      <c r="PQC20" s="63"/>
      <c r="PQD20" s="63"/>
      <c r="PQE20" s="63"/>
      <c r="PQF20" s="63"/>
      <c r="PQG20" s="63"/>
      <c r="PQH20" s="63"/>
      <c r="PQI20" s="63"/>
      <c r="PQJ20" s="63"/>
      <c r="PQK20" s="63"/>
      <c r="PQL20" s="63"/>
      <c r="PQM20" s="63"/>
      <c r="PQN20" s="63"/>
      <c r="PQO20" s="63"/>
      <c r="PQP20" s="63"/>
      <c r="PQQ20" s="63"/>
      <c r="PQR20" s="63"/>
      <c r="PQS20" s="63"/>
      <c r="PQT20" s="63"/>
      <c r="PQU20" s="63"/>
      <c r="PQV20" s="63"/>
      <c r="PQW20" s="63"/>
      <c r="PQX20" s="63"/>
      <c r="PQY20" s="63"/>
      <c r="PQZ20" s="63"/>
      <c r="PRA20" s="63"/>
      <c r="PRB20" s="63"/>
      <c r="PRC20" s="63"/>
      <c r="PRD20" s="63"/>
      <c r="PRE20" s="63"/>
      <c r="PRF20" s="63"/>
      <c r="PRG20" s="63"/>
      <c r="PRH20" s="63"/>
      <c r="PRI20" s="63"/>
      <c r="PRJ20" s="63"/>
      <c r="PRK20" s="63"/>
      <c r="PRL20" s="63"/>
      <c r="PRM20" s="63"/>
      <c r="PRN20" s="63"/>
      <c r="PRO20" s="63"/>
      <c r="PRP20" s="63"/>
      <c r="PRQ20" s="63"/>
      <c r="PRR20" s="63"/>
      <c r="PRS20" s="63"/>
      <c r="PRT20" s="63"/>
      <c r="PRU20" s="63"/>
      <c r="PRV20" s="63"/>
      <c r="PRW20" s="63"/>
      <c r="PRX20" s="63"/>
      <c r="PRY20" s="63"/>
      <c r="PRZ20" s="63"/>
      <c r="PSA20" s="63"/>
      <c r="PSB20" s="63"/>
      <c r="PSC20" s="63"/>
      <c r="PSD20" s="63"/>
      <c r="PSE20" s="63"/>
      <c r="PSF20" s="63"/>
      <c r="PSG20" s="63"/>
      <c r="PSH20" s="63"/>
      <c r="PSI20" s="63"/>
      <c r="PSJ20" s="63"/>
      <c r="PSK20" s="63"/>
      <c r="PSL20" s="63"/>
      <c r="PSM20" s="63"/>
      <c r="PSN20" s="63"/>
      <c r="PSO20" s="63"/>
      <c r="PSP20" s="63"/>
      <c r="PSQ20" s="63"/>
      <c r="PSR20" s="63"/>
      <c r="PSS20" s="63"/>
      <c r="PST20" s="63"/>
      <c r="PSU20" s="63"/>
      <c r="PSV20" s="63"/>
      <c r="PSW20" s="63"/>
      <c r="PSX20" s="63"/>
      <c r="PSY20" s="63"/>
      <c r="PSZ20" s="63"/>
      <c r="PTA20" s="63"/>
      <c r="PTB20" s="63"/>
      <c r="PTC20" s="63"/>
      <c r="PTD20" s="63"/>
      <c r="PTE20" s="63"/>
      <c r="PTF20" s="63"/>
      <c r="PTG20" s="63"/>
      <c r="PTH20" s="63"/>
      <c r="PTI20" s="63"/>
      <c r="PTJ20" s="63"/>
      <c r="PTK20" s="63"/>
      <c r="PTL20" s="63"/>
      <c r="PTM20" s="63"/>
      <c r="PTN20" s="63"/>
      <c r="PTO20" s="63"/>
      <c r="PTP20" s="63"/>
      <c r="PTQ20" s="63"/>
      <c r="PTR20" s="63"/>
      <c r="PTS20" s="63"/>
      <c r="PTT20" s="63"/>
      <c r="PTU20" s="63"/>
      <c r="PTV20" s="63"/>
      <c r="PTW20" s="63"/>
      <c r="PTX20" s="63"/>
      <c r="PTY20" s="63"/>
      <c r="PTZ20" s="63"/>
      <c r="PUA20" s="63"/>
      <c r="PUB20" s="63"/>
      <c r="PUC20" s="63"/>
      <c r="PUD20" s="63"/>
      <c r="PUE20" s="63"/>
      <c r="PUF20" s="63"/>
      <c r="PUG20" s="63"/>
      <c r="PUH20" s="63"/>
      <c r="PUI20" s="63"/>
      <c r="PUJ20" s="63"/>
      <c r="PUK20" s="63"/>
      <c r="PUL20" s="63"/>
      <c r="PUM20" s="63"/>
      <c r="PUN20" s="63"/>
      <c r="PUO20" s="63"/>
      <c r="PUP20" s="63"/>
      <c r="PUQ20" s="63"/>
      <c r="PUR20" s="63"/>
      <c r="PUS20" s="63"/>
      <c r="PUT20" s="63"/>
      <c r="PUU20" s="63"/>
      <c r="PUV20" s="63"/>
      <c r="PUW20" s="63"/>
      <c r="PUX20" s="63"/>
      <c r="PUY20" s="63"/>
      <c r="PUZ20" s="63"/>
      <c r="PVA20" s="63"/>
      <c r="PVB20" s="63"/>
      <c r="PVC20" s="63"/>
      <c r="PVD20" s="63"/>
      <c r="PVE20" s="63"/>
      <c r="PVF20" s="63"/>
      <c r="PVG20" s="63"/>
      <c r="PVH20" s="63"/>
      <c r="PVI20" s="63"/>
      <c r="PVJ20" s="63"/>
      <c r="PVK20" s="63"/>
      <c r="PVL20" s="63"/>
      <c r="PVM20" s="63"/>
      <c r="PVN20" s="63"/>
      <c r="PVO20" s="63"/>
      <c r="PVP20" s="63"/>
      <c r="PVQ20" s="63"/>
      <c r="PVR20" s="63"/>
      <c r="PVS20" s="63"/>
      <c r="PVT20" s="63"/>
      <c r="PVU20" s="63"/>
      <c r="PVV20" s="63"/>
      <c r="PVW20" s="63"/>
      <c r="PVX20" s="63"/>
      <c r="PVY20" s="63"/>
      <c r="PVZ20" s="63"/>
      <c r="PWA20" s="63"/>
      <c r="PWB20" s="63"/>
      <c r="PWC20" s="63"/>
      <c r="PWD20" s="63"/>
      <c r="PWE20" s="63"/>
      <c r="PWF20" s="63"/>
      <c r="PWG20" s="63"/>
      <c r="PWH20" s="63"/>
      <c r="PWI20" s="63"/>
      <c r="PWJ20" s="63"/>
      <c r="PWK20" s="63"/>
      <c r="PWL20" s="63"/>
      <c r="PWM20" s="63"/>
      <c r="PWN20" s="63"/>
      <c r="PWO20" s="63"/>
      <c r="PWP20" s="63"/>
      <c r="PWQ20" s="63"/>
      <c r="PWR20" s="63"/>
      <c r="PWS20" s="63"/>
      <c r="PWT20" s="63"/>
      <c r="PWU20" s="63"/>
      <c r="PWV20" s="63"/>
      <c r="PWW20" s="63"/>
      <c r="PWX20" s="63"/>
      <c r="PWY20" s="63"/>
      <c r="PWZ20" s="63"/>
      <c r="PXA20" s="63"/>
      <c r="PXB20" s="63"/>
      <c r="PXC20" s="63"/>
      <c r="PXD20" s="63"/>
      <c r="PXE20" s="63"/>
      <c r="PXF20" s="63"/>
      <c r="PXG20" s="63"/>
      <c r="PXH20" s="63"/>
      <c r="PXI20" s="63"/>
      <c r="PXJ20" s="63"/>
      <c r="PXK20" s="63"/>
      <c r="PXL20" s="63"/>
      <c r="PXM20" s="63"/>
      <c r="PXN20" s="63"/>
      <c r="PXO20" s="63"/>
      <c r="PXP20" s="63"/>
      <c r="PXQ20" s="63"/>
      <c r="PXR20" s="63"/>
      <c r="PXS20" s="63"/>
      <c r="PXT20" s="63"/>
      <c r="PXU20" s="63"/>
      <c r="PXV20" s="63"/>
      <c r="PXW20" s="63"/>
      <c r="PXX20" s="63"/>
      <c r="PXY20" s="63"/>
      <c r="PXZ20" s="63"/>
      <c r="PYA20" s="63"/>
      <c r="PYB20" s="63"/>
      <c r="PYC20" s="63"/>
      <c r="PYD20" s="63"/>
      <c r="PYE20" s="63"/>
      <c r="PYF20" s="63"/>
      <c r="PYG20" s="63"/>
      <c r="PYH20" s="63"/>
      <c r="PYI20" s="63"/>
      <c r="PYJ20" s="63"/>
      <c r="PYK20" s="63"/>
      <c r="PYL20" s="63"/>
      <c r="PYM20" s="63"/>
      <c r="PYN20" s="63"/>
      <c r="PYO20" s="63"/>
      <c r="PYP20" s="63"/>
      <c r="PYQ20" s="63"/>
      <c r="PYR20" s="63"/>
      <c r="PYS20" s="63"/>
      <c r="PYT20" s="63"/>
      <c r="PYU20" s="63"/>
      <c r="PYV20" s="63"/>
      <c r="PYW20" s="63"/>
      <c r="PYX20" s="63"/>
      <c r="PYY20" s="63"/>
      <c r="PYZ20" s="63"/>
      <c r="PZA20" s="63"/>
      <c r="PZB20" s="63"/>
      <c r="PZC20" s="63"/>
      <c r="PZD20" s="63"/>
      <c r="PZE20" s="63"/>
      <c r="PZF20" s="63"/>
      <c r="PZG20" s="63"/>
      <c r="PZH20" s="63"/>
      <c r="PZI20" s="63"/>
      <c r="PZJ20" s="63"/>
      <c r="PZK20" s="63"/>
      <c r="PZL20" s="63"/>
      <c r="PZM20" s="63"/>
      <c r="PZN20" s="63"/>
      <c r="PZO20" s="63"/>
      <c r="PZP20" s="63"/>
      <c r="PZQ20" s="63"/>
      <c r="PZR20" s="63"/>
      <c r="PZS20" s="63"/>
      <c r="PZT20" s="63"/>
      <c r="PZU20" s="63"/>
      <c r="PZV20" s="63"/>
      <c r="PZW20" s="63"/>
      <c r="PZX20" s="63"/>
      <c r="PZY20" s="63"/>
      <c r="PZZ20" s="63"/>
      <c r="QAA20" s="63"/>
      <c r="QAB20" s="63"/>
      <c r="QAC20" s="63"/>
      <c r="QAD20" s="63"/>
      <c r="QAE20" s="63"/>
      <c r="QAF20" s="63"/>
      <c r="QAG20" s="63"/>
      <c r="QAH20" s="63"/>
      <c r="QAI20" s="63"/>
      <c r="QAJ20" s="63"/>
      <c r="QAK20" s="63"/>
      <c r="QAL20" s="63"/>
      <c r="QAM20" s="63"/>
      <c r="QAN20" s="63"/>
      <c r="QAO20" s="63"/>
      <c r="QAP20" s="63"/>
      <c r="QAQ20" s="63"/>
      <c r="QAR20" s="63"/>
      <c r="QAS20" s="63"/>
      <c r="QAT20" s="63"/>
      <c r="QAU20" s="63"/>
      <c r="QAV20" s="63"/>
      <c r="QAW20" s="63"/>
      <c r="QAX20" s="63"/>
      <c r="QAY20" s="63"/>
      <c r="QAZ20" s="63"/>
      <c r="QBA20" s="63"/>
      <c r="QBB20" s="63"/>
      <c r="QBC20" s="63"/>
      <c r="QBD20" s="63"/>
      <c r="QBE20" s="63"/>
      <c r="QBF20" s="63"/>
      <c r="QBG20" s="63"/>
      <c r="QBH20" s="63"/>
      <c r="QBI20" s="63"/>
      <c r="QBJ20" s="63"/>
      <c r="QBK20" s="63"/>
      <c r="QBL20" s="63"/>
      <c r="QBM20" s="63"/>
      <c r="QBN20" s="63"/>
      <c r="QBO20" s="63"/>
      <c r="QBP20" s="63"/>
      <c r="QBQ20" s="63"/>
      <c r="QBR20" s="63"/>
      <c r="QBS20" s="63"/>
      <c r="QBT20" s="63"/>
      <c r="QBU20" s="63"/>
      <c r="QBV20" s="63"/>
      <c r="QBW20" s="63"/>
      <c r="QBX20" s="63"/>
      <c r="QBY20" s="63"/>
      <c r="QBZ20" s="63"/>
      <c r="QCA20" s="63"/>
      <c r="QCB20" s="63"/>
      <c r="QCC20" s="63"/>
      <c r="QCD20" s="63"/>
      <c r="QCE20" s="63"/>
      <c r="QCF20" s="63"/>
      <c r="QCG20" s="63"/>
      <c r="QCH20" s="63"/>
      <c r="QCI20" s="63"/>
      <c r="QCJ20" s="63"/>
      <c r="QCK20" s="63"/>
      <c r="QCL20" s="63"/>
      <c r="QCM20" s="63"/>
      <c r="QCN20" s="63"/>
      <c r="QCO20" s="63"/>
      <c r="QCP20" s="63"/>
      <c r="QCQ20" s="63"/>
      <c r="QCR20" s="63"/>
      <c r="QCS20" s="63"/>
      <c r="QCT20" s="63"/>
      <c r="QCU20" s="63"/>
      <c r="QCV20" s="63"/>
      <c r="QCW20" s="63"/>
      <c r="QCX20" s="63"/>
      <c r="QCY20" s="63"/>
      <c r="QCZ20" s="63"/>
      <c r="QDA20" s="63"/>
      <c r="QDB20" s="63"/>
      <c r="QDC20" s="63"/>
      <c r="QDD20" s="63"/>
      <c r="QDE20" s="63"/>
      <c r="QDF20" s="63"/>
      <c r="QDG20" s="63"/>
      <c r="QDH20" s="63"/>
      <c r="QDI20" s="63"/>
      <c r="QDJ20" s="63"/>
      <c r="QDK20" s="63"/>
      <c r="QDL20" s="63"/>
      <c r="QDM20" s="63"/>
      <c r="QDN20" s="63"/>
      <c r="QDO20" s="63"/>
      <c r="QDP20" s="63"/>
      <c r="QDQ20" s="63"/>
      <c r="QDR20" s="63"/>
      <c r="QDS20" s="63"/>
      <c r="QDT20" s="63"/>
      <c r="QDU20" s="63"/>
      <c r="QDV20" s="63"/>
      <c r="QDW20" s="63"/>
      <c r="QDX20" s="63"/>
      <c r="QDY20" s="63"/>
      <c r="QDZ20" s="63"/>
      <c r="QEA20" s="63"/>
      <c r="QEB20" s="63"/>
      <c r="QEC20" s="63"/>
      <c r="QED20" s="63"/>
      <c r="QEE20" s="63"/>
      <c r="QEF20" s="63"/>
      <c r="QEG20" s="63"/>
      <c r="QEH20" s="63"/>
      <c r="QEI20" s="63"/>
      <c r="QEJ20" s="63"/>
      <c r="QEK20" s="63"/>
      <c r="QEL20" s="63"/>
      <c r="QEM20" s="63"/>
      <c r="QEN20" s="63"/>
      <c r="QEO20" s="63"/>
      <c r="QEP20" s="63"/>
      <c r="QEQ20" s="63"/>
      <c r="QER20" s="63"/>
      <c r="QES20" s="63"/>
      <c r="QET20" s="63"/>
      <c r="QEU20" s="63"/>
      <c r="QEV20" s="63"/>
      <c r="QEW20" s="63"/>
      <c r="QEX20" s="63"/>
      <c r="QEY20" s="63"/>
      <c r="QEZ20" s="63"/>
      <c r="QFA20" s="63"/>
      <c r="QFB20" s="63"/>
      <c r="QFC20" s="63"/>
      <c r="QFD20" s="63"/>
      <c r="QFE20" s="63"/>
      <c r="QFF20" s="63"/>
      <c r="QFG20" s="63"/>
      <c r="QFH20" s="63"/>
      <c r="QFI20" s="63"/>
      <c r="QFJ20" s="63"/>
      <c r="QFK20" s="63"/>
      <c r="QFL20" s="63"/>
      <c r="QFM20" s="63"/>
      <c r="QFN20" s="63"/>
      <c r="QFO20" s="63"/>
      <c r="QFP20" s="63"/>
      <c r="QFQ20" s="63"/>
      <c r="QFR20" s="63"/>
      <c r="QFS20" s="63"/>
      <c r="QFT20" s="63"/>
      <c r="QFU20" s="63"/>
      <c r="QFV20" s="63"/>
      <c r="QFW20" s="63"/>
      <c r="QFX20" s="63"/>
      <c r="QFY20" s="63"/>
      <c r="QFZ20" s="63"/>
      <c r="QGA20" s="63"/>
      <c r="QGB20" s="63"/>
      <c r="QGC20" s="63"/>
      <c r="QGD20" s="63"/>
      <c r="QGE20" s="63"/>
      <c r="QGF20" s="63"/>
      <c r="QGG20" s="63"/>
      <c r="QGH20" s="63"/>
      <c r="QGI20" s="63"/>
      <c r="QGJ20" s="63"/>
      <c r="QGK20" s="63"/>
      <c r="QGL20" s="63"/>
      <c r="QGM20" s="63"/>
      <c r="QGN20" s="63"/>
      <c r="QGO20" s="63"/>
      <c r="QGP20" s="63"/>
      <c r="QGQ20" s="63"/>
      <c r="QGR20" s="63"/>
      <c r="QGS20" s="63"/>
      <c r="QGT20" s="63"/>
      <c r="QGU20" s="63"/>
      <c r="QGV20" s="63"/>
      <c r="QGW20" s="63"/>
      <c r="QGX20" s="63"/>
      <c r="QGY20" s="63"/>
      <c r="QGZ20" s="63"/>
      <c r="QHA20" s="63"/>
      <c r="QHB20" s="63"/>
      <c r="QHC20" s="63"/>
      <c r="QHD20" s="63"/>
      <c r="QHE20" s="63"/>
      <c r="QHF20" s="63"/>
      <c r="QHG20" s="63"/>
      <c r="QHH20" s="63"/>
      <c r="QHI20" s="63"/>
      <c r="QHJ20" s="63"/>
      <c r="QHK20" s="63"/>
      <c r="QHL20" s="63"/>
      <c r="QHM20" s="63"/>
      <c r="QHN20" s="63"/>
      <c r="QHO20" s="63"/>
      <c r="QHP20" s="63"/>
      <c r="QHQ20" s="63"/>
      <c r="QHR20" s="63"/>
      <c r="QHS20" s="63"/>
      <c r="QHT20" s="63"/>
      <c r="QHU20" s="63"/>
      <c r="QHV20" s="63"/>
      <c r="QHW20" s="63"/>
      <c r="QHX20" s="63"/>
      <c r="QHY20" s="63"/>
      <c r="QHZ20" s="63"/>
      <c r="QIA20" s="63"/>
      <c r="QIB20" s="63"/>
      <c r="QIC20" s="63"/>
      <c r="QID20" s="63"/>
      <c r="QIE20" s="63"/>
      <c r="QIF20" s="63"/>
      <c r="QIG20" s="63"/>
      <c r="QIH20" s="63"/>
      <c r="QII20" s="63"/>
      <c r="QIJ20" s="63"/>
      <c r="QIK20" s="63"/>
      <c r="QIL20" s="63"/>
      <c r="QIM20" s="63"/>
      <c r="QIN20" s="63"/>
      <c r="QIO20" s="63"/>
      <c r="QIP20" s="63"/>
      <c r="QIQ20" s="63"/>
      <c r="QIR20" s="63"/>
      <c r="QIS20" s="63"/>
      <c r="QIT20" s="63"/>
      <c r="QIU20" s="63"/>
      <c r="QIV20" s="63"/>
      <c r="QIW20" s="63"/>
      <c r="QIX20" s="63"/>
      <c r="QIY20" s="63"/>
      <c r="QIZ20" s="63"/>
      <c r="QJA20" s="63"/>
      <c r="QJB20" s="63"/>
      <c r="QJC20" s="63"/>
      <c r="QJD20" s="63"/>
      <c r="QJE20" s="63"/>
      <c r="QJF20" s="63"/>
      <c r="QJG20" s="63"/>
      <c r="QJH20" s="63"/>
      <c r="QJI20" s="63"/>
      <c r="QJJ20" s="63"/>
      <c r="QJK20" s="63"/>
      <c r="QJL20" s="63"/>
      <c r="QJM20" s="63"/>
      <c r="QJN20" s="63"/>
      <c r="QJO20" s="63"/>
      <c r="QJP20" s="63"/>
      <c r="QJQ20" s="63"/>
      <c r="QJR20" s="63"/>
      <c r="QJS20" s="63"/>
      <c r="QJT20" s="63"/>
      <c r="QJU20" s="63"/>
      <c r="QJV20" s="63"/>
      <c r="QJW20" s="63"/>
      <c r="QJX20" s="63"/>
      <c r="QJY20" s="63"/>
      <c r="QJZ20" s="63"/>
      <c r="QKA20" s="63"/>
      <c r="QKB20" s="63"/>
      <c r="QKC20" s="63"/>
      <c r="QKD20" s="63"/>
      <c r="QKE20" s="63"/>
      <c r="QKF20" s="63"/>
      <c r="QKG20" s="63"/>
      <c r="QKH20" s="63"/>
      <c r="QKI20" s="63"/>
      <c r="QKJ20" s="63"/>
      <c r="QKK20" s="63"/>
      <c r="QKL20" s="63"/>
      <c r="QKM20" s="63"/>
      <c r="QKN20" s="63"/>
      <c r="QKO20" s="63"/>
      <c r="QKP20" s="63"/>
      <c r="QKQ20" s="63"/>
      <c r="QKR20" s="63"/>
      <c r="QKS20" s="63"/>
      <c r="QKT20" s="63"/>
      <c r="QKU20" s="63"/>
      <c r="QKV20" s="63"/>
      <c r="QKW20" s="63"/>
      <c r="QKX20" s="63"/>
      <c r="QKY20" s="63"/>
      <c r="QKZ20" s="63"/>
      <c r="QLA20" s="63"/>
      <c r="QLB20" s="63"/>
      <c r="QLC20" s="63"/>
      <c r="QLD20" s="63"/>
      <c r="QLE20" s="63"/>
      <c r="QLF20" s="63"/>
      <c r="QLG20" s="63"/>
      <c r="QLH20" s="63"/>
      <c r="QLI20" s="63"/>
      <c r="QLJ20" s="63"/>
      <c r="QLK20" s="63"/>
      <c r="QLL20" s="63"/>
      <c r="QLM20" s="63"/>
      <c r="QLN20" s="63"/>
      <c r="QLO20" s="63"/>
      <c r="QLP20" s="63"/>
      <c r="QLQ20" s="63"/>
      <c r="QLR20" s="63"/>
      <c r="QLS20" s="63"/>
      <c r="QLT20" s="63"/>
      <c r="QLU20" s="63"/>
      <c r="QLV20" s="63"/>
      <c r="QLW20" s="63"/>
      <c r="QLX20" s="63"/>
      <c r="QLY20" s="63"/>
      <c r="QLZ20" s="63"/>
      <c r="QMA20" s="63"/>
      <c r="QMB20" s="63"/>
      <c r="QMC20" s="63"/>
      <c r="QMD20" s="63"/>
      <c r="QME20" s="63"/>
      <c r="QMF20" s="63"/>
      <c r="QMG20" s="63"/>
      <c r="QMH20" s="63"/>
      <c r="QMI20" s="63"/>
      <c r="QMJ20" s="63"/>
      <c r="QMK20" s="63"/>
      <c r="QML20" s="63"/>
      <c r="QMM20" s="63"/>
      <c r="QMN20" s="63"/>
      <c r="QMO20" s="63"/>
      <c r="QMP20" s="63"/>
      <c r="QMQ20" s="63"/>
      <c r="QMR20" s="63"/>
      <c r="QMS20" s="63"/>
      <c r="QMT20" s="63"/>
      <c r="QMU20" s="63"/>
      <c r="QMV20" s="63"/>
      <c r="QMW20" s="63"/>
      <c r="QMX20" s="63"/>
      <c r="QMY20" s="63"/>
      <c r="QMZ20" s="63"/>
      <c r="QNA20" s="63"/>
      <c r="QNB20" s="63"/>
      <c r="QNC20" s="63"/>
      <c r="QND20" s="63"/>
      <c r="QNE20" s="63"/>
      <c r="QNF20" s="63"/>
      <c r="QNG20" s="63"/>
      <c r="QNH20" s="63"/>
      <c r="QNI20" s="63"/>
      <c r="QNJ20" s="63"/>
      <c r="QNK20" s="63"/>
      <c r="QNL20" s="63"/>
      <c r="QNM20" s="63"/>
      <c r="QNN20" s="63"/>
      <c r="QNO20" s="63"/>
      <c r="QNP20" s="63"/>
      <c r="QNQ20" s="63"/>
      <c r="QNR20" s="63"/>
      <c r="QNS20" s="63"/>
      <c r="QNT20" s="63"/>
      <c r="QNU20" s="63"/>
      <c r="QNV20" s="63"/>
      <c r="QNW20" s="63"/>
      <c r="QNX20" s="63"/>
      <c r="QNY20" s="63"/>
      <c r="QNZ20" s="63"/>
      <c r="QOA20" s="63"/>
      <c r="QOB20" s="63"/>
      <c r="QOC20" s="63"/>
      <c r="QOD20" s="63"/>
      <c r="QOE20" s="63"/>
      <c r="QOF20" s="63"/>
      <c r="QOG20" s="63"/>
      <c r="QOH20" s="63"/>
      <c r="QOI20" s="63"/>
      <c r="QOJ20" s="63"/>
      <c r="QOK20" s="63"/>
      <c r="QOL20" s="63"/>
      <c r="QOM20" s="63"/>
      <c r="QON20" s="63"/>
      <c r="QOO20" s="63"/>
      <c r="QOP20" s="63"/>
      <c r="QOQ20" s="63"/>
      <c r="QOR20" s="63"/>
      <c r="QOS20" s="63"/>
      <c r="QOT20" s="63"/>
      <c r="QOU20" s="63"/>
      <c r="QOV20" s="63"/>
      <c r="QOW20" s="63"/>
      <c r="QOX20" s="63"/>
      <c r="QOY20" s="63"/>
      <c r="QOZ20" s="63"/>
      <c r="QPA20" s="63"/>
      <c r="QPB20" s="63"/>
      <c r="QPC20" s="63"/>
      <c r="QPD20" s="63"/>
      <c r="QPE20" s="63"/>
      <c r="QPF20" s="63"/>
      <c r="QPG20" s="63"/>
      <c r="QPH20" s="63"/>
      <c r="QPI20" s="63"/>
      <c r="QPJ20" s="63"/>
      <c r="QPK20" s="63"/>
      <c r="QPL20" s="63"/>
      <c r="QPM20" s="63"/>
      <c r="QPN20" s="63"/>
      <c r="QPO20" s="63"/>
      <c r="QPP20" s="63"/>
      <c r="QPQ20" s="63"/>
      <c r="QPR20" s="63"/>
      <c r="QPS20" s="63"/>
      <c r="QPT20" s="63"/>
      <c r="QPU20" s="63"/>
      <c r="QPV20" s="63"/>
      <c r="QPW20" s="63"/>
      <c r="QPX20" s="63"/>
      <c r="QPY20" s="63"/>
      <c r="QPZ20" s="63"/>
      <c r="QQA20" s="63"/>
      <c r="QQB20" s="63"/>
      <c r="QQC20" s="63"/>
      <c r="QQD20" s="63"/>
      <c r="QQE20" s="63"/>
      <c r="QQF20" s="63"/>
      <c r="QQG20" s="63"/>
      <c r="QQH20" s="63"/>
      <c r="QQI20" s="63"/>
      <c r="QQJ20" s="63"/>
      <c r="QQK20" s="63"/>
      <c r="QQL20" s="63"/>
      <c r="QQM20" s="63"/>
      <c r="QQN20" s="63"/>
      <c r="QQO20" s="63"/>
      <c r="QQP20" s="63"/>
      <c r="QQQ20" s="63"/>
      <c r="QQR20" s="63"/>
      <c r="QQS20" s="63"/>
      <c r="QQT20" s="63"/>
      <c r="QQU20" s="63"/>
      <c r="QQV20" s="63"/>
      <c r="QQW20" s="63"/>
      <c r="QQX20" s="63"/>
      <c r="QQY20" s="63"/>
      <c r="QQZ20" s="63"/>
      <c r="QRA20" s="63"/>
      <c r="QRB20" s="63"/>
      <c r="QRC20" s="63"/>
      <c r="QRD20" s="63"/>
      <c r="QRE20" s="63"/>
      <c r="QRF20" s="63"/>
      <c r="QRG20" s="63"/>
      <c r="QRH20" s="63"/>
      <c r="QRI20" s="63"/>
      <c r="QRJ20" s="63"/>
      <c r="QRK20" s="63"/>
      <c r="QRL20" s="63"/>
      <c r="QRM20" s="63"/>
      <c r="QRN20" s="63"/>
      <c r="QRO20" s="63"/>
      <c r="QRP20" s="63"/>
      <c r="QRQ20" s="63"/>
      <c r="QRR20" s="63"/>
      <c r="QRS20" s="63"/>
      <c r="QRT20" s="63"/>
      <c r="QRU20" s="63"/>
      <c r="QRV20" s="63"/>
      <c r="QRW20" s="63"/>
      <c r="QRX20" s="63"/>
      <c r="QRY20" s="63"/>
      <c r="QRZ20" s="63"/>
      <c r="QSA20" s="63"/>
      <c r="QSB20" s="63"/>
      <c r="QSC20" s="63"/>
      <c r="QSD20" s="63"/>
      <c r="QSE20" s="63"/>
      <c r="QSF20" s="63"/>
      <c r="QSG20" s="63"/>
      <c r="QSH20" s="63"/>
      <c r="QSI20" s="63"/>
      <c r="QSJ20" s="63"/>
      <c r="QSK20" s="63"/>
      <c r="QSL20" s="63"/>
      <c r="QSM20" s="63"/>
      <c r="QSN20" s="63"/>
      <c r="QSO20" s="63"/>
      <c r="QSP20" s="63"/>
      <c r="QSQ20" s="63"/>
      <c r="QSR20" s="63"/>
      <c r="QSS20" s="63"/>
      <c r="QST20" s="63"/>
      <c r="QSU20" s="63"/>
      <c r="QSV20" s="63"/>
      <c r="QSW20" s="63"/>
      <c r="QSX20" s="63"/>
      <c r="QSY20" s="63"/>
      <c r="QSZ20" s="63"/>
      <c r="QTA20" s="63"/>
      <c r="QTB20" s="63"/>
      <c r="QTC20" s="63"/>
      <c r="QTD20" s="63"/>
      <c r="QTE20" s="63"/>
      <c r="QTF20" s="63"/>
      <c r="QTG20" s="63"/>
      <c r="QTH20" s="63"/>
      <c r="QTI20" s="63"/>
      <c r="QTJ20" s="63"/>
      <c r="QTK20" s="63"/>
      <c r="QTL20" s="63"/>
      <c r="QTM20" s="63"/>
      <c r="QTN20" s="63"/>
      <c r="QTO20" s="63"/>
      <c r="QTP20" s="63"/>
      <c r="QTQ20" s="63"/>
      <c r="QTR20" s="63"/>
      <c r="QTS20" s="63"/>
      <c r="QTT20" s="63"/>
      <c r="QTU20" s="63"/>
      <c r="QTV20" s="63"/>
      <c r="QTW20" s="63"/>
      <c r="QTX20" s="63"/>
      <c r="QTY20" s="63"/>
      <c r="QTZ20" s="63"/>
      <c r="QUA20" s="63"/>
      <c r="QUB20" s="63"/>
      <c r="QUC20" s="63"/>
      <c r="QUD20" s="63"/>
      <c r="QUE20" s="63"/>
      <c r="QUF20" s="63"/>
      <c r="QUG20" s="63"/>
      <c r="QUH20" s="63"/>
      <c r="QUI20" s="63"/>
      <c r="QUJ20" s="63"/>
      <c r="QUK20" s="63"/>
      <c r="QUL20" s="63"/>
      <c r="QUM20" s="63"/>
      <c r="QUN20" s="63"/>
      <c r="QUO20" s="63"/>
      <c r="QUP20" s="63"/>
      <c r="QUQ20" s="63"/>
      <c r="QUR20" s="63"/>
      <c r="QUS20" s="63"/>
      <c r="QUT20" s="63"/>
      <c r="QUU20" s="63"/>
      <c r="QUV20" s="63"/>
      <c r="QUW20" s="63"/>
      <c r="QUX20" s="63"/>
      <c r="QUY20" s="63"/>
      <c r="QUZ20" s="63"/>
      <c r="QVA20" s="63"/>
      <c r="QVB20" s="63"/>
      <c r="QVC20" s="63"/>
      <c r="QVD20" s="63"/>
      <c r="QVE20" s="63"/>
      <c r="QVF20" s="63"/>
      <c r="QVG20" s="63"/>
      <c r="QVH20" s="63"/>
      <c r="QVI20" s="63"/>
      <c r="QVJ20" s="63"/>
      <c r="QVK20" s="63"/>
      <c r="QVL20" s="63"/>
      <c r="QVM20" s="63"/>
      <c r="QVN20" s="63"/>
      <c r="QVO20" s="63"/>
      <c r="QVP20" s="63"/>
      <c r="QVQ20" s="63"/>
      <c r="QVR20" s="63"/>
      <c r="QVS20" s="63"/>
      <c r="QVT20" s="63"/>
      <c r="QVU20" s="63"/>
      <c r="QVV20" s="63"/>
      <c r="QVW20" s="63"/>
      <c r="QVX20" s="63"/>
      <c r="QVY20" s="63"/>
      <c r="QVZ20" s="63"/>
      <c r="QWA20" s="63"/>
      <c r="QWB20" s="63"/>
      <c r="QWC20" s="63"/>
      <c r="QWD20" s="63"/>
      <c r="QWE20" s="63"/>
      <c r="QWF20" s="63"/>
      <c r="QWG20" s="63"/>
      <c r="QWH20" s="63"/>
      <c r="QWI20" s="63"/>
      <c r="QWJ20" s="63"/>
      <c r="QWK20" s="63"/>
      <c r="QWL20" s="63"/>
      <c r="QWM20" s="63"/>
      <c r="QWN20" s="63"/>
      <c r="QWO20" s="63"/>
      <c r="QWP20" s="63"/>
      <c r="QWQ20" s="63"/>
      <c r="QWR20" s="63"/>
      <c r="QWS20" s="63"/>
      <c r="QWT20" s="63"/>
      <c r="QWU20" s="63"/>
      <c r="QWV20" s="63"/>
      <c r="QWW20" s="63"/>
      <c r="QWX20" s="63"/>
      <c r="QWY20" s="63"/>
      <c r="QWZ20" s="63"/>
      <c r="QXA20" s="63"/>
      <c r="QXB20" s="63"/>
      <c r="QXC20" s="63"/>
      <c r="QXD20" s="63"/>
      <c r="QXE20" s="63"/>
      <c r="QXF20" s="63"/>
      <c r="QXG20" s="63"/>
      <c r="QXH20" s="63"/>
      <c r="QXI20" s="63"/>
      <c r="QXJ20" s="63"/>
      <c r="QXK20" s="63"/>
      <c r="QXL20" s="63"/>
      <c r="QXM20" s="63"/>
      <c r="QXN20" s="63"/>
      <c r="QXO20" s="63"/>
      <c r="QXP20" s="63"/>
      <c r="QXQ20" s="63"/>
      <c r="QXR20" s="63"/>
      <c r="QXS20" s="63"/>
      <c r="QXT20" s="63"/>
      <c r="QXU20" s="63"/>
      <c r="QXV20" s="63"/>
      <c r="QXW20" s="63"/>
      <c r="QXX20" s="63"/>
      <c r="QXY20" s="63"/>
      <c r="QXZ20" s="63"/>
      <c r="QYA20" s="63"/>
      <c r="QYB20" s="63"/>
      <c r="QYC20" s="63"/>
      <c r="QYD20" s="63"/>
      <c r="QYE20" s="63"/>
      <c r="QYF20" s="63"/>
      <c r="QYG20" s="63"/>
      <c r="QYH20" s="63"/>
      <c r="QYI20" s="63"/>
      <c r="QYJ20" s="63"/>
      <c r="QYK20" s="63"/>
      <c r="QYL20" s="63"/>
      <c r="QYM20" s="63"/>
      <c r="QYN20" s="63"/>
      <c r="QYO20" s="63"/>
      <c r="QYP20" s="63"/>
      <c r="QYQ20" s="63"/>
      <c r="QYR20" s="63"/>
      <c r="QYS20" s="63"/>
      <c r="QYT20" s="63"/>
      <c r="QYU20" s="63"/>
      <c r="QYV20" s="63"/>
      <c r="QYW20" s="63"/>
      <c r="QYX20" s="63"/>
      <c r="QYY20" s="63"/>
      <c r="QYZ20" s="63"/>
      <c r="QZA20" s="63"/>
      <c r="QZB20" s="63"/>
      <c r="QZC20" s="63"/>
      <c r="QZD20" s="63"/>
      <c r="QZE20" s="63"/>
      <c r="QZF20" s="63"/>
      <c r="QZG20" s="63"/>
      <c r="QZH20" s="63"/>
      <c r="QZI20" s="63"/>
      <c r="QZJ20" s="63"/>
      <c r="QZK20" s="63"/>
      <c r="QZL20" s="63"/>
      <c r="QZM20" s="63"/>
      <c r="QZN20" s="63"/>
      <c r="QZO20" s="63"/>
      <c r="QZP20" s="63"/>
      <c r="QZQ20" s="63"/>
      <c r="QZR20" s="63"/>
      <c r="QZS20" s="63"/>
      <c r="QZT20" s="63"/>
      <c r="QZU20" s="63"/>
      <c r="QZV20" s="63"/>
      <c r="QZW20" s="63"/>
      <c r="QZX20" s="63"/>
      <c r="QZY20" s="63"/>
      <c r="QZZ20" s="63"/>
      <c r="RAA20" s="63"/>
      <c r="RAB20" s="63"/>
      <c r="RAC20" s="63"/>
      <c r="RAD20" s="63"/>
      <c r="RAE20" s="63"/>
      <c r="RAF20" s="63"/>
      <c r="RAG20" s="63"/>
      <c r="RAH20" s="63"/>
      <c r="RAI20" s="63"/>
      <c r="RAJ20" s="63"/>
      <c r="RAK20" s="63"/>
      <c r="RAL20" s="63"/>
      <c r="RAM20" s="63"/>
      <c r="RAN20" s="63"/>
      <c r="RAO20" s="63"/>
      <c r="RAP20" s="63"/>
      <c r="RAQ20" s="63"/>
      <c r="RAR20" s="63"/>
      <c r="RAS20" s="63"/>
      <c r="RAT20" s="63"/>
      <c r="RAU20" s="63"/>
      <c r="RAV20" s="63"/>
      <c r="RAW20" s="63"/>
      <c r="RAX20" s="63"/>
      <c r="RAY20" s="63"/>
      <c r="RAZ20" s="63"/>
      <c r="RBA20" s="63"/>
      <c r="RBB20" s="63"/>
      <c r="RBC20" s="63"/>
      <c r="RBD20" s="63"/>
      <c r="RBE20" s="63"/>
      <c r="RBF20" s="63"/>
      <c r="RBG20" s="63"/>
      <c r="RBH20" s="63"/>
      <c r="RBI20" s="63"/>
      <c r="RBJ20" s="63"/>
      <c r="RBK20" s="63"/>
      <c r="RBL20" s="63"/>
      <c r="RBM20" s="63"/>
      <c r="RBN20" s="63"/>
      <c r="RBO20" s="63"/>
      <c r="RBP20" s="63"/>
      <c r="RBQ20" s="63"/>
      <c r="RBR20" s="63"/>
      <c r="RBS20" s="63"/>
      <c r="RBT20" s="63"/>
      <c r="RBU20" s="63"/>
      <c r="RBV20" s="63"/>
      <c r="RBW20" s="63"/>
      <c r="RBX20" s="63"/>
      <c r="RBY20" s="63"/>
      <c r="RBZ20" s="63"/>
      <c r="RCA20" s="63"/>
      <c r="RCB20" s="63"/>
      <c r="RCC20" s="63"/>
      <c r="RCD20" s="63"/>
      <c r="RCE20" s="63"/>
      <c r="RCF20" s="63"/>
      <c r="RCG20" s="63"/>
      <c r="RCH20" s="63"/>
      <c r="RCI20" s="63"/>
      <c r="RCJ20" s="63"/>
      <c r="RCK20" s="63"/>
      <c r="RCL20" s="63"/>
      <c r="RCM20" s="63"/>
      <c r="RCN20" s="63"/>
      <c r="RCO20" s="63"/>
      <c r="RCP20" s="63"/>
      <c r="RCQ20" s="63"/>
      <c r="RCR20" s="63"/>
      <c r="RCS20" s="63"/>
      <c r="RCT20" s="63"/>
      <c r="RCU20" s="63"/>
      <c r="RCV20" s="63"/>
      <c r="RCW20" s="63"/>
      <c r="RCX20" s="63"/>
      <c r="RCY20" s="63"/>
      <c r="RCZ20" s="63"/>
      <c r="RDA20" s="63"/>
      <c r="RDB20" s="63"/>
      <c r="RDC20" s="63"/>
      <c r="RDD20" s="63"/>
      <c r="RDE20" s="63"/>
      <c r="RDF20" s="63"/>
      <c r="RDG20" s="63"/>
      <c r="RDH20" s="63"/>
      <c r="RDI20" s="63"/>
      <c r="RDJ20" s="63"/>
      <c r="RDK20" s="63"/>
      <c r="RDL20" s="63"/>
      <c r="RDM20" s="63"/>
      <c r="RDN20" s="63"/>
      <c r="RDO20" s="63"/>
      <c r="RDP20" s="63"/>
      <c r="RDQ20" s="63"/>
      <c r="RDR20" s="63"/>
      <c r="RDS20" s="63"/>
      <c r="RDT20" s="63"/>
      <c r="RDU20" s="63"/>
      <c r="RDV20" s="63"/>
      <c r="RDW20" s="63"/>
      <c r="RDX20" s="63"/>
      <c r="RDY20" s="63"/>
      <c r="RDZ20" s="63"/>
      <c r="REA20" s="63"/>
      <c r="REB20" s="63"/>
      <c r="REC20" s="63"/>
      <c r="RED20" s="63"/>
      <c r="REE20" s="63"/>
      <c r="REF20" s="63"/>
      <c r="REG20" s="63"/>
      <c r="REH20" s="63"/>
      <c r="REI20" s="63"/>
      <c r="REJ20" s="63"/>
      <c r="REK20" s="63"/>
      <c r="REL20" s="63"/>
      <c r="REM20" s="63"/>
      <c r="REN20" s="63"/>
      <c r="REO20" s="63"/>
      <c r="REP20" s="63"/>
      <c r="REQ20" s="63"/>
      <c r="RER20" s="63"/>
      <c r="RES20" s="63"/>
      <c r="RET20" s="63"/>
      <c r="REU20" s="63"/>
      <c r="REV20" s="63"/>
      <c r="REW20" s="63"/>
      <c r="REX20" s="63"/>
      <c r="REY20" s="63"/>
      <c r="REZ20" s="63"/>
      <c r="RFA20" s="63"/>
      <c r="RFB20" s="63"/>
      <c r="RFC20" s="63"/>
      <c r="RFD20" s="63"/>
      <c r="RFE20" s="63"/>
      <c r="RFF20" s="63"/>
      <c r="RFG20" s="63"/>
      <c r="RFH20" s="63"/>
      <c r="RFI20" s="63"/>
      <c r="RFJ20" s="63"/>
      <c r="RFK20" s="63"/>
      <c r="RFL20" s="63"/>
      <c r="RFM20" s="63"/>
      <c r="RFN20" s="63"/>
      <c r="RFO20" s="63"/>
      <c r="RFP20" s="63"/>
      <c r="RFQ20" s="63"/>
      <c r="RFR20" s="63"/>
      <c r="RFS20" s="63"/>
      <c r="RFT20" s="63"/>
      <c r="RFU20" s="63"/>
      <c r="RFV20" s="63"/>
      <c r="RFW20" s="63"/>
      <c r="RFX20" s="63"/>
      <c r="RFY20" s="63"/>
      <c r="RFZ20" s="63"/>
      <c r="RGA20" s="63"/>
      <c r="RGB20" s="63"/>
      <c r="RGC20" s="63"/>
      <c r="RGD20" s="63"/>
      <c r="RGE20" s="63"/>
      <c r="RGF20" s="63"/>
      <c r="RGG20" s="63"/>
      <c r="RGH20" s="63"/>
      <c r="RGI20" s="63"/>
      <c r="RGJ20" s="63"/>
      <c r="RGK20" s="63"/>
      <c r="RGL20" s="63"/>
      <c r="RGM20" s="63"/>
      <c r="RGN20" s="63"/>
      <c r="RGO20" s="63"/>
      <c r="RGP20" s="63"/>
      <c r="RGQ20" s="63"/>
      <c r="RGR20" s="63"/>
      <c r="RGS20" s="63"/>
      <c r="RGT20" s="63"/>
      <c r="RGU20" s="63"/>
      <c r="RGV20" s="63"/>
      <c r="RGW20" s="63"/>
      <c r="RGX20" s="63"/>
      <c r="RGY20" s="63"/>
      <c r="RGZ20" s="63"/>
      <c r="RHA20" s="63"/>
      <c r="RHB20" s="63"/>
      <c r="RHC20" s="63"/>
      <c r="RHD20" s="63"/>
      <c r="RHE20" s="63"/>
      <c r="RHF20" s="63"/>
      <c r="RHG20" s="63"/>
      <c r="RHH20" s="63"/>
      <c r="RHI20" s="63"/>
      <c r="RHJ20" s="63"/>
      <c r="RHK20" s="63"/>
      <c r="RHL20" s="63"/>
      <c r="RHM20" s="63"/>
      <c r="RHN20" s="63"/>
      <c r="RHO20" s="63"/>
      <c r="RHP20" s="63"/>
      <c r="RHQ20" s="63"/>
      <c r="RHR20" s="63"/>
      <c r="RHS20" s="63"/>
      <c r="RHT20" s="63"/>
      <c r="RHU20" s="63"/>
      <c r="RHV20" s="63"/>
      <c r="RHW20" s="63"/>
      <c r="RHX20" s="63"/>
      <c r="RHY20" s="63"/>
      <c r="RHZ20" s="63"/>
      <c r="RIA20" s="63"/>
      <c r="RIB20" s="63"/>
      <c r="RIC20" s="63"/>
      <c r="RID20" s="63"/>
      <c r="RIE20" s="63"/>
      <c r="RIF20" s="63"/>
      <c r="RIG20" s="63"/>
      <c r="RIH20" s="63"/>
      <c r="RII20" s="63"/>
      <c r="RIJ20" s="63"/>
      <c r="RIK20" s="63"/>
      <c r="RIL20" s="63"/>
      <c r="RIM20" s="63"/>
      <c r="RIN20" s="63"/>
      <c r="RIO20" s="63"/>
      <c r="RIP20" s="63"/>
      <c r="RIQ20" s="63"/>
      <c r="RIR20" s="63"/>
      <c r="RIS20" s="63"/>
      <c r="RIT20" s="63"/>
      <c r="RIU20" s="63"/>
      <c r="RIV20" s="63"/>
      <c r="RIW20" s="63"/>
      <c r="RIX20" s="63"/>
      <c r="RIY20" s="63"/>
      <c r="RIZ20" s="63"/>
      <c r="RJA20" s="63"/>
      <c r="RJB20" s="63"/>
      <c r="RJC20" s="63"/>
      <c r="RJD20" s="63"/>
      <c r="RJE20" s="63"/>
      <c r="RJF20" s="63"/>
      <c r="RJG20" s="63"/>
      <c r="RJH20" s="63"/>
      <c r="RJI20" s="63"/>
      <c r="RJJ20" s="63"/>
      <c r="RJK20" s="63"/>
      <c r="RJL20" s="63"/>
      <c r="RJM20" s="63"/>
      <c r="RJN20" s="63"/>
      <c r="RJO20" s="63"/>
      <c r="RJP20" s="63"/>
      <c r="RJQ20" s="63"/>
      <c r="RJR20" s="63"/>
      <c r="RJS20" s="63"/>
      <c r="RJT20" s="63"/>
      <c r="RJU20" s="63"/>
      <c r="RJV20" s="63"/>
      <c r="RJW20" s="63"/>
      <c r="RJX20" s="63"/>
      <c r="RJY20" s="63"/>
      <c r="RJZ20" s="63"/>
      <c r="RKA20" s="63"/>
      <c r="RKB20" s="63"/>
      <c r="RKC20" s="63"/>
      <c r="RKD20" s="63"/>
      <c r="RKE20" s="63"/>
      <c r="RKF20" s="63"/>
      <c r="RKG20" s="63"/>
      <c r="RKH20" s="63"/>
      <c r="RKI20" s="63"/>
      <c r="RKJ20" s="63"/>
      <c r="RKK20" s="63"/>
      <c r="RKL20" s="63"/>
      <c r="RKM20" s="63"/>
      <c r="RKN20" s="63"/>
      <c r="RKO20" s="63"/>
      <c r="RKP20" s="63"/>
      <c r="RKQ20" s="63"/>
      <c r="RKR20" s="63"/>
      <c r="RKS20" s="63"/>
      <c r="RKT20" s="63"/>
      <c r="RKU20" s="63"/>
      <c r="RKV20" s="63"/>
      <c r="RKW20" s="63"/>
      <c r="RKX20" s="63"/>
      <c r="RKY20" s="63"/>
      <c r="RKZ20" s="63"/>
      <c r="RLA20" s="63"/>
      <c r="RLB20" s="63"/>
      <c r="RLC20" s="63"/>
      <c r="RLD20" s="63"/>
      <c r="RLE20" s="63"/>
      <c r="RLF20" s="63"/>
      <c r="RLG20" s="63"/>
      <c r="RLH20" s="63"/>
      <c r="RLI20" s="63"/>
      <c r="RLJ20" s="63"/>
      <c r="RLK20" s="63"/>
      <c r="RLL20" s="63"/>
      <c r="RLM20" s="63"/>
      <c r="RLN20" s="63"/>
      <c r="RLO20" s="63"/>
      <c r="RLP20" s="63"/>
      <c r="RLQ20" s="63"/>
      <c r="RLR20" s="63"/>
      <c r="RLS20" s="63"/>
      <c r="RLT20" s="63"/>
      <c r="RLU20" s="63"/>
      <c r="RLV20" s="63"/>
      <c r="RLW20" s="63"/>
      <c r="RLX20" s="63"/>
      <c r="RLY20" s="63"/>
      <c r="RLZ20" s="63"/>
      <c r="RMA20" s="63"/>
      <c r="RMB20" s="63"/>
      <c r="RMC20" s="63"/>
      <c r="RMD20" s="63"/>
      <c r="RME20" s="63"/>
      <c r="RMF20" s="63"/>
      <c r="RMG20" s="63"/>
      <c r="RMH20" s="63"/>
      <c r="RMI20" s="63"/>
      <c r="RMJ20" s="63"/>
      <c r="RMK20" s="63"/>
      <c r="RML20" s="63"/>
      <c r="RMM20" s="63"/>
      <c r="RMN20" s="63"/>
      <c r="RMO20" s="63"/>
      <c r="RMP20" s="63"/>
      <c r="RMQ20" s="63"/>
      <c r="RMR20" s="63"/>
      <c r="RMS20" s="63"/>
      <c r="RMT20" s="63"/>
      <c r="RMU20" s="63"/>
      <c r="RMV20" s="63"/>
      <c r="RMW20" s="63"/>
      <c r="RMX20" s="63"/>
      <c r="RMY20" s="63"/>
      <c r="RMZ20" s="63"/>
      <c r="RNA20" s="63"/>
      <c r="RNB20" s="63"/>
      <c r="RNC20" s="63"/>
      <c r="RND20" s="63"/>
      <c r="RNE20" s="63"/>
      <c r="RNF20" s="63"/>
      <c r="RNG20" s="63"/>
      <c r="RNH20" s="63"/>
      <c r="RNI20" s="63"/>
      <c r="RNJ20" s="63"/>
      <c r="RNK20" s="63"/>
      <c r="RNL20" s="63"/>
      <c r="RNM20" s="63"/>
      <c r="RNN20" s="63"/>
      <c r="RNO20" s="63"/>
      <c r="RNP20" s="63"/>
      <c r="RNQ20" s="63"/>
      <c r="RNR20" s="63"/>
      <c r="RNS20" s="63"/>
      <c r="RNT20" s="63"/>
      <c r="RNU20" s="63"/>
      <c r="RNV20" s="63"/>
      <c r="RNW20" s="63"/>
      <c r="RNX20" s="63"/>
      <c r="RNY20" s="63"/>
      <c r="RNZ20" s="63"/>
      <c r="ROA20" s="63"/>
      <c r="ROB20" s="63"/>
      <c r="ROC20" s="63"/>
      <c r="ROD20" s="63"/>
      <c r="ROE20" s="63"/>
      <c r="ROF20" s="63"/>
      <c r="ROG20" s="63"/>
      <c r="ROH20" s="63"/>
      <c r="ROI20" s="63"/>
      <c r="ROJ20" s="63"/>
      <c r="ROK20" s="63"/>
      <c r="ROL20" s="63"/>
      <c r="ROM20" s="63"/>
      <c r="RON20" s="63"/>
      <c r="ROO20" s="63"/>
      <c r="ROP20" s="63"/>
      <c r="ROQ20" s="63"/>
      <c r="ROR20" s="63"/>
      <c r="ROS20" s="63"/>
      <c r="ROT20" s="63"/>
      <c r="ROU20" s="63"/>
      <c r="ROV20" s="63"/>
      <c r="ROW20" s="63"/>
      <c r="ROX20" s="63"/>
      <c r="ROY20" s="63"/>
      <c r="ROZ20" s="63"/>
      <c r="RPA20" s="63"/>
      <c r="RPB20" s="63"/>
      <c r="RPC20" s="63"/>
      <c r="RPD20" s="63"/>
      <c r="RPE20" s="63"/>
      <c r="RPF20" s="63"/>
      <c r="RPG20" s="63"/>
      <c r="RPH20" s="63"/>
      <c r="RPI20" s="63"/>
      <c r="RPJ20" s="63"/>
      <c r="RPK20" s="63"/>
      <c r="RPL20" s="63"/>
      <c r="RPM20" s="63"/>
      <c r="RPN20" s="63"/>
      <c r="RPO20" s="63"/>
      <c r="RPP20" s="63"/>
      <c r="RPQ20" s="63"/>
      <c r="RPR20" s="63"/>
      <c r="RPS20" s="63"/>
      <c r="RPT20" s="63"/>
      <c r="RPU20" s="63"/>
      <c r="RPV20" s="63"/>
      <c r="RPW20" s="63"/>
      <c r="RPX20" s="63"/>
      <c r="RPY20" s="63"/>
      <c r="RPZ20" s="63"/>
      <c r="RQA20" s="63"/>
      <c r="RQB20" s="63"/>
      <c r="RQC20" s="63"/>
      <c r="RQD20" s="63"/>
      <c r="RQE20" s="63"/>
      <c r="RQF20" s="63"/>
      <c r="RQG20" s="63"/>
      <c r="RQH20" s="63"/>
      <c r="RQI20" s="63"/>
      <c r="RQJ20" s="63"/>
      <c r="RQK20" s="63"/>
      <c r="RQL20" s="63"/>
      <c r="RQM20" s="63"/>
      <c r="RQN20" s="63"/>
      <c r="RQO20" s="63"/>
      <c r="RQP20" s="63"/>
      <c r="RQQ20" s="63"/>
      <c r="RQR20" s="63"/>
      <c r="RQS20" s="63"/>
      <c r="RQT20" s="63"/>
      <c r="RQU20" s="63"/>
      <c r="RQV20" s="63"/>
      <c r="RQW20" s="63"/>
      <c r="RQX20" s="63"/>
      <c r="RQY20" s="63"/>
      <c r="RQZ20" s="63"/>
      <c r="RRA20" s="63"/>
      <c r="RRB20" s="63"/>
      <c r="RRC20" s="63"/>
      <c r="RRD20" s="63"/>
      <c r="RRE20" s="63"/>
      <c r="RRF20" s="63"/>
      <c r="RRG20" s="63"/>
      <c r="RRH20" s="63"/>
      <c r="RRI20" s="63"/>
      <c r="RRJ20" s="63"/>
      <c r="RRK20" s="63"/>
      <c r="RRL20" s="63"/>
      <c r="RRM20" s="63"/>
      <c r="RRN20" s="63"/>
      <c r="RRO20" s="63"/>
      <c r="RRP20" s="63"/>
      <c r="RRQ20" s="63"/>
      <c r="RRR20" s="63"/>
      <c r="RRS20" s="63"/>
      <c r="RRT20" s="63"/>
      <c r="RRU20" s="63"/>
      <c r="RRV20" s="63"/>
      <c r="RRW20" s="63"/>
      <c r="RRX20" s="63"/>
      <c r="RRY20" s="63"/>
      <c r="RRZ20" s="63"/>
      <c r="RSA20" s="63"/>
      <c r="RSB20" s="63"/>
      <c r="RSC20" s="63"/>
      <c r="RSD20" s="63"/>
      <c r="RSE20" s="63"/>
      <c r="RSF20" s="63"/>
      <c r="RSG20" s="63"/>
      <c r="RSH20" s="63"/>
      <c r="RSI20" s="63"/>
      <c r="RSJ20" s="63"/>
      <c r="RSK20" s="63"/>
      <c r="RSL20" s="63"/>
      <c r="RSM20" s="63"/>
      <c r="RSN20" s="63"/>
      <c r="RSO20" s="63"/>
      <c r="RSP20" s="63"/>
      <c r="RSQ20" s="63"/>
      <c r="RSR20" s="63"/>
      <c r="RSS20" s="63"/>
      <c r="RST20" s="63"/>
      <c r="RSU20" s="63"/>
      <c r="RSV20" s="63"/>
      <c r="RSW20" s="63"/>
      <c r="RSX20" s="63"/>
      <c r="RSY20" s="63"/>
      <c r="RSZ20" s="63"/>
      <c r="RTA20" s="63"/>
      <c r="RTB20" s="63"/>
      <c r="RTC20" s="63"/>
      <c r="RTD20" s="63"/>
      <c r="RTE20" s="63"/>
      <c r="RTF20" s="63"/>
      <c r="RTG20" s="63"/>
      <c r="RTH20" s="63"/>
      <c r="RTI20" s="63"/>
      <c r="RTJ20" s="63"/>
      <c r="RTK20" s="63"/>
      <c r="RTL20" s="63"/>
      <c r="RTM20" s="63"/>
      <c r="RTN20" s="63"/>
      <c r="RTO20" s="63"/>
      <c r="RTP20" s="63"/>
      <c r="RTQ20" s="63"/>
      <c r="RTR20" s="63"/>
      <c r="RTS20" s="63"/>
      <c r="RTT20" s="63"/>
      <c r="RTU20" s="63"/>
      <c r="RTV20" s="63"/>
      <c r="RTW20" s="63"/>
      <c r="RTX20" s="63"/>
      <c r="RTY20" s="63"/>
      <c r="RTZ20" s="63"/>
      <c r="RUA20" s="63"/>
      <c r="RUB20" s="63"/>
      <c r="RUC20" s="63"/>
      <c r="RUD20" s="63"/>
      <c r="RUE20" s="63"/>
      <c r="RUF20" s="63"/>
      <c r="RUG20" s="63"/>
      <c r="RUH20" s="63"/>
      <c r="RUI20" s="63"/>
      <c r="RUJ20" s="63"/>
      <c r="RUK20" s="63"/>
      <c r="RUL20" s="63"/>
      <c r="RUM20" s="63"/>
      <c r="RUN20" s="63"/>
      <c r="RUO20" s="63"/>
      <c r="RUP20" s="63"/>
      <c r="RUQ20" s="63"/>
      <c r="RUR20" s="63"/>
      <c r="RUS20" s="63"/>
      <c r="RUT20" s="63"/>
      <c r="RUU20" s="63"/>
      <c r="RUV20" s="63"/>
      <c r="RUW20" s="63"/>
      <c r="RUX20" s="63"/>
      <c r="RUY20" s="63"/>
      <c r="RUZ20" s="63"/>
      <c r="RVA20" s="63"/>
      <c r="RVB20" s="63"/>
      <c r="RVC20" s="63"/>
      <c r="RVD20" s="63"/>
      <c r="RVE20" s="63"/>
      <c r="RVF20" s="63"/>
      <c r="RVG20" s="63"/>
      <c r="RVH20" s="63"/>
      <c r="RVI20" s="63"/>
      <c r="RVJ20" s="63"/>
      <c r="RVK20" s="63"/>
      <c r="RVL20" s="63"/>
      <c r="RVM20" s="63"/>
      <c r="RVN20" s="63"/>
      <c r="RVO20" s="63"/>
      <c r="RVP20" s="63"/>
      <c r="RVQ20" s="63"/>
      <c r="RVR20" s="63"/>
      <c r="RVS20" s="63"/>
      <c r="RVT20" s="63"/>
      <c r="RVU20" s="63"/>
      <c r="RVV20" s="63"/>
      <c r="RVW20" s="63"/>
      <c r="RVX20" s="63"/>
      <c r="RVY20" s="63"/>
      <c r="RVZ20" s="63"/>
      <c r="RWA20" s="63"/>
      <c r="RWB20" s="63"/>
      <c r="RWC20" s="63"/>
      <c r="RWD20" s="63"/>
      <c r="RWE20" s="63"/>
      <c r="RWF20" s="63"/>
      <c r="RWG20" s="63"/>
      <c r="RWH20" s="63"/>
      <c r="RWI20" s="63"/>
      <c r="RWJ20" s="63"/>
      <c r="RWK20" s="63"/>
      <c r="RWL20" s="63"/>
      <c r="RWM20" s="63"/>
      <c r="RWN20" s="63"/>
      <c r="RWO20" s="63"/>
      <c r="RWP20" s="63"/>
      <c r="RWQ20" s="63"/>
      <c r="RWR20" s="63"/>
      <c r="RWS20" s="63"/>
      <c r="RWT20" s="63"/>
      <c r="RWU20" s="63"/>
      <c r="RWV20" s="63"/>
      <c r="RWW20" s="63"/>
      <c r="RWX20" s="63"/>
      <c r="RWY20" s="63"/>
      <c r="RWZ20" s="63"/>
      <c r="RXA20" s="63"/>
      <c r="RXB20" s="63"/>
      <c r="RXC20" s="63"/>
      <c r="RXD20" s="63"/>
      <c r="RXE20" s="63"/>
      <c r="RXF20" s="63"/>
      <c r="RXG20" s="63"/>
      <c r="RXH20" s="63"/>
      <c r="RXI20" s="63"/>
      <c r="RXJ20" s="63"/>
      <c r="RXK20" s="63"/>
      <c r="RXL20" s="63"/>
      <c r="RXM20" s="63"/>
      <c r="RXN20" s="63"/>
      <c r="RXO20" s="63"/>
      <c r="RXP20" s="63"/>
      <c r="RXQ20" s="63"/>
      <c r="RXR20" s="63"/>
      <c r="RXS20" s="63"/>
      <c r="RXT20" s="63"/>
      <c r="RXU20" s="63"/>
      <c r="RXV20" s="63"/>
      <c r="RXW20" s="63"/>
      <c r="RXX20" s="63"/>
      <c r="RXY20" s="63"/>
      <c r="RXZ20" s="63"/>
      <c r="RYA20" s="63"/>
      <c r="RYB20" s="63"/>
      <c r="RYC20" s="63"/>
      <c r="RYD20" s="63"/>
      <c r="RYE20" s="63"/>
      <c r="RYF20" s="63"/>
      <c r="RYG20" s="63"/>
      <c r="RYH20" s="63"/>
      <c r="RYI20" s="63"/>
      <c r="RYJ20" s="63"/>
      <c r="RYK20" s="63"/>
      <c r="RYL20" s="63"/>
      <c r="RYM20" s="63"/>
      <c r="RYN20" s="63"/>
      <c r="RYO20" s="63"/>
      <c r="RYP20" s="63"/>
      <c r="RYQ20" s="63"/>
      <c r="RYR20" s="63"/>
      <c r="RYS20" s="63"/>
      <c r="RYT20" s="63"/>
      <c r="RYU20" s="63"/>
      <c r="RYV20" s="63"/>
      <c r="RYW20" s="63"/>
      <c r="RYX20" s="63"/>
      <c r="RYY20" s="63"/>
      <c r="RYZ20" s="63"/>
      <c r="RZA20" s="63"/>
      <c r="RZB20" s="63"/>
      <c r="RZC20" s="63"/>
      <c r="RZD20" s="63"/>
      <c r="RZE20" s="63"/>
      <c r="RZF20" s="63"/>
      <c r="RZG20" s="63"/>
      <c r="RZH20" s="63"/>
      <c r="RZI20" s="63"/>
      <c r="RZJ20" s="63"/>
      <c r="RZK20" s="63"/>
      <c r="RZL20" s="63"/>
      <c r="RZM20" s="63"/>
      <c r="RZN20" s="63"/>
      <c r="RZO20" s="63"/>
      <c r="RZP20" s="63"/>
      <c r="RZQ20" s="63"/>
      <c r="RZR20" s="63"/>
      <c r="RZS20" s="63"/>
      <c r="RZT20" s="63"/>
      <c r="RZU20" s="63"/>
      <c r="RZV20" s="63"/>
      <c r="RZW20" s="63"/>
      <c r="RZX20" s="63"/>
      <c r="RZY20" s="63"/>
      <c r="RZZ20" s="63"/>
      <c r="SAA20" s="63"/>
      <c r="SAB20" s="63"/>
      <c r="SAC20" s="63"/>
      <c r="SAD20" s="63"/>
      <c r="SAE20" s="63"/>
      <c r="SAF20" s="63"/>
      <c r="SAG20" s="63"/>
      <c r="SAH20" s="63"/>
      <c r="SAI20" s="63"/>
      <c r="SAJ20" s="63"/>
      <c r="SAK20" s="63"/>
      <c r="SAL20" s="63"/>
      <c r="SAM20" s="63"/>
      <c r="SAN20" s="63"/>
      <c r="SAO20" s="63"/>
      <c r="SAP20" s="63"/>
      <c r="SAQ20" s="63"/>
      <c r="SAR20" s="63"/>
      <c r="SAS20" s="63"/>
      <c r="SAT20" s="63"/>
      <c r="SAU20" s="63"/>
      <c r="SAV20" s="63"/>
      <c r="SAW20" s="63"/>
      <c r="SAX20" s="63"/>
      <c r="SAY20" s="63"/>
      <c r="SAZ20" s="63"/>
      <c r="SBA20" s="63"/>
      <c r="SBB20" s="63"/>
      <c r="SBC20" s="63"/>
      <c r="SBD20" s="63"/>
      <c r="SBE20" s="63"/>
      <c r="SBF20" s="63"/>
      <c r="SBG20" s="63"/>
      <c r="SBH20" s="63"/>
      <c r="SBI20" s="63"/>
      <c r="SBJ20" s="63"/>
      <c r="SBK20" s="63"/>
      <c r="SBL20" s="63"/>
      <c r="SBM20" s="63"/>
      <c r="SBN20" s="63"/>
      <c r="SBO20" s="63"/>
      <c r="SBP20" s="63"/>
      <c r="SBQ20" s="63"/>
      <c r="SBR20" s="63"/>
      <c r="SBS20" s="63"/>
      <c r="SBT20" s="63"/>
      <c r="SBU20" s="63"/>
      <c r="SBV20" s="63"/>
      <c r="SBW20" s="63"/>
      <c r="SBX20" s="63"/>
      <c r="SBY20" s="63"/>
      <c r="SBZ20" s="63"/>
      <c r="SCA20" s="63"/>
      <c r="SCB20" s="63"/>
      <c r="SCC20" s="63"/>
      <c r="SCD20" s="63"/>
      <c r="SCE20" s="63"/>
      <c r="SCF20" s="63"/>
      <c r="SCG20" s="63"/>
      <c r="SCH20" s="63"/>
      <c r="SCI20" s="63"/>
      <c r="SCJ20" s="63"/>
      <c r="SCK20" s="63"/>
      <c r="SCL20" s="63"/>
      <c r="SCM20" s="63"/>
      <c r="SCN20" s="63"/>
      <c r="SCO20" s="63"/>
      <c r="SCP20" s="63"/>
      <c r="SCQ20" s="63"/>
      <c r="SCR20" s="63"/>
      <c r="SCS20" s="63"/>
      <c r="SCT20" s="63"/>
      <c r="SCU20" s="63"/>
      <c r="SCV20" s="63"/>
      <c r="SCW20" s="63"/>
      <c r="SCX20" s="63"/>
      <c r="SCY20" s="63"/>
      <c r="SCZ20" s="63"/>
      <c r="SDA20" s="63"/>
      <c r="SDB20" s="63"/>
      <c r="SDC20" s="63"/>
      <c r="SDD20" s="63"/>
      <c r="SDE20" s="63"/>
      <c r="SDF20" s="63"/>
      <c r="SDG20" s="63"/>
      <c r="SDH20" s="63"/>
      <c r="SDI20" s="63"/>
      <c r="SDJ20" s="63"/>
      <c r="SDK20" s="63"/>
      <c r="SDL20" s="63"/>
      <c r="SDM20" s="63"/>
      <c r="SDN20" s="63"/>
      <c r="SDO20" s="63"/>
      <c r="SDP20" s="63"/>
      <c r="SDQ20" s="63"/>
      <c r="SDR20" s="63"/>
      <c r="SDS20" s="63"/>
      <c r="SDT20" s="63"/>
      <c r="SDU20" s="63"/>
      <c r="SDV20" s="63"/>
      <c r="SDW20" s="63"/>
      <c r="SDX20" s="63"/>
      <c r="SDY20" s="63"/>
      <c r="SDZ20" s="63"/>
      <c r="SEA20" s="63"/>
      <c r="SEB20" s="63"/>
      <c r="SEC20" s="63"/>
      <c r="SED20" s="63"/>
      <c r="SEE20" s="63"/>
      <c r="SEF20" s="63"/>
      <c r="SEG20" s="63"/>
      <c r="SEH20" s="63"/>
      <c r="SEI20" s="63"/>
      <c r="SEJ20" s="63"/>
      <c r="SEK20" s="63"/>
      <c r="SEL20" s="63"/>
      <c r="SEM20" s="63"/>
      <c r="SEN20" s="63"/>
      <c r="SEO20" s="63"/>
      <c r="SEP20" s="63"/>
      <c r="SEQ20" s="63"/>
      <c r="SER20" s="63"/>
      <c r="SES20" s="63"/>
      <c r="SET20" s="63"/>
      <c r="SEU20" s="63"/>
      <c r="SEV20" s="63"/>
      <c r="SEW20" s="63"/>
      <c r="SEX20" s="63"/>
      <c r="SEY20" s="63"/>
      <c r="SEZ20" s="63"/>
      <c r="SFA20" s="63"/>
      <c r="SFB20" s="63"/>
      <c r="SFC20" s="63"/>
      <c r="SFD20" s="63"/>
      <c r="SFE20" s="63"/>
      <c r="SFF20" s="63"/>
      <c r="SFG20" s="63"/>
      <c r="SFH20" s="63"/>
      <c r="SFI20" s="63"/>
      <c r="SFJ20" s="63"/>
      <c r="SFK20" s="63"/>
      <c r="SFL20" s="63"/>
      <c r="SFM20" s="63"/>
      <c r="SFN20" s="63"/>
      <c r="SFO20" s="63"/>
      <c r="SFP20" s="63"/>
      <c r="SFQ20" s="63"/>
      <c r="SFR20" s="63"/>
      <c r="SFS20" s="63"/>
      <c r="SFT20" s="63"/>
      <c r="SFU20" s="63"/>
      <c r="SFV20" s="63"/>
      <c r="SFW20" s="63"/>
      <c r="SFX20" s="63"/>
      <c r="SFY20" s="63"/>
      <c r="SFZ20" s="63"/>
      <c r="SGA20" s="63"/>
      <c r="SGB20" s="63"/>
      <c r="SGC20" s="63"/>
      <c r="SGD20" s="63"/>
      <c r="SGE20" s="63"/>
      <c r="SGF20" s="63"/>
      <c r="SGG20" s="63"/>
      <c r="SGH20" s="63"/>
      <c r="SGI20" s="63"/>
      <c r="SGJ20" s="63"/>
      <c r="SGK20" s="63"/>
      <c r="SGL20" s="63"/>
      <c r="SGM20" s="63"/>
      <c r="SGN20" s="63"/>
      <c r="SGO20" s="63"/>
      <c r="SGP20" s="63"/>
      <c r="SGQ20" s="63"/>
      <c r="SGR20" s="63"/>
      <c r="SGS20" s="63"/>
      <c r="SGT20" s="63"/>
      <c r="SGU20" s="63"/>
      <c r="SGV20" s="63"/>
      <c r="SGW20" s="63"/>
      <c r="SGX20" s="63"/>
      <c r="SGY20" s="63"/>
      <c r="SGZ20" s="63"/>
      <c r="SHA20" s="63"/>
      <c r="SHB20" s="63"/>
      <c r="SHC20" s="63"/>
      <c r="SHD20" s="63"/>
      <c r="SHE20" s="63"/>
      <c r="SHF20" s="63"/>
      <c r="SHG20" s="63"/>
      <c r="SHH20" s="63"/>
      <c r="SHI20" s="63"/>
      <c r="SHJ20" s="63"/>
      <c r="SHK20" s="63"/>
      <c r="SHL20" s="63"/>
      <c r="SHM20" s="63"/>
      <c r="SHN20" s="63"/>
      <c r="SHO20" s="63"/>
      <c r="SHP20" s="63"/>
      <c r="SHQ20" s="63"/>
      <c r="SHR20" s="63"/>
      <c r="SHS20" s="63"/>
      <c r="SHT20" s="63"/>
      <c r="SHU20" s="63"/>
      <c r="SHV20" s="63"/>
      <c r="SHW20" s="63"/>
      <c r="SHX20" s="63"/>
      <c r="SHY20" s="63"/>
      <c r="SHZ20" s="63"/>
      <c r="SIA20" s="63"/>
      <c r="SIB20" s="63"/>
      <c r="SIC20" s="63"/>
      <c r="SID20" s="63"/>
      <c r="SIE20" s="63"/>
      <c r="SIF20" s="63"/>
      <c r="SIG20" s="63"/>
      <c r="SIH20" s="63"/>
      <c r="SII20" s="63"/>
      <c r="SIJ20" s="63"/>
      <c r="SIK20" s="63"/>
      <c r="SIL20" s="63"/>
      <c r="SIM20" s="63"/>
      <c r="SIN20" s="63"/>
      <c r="SIO20" s="63"/>
      <c r="SIP20" s="63"/>
      <c r="SIQ20" s="63"/>
      <c r="SIR20" s="63"/>
      <c r="SIS20" s="63"/>
      <c r="SIT20" s="63"/>
      <c r="SIU20" s="63"/>
      <c r="SIV20" s="63"/>
      <c r="SIW20" s="63"/>
      <c r="SIX20" s="63"/>
      <c r="SIY20" s="63"/>
      <c r="SIZ20" s="63"/>
      <c r="SJA20" s="63"/>
      <c r="SJB20" s="63"/>
      <c r="SJC20" s="63"/>
      <c r="SJD20" s="63"/>
      <c r="SJE20" s="63"/>
      <c r="SJF20" s="63"/>
      <c r="SJG20" s="63"/>
      <c r="SJH20" s="63"/>
      <c r="SJI20" s="63"/>
      <c r="SJJ20" s="63"/>
      <c r="SJK20" s="63"/>
      <c r="SJL20" s="63"/>
      <c r="SJM20" s="63"/>
      <c r="SJN20" s="63"/>
      <c r="SJO20" s="63"/>
      <c r="SJP20" s="63"/>
      <c r="SJQ20" s="63"/>
      <c r="SJR20" s="63"/>
      <c r="SJS20" s="63"/>
      <c r="SJT20" s="63"/>
      <c r="SJU20" s="63"/>
      <c r="SJV20" s="63"/>
      <c r="SJW20" s="63"/>
      <c r="SJX20" s="63"/>
      <c r="SJY20" s="63"/>
      <c r="SJZ20" s="63"/>
      <c r="SKA20" s="63"/>
      <c r="SKB20" s="63"/>
      <c r="SKC20" s="63"/>
      <c r="SKD20" s="63"/>
      <c r="SKE20" s="63"/>
      <c r="SKF20" s="63"/>
      <c r="SKG20" s="63"/>
      <c r="SKH20" s="63"/>
      <c r="SKI20" s="63"/>
      <c r="SKJ20" s="63"/>
      <c r="SKK20" s="63"/>
      <c r="SKL20" s="63"/>
      <c r="SKM20" s="63"/>
      <c r="SKN20" s="63"/>
      <c r="SKO20" s="63"/>
      <c r="SKP20" s="63"/>
      <c r="SKQ20" s="63"/>
      <c r="SKR20" s="63"/>
      <c r="SKS20" s="63"/>
      <c r="SKT20" s="63"/>
      <c r="SKU20" s="63"/>
      <c r="SKV20" s="63"/>
      <c r="SKW20" s="63"/>
      <c r="SKX20" s="63"/>
      <c r="SKY20" s="63"/>
      <c r="SKZ20" s="63"/>
      <c r="SLA20" s="63"/>
      <c r="SLB20" s="63"/>
      <c r="SLC20" s="63"/>
      <c r="SLD20" s="63"/>
      <c r="SLE20" s="63"/>
      <c r="SLF20" s="63"/>
      <c r="SLG20" s="63"/>
      <c r="SLH20" s="63"/>
      <c r="SLI20" s="63"/>
      <c r="SLJ20" s="63"/>
      <c r="SLK20" s="63"/>
      <c r="SLL20" s="63"/>
      <c r="SLM20" s="63"/>
      <c r="SLN20" s="63"/>
      <c r="SLO20" s="63"/>
      <c r="SLP20" s="63"/>
      <c r="SLQ20" s="63"/>
      <c r="SLR20" s="63"/>
      <c r="SLS20" s="63"/>
      <c r="SLT20" s="63"/>
      <c r="SLU20" s="63"/>
      <c r="SLV20" s="63"/>
      <c r="SLW20" s="63"/>
      <c r="SLX20" s="63"/>
      <c r="SLY20" s="63"/>
      <c r="SLZ20" s="63"/>
      <c r="SMA20" s="63"/>
      <c r="SMB20" s="63"/>
      <c r="SMC20" s="63"/>
      <c r="SMD20" s="63"/>
      <c r="SME20" s="63"/>
      <c r="SMF20" s="63"/>
      <c r="SMG20" s="63"/>
      <c r="SMH20" s="63"/>
      <c r="SMI20" s="63"/>
      <c r="SMJ20" s="63"/>
      <c r="SMK20" s="63"/>
      <c r="SML20" s="63"/>
      <c r="SMM20" s="63"/>
      <c r="SMN20" s="63"/>
      <c r="SMO20" s="63"/>
      <c r="SMP20" s="63"/>
      <c r="SMQ20" s="63"/>
      <c r="SMR20" s="63"/>
      <c r="SMS20" s="63"/>
      <c r="SMT20" s="63"/>
      <c r="SMU20" s="63"/>
      <c r="SMV20" s="63"/>
      <c r="SMW20" s="63"/>
      <c r="SMX20" s="63"/>
      <c r="SMY20" s="63"/>
      <c r="SMZ20" s="63"/>
      <c r="SNA20" s="63"/>
      <c r="SNB20" s="63"/>
      <c r="SNC20" s="63"/>
      <c r="SND20" s="63"/>
      <c r="SNE20" s="63"/>
      <c r="SNF20" s="63"/>
      <c r="SNG20" s="63"/>
      <c r="SNH20" s="63"/>
      <c r="SNI20" s="63"/>
      <c r="SNJ20" s="63"/>
      <c r="SNK20" s="63"/>
      <c r="SNL20" s="63"/>
      <c r="SNM20" s="63"/>
      <c r="SNN20" s="63"/>
      <c r="SNO20" s="63"/>
      <c r="SNP20" s="63"/>
      <c r="SNQ20" s="63"/>
      <c r="SNR20" s="63"/>
      <c r="SNS20" s="63"/>
      <c r="SNT20" s="63"/>
      <c r="SNU20" s="63"/>
      <c r="SNV20" s="63"/>
      <c r="SNW20" s="63"/>
      <c r="SNX20" s="63"/>
      <c r="SNY20" s="63"/>
      <c r="SNZ20" s="63"/>
      <c r="SOA20" s="63"/>
      <c r="SOB20" s="63"/>
      <c r="SOC20" s="63"/>
      <c r="SOD20" s="63"/>
      <c r="SOE20" s="63"/>
      <c r="SOF20" s="63"/>
      <c r="SOG20" s="63"/>
      <c r="SOH20" s="63"/>
      <c r="SOI20" s="63"/>
      <c r="SOJ20" s="63"/>
      <c r="SOK20" s="63"/>
      <c r="SOL20" s="63"/>
      <c r="SOM20" s="63"/>
      <c r="SON20" s="63"/>
      <c r="SOO20" s="63"/>
      <c r="SOP20" s="63"/>
      <c r="SOQ20" s="63"/>
      <c r="SOR20" s="63"/>
      <c r="SOS20" s="63"/>
      <c r="SOT20" s="63"/>
      <c r="SOU20" s="63"/>
      <c r="SOV20" s="63"/>
      <c r="SOW20" s="63"/>
      <c r="SOX20" s="63"/>
      <c r="SOY20" s="63"/>
      <c r="SOZ20" s="63"/>
      <c r="SPA20" s="63"/>
      <c r="SPB20" s="63"/>
      <c r="SPC20" s="63"/>
      <c r="SPD20" s="63"/>
      <c r="SPE20" s="63"/>
      <c r="SPF20" s="63"/>
      <c r="SPG20" s="63"/>
      <c r="SPH20" s="63"/>
      <c r="SPI20" s="63"/>
      <c r="SPJ20" s="63"/>
      <c r="SPK20" s="63"/>
      <c r="SPL20" s="63"/>
      <c r="SPM20" s="63"/>
      <c r="SPN20" s="63"/>
      <c r="SPO20" s="63"/>
      <c r="SPP20" s="63"/>
      <c r="SPQ20" s="63"/>
      <c r="SPR20" s="63"/>
      <c r="SPS20" s="63"/>
      <c r="SPT20" s="63"/>
      <c r="SPU20" s="63"/>
      <c r="SPV20" s="63"/>
      <c r="SPW20" s="63"/>
      <c r="SPX20" s="63"/>
      <c r="SPY20" s="63"/>
      <c r="SPZ20" s="63"/>
      <c r="SQA20" s="63"/>
      <c r="SQB20" s="63"/>
      <c r="SQC20" s="63"/>
      <c r="SQD20" s="63"/>
      <c r="SQE20" s="63"/>
      <c r="SQF20" s="63"/>
      <c r="SQG20" s="63"/>
      <c r="SQH20" s="63"/>
      <c r="SQI20" s="63"/>
      <c r="SQJ20" s="63"/>
      <c r="SQK20" s="63"/>
      <c r="SQL20" s="63"/>
      <c r="SQM20" s="63"/>
      <c r="SQN20" s="63"/>
      <c r="SQO20" s="63"/>
      <c r="SQP20" s="63"/>
      <c r="SQQ20" s="63"/>
      <c r="SQR20" s="63"/>
      <c r="SQS20" s="63"/>
      <c r="SQT20" s="63"/>
      <c r="SQU20" s="63"/>
      <c r="SQV20" s="63"/>
      <c r="SQW20" s="63"/>
      <c r="SQX20" s="63"/>
      <c r="SQY20" s="63"/>
      <c r="SQZ20" s="63"/>
      <c r="SRA20" s="63"/>
      <c r="SRB20" s="63"/>
      <c r="SRC20" s="63"/>
      <c r="SRD20" s="63"/>
      <c r="SRE20" s="63"/>
      <c r="SRF20" s="63"/>
      <c r="SRG20" s="63"/>
      <c r="SRH20" s="63"/>
      <c r="SRI20" s="63"/>
      <c r="SRJ20" s="63"/>
      <c r="SRK20" s="63"/>
      <c r="SRL20" s="63"/>
      <c r="SRM20" s="63"/>
      <c r="SRN20" s="63"/>
      <c r="SRO20" s="63"/>
      <c r="SRP20" s="63"/>
      <c r="SRQ20" s="63"/>
      <c r="SRR20" s="63"/>
      <c r="SRS20" s="63"/>
      <c r="SRT20" s="63"/>
      <c r="SRU20" s="63"/>
      <c r="SRV20" s="63"/>
      <c r="SRW20" s="63"/>
      <c r="SRX20" s="63"/>
      <c r="SRY20" s="63"/>
      <c r="SRZ20" s="63"/>
      <c r="SSA20" s="63"/>
      <c r="SSB20" s="63"/>
      <c r="SSC20" s="63"/>
      <c r="SSD20" s="63"/>
      <c r="SSE20" s="63"/>
      <c r="SSF20" s="63"/>
      <c r="SSG20" s="63"/>
      <c r="SSH20" s="63"/>
      <c r="SSI20" s="63"/>
      <c r="SSJ20" s="63"/>
      <c r="SSK20" s="63"/>
      <c r="SSL20" s="63"/>
      <c r="SSM20" s="63"/>
      <c r="SSN20" s="63"/>
      <c r="SSO20" s="63"/>
      <c r="SSP20" s="63"/>
      <c r="SSQ20" s="63"/>
      <c r="SSR20" s="63"/>
      <c r="SSS20" s="63"/>
      <c r="SST20" s="63"/>
      <c r="SSU20" s="63"/>
      <c r="SSV20" s="63"/>
      <c r="SSW20" s="63"/>
      <c r="SSX20" s="63"/>
      <c r="SSY20" s="63"/>
      <c r="SSZ20" s="63"/>
      <c r="STA20" s="63"/>
      <c r="STB20" s="63"/>
      <c r="STC20" s="63"/>
      <c r="STD20" s="63"/>
      <c r="STE20" s="63"/>
      <c r="STF20" s="63"/>
      <c r="STG20" s="63"/>
      <c r="STH20" s="63"/>
      <c r="STI20" s="63"/>
      <c r="STJ20" s="63"/>
      <c r="STK20" s="63"/>
      <c r="STL20" s="63"/>
      <c r="STM20" s="63"/>
      <c r="STN20" s="63"/>
      <c r="STO20" s="63"/>
      <c r="STP20" s="63"/>
      <c r="STQ20" s="63"/>
      <c r="STR20" s="63"/>
      <c r="STS20" s="63"/>
      <c r="STT20" s="63"/>
      <c r="STU20" s="63"/>
      <c r="STV20" s="63"/>
      <c r="STW20" s="63"/>
      <c r="STX20" s="63"/>
      <c r="STY20" s="63"/>
      <c r="STZ20" s="63"/>
      <c r="SUA20" s="63"/>
      <c r="SUB20" s="63"/>
      <c r="SUC20" s="63"/>
      <c r="SUD20" s="63"/>
      <c r="SUE20" s="63"/>
      <c r="SUF20" s="63"/>
      <c r="SUG20" s="63"/>
      <c r="SUH20" s="63"/>
      <c r="SUI20" s="63"/>
      <c r="SUJ20" s="63"/>
      <c r="SUK20" s="63"/>
      <c r="SUL20" s="63"/>
      <c r="SUM20" s="63"/>
      <c r="SUN20" s="63"/>
      <c r="SUO20" s="63"/>
      <c r="SUP20" s="63"/>
      <c r="SUQ20" s="63"/>
      <c r="SUR20" s="63"/>
      <c r="SUS20" s="63"/>
      <c r="SUT20" s="63"/>
      <c r="SUU20" s="63"/>
      <c r="SUV20" s="63"/>
      <c r="SUW20" s="63"/>
      <c r="SUX20" s="63"/>
      <c r="SUY20" s="63"/>
      <c r="SUZ20" s="63"/>
      <c r="SVA20" s="63"/>
      <c r="SVB20" s="63"/>
      <c r="SVC20" s="63"/>
      <c r="SVD20" s="63"/>
      <c r="SVE20" s="63"/>
      <c r="SVF20" s="63"/>
      <c r="SVG20" s="63"/>
      <c r="SVH20" s="63"/>
      <c r="SVI20" s="63"/>
      <c r="SVJ20" s="63"/>
      <c r="SVK20" s="63"/>
      <c r="SVL20" s="63"/>
      <c r="SVM20" s="63"/>
      <c r="SVN20" s="63"/>
      <c r="SVO20" s="63"/>
      <c r="SVP20" s="63"/>
      <c r="SVQ20" s="63"/>
      <c r="SVR20" s="63"/>
      <c r="SVS20" s="63"/>
      <c r="SVT20" s="63"/>
      <c r="SVU20" s="63"/>
      <c r="SVV20" s="63"/>
      <c r="SVW20" s="63"/>
      <c r="SVX20" s="63"/>
      <c r="SVY20" s="63"/>
      <c r="SVZ20" s="63"/>
      <c r="SWA20" s="63"/>
      <c r="SWB20" s="63"/>
      <c r="SWC20" s="63"/>
      <c r="SWD20" s="63"/>
      <c r="SWE20" s="63"/>
      <c r="SWF20" s="63"/>
      <c r="SWG20" s="63"/>
      <c r="SWH20" s="63"/>
      <c r="SWI20" s="63"/>
      <c r="SWJ20" s="63"/>
      <c r="SWK20" s="63"/>
      <c r="SWL20" s="63"/>
      <c r="SWM20" s="63"/>
      <c r="SWN20" s="63"/>
      <c r="SWO20" s="63"/>
      <c r="SWP20" s="63"/>
      <c r="SWQ20" s="63"/>
      <c r="SWR20" s="63"/>
      <c r="SWS20" s="63"/>
      <c r="SWT20" s="63"/>
      <c r="SWU20" s="63"/>
      <c r="SWV20" s="63"/>
      <c r="SWW20" s="63"/>
      <c r="SWX20" s="63"/>
      <c r="SWY20" s="63"/>
      <c r="SWZ20" s="63"/>
      <c r="SXA20" s="63"/>
      <c r="SXB20" s="63"/>
      <c r="SXC20" s="63"/>
      <c r="SXD20" s="63"/>
      <c r="SXE20" s="63"/>
      <c r="SXF20" s="63"/>
      <c r="SXG20" s="63"/>
      <c r="SXH20" s="63"/>
      <c r="SXI20" s="63"/>
      <c r="SXJ20" s="63"/>
      <c r="SXK20" s="63"/>
      <c r="SXL20" s="63"/>
      <c r="SXM20" s="63"/>
      <c r="SXN20" s="63"/>
      <c r="SXO20" s="63"/>
      <c r="SXP20" s="63"/>
      <c r="SXQ20" s="63"/>
      <c r="SXR20" s="63"/>
      <c r="SXS20" s="63"/>
      <c r="SXT20" s="63"/>
      <c r="SXU20" s="63"/>
      <c r="SXV20" s="63"/>
      <c r="SXW20" s="63"/>
      <c r="SXX20" s="63"/>
      <c r="SXY20" s="63"/>
      <c r="SXZ20" s="63"/>
      <c r="SYA20" s="63"/>
      <c r="SYB20" s="63"/>
      <c r="SYC20" s="63"/>
      <c r="SYD20" s="63"/>
      <c r="SYE20" s="63"/>
      <c r="SYF20" s="63"/>
      <c r="SYG20" s="63"/>
      <c r="SYH20" s="63"/>
      <c r="SYI20" s="63"/>
      <c r="SYJ20" s="63"/>
      <c r="SYK20" s="63"/>
      <c r="SYL20" s="63"/>
      <c r="SYM20" s="63"/>
      <c r="SYN20" s="63"/>
      <c r="SYO20" s="63"/>
      <c r="SYP20" s="63"/>
      <c r="SYQ20" s="63"/>
      <c r="SYR20" s="63"/>
      <c r="SYS20" s="63"/>
      <c r="SYT20" s="63"/>
      <c r="SYU20" s="63"/>
      <c r="SYV20" s="63"/>
      <c r="SYW20" s="63"/>
      <c r="SYX20" s="63"/>
      <c r="SYY20" s="63"/>
      <c r="SYZ20" s="63"/>
      <c r="SZA20" s="63"/>
      <c r="SZB20" s="63"/>
      <c r="SZC20" s="63"/>
      <c r="SZD20" s="63"/>
      <c r="SZE20" s="63"/>
      <c r="SZF20" s="63"/>
      <c r="SZG20" s="63"/>
      <c r="SZH20" s="63"/>
      <c r="SZI20" s="63"/>
      <c r="SZJ20" s="63"/>
      <c r="SZK20" s="63"/>
      <c r="SZL20" s="63"/>
      <c r="SZM20" s="63"/>
      <c r="SZN20" s="63"/>
      <c r="SZO20" s="63"/>
      <c r="SZP20" s="63"/>
      <c r="SZQ20" s="63"/>
      <c r="SZR20" s="63"/>
      <c r="SZS20" s="63"/>
      <c r="SZT20" s="63"/>
      <c r="SZU20" s="63"/>
      <c r="SZV20" s="63"/>
      <c r="SZW20" s="63"/>
      <c r="SZX20" s="63"/>
      <c r="SZY20" s="63"/>
      <c r="SZZ20" s="63"/>
      <c r="TAA20" s="63"/>
      <c r="TAB20" s="63"/>
      <c r="TAC20" s="63"/>
      <c r="TAD20" s="63"/>
      <c r="TAE20" s="63"/>
      <c r="TAF20" s="63"/>
      <c r="TAG20" s="63"/>
      <c r="TAH20" s="63"/>
      <c r="TAI20" s="63"/>
      <c r="TAJ20" s="63"/>
      <c r="TAK20" s="63"/>
      <c r="TAL20" s="63"/>
      <c r="TAM20" s="63"/>
      <c r="TAN20" s="63"/>
      <c r="TAO20" s="63"/>
      <c r="TAP20" s="63"/>
      <c r="TAQ20" s="63"/>
      <c r="TAR20" s="63"/>
      <c r="TAS20" s="63"/>
      <c r="TAT20" s="63"/>
      <c r="TAU20" s="63"/>
      <c r="TAV20" s="63"/>
      <c r="TAW20" s="63"/>
      <c r="TAX20" s="63"/>
      <c r="TAY20" s="63"/>
      <c r="TAZ20" s="63"/>
      <c r="TBA20" s="63"/>
      <c r="TBB20" s="63"/>
      <c r="TBC20" s="63"/>
      <c r="TBD20" s="63"/>
      <c r="TBE20" s="63"/>
      <c r="TBF20" s="63"/>
      <c r="TBG20" s="63"/>
      <c r="TBH20" s="63"/>
      <c r="TBI20" s="63"/>
      <c r="TBJ20" s="63"/>
      <c r="TBK20" s="63"/>
      <c r="TBL20" s="63"/>
      <c r="TBM20" s="63"/>
      <c r="TBN20" s="63"/>
      <c r="TBO20" s="63"/>
      <c r="TBP20" s="63"/>
      <c r="TBQ20" s="63"/>
      <c r="TBR20" s="63"/>
      <c r="TBS20" s="63"/>
      <c r="TBT20" s="63"/>
      <c r="TBU20" s="63"/>
      <c r="TBV20" s="63"/>
      <c r="TBW20" s="63"/>
      <c r="TBX20" s="63"/>
      <c r="TBY20" s="63"/>
      <c r="TBZ20" s="63"/>
      <c r="TCA20" s="63"/>
      <c r="TCB20" s="63"/>
      <c r="TCC20" s="63"/>
      <c r="TCD20" s="63"/>
      <c r="TCE20" s="63"/>
      <c r="TCF20" s="63"/>
      <c r="TCG20" s="63"/>
      <c r="TCH20" s="63"/>
      <c r="TCI20" s="63"/>
      <c r="TCJ20" s="63"/>
      <c r="TCK20" s="63"/>
      <c r="TCL20" s="63"/>
      <c r="TCM20" s="63"/>
      <c r="TCN20" s="63"/>
      <c r="TCO20" s="63"/>
      <c r="TCP20" s="63"/>
      <c r="TCQ20" s="63"/>
      <c r="TCR20" s="63"/>
      <c r="TCS20" s="63"/>
      <c r="TCT20" s="63"/>
      <c r="TCU20" s="63"/>
      <c r="TCV20" s="63"/>
      <c r="TCW20" s="63"/>
      <c r="TCX20" s="63"/>
      <c r="TCY20" s="63"/>
      <c r="TCZ20" s="63"/>
      <c r="TDA20" s="63"/>
      <c r="TDB20" s="63"/>
      <c r="TDC20" s="63"/>
      <c r="TDD20" s="63"/>
      <c r="TDE20" s="63"/>
      <c r="TDF20" s="63"/>
      <c r="TDG20" s="63"/>
      <c r="TDH20" s="63"/>
      <c r="TDI20" s="63"/>
      <c r="TDJ20" s="63"/>
      <c r="TDK20" s="63"/>
      <c r="TDL20" s="63"/>
      <c r="TDM20" s="63"/>
      <c r="TDN20" s="63"/>
      <c r="TDO20" s="63"/>
      <c r="TDP20" s="63"/>
      <c r="TDQ20" s="63"/>
      <c r="TDR20" s="63"/>
      <c r="TDS20" s="63"/>
      <c r="TDT20" s="63"/>
      <c r="TDU20" s="63"/>
      <c r="TDV20" s="63"/>
      <c r="TDW20" s="63"/>
      <c r="TDX20" s="63"/>
      <c r="TDY20" s="63"/>
      <c r="TDZ20" s="63"/>
      <c r="TEA20" s="63"/>
      <c r="TEB20" s="63"/>
      <c r="TEC20" s="63"/>
      <c r="TED20" s="63"/>
      <c r="TEE20" s="63"/>
      <c r="TEF20" s="63"/>
      <c r="TEG20" s="63"/>
      <c r="TEH20" s="63"/>
      <c r="TEI20" s="63"/>
      <c r="TEJ20" s="63"/>
      <c r="TEK20" s="63"/>
      <c r="TEL20" s="63"/>
      <c r="TEM20" s="63"/>
      <c r="TEN20" s="63"/>
      <c r="TEO20" s="63"/>
      <c r="TEP20" s="63"/>
      <c r="TEQ20" s="63"/>
      <c r="TER20" s="63"/>
      <c r="TES20" s="63"/>
      <c r="TET20" s="63"/>
      <c r="TEU20" s="63"/>
      <c r="TEV20" s="63"/>
      <c r="TEW20" s="63"/>
      <c r="TEX20" s="63"/>
      <c r="TEY20" s="63"/>
      <c r="TEZ20" s="63"/>
      <c r="TFA20" s="63"/>
      <c r="TFB20" s="63"/>
      <c r="TFC20" s="63"/>
      <c r="TFD20" s="63"/>
      <c r="TFE20" s="63"/>
      <c r="TFF20" s="63"/>
      <c r="TFG20" s="63"/>
      <c r="TFH20" s="63"/>
      <c r="TFI20" s="63"/>
      <c r="TFJ20" s="63"/>
      <c r="TFK20" s="63"/>
      <c r="TFL20" s="63"/>
      <c r="TFM20" s="63"/>
      <c r="TFN20" s="63"/>
      <c r="TFO20" s="63"/>
      <c r="TFP20" s="63"/>
      <c r="TFQ20" s="63"/>
      <c r="TFR20" s="63"/>
      <c r="TFS20" s="63"/>
      <c r="TFT20" s="63"/>
      <c r="TFU20" s="63"/>
      <c r="TFV20" s="63"/>
      <c r="TFW20" s="63"/>
      <c r="TFX20" s="63"/>
      <c r="TFY20" s="63"/>
      <c r="TFZ20" s="63"/>
      <c r="TGA20" s="63"/>
      <c r="TGB20" s="63"/>
      <c r="TGC20" s="63"/>
      <c r="TGD20" s="63"/>
      <c r="TGE20" s="63"/>
      <c r="TGF20" s="63"/>
      <c r="TGG20" s="63"/>
      <c r="TGH20" s="63"/>
      <c r="TGI20" s="63"/>
      <c r="TGJ20" s="63"/>
      <c r="TGK20" s="63"/>
      <c r="TGL20" s="63"/>
      <c r="TGM20" s="63"/>
      <c r="TGN20" s="63"/>
      <c r="TGO20" s="63"/>
      <c r="TGP20" s="63"/>
      <c r="TGQ20" s="63"/>
      <c r="TGR20" s="63"/>
      <c r="TGS20" s="63"/>
      <c r="TGT20" s="63"/>
      <c r="TGU20" s="63"/>
      <c r="TGV20" s="63"/>
      <c r="TGW20" s="63"/>
      <c r="TGX20" s="63"/>
      <c r="TGY20" s="63"/>
      <c r="TGZ20" s="63"/>
      <c r="THA20" s="63"/>
      <c r="THB20" s="63"/>
      <c r="THC20" s="63"/>
      <c r="THD20" s="63"/>
      <c r="THE20" s="63"/>
      <c r="THF20" s="63"/>
      <c r="THG20" s="63"/>
      <c r="THH20" s="63"/>
      <c r="THI20" s="63"/>
      <c r="THJ20" s="63"/>
      <c r="THK20" s="63"/>
      <c r="THL20" s="63"/>
      <c r="THM20" s="63"/>
      <c r="THN20" s="63"/>
      <c r="THO20" s="63"/>
      <c r="THP20" s="63"/>
      <c r="THQ20" s="63"/>
      <c r="THR20" s="63"/>
      <c r="THS20" s="63"/>
      <c r="THT20" s="63"/>
      <c r="THU20" s="63"/>
      <c r="THV20" s="63"/>
      <c r="THW20" s="63"/>
      <c r="THX20" s="63"/>
      <c r="THY20" s="63"/>
      <c r="THZ20" s="63"/>
      <c r="TIA20" s="63"/>
      <c r="TIB20" s="63"/>
      <c r="TIC20" s="63"/>
      <c r="TID20" s="63"/>
      <c r="TIE20" s="63"/>
      <c r="TIF20" s="63"/>
      <c r="TIG20" s="63"/>
      <c r="TIH20" s="63"/>
      <c r="TII20" s="63"/>
      <c r="TIJ20" s="63"/>
      <c r="TIK20" s="63"/>
      <c r="TIL20" s="63"/>
      <c r="TIM20" s="63"/>
      <c r="TIN20" s="63"/>
      <c r="TIO20" s="63"/>
      <c r="TIP20" s="63"/>
      <c r="TIQ20" s="63"/>
      <c r="TIR20" s="63"/>
      <c r="TIS20" s="63"/>
      <c r="TIT20" s="63"/>
      <c r="TIU20" s="63"/>
      <c r="TIV20" s="63"/>
      <c r="TIW20" s="63"/>
      <c r="TIX20" s="63"/>
      <c r="TIY20" s="63"/>
      <c r="TIZ20" s="63"/>
      <c r="TJA20" s="63"/>
      <c r="TJB20" s="63"/>
      <c r="TJC20" s="63"/>
      <c r="TJD20" s="63"/>
      <c r="TJE20" s="63"/>
      <c r="TJF20" s="63"/>
      <c r="TJG20" s="63"/>
      <c r="TJH20" s="63"/>
      <c r="TJI20" s="63"/>
      <c r="TJJ20" s="63"/>
      <c r="TJK20" s="63"/>
      <c r="TJL20" s="63"/>
      <c r="TJM20" s="63"/>
      <c r="TJN20" s="63"/>
      <c r="TJO20" s="63"/>
      <c r="TJP20" s="63"/>
      <c r="TJQ20" s="63"/>
      <c r="TJR20" s="63"/>
      <c r="TJS20" s="63"/>
      <c r="TJT20" s="63"/>
      <c r="TJU20" s="63"/>
      <c r="TJV20" s="63"/>
      <c r="TJW20" s="63"/>
      <c r="TJX20" s="63"/>
      <c r="TJY20" s="63"/>
      <c r="TJZ20" s="63"/>
      <c r="TKA20" s="63"/>
      <c r="TKB20" s="63"/>
      <c r="TKC20" s="63"/>
      <c r="TKD20" s="63"/>
      <c r="TKE20" s="63"/>
      <c r="TKF20" s="63"/>
      <c r="TKG20" s="63"/>
      <c r="TKH20" s="63"/>
      <c r="TKI20" s="63"/>
      <c r="TKJ20" s="63"/>
      <c r="TKK20" s="63"/>
      <c r="TKL20" s="63"/>
      <c r="TKM20" s="63"/>
      <c r="TKN20" s="63"/>
      <c r="TKO20" s="63"/>
      <c r="TKP20" s="63"/>
      <c r="TKQ20" s="63"/>
      <c r="TKR20" s="63"/>
      <c r="TKS20" s="63"/>
      <c r="TKT20" s="63"/>
      <c r="TKU20" s="63"/>
      <c r="TKV20" s="63"/>
      <c r="TKW20" s="63"/>
      <c r="TKX20" s="63"/>
      <c r="TKY20" s="63"/>
      <c r="TKZ20" s="63"/>
      <c r="TLA20" s="63"/>
      <c r="TLB20" s="63"/>
      <c r="TLC20" s="63"/>
      <c r="TLD20" s="63"/>
      <c r="TLE20" s="63"/>
      <c r="TLF20" s="63"/>
      <c r="TLG20" s="63"/>
      <c r="TLH20" s="63"/>
      <c r="TLI20" s="63"/>
      <c r="TLJ20" s="63"/>
      <c r="TLK20" s="63"/>
      <c r="TLL20" s="63"/>
      <c r="TLM20" s="63"/>
      <c r="TLN20" s="63"/>
      <c r="TLO20" s="63"/>
      <c r="TLP20" s="63"/>
      <c r="TLQ20" s="63"/>
      <c r="TLR20" s="63"/>
      <c r="TLS20" s="63"/>
      <c r="TLT20" s="63"/>
      <c r="TLU20" s="63"/>
      <c r="TLV20" s="63"/>
      <c r="TLW20" s="63"/>
      <c r="TLX20" s="63"/>
      <c r="TLY20" s="63"/>
      <c r="TLZ20" s="63"/>
      <c r="TMA20" s="63"/>
      <c r="TMB20" s="63"/>
      <c r="TMC20" s="63"/>
      <c r="TMD20" s="63"/>
      <c r="TME20" s="63"/>
      <c r="TMF20" s="63"/>
      <c r="TMG20" s="63"/>
      <c r="TMH20" s="63"/>
      <c r="TMI20" s="63"/>
      <c r="TMJ20" s="63"/>
      <c r="TMK20" s="63"/>
      <c r="TML20" s="63"/>
      <c r="TMM20" s="63"/>
      <c r="TMN20" s="63"/>
      <c r="TMO20" s="63"/>
      <c r="TMP20" s="63"/>
      <c r="TMQ20" s="63"/>
      <c r="TMR20" s="63"/>
      <c r="TMS20" s="63"/>
      <c r="TMT20" s="63"/>
      <c r="TMU20" s="63"/>
      <c r="TMV20" s="63"/>
      <c r="TMW20" s="63"/>
      <c r="TMX20" s="63"/>
      <c r="TMY20" s="63"/>
      <c r="TMZ20" s="63"/>
      <c r="TNA20" s="63"/>
      <c r="TNB20" s="63"/>
      <c r="TNC20" s="63"/>
      <c r="TND20" s="63"/>
      <c r="TNE20" s="63"/>
      <c r="TNF20" s="63"/>
      <c r="TNG20" s="63"/>
      <c r="TNH20" s="63"/>
      <c r="TNI20" s="63"/>
      <c r="TNJ20" s="63"/>
      <c r="TNK20" s="63"/>
      <c r="TNL20" s="63"/>
      <c r="TNM20" s="63"/>
      <c r="TNN20" s="63"/>
      <c r="TNO20" s="63"/>
      <c r="TNP20" s="63"/>
      <c r="TNQ20" s="63"/>
      <c r="TNR20" s="63"/>
      <c r="TNS20" s="63"/>
      <c r="TNT20" s="63"/>
      <c r="TNU20" s="63"/>
      <c r="TNV20" s="63"/>
      <c r="TNW20" s="63"/>
      <c r="TNX20" s="63"/>
      <c r="TNY20" s="63"/>
      <c r="TNZ20" s="63"/>
      <c r="TOA20" s="63"/>
      <c r="TOB20" s="63"/>
      <c r="TOC20" s="63"/>
      <c r="TOD20" s="63"/>
      <c r="TOE20" s="63"/>
      <c r="TOF20" s="63"/>
      <c r="TOG20" s="63"/>
      <c r="TOH20" s="63"/>
      <c r="TOI20" s="63"/>
      <c r="TOJ20" s="63"/>
      <c r="TOK20" s="63"/>
      <c r="TOL20" s="63"/>
      <c r="TOM20" s="63"/>
      <c r="TON20" s="63"/>
      <c r="TOO20" s="63"/>
      <c r="TOP20" s="63"/>
      <c r="TOQ20" s="63"/>
      <c r="TOR20" s="63"/>
      <c r="TOS20" s="63"/>
      <c r="TOT20" s="63"/>
      <c r="TOU20" s="63"/>
      <c r="TOV20" s="63"/>
      <c r="TOW20" s="63"/>
      <c r="TOX20" s="63"/>
      <c r="TOY20" s="63"/>
      <c r="TOZ20" s="63"/>
      <c r="TPA20" s="63"/>
      <c r="TPB20" s="63"/>
      <c r="TPC20" s="63"/>
      <c r="TPD20" s="63"/>
      <c r="TPE20" s="63"/>
      <c r="TPF20" s="63"/>
      <c r="TPG20" s="63"/>
      <c r="TPH20" s="63"/>
      <c r="TPI20" s="63"/>
      <c r="TPJ20" s="63"/>
      <c r="TPK20" s="63"/>
      <c r="TPL20" s="63"/>
      <c r="TPM20" s="63"/>
      <c r="TPN20" s="63"/>
      <c r="TPO20" s="63"/>
      <c r="TPP20" s="63"/>
      <c r="TPQ20" s="63"/>
      <c r="TPR20" s="63"/>
      <c r="TPS20" s="63"/>
      <c r="TPT20" s="63"/>
      <c r="TPU20" s="63"/>
      <c r="TPV20" s="63"/>
      <c r="TPW20" s="63"/>
      <c r="TPX20" s="63"/>
      <c r="TPY20" s="63"/>
      <c r="TPZ20" s="63"/>
      <c r="TQA20" s="63"/>
      <c r="TQB20" s="63"/>
      <c r="TQC20" s="63"/>
      <c r="TQD20" s="63"/>
      <c r="TQE20" s="63"/>
      <c r="TQF20" s="63"/>
      <c r="TQG20" s="63"/>
      <c r="TQH20" s="63"/>
      <c r="TQI20" s="63"/>
      <c r="TQJ20" s="63"/>
      <c r="TQK20" s="63"/>
      <c r="TQL20" s="63"/>
      <c r="TQM20" s="63"/>
      <c r="TQN20" s="63"/>
      <c r="TQO20" s="63"/>
      <c r="TQP20" s="63"/>
      <c r="TQQ20" s="63"/>
      <c r="TQR20" s="63"/>
      <c r="TQS20" s="63"/>
      <c r="TQT20" s="63"/>
      <c r="TQU20" s="63"/>
      <c r="TQV20" s="63"/>
      <c r="TQW20" s="63"/>
      <c r="TQX20" s="63"/>
      <c r="TQY20" s="63"/>
      <c r="TQZ20" s="63"/>
      <c r="TRA20" s="63"/>
      <c r="TRB20" s="63"/>
      <c r="TRC20" s="63"/>
      <c r="TRD20" s="63"/>
      <c r="TRE20" s="63"/>
      <c r="TRF20" s="63"/>
      <c r="TRG20" s="63"/>
      <c r="TRH20" s="63"/>
      <c r="TRI20" s="63"/>
      <c r="TRJ20" s="63"/>
      <c r="TRK20" s="63"/>
      <c r="TRL20" s="63"/>
      <c r="TRM20" s="63"/>
      <c r="TRN20" s="63"/>
      <c r="TRO20" s="63"/>
      <c r="TRP20" s="63"/>
      <c r="TRQ20" s="63"/>
      <c r="TRR20" s="63"/>
      <c r="TRS20" s="63"/>
      <c r="TRT20" s="63"/>
      <c r="TRU20" s="63"/>
      <c r="TRV20" s="63"/>
      <c r="TRW20" s="63"/>
      <c r="TRX20" s="63"/>
      <c r="TRY20" s="63"/>
      <c r="TRZ20" s="63"/>
      <c r="TSA20" s="63"/>
      <c r="TSB20" s="63"/>
      <c r="TSC20" s="63"/>
      <c r="TSD20" s="63"/>
      <c r="TSE20" s="63"/>
      <c r="TSF20" s="63"/>
      <c r="TSG20" s="63"/>
      <c r="TSH20" s="63"/>
      <c r="TSI20" s="63"/>
      <c r="TSJ20" s="63"/>
      <c r="TSK20" s="63"/>
      <c r="TSL20" s="63"/>
      <c r="TSM20" s="63"/>
      <c r="TSN20" s="63"/>
      <c r="TSO20" s="63"/>
      <c r="TSP20" s="63"/>
      <c r="TSQ20" s="63"/>
      <c r="TSR20" s="63"/>
      <c r="TSS20" s="63"/>
      <c r="TST20" s="63"/>
      <c r="TSU20" s="63"/>
      <c r="TSV20" s="63"/>
      <c r="TSW20" s="63"/>
      <c r="TSX20" s="63"/>
      <c r="TSY20" s="63"/>
      <c r="TSZ20" s="63"/>
      <c r="TTA20" s="63"/>
      <c r="TTB20" s="63"/>
      <c r="TTC20" s="63"/>
      <c r="TTD20" s="63"/>
      <c r="TTE20" s="63"/>
      <c r="TTF20" s="63"/>
      <c r="TTG20" s="63"/>
      <c r="TTH20" s="63"/>
      <c r="TTI20" s="63"/>
      <c r="TTJ20" s="63"/>
      <c r="TTK20" s="63"/>
      <c r="TTL20" s="63"/>
      <c r="TTM20" s="63"/>
      <c r="TTN20" s="63"/>
      <c r="TTO20" s="63"/>
      <c r="TTP20" s="63"/>
      <c r="TTQ20" s="63"/>
      <c r="TTR20" s="63"/>
      <c r="TTS20" s="63"/>
      <c r="TTT20" s="63"/>
      <c r="TTU20" s="63"/>
      <c r="TTV20" s="63"/>
      <c r="TTW20" s="63"/>
      <c r="TTX20" s="63"/>
      <c r="TTY20" s="63"/>
      <c r="TTZ20" s="63"/>
      <c r="TUA20" s="63"/>
      <c r="TUB20" s="63"/>
      <c r="TUC20" s="63"/>
      <c r="TUD20" s="63"/>
      <c r="TUE20" s="63"/>
      <c r="TUF20" s="63"/>
      <c r="TUG20" s="63"/>
      <c r="TUH20" s="63"/>
      <c r="TUI20" s="63"/>
      <c r="TUJ20" s="63"/>
      <c r="TUK20" s="63"/>
      <c r="TUL20" s="63"/>
      <c r="TUM20" s="63"/>
      <c r="TUN20" s="63"/>
      <c r="TUO20" s="63"/>
      <c r="TUP20" s="63"/>
      <c r="TUQ20" s="63"/>
      <c r="TUR20" s="63"/>
      <c r="TUS20" s="63"/>
      <c r="TUT20" s="63"/>
      <c r="TUU20" s="63"/>
      <c r="TUV20" s="63"/>
      <c r="TUW20" s="63"/>
      <c r="TUX20" s="63"/>
      <c r="TUY20" s="63"/>
      <c r="TUZ20" s="63"/>
      <c r="TVA20" s="63"/>
      <c r="TVB20" s="63"/>
      <c r="TVC20" s="63"/>
      <c r="TVD20" s="63"/>
      <c r="TVE20" s="63"/>
      <c r="TVF20" s="63"/>
      <c r="TVG20" s="63"/>
      <c r="TVH20" s="63"/>
      <c r="TVI20" s="63"/>
      <c r="TVJ20" s="63"/>
      <c r="TVK20" s="63"/>
      <c r="TVL20" s="63"/>
      <c r="TVM20" s="63"/>
      <c r="TVN20" s="63"/>
      <c r="TVO20" s="63"/>
      <c r="TVP20" s="63"/>
      <c r="TVQ20" s="63"/>
      <c r="TVR20" s="63"/>
      <c r="TVS20" s="63"/>
      <c r="TVT20" s="63"/>
      <c r="TVU20" s="63"/>
      <c r="TVV20" s="63"/>
      <c r="TVW20" s="63"/>
      <c r="TVX20" s="63"/>
      <c r="TVY20" s="63"/>
      <c r="TVZ20" s="63"/>
      <c r="TWA20" s="63"/>
      <c r="TWB20" s="63"/>
      <c r="TWC20" s="63"/>
      <c r="TWD20" s="63"/>
      <c r="TWE20" s="63"/>
      <c r="TWF20" s="63"/>
      <c r="TWG20" s="63"/>
      <c r="TWH20" s="63"/>
      <c r="TWI20" s="63"/>
      <c r="TWJ20" s="63"/>
      <c r="TWK20" s="63"/>
      <c r="TWL20" s="63"/>
      <c r="TWM20" s="63"/>
      <c r="TWN20" s="63"/>
      <c r="TWO20" s="63"/>
      <c r="TWP20" s="63"/>
      <c r="TWQ20" s="63"/>
      <c r="TWR20" s="63"/>
      <c r="TWS20" s="63"/>
      <c r="TWT20" s="63"/>
      <c r="TWU20" s="63"/>
      <c r="TWV20" s="63"/>
      <c r="TWW20" s="63"/>
      <c r="TWX20" s="63"/>
      <c r="TWY20" s="63"/>
      <c r="TWZ20" s="63"/>
      <c r="TXA20" s="63"/>
      <c r="TXB20" s="63"/>
      <c r="TXC20" s="63"/>
      <c r="TXD20" s="63"/>
      <c r="TXE20" s="63"/>
      <c r="TXF20" s="63"/>
      <c r="TXG20" s="63"/>
      <c r="TXH20" s="63"/>
      <c r="TXI20" s="63"/>
      <c r="TXJ20" s="63"/>
      <c r="TXK20" s="63"/>
      <c r="TXL20" s="63"/>
      <c r="TXM20" s="63"/>
      <c r="TXN20" s="63"/>
      <c r="TXO20" s="63"/>
      <c r="TXP20" s="63"/>
      <c r="TXQ20" s="63"/>
      <c r="TXR20" s="63"/>
      <c r="TXS20" s="63"/>
      <c r="TXT20" s="63"/>
      <c r="TXU20" s="63"/>
      <c r="TXV20" s="63"/>
      <c r="TXW20" s="63"/>
      <c r="TXX20" s="63"/>
      <c r="TXY20" s="63"/>
      <c r="TXZ20" s="63"/>
      <c r="TYA20" s="63"/>
      <c r="TYB20" s="63"/>
      <c r="TYC20" s="63"/>
      <c r="TYD20" s="63"/>
      <c r="TYE20" s="63"/>
      <c r="TYF20" s="63"/>
      <c r="TYG20" s="63"/>
      <c r="TYH20" s="63"/>
      <c r="TYI20" s="63"/>
      <c r="TYJ20" s="63"/>
      <c r="TYK20" s="63"/>
      <c r="TYL20" s="63"/>
      <c r="TYM20" s="63"/>
      <c r="TYN20" s="63"/>
      <c r="TYO20" s="63"/>
      <c r="TYP20" s="63"/>
      <c r="TYQ20" s="63"/>
      <c r="TYR20" s="63"/>
      <c r="TYS20" s="63"/>
      <c r="TYT20" s="63"/>
      <c r="TYU20" s="63"/>
      <c r="TYV20" s="63"/>
      <c r="TYW20" s="63"/>
      <c r="TYX20" s="63"/>
      <c r="TYY20" s="63"/>
      <c r="TYZ20" s="63"/>
      <c r="TZA20" s="63"/>
      <c r="TZB20" s="63"/>
      <c r="TZC20" s="63"/>
      <c r="TZD20" s="63"/>
      <c r="TZE20" s="63"/>
      <c r="TZF20" s="63"/>
      <c r="TZG20" s="63"/>
      <c r="TZH20" s="63"/>
      <c r="TZI20" s="63"/>
      <c r="TZJ20" s="63"/>
      <c r="TZK20" s="63"/>
      <c r="TZL20" s="63"/>
      <c r="TZM20" s="63"/>
      <c r="TZN20" s="63"/>
      <c r="TZO20" s="63"/>
      <c r="TZP20" s="63"/>
      <c r="TZQ20" s="63"/>
      <c r="TZR20" s="63"/>
      <c r="TZS20" s="63"/>
      <c r="TZT20" s="63"/>
      <c r="TZU20" s="63"/>
      <c r="TZV20" s="63"/>
      <c r="TZW20" s="63"/>
      <c r="TZX20" s="63"/>
      <c r="TZY20" s="63"/>
      <c r="TZZ20" s="63"/>
      <c r="UAA20" s="63"/>
      <c r="UAB20" s="63"/>
      <c r="UAC20" s="63"/>
      <c r="UAD20" s="63"/>
      <c r="UAE20" s="63"/>
      <c r="UAF20" s="63"/>
      <c r="UAG20" s="63"/>
      <c r="UAH20" s="63"/>
      <c r="UAI20" s="63"/>
      <c r="UAJ20" s="63"/>
      <c r="UAK20" s="63"/>
      <c r="UAL20" s="63"/>
      <c r="UAM20" s="63"/>
      <c r="UAN20" s="63"/>
      <c r="UAO20" s="63"/>
      <c r="UAP20" s="63"/>
      <c r="UAQ20" s="63"/>
      <c r="UAR20" s="63"/>
      <c r="UAS20" s="63"/>
      <c r="UAT20" s="63"/>
      <c r="UAU20" s="63"/>
      <c r="UAV20" s="63"/>
      <c r="UAW20" s="63"/>
      <c r="UAX20" s="63"/>
      <c r="UAY20" s="63"/>
      <c r="UAZ20" s="63"/>
      <c r="UBA20" s="63"/>
      <c r="UBB20" s="63"/>
      <c r="UBC20" s="63"/>
      <c r="UBD20" s="63"/>
      <c r="UBE20" s="63"/>
      <c r="UBF20" s="63"/>
      <c r="UBG20" s="63"/>
      <c r="UBH20" s="63"/>
      <c r="UBI20" s="63"/>
      <c r="UBJ20" s="63"/>
      <c r="UBK20" s="63"/>
      <c r="UBL20" s="63"/>
      <c r="UBM20" s="63"/>
      <c r="UBN20" s="63"/>
      <c r="UBO20" s="63"/>
      <c r="UBP20" s="63"/>
      <c r="UBQ20" s="63"/>
      <c r="UBR20" s="63"/>
      <c r="UBS20" s="63"/>
      <c r="UBT20" s="63"/>
      <c r="UBU20" s="63"/>
      <c r="UBV20" s="63"/>
      <c r="UBW20" s="63"/>
      <c r="UBX20" s="63"/>
      <c r="UBY20" s="63"/>
      <c r="UBZ20" s="63"/>
      <c r="UCA20" s="63"/>
      <c r="UCB20" s="63"/>
      <c r="UCC20" s="63"/>
      <c r="UCD20" s="63"/>
      <c r="UCE20" s="63"/>
      <c r="UCF20" s="63"/>
      <c r="UCG20" s="63"/>
      <c r="UCH20" s="63"/>
      <c r="UCI20" s="63"/>
      <c r="UCJ20" s="63"/>
      <c r="UCK20" s="63"/>
      <c r="UCL20" s="63"/>
      <c r="UCM20" s="63"/>
      <c r="UCN20" s="63"/>
      <c r="UCO20" s="63"/>
      <c r="UCP20" s="63"/>
      <c r="UCQ20" s="63"/>
      <c r="UCR20" s="63"/>
      <c r="UCS20" s="63"/>
      <c r="UCT20" s="63"/>
      <c r="UCU20" s="63"/>
      <c r="UCV20" s="63"/>
      <c r="UCW20" s="63"/>
      <c r="UCX20" s="63"/>
      <c r="UCY20" s="63"/>
      <c r="UCZ20" s="63"/>
      <c r="UDA20" s="63"/>
      <c r="UDB20" s="63"/>
      <c r="UDC20" s="63"/>
      <c r="UDD20" s="63"/>
      <c r="UDE20" s="63"/>
      <c r="UDF20" s="63"/>
      <c r="UDG20" s="63"/>
      <c r="UDH20" s="63"/>
      <c r="UDI20" s="63"/>
      <c r="UDJ20" s="63"/>
      <c r="UDK20" s="63"/>
      <c r="UDL20" s="63"/>
      <c r="UDM20" s="63"/>
      <c r="UDN20" s="63"/>
      <c r="UDO20" s="63"/>
      <c r="UDP20" s="63"/>
      <c r="UDQ20" s="63"/>
      <c r="UDR20" s="63"/>
      <c r="UDS20" s="63"/>
      <c r="UDT20" s="63"/>
      <c r="UDU20" s="63"/>
      <c r="UDV20" s="63"/>
      <c r="UDW20" s="63"/>
      <c r="UDX20" s="63"/>
      <c r="UDY20" s="63"/>
      <c r="UDZ20" s="63"/>
      <c r="UEA20" s="63"/>
      <c r="UEB20" s="63"/>
      <c r="UEC20" s="63"/>
      <c r="UED20" s="63"/>
      <c r="UEE20" s="63"/>
      <c r="UEF20" s="63"/>
      <c r="UEG20" s="63"/>
      <c r="UEH20" s="63"/>
      <c r="UEI20" s="63"/>
      <c r="UEJ20" s="63"/>
      <c r="UEK20" s="63"/>
      <c r="UEL20" s="63"/>
      <c r="UEM20" s="63"/>
      <c r="UEN20" s="63"/>
      <c r="UEO20" s="63"/>
      <c r="UEP20" s="63"/>
      <c r="UEQ20" s="63"/>
      <c r="UER20" s="63"/>
      <c r="UES20" s="63"/>
      <c r="UET20" s="63"/>
      <c r="UEU20" s="63"/>
      <c r="UEV20" s="63"/>
      <c r="UEW20" s="63"/>
      <c r="UEX20" s="63"/>
      <c r="UEY20" s="63"/>
      <c r="UEZ20" s="63"/>
      <c r="UFA20" s="63"/>
      <c r="UFB20" s="63"/>
      <c r="UFC20" s="63"/>
      <c r="UFD20" s="63"/>
      <c r="UFE20" s="63"/>
      <c r="UFF20" s="63"/>
      <c r="UFG20" s="63"/>
      <c r="UFH20" s="63"/>
      <c r="UFI20" s="63"/>
      <c r="UFJ20" s="63"/>
      <c r="UFK20" s="63"/>
      <c r="UFL20" s="63"/>
      <c r="UFM20" s="63"/>
      <c r="UFN20" s="63"/>
      <c r="UFO20" s="63"/>
      <c r="UFP20" s="63"/>
      <c r="UFQ20" s="63"/>
      <c r="UFR20" s="63"/>
      <c r="UFS20" s="63"/>
      <c r="UFT20" s="63"/>
      <c r="UFU20" s="63"/>
      <c r="UFV20" s="63"/>
      <c r="UFW20" s="63"/>
      <c r="UFX20" s="63"/>
      <c r="UFY20" s="63"/>
      <c r="UFZ20" s="63"/>
      <c r="UGA20" s="63"/>
      <c r="UGB20" s="63"/>
      <c r="UGC20" s="63"/>
      <c r="UGD20" s="63"/>
      <c r="UGE20" s="63"/>
      <c r="UGF20" s="63"/>
      <c r="UGG20" s="63"/>
      <c r="UGH20" s="63"/>
      <c r="UGI20" s="63"/>
      <c r="UGJ20" s="63"/>
      <c r="UGK20" s="63"/>
      <c r="UGL20" s="63"/>
      <c r="UGM20" s="63"/>
      <c r="UGN20" s="63"/>
      <c r="UGO20" s="63"/>
      <c r="UGP20" s="63"/>
      <c r="UGQ20" s="63"/>
      <c r="UGR20" s="63"/>
      <c r="UGS20" s="63"/>
      <c r="UGT20" s="63"/>
      <c r="UGU20" s="63"/>
      <c r="UGV20" s="63"/>
      <c r="UGW20" s="63"/>
      <c r="UGX20" s="63"/>
      <c r="UGY20" s="63"/>
      <c r="UGZ20" s="63"/>
      <c r="UHA20" s="63"/>
      <c r="UHB20" s="63"/>
      <c r="UHC20" s="63"/>
      <c r="UHD20" s="63"/>
      <c r="UHE20" s="63"/>
      <c r="UHF20" s="63"/>
      <c r="UHG20" s="63"/>
      <c r="UHH20" s="63"/>
      <c r="UHI20" s="63"/>
      <c r="UHJ20" s="63"/>
      <c r="UHK20" s="63"/>
      <c r="UHL20" s="63"/>
      <c r="UHM20" s="63"/>
      <c r="UHN20" s="63"/>
      <c r="UHO20" s="63"/>
      <c r="UHP20" s="63"/>
      <c r="UHQ20" s="63"/>
      <c r="UHR20" s="63"/>
      <c r="UHS20" s="63"/>
      <c r="UHT20" s="63"/>
      <c r="UHU20" s="63"/>
      <c r="UHV20" s="63"/>
      <c r="UHW20" s="63"/>
      <c r="UHX20" s="63"/>
      <c r="UHY20" s="63"/>
      <c r="UHZ20" s="63"/>
      <c r="UIA20" s="63"/>
      <c r="UIB20" s="63"/>
      <c r="UIC20" s="63"/>
      <c r="UID20" s="63"/>
      <c r="UIE20" s="63"/>
      <c r="UIF20" s="63"/>
      <c r="UIG20" s="63"/>
      <c r="UIH20" s="63"/>
      <c r="UII20" s="63"/>
      <c r="UIJ20" s="63"/>
      <c r="UIK20" s="63"/>
      <c r="UIL20" s="63"/>
      <c r="UIM20" s="63"/>
      <c r="UIN20" s="63"/>
      <c r="UIO20" s="63"/>
      <c r="UIP20" s="63"/>
      <c r="UIQ20" s="63"/>
      <c r="UIR20" s="63"/>
      <c r="UIS20" s="63"/>
      <c r="UIT20" s="63"/>
      <c r="UIU20" s="63"/>
      <c r="UIV20" s="63"/>
      <c r="UIW20" s="63"/>
      <c r="UIX20" s="63"/>
      <c r="UIY20" s="63"/>
      <c r="UIZ20" s="63"/>
      <c r="UJA20" s="63"/>
      <c r="UJB20" s="63"/>
      <c r="UJC20" s="63"/>
      <c r="UJD20" s="63"/>
      <c r="UJE20" s="63"/>
      <c r="UJF20" s="63"/>
      <c r="UJG20" s="63"/>
      <c r="UJH20" s="63"/>
      <c r="UJI20" s="63"/>
      <c r="UJJ20" s="63"/>
      <c r="UJK20" s="63"/>
      <c r="UJL20" s="63"/>
      <c r="UJM20" s="63"/>
      <c r="UJN20" s="63"/>
      <c r="UJO20" s="63"/>
      <c r="UJP20" s="63"/>
      <c r="UJQ20" s="63"/>
      <c r="UJR20" s="63"/>
      <c r="UJS20" s="63"/>
      <c r="UJT20" s="63"/>
      <c r="UJU20" s="63"/>
      <c r="UJV20" s="63"/>
      <c r="UJW20" s="63"/>
      <c r="UJX20" s="63"/>
      <c r="UJY20" s="63"/>
      <c r="UJZ20" s="63"/>
      <c r="UKA20" s="63"/>
      <c r="UKB20" s="63"/>
      <c r="UKC20" s="63"/>
      <c r="UKD20" s="63"/>
      <c r="UKE20" s="63"/>
      <c r="UKF20" s="63"/>
      <c r="UKG20" s="63"/>
      <c r="UKH20" s="63"/>
      <c r="UKI20" s="63"/>
      <c r="UKJ20" s="63"/>
      <c r="UKK20" s="63"/>
      <c r="UKL20" s="63"/>
      <c r="UKM20" s="63"/>
      <c r="UKN20" s="63"/>
      <c r="UKO20" s="63"/>
      <c r="UKP20" s="63"/>
      <c r="UKQ20" s="63"/>
      <c r="UKR20" s="63"/>
      <c r="UKS20" s="63"/>
      <c r="UKT20" s="63"/>
      <c r="UKU20" s="63"/>
      <c r="UKV20" s="63"/>
      <c r="UKW20" s="63"/>
      <c r="UKX20" s="63"/>
      <c r="UKY20" s="63"/>
      <c r="UKZ20" s="63"/>
      <c r="ULA20" s="63"/>
      <c r="ULB20" s="63"/>
      <c r="ULC20" s="63"/>
      <c r="ULD20" s="63"/>
      <c r="ULE20" s="63"/>
      <c r="ULF20" s="63"/>
      <c r="ULG20" s="63"/>
      <c r="ULH20" s="63"/>
      <c r="ULI20" s="63"/>
      <c r="ULJ20" s="63"/>
      <c r="ULK20" s="63"/>
      <c r="ULL20" s="63"/>
      <c r="ULM20" s="63"/>
      <c r="ULN20" s="63"/>
      <c r="ULO20" s="63"/>
      <c r="ULP20" s="63"/>
      <c r="ULQ20" s="63"/>
      <c r="ULR20" s="63"/>
      <c r="ULS20" s="63"/>
      <c r="ULT20" s="63"/>
      <c r="ULU20" s="63"/>
      <c r="ULV20" s="63"/>
      <c r="ULW20" s="63"/>
      <c r="ULX20" s="63"/>
      <c r="ULY20" s="63"/>
      <c r="ULZ20" s="63"/>
      <c r="UMA20" s="63"/>
      <c r="UMB20" s="63"/>
      <c r="UMC20" s="63"/>
      <c r="UMD20" s="63"/>
      <c r="UME20" s="63"/>
      <c r="UMF20" s="63"/>
      <c r="UMG20" s="63"/>
      <c r="UMH20" s="63"/>
      <c r="UMI20" s="63"/>
      <c r="UMJ20" s="63"/>
      <c r="UMK20" s="63"/>
      <c r="UML20" s="63"/>
      <c r="UMM20" s="63"/>
      <c r="UMN20" s="63"/>
      <c r="UMO20" s="63"/>
      <c r="UMP20" s="63"/>
      <c r="UMQ20" s="63"/>
      <c r="UMR20" s="63"/>
      <c r="UMS20" s="63"/>
      <c r="UMT20" s="63"/>
      <c r="UMU20" s="63"/>
      <c r="UMV20" s="63"/>
      <c r="UMW20" s="63"/>
      <c r="UMX20" s="63"/>
      <c r="UMY20" s="63"/>
      <c r="UMZ20" s="63"/>
      <c r="UNA20" s="63"/>
      <c r="UNB20" s="63"/>
      <c r="UNC20" s="63"/>
      <c r="UND20" s="63"/>
      <c r="UNE20" s="63"/>
      <c r="UNF20" s="63"/>
      <c r="UNG20" s="63"/>
      <c r="UNH20" s="63"/>
      <c r="UNI20" s="63"/>
      <c r="UNJ20" s="63"/>
      <c r="UNK20" s="63"/>
      <c r="UNL20" s="63"/>
      <c r="UNM20" s="63"/>
      <c r="UNN20" s="63"/>
      <c r="UNO20" s="63"/>
      <c r="UNP20" s="63"/>
      <c r="UNQ20" s="63"/>
      <c r="UNR20" s="63"/>
      <c r="UNS20" s="63"/>
      <c r="UNT20" s="63"/>
      <c r="UNU20" s="63"/>
      <c r="UNV20" s="63"/>
      <c r="UNW20" s="63"/>
      <c r="UNX20" s="63"/>
      <c r="UNY20" s="63"/>
      <c r="UNZ20" s="63"/>
      <c r="UOA20" s="63"/>
      <c r="UOB20" s="63"/>
      <c r="UOC20" s="63"/>
      <c r="UOD20" s="63"/>
      <c r="UOE20" s="63"/>
      <c r="UOF20" s="63"/>
      <c r="UOG20" s="63"/>
      <c r="UOH20" s="63"/>
      <c r="UOI20" s="63"/>
      <c r="UOJ20" s="63"/>
      <c r="UOK20" s="63"/>
      <c r="UOL20" s="63"/>
      <c r="UOM20" s="63"/>
      <c r="UON20" s="63"/>
      <c r="UOO20" s="63"/>
      <c r="UOP20" s="63"/>
      <c r="UOQ20" s="63"/>
      <c r="UOR20" s="63"/>
      <c r="UOS20" s="63"/>
      <c r="UOT20" s="63"/>
      <c r="UOU20" s="63"/>
      <c r="UOV20" s="63"/>
      <c r="UOW20" s="63"/>
      <c r="UOX20" s="63"/>
      <c r="UOY20" s="63"/>
      <c r="UOZ20" s="63"/>
      <c r="UPA20" s="63"/>
      <c r="UPB20" s="63"/>
      <c r="UPC20" s="63"/>
      <c r="UPD20" s="63"/>
      <c r="UPE20" s="63"/>
      <c r="UPF20" s="63"/>
      <c r="UPG20" s="63"/>
      <c r="UPH20" s="63"/>
      <c r="UPI20" s="63"/>
      <c r="UPJ20" s="63"/>
      <c r="UPK20" s="63"/>
      <c r="UPL20" s="63"/>
      <c r="UPM20" s="63"/>
      <c r="UPN20" s="63"/>
      <c r="UPO20" s="63"/>
      <c r="UPP20" s="63"/>
      <c r="UPQ20" s="63"/>
      <c r="UPR20" s="63"/>
      <c r="UPS20" s="63"/>
      <c r="UPT20" s="63"/>
      <c r="UPU20" s="63"/>
      <c r="UPV20" s="63"/>
      <c r="UPW20" s="63"/>
      <c r="UPX20" s="63"/>
      <c r="UPY20" s="63"/>
      <c r="UPZ20" s="63"/>
      <c r="UQA20" s="63"/>
      <c r="UQB20" s="63"/>
      <c r="UQC20" s="63"/>
      <c r="UQD20" s="63"/>
      <c r="UQE20" s="63"/>
      <c r="UQF20" s="63"/>
      <c r="UQG20" s="63"/>
      <c r="UQH20" s="63"/>
      <c r="UQI20" s="63"/>
      <c r="UQJ20" s="63"/>
      <c r="UQK20" s="63"/>
      <c r="UQL20" s="63"/>
      <c r="UQM20" s="63"/>
      <c r="UQN20" s="63"/>
      <c r="UQO20" s="63"/>
      <c r="UQP20" s="63"/>
      <c r="UQQ20" s="63"/>
      <c r="UQR20" s="63"/>
      <c r="UQS20" s="63"/>
      <c r="UQT20" s="63"/>
      <c r="UQU20" s="63"/>
      <c r="UQV20" s="63"/>
      <c r="UQW20" s="63"/>
      <c r="UQX20" s="63"/>
      <c r="UQY20" s="63"/>
      <c r="UQZ20" s="63"/>
      <c r="URA20" s="63"/>
      <c r="URB20" s="63"/>
      <c r="URC20" s="63"/>
      <c r="URD20" s="63"/>
      <c r="URE20" s="63"/>
      <c r="URF20" s="63"/>
      <c r="URG20" s="63"/>
      <c r="URH20" s="63"/>
      <c r="URI20" s="63"/>
      <c r="URJ20" s="63"/>
      <c r="URK20" s="63"/>
      <c r="URL20" s="63"/>
      <c r="URM20" s="63"/>
      <c r="URN20" s="63"/>
      <c r="URO20" s="63"/>
      <c r="URP20" s="63"/>
      <c r="URQ20" s="63"/>
      <c r="URR20" s="63"/>
      <c r="URS20" s="63"/>
      <c r="URT20" s="63"/>
      <c r="URU20" s="63"/>
      <c r="URV20" s="63"/>
      <c r="URW20" s="63"/>
      <c r="URX20" s="63"/>
      <c r="URY20" s="63"/>
      <c r="URZ20" s="63"/>
      <c r="USA20" s="63"/>
      <c r="USB20" s="63"/>
      <c r="USC20" s="63"/>
      <c r="USD20" s="63"/>
      <c r="USE20" s="63"/>
      <c r="USF20" s="63"/>
      <c r="USG20" s="63"/>
      <c r="USH20" s="63"/>
      <c r="USI20" s="63"/>
      <c r="USJ20" s="63"/>
      <c r="USK20" s="63"/>
      <c r="USL20" s="63"/>
      <c r="USM20" s="63"/>
      <c r="USN20" s="63"/>
      <c r="USO20" s="63"/>
      <c r="USP20" s="63"/>
      <c r="USQ20" s="63"/>
      <c r="USR20" s="63"/>
      <c r="USS20" s="63"/>
      <c r="UST20" s="63"/>
      <c r="USU20" s="63"/>
      <c r="USV20" s="63"/>
      <c r="USW20" s="63"/>
      <c r="USX20" s="63"/>
      <c r="USY20" s="63"/>
      <c r="USZ20" s="63"/>
      <c r="UTA20" s="63"/>
      <c r="UTB20" s="63"/>
      <c r="UTC20" s="63"/>
      <c r="UTD20" s="63"/>
      <c r="UTE20" s="63"/>
      <c r="UTF20" s="63"/>
      <c r="UTG20" s="63"/>
      <c r="UTH20" s="63"/>
      <c r="UTI20" s="63"/>
      <c r="UTJ20" s="63"/>
      <c r="UTK20" s="63"/>
      <c r="UTL20" s="63"/>
      <c r="UTM20" s="63"/>
      <c r="UTN20" s="63"/>
      <c r="UTO20" s="63"/>
      <c r="UTP20" s="63"/>
      <c r="UTQ20" s="63"/>
      <c r="UTR20" s="63"/>
      <c r="UTS20" s="63"/>
      <c r="UTT20" s="63"/>
      <c r="UTU20" s="63"/>
      <c r="UTV20" s="63"/>
      <c r="UTW20" s="63"/>
      <c r="UTX20" s="63"/>
      <c r="UTY20" s="63"/>
      <c r="UTZ20" s="63"/>
      <c r="UUA20" s="63"/>
      <c r="UUB20" s="63"/>
      <c r="UUC20" s="63"/>
      <c r="UUD20" s="63"/>
      <c r="UUE20" s="63"/>
      <c r="UUF20" s="63"/>
      <c r="UUG20" s="63"/>
      <c r="UUH20" s="63"/>
      <c r="UUI20" s="63"/>
      <c r="UUJ20" s="63"/>
      <c r="UUK20" s="63"/>
      <c r="UUL20" s="63"/>
      <c r="UUM20" s="63"/>
      <c r="UUN20" s="63"/>
      <c r="UUO20" s="63"/>
      <c r="UUP20" s="63"/>
      <c r="UUQ20" s="63"/>
      <c r="UUR20" s="63"/>
      <c r="UUS20" s="63"/>
      <c r="UUT20" s="63"/>
      <c r="UUU20" s="63"/>
      <c r="UUV20" s="63"/>
      <c r="UUW20" s="63"/>
      <c r="UUX20" s="63"/>
      <c r="UUY20" s="63"/>
      <c r="UUZ20" s="63"/>
      <c r="UVA20" s="63"/>
      <c r="UVB20" s="63"/>
      <c r="UVC20" s="63"/>
      <c r="UVD20" s="63"/>
      <c r="UVE20" s="63"/>
      <c r="UVF20" s="63"/>
      <c r="UVG20" s="63"/>
      <c r="UVH20" s="63"/>
      <c r="UVI20" s="63"/>
      <c r="UVJ20" s="63"/>
      <c r="UVK20" s="63"/>
      <c r="UVL20" s="63"/>
      <c r="UVM20" s="63"/>
      <c r="UVN20" s="63"/>
      <c r="UVO20" s="63"/>
      <c r="UVP20" s="63"/>
      <c r="UVQ20" s="63"/>
      <c r="UVR20" s="63"/>
      <c r="UVS20" s="63"/>
      <c r="UVT20" s="63"/>
      <c r="UVU20" s="63"/>
      <c r="UVV20" s="63"/>
      <c r="UVW20" s="63"/>
      <c r="UVX20" s="63"/>
      <c r="UVY20" s="63"/>
      <c r="UVZ20" s="63"/>
      <c r="UWA20" s="63"/>
      <c r="UWB20" s="63"/>
      <c r="UWC20" s="63"/>
      <c r="UWD20" s="63"/>
      <c r="UWE20" s="63"/>
      <c r="UWF20" s="63"/>
      <c r="UWG20" s="63"/>
      <c r="UWH20" s="63"/>
      <c r="UWI20" s="63"/>
      <c r="UWJ20" s="63"/>
      <c r="UWK20" s="63"/>
      <c r="UWL20" s="63"/>
      <c r="UWM20" s="63"/>
      <c r="UWN20" s="63"/>
      <c r="UWO20" s="63"/>
      <c r="UWP20" s="63"/>
      <c r="UWQ20" s="63"/>
      <c r="UWR20" s="63"/>
      <c r="UWS20" s="63"/>
      <c r="UWT20" s="63"/>
      <c r="UWU20" s="63"/>
      <c r="UWV20" s="63"/>
      <c r="UWW20" s="63"/>
      <c r="UWX20" s="63"/>
      <c r="UWY20" s="63"/>
      <c r="UWZ20" s="63"/>
      <c r="UXA20" s="63"/>
      <c r="UXB20" s="63"/>
      <c r="UXC20" s="63"/>
      <c r="UXD20" s="63"/>
      <c r="UXE20" s="63"/>
      <c r="UXF20" s="63"/>
      <c r="UXG20" s="63"/>
      <c r="UXH20" s="63"/>
      <c r="UXI20" s="63"/>
      <c r="UXJ20" s="63"/>
      <c r="UXK20" s="63"/>
      <c r="UXL20" s="63"/>
      <c r="UXM20" s="63"/>
      <c r="UXN20" s="63"/>
      <c r="UXO20" s="63"/>
      <c r="UXP20" s="63"/>
      <c r="UXQ20" s="63"/>
      <c r="UXR20" s="63"/>
      <c r="UXS20" s="63"/>
      <c r="UXT20" s="63"/>
      <c r="UXU20" s="63"/>
      <c r="UXV20" s="63"/>
      <c r="UXW20" s="63"/>
      <c r="UXX20" s="63"/>
      <c r="UXY20" s="63"/>
      <c r="UXZ20" s="63"/>
      <c r="UYA20" s="63"/>
      <c r="UYB20" s="63"/>
      <c r="UYC20" s="63"/>
      <c r="UYD20" s="63"/>
      <c r="UYE20" s="63"/>
      <c r="UYF20" s="63"/>
      <c r="UYG20" s="63"/>
      <c r="UYH20" s="63"/>
      <c r="UYI20" s="63"/>
      <c r="UYJ20" s="63"/>
      <c r="UYK20" s="63"/>
      <c r="UYL20" s="63"/>
      <c r="UYM20" s="63"/>
      <c r="UYN20" s="63"/>
      <c r="UYO20" s="63"/>
      <c r="UYP20" s="63"/>
      <c r="UYQ20" s="63"/>
      <c r="UYR20" s="63"/>
      <c r="UYS20" s="63"/>
      <c r="UYT20" s="63"/>
      <c r="UYU20" s="63"/>
      <c r="UYV20" s="63"/>
      <c r="UYW20" s="63"/>
      <c r="UYX20" s="63"/>
      <c r="UYY20" s="63"/>
      <c r="UYZ20" s="63"/>
      <c r="UZA20" s="63"/>
      <c r="UZB20" s="63"/>
      <c r="UZC20" s="63"/>
      <c r="UZD20" s="63"/>
      <c r="UZE20" s="63"/>
      <c r="UZF20" s="63"/>
      <c r="UZG20" s="63"/>
      <c r="UZH20" s="63"/>
      <c r="UZI20" s="63"/>
      <c r="UZJ20" s="63"/>
      <c r="UZK20" s="63"/>
      <c r="UZL20" s="63"/>
      <c r="UZM20" s="63"/>
      <c r="UZN20" s="63"/>
      <c r="UZO20" s="63"/>
      <c r="UZP20" s="63"/>
      <c r="UZQ20" s="63"/>
      <c r="UZR20" s="63"/>
      <c r="UZS20" s="63"/>
      <c r="UZT20" s="63"/>
      <c r="UZU20" s="63"/>
      <c r="UZV20" s="63"/>
      <c r="UZW20" s="63"/>
      <c r="UZX20" s="63"/>
      <c r="UZY20" s="63"/>
      <c r="UZZ20" s="63"/>
      <c r="VAA20" s="63"/>
      <c r="VAB20" s="63"/>
      <c r="VAC20" s="63"/>
      <c r="VAD20" s="63"/>
      <c r="VAE20" s="63"/>
      <c r="VAF20" s="63"/>
      <c r="VAG20" s="63"/>
      <c r="VAH20" s="63"/>
      <c r="VAI20" s="63"/>
      <c r="VAJ20" s="63"/>
      <c r="VAK20" s="63"/>
      <c r="VAL20" s="63"/>
      <c r="VAM20" s="63"/>
      <c r="VAN20" s="63"/>
      <c r="VAO20" s="63"/>
      <c r="VAP20" s="63"/>
      <c r="VAQ20" s="63"/>
      <c r="VAR20" s="63"/>
      <c r="VAS20" s="63"/>
      <c r="VAT20" s="63"/>
      <c r="VAU20" s="63"/>
      <c r="VAV20" s="63"/>
      <c r="VAW20" s="63"/>
      <c r="VAX20" s="63"/>
      <c r="VAY20" s="63"/>
      <c r="VAZ20" s="63"/>
      <c r="VBA20" s="63"/>
      <c r="VBB20" s="63"/>
      <c r="VBC20" s="63"/>
      <c r="VBD20" s="63"/>
      <c r="VBE20" s="63"/>
      <c r="VBF20" s="63"/>
      <c r="VBG20" s="63"/>
      <c r="VBH20" s="63"/>
      <c r="VBI20" s="63"/>
      <c r="VBJ20" s="63"/>
      <c r="VBK20" s="63"/>
      <c r="VBL20" s="63"/>
      <c r="VBM20" s="63"/>
      <c r="VBN20" s="63"/>
      <c r="VBO20" s="63"/>
      <c r="VBP20" s="63"/>
      <c r="VBQ20" s="63"/>
      <c r="VBR20" s="63"/>
      <c r="VBS20" s="63"/>
      <c r="VBT20" s="63"/>
      <c r="VBU20" s="63"/>
      <c r="VBV20" s="63"/>
      <c r="VBW20" s="63"/>
      <c r="VBX20" s="63"/>
      <c r="VBY20" s="63"/>
      <c r="VBZ20" s="63"/>
      <c r="VCA20" s="63"/>
      <c r="VCB20" s="63"/>
      <c r="VCC20" s="63"/>
      <c r="VCD20" s="63"/>
      <c r="VCE20" s="63"/>
      <c r="VCF20" s="63"/>
      <c r="VCG20" s="63"/>
      <c r="VCH20" s="63"/>
      <c r="VCI20" s="63"/>
      <c r="VCJ20" s="63"/>
      <c r="VCK20" s="63"/>
      <c r="VCL20" s="63"/>
      <c r="VCM20" s="63"/>
      <c r="VCN20" s="63"/>
      <c r="VCO20" s="63"/>
      <c r="VCP20" s="63"/>
      <c r="VCQ20" s="63"/>
      <c r="VCR20" s="63"/>
      <c r="VCS20" s="63"/>
      <c r="VCT20" s="63"/>
      <c r="VCU20" s="63"/>
      <c r="VCV20" s="63"/>
      <c r="VCW20" s="63"/>
      <c r="VCX20" s="63"/>
      <c r="VCY20" s="63"/>
      <c r="VCZ20" s="63"/>
      <c r="VDA20" s="63"/>
      <c r="VDB20" s="63"/>
      <c r="VDC20" s="63"/>
      <c r="VDD20" s="63"/>
      <c r="VDE20" s="63"/>
      <c r="VDF20" s="63"/>
      <c r="VDG20" s="63"/>
      <c r="VDH20" s="63"/>
      <c r="VDI20" s="63"/>
      <c r="VDJ20" s="63"/>
      <c r="VDK20" s="63"/>
      <c r="VDL20" s="63"/>
      <c r="VDM20" s="63"/>
      <c r="VDN20" s="63"/>
      <c r="VDO20" s="63"/>
      <c r="VDP20" s="63"/>
      <c r="VDQ20" s="63"/>
      <c r="VDR20" s="63"/>
      <c r="VDS20" s="63"/>
      <c r="VDT20" s="63"/>
      <c r="VDU20" s="63"/>
      <c r="VDV20" s="63"/>
      <c r="VDW20" s="63"/>
      <c r="VDX20" s="63"/>
      <c r="VDY20" s="63"/>
      <c r="VDZ20" s="63"/>
      <c r="VEA20" s="63"/>
      <c r="VEB20" s="63"/>
      <c r="VEC20" s="63"/>
      <c r="VED20" s="63"/>
      <c r="VEE20" s="63"/>
      <c r="VEF20" s="63"/>
      <c r="VEG20" s="63"/>
      <c r="VEH20" s="63"/>
      <c r="VEI20" s="63"/>
      <c r="VEJ20" s="63"/>
      <c r="VEK20" s="63"/>
      <c r="VEL20" s="63"/>
      <c r="VEM20" s="63"/>
      <c r="VEN20" s="63"/>
      <c r="VEO20" s="63"/>
      <c r="VEP20" s="63"/>
      <c r="VEQ20" s="63"/>
      <c r="VER20" s="63"/>
      <c r="VES20" s="63"/>
      <c r="VET20" s="63"/>
      <c r="VEU20" s="63"/>
      <c r="VEV20" s="63"/>
      <c r="VEW20" s="63"/>
      <c r="VEX20" s="63"/>
      <c r="VEY20" s="63"/>
      <c r="VEZ20" s="63"/>
      <c r="VFA20" s="63"/>
      <c r="VFB20" s="63"/>
      <c r="VFC20" s="63"/>
      <c r="VFD20" s="63"/>
      <c r="VFE20" s="63"/>
      <c r="VFF20" s="63"/>
      <c r="VFG20" s="63"/>
      <c r="VFH20" s="63"/>
      <c r="VFI20" s="63"/>
      <c r="VFJ20" s="63"/>
      <c r="VFK20" s="63"/>
      <c r="VFL20" s="63"/>
      <c r="VFM20" s="63"/>
      <c r="VFN20" s="63"/>
      <c r="VFO20" s="63"/>
      <c r="VFP20" s="63"/>
      <c r="VFQ20" s="63"/>
      <c r="VFR20" s="63"/>
      <c r="VFS20" s="63"/>
      <c r="VFT20" s="63"/>
      <c r="VFU20" s="63"/>
      <c r="VFV20" s="63"/>
      <c r="VFW20" s="63"/>
      <c r="VFX20" s="63"/>
      <c r="VFY20" s="63"/>
      <c r="VFZ20" s="63"/>
      <c r="VGA20" s="63"/>
      <c r="VGB20" s="63"/>
      <c r="VGC20" s="63"/>
      <c r="VGD20" s="63"/>
      <c r="VGE20" s="63"/>
      <c r="VGF20" s="63"/>
      <c r="VGG20" s="63"/>
      <c r="VGH20" s="63"/>
      <c r="VGI20" s="63"/>
      <c r="VGJ20" s="63"/>
      <c r="VGK20" s="63"/>
      <c r="VGL20" s="63"/>
      <c r="VGM20" s="63"/>
      <c r="VGN20" s="63"/>
      <c r="VGO20" s="63"/>
      <c r="VGP20" s="63"/>
      <c r="VGQ20" s="63"/>
      <c r="VGR20" s="63"/>
      <c r="VGS20" s="63"/>
      <c r="VGT20" s="63"/>
      <c r="VGU20" s="63"/>
      <c r="VGV20" s="63"/>
      <c r="VGW20" s="63"/>
      <c r="VGX20" s="63"/>
      <c r="VGY20" s="63"/>
      <c r="VGZ20" s="63"/>
      <c r="VHA20" s="63"/>
      <c r="VHB20" s="63"/>
      <c r="VHC20" s="63"/>
      <c r="VHD20" s="63"/>
      <c r="VHE20" s="63"/>
      <c r="VHF20" s="63"/>
      <c r="VHG20" s="63"/>
      <c r="VHH20" s="63"/>
      <c r="VHI20" s="63"/>
      <c r="VHJ20" s="63"/>
      <c r="VHK20" s="63"/>
      <c r="VHL20" s="63"/>
      <c r="VHM20" s="63"/>
      <c r="VHN20" s="63"/>
      <c r="VHO20" s="63"/>
      <c r="VHP20" s="63"/>
      <c r="VHQ20" s="63"/>
      <c r="VHR20" s="63"/>
      <c r="VHS20" s="63"/>
      <c r="VHT20" s="63"/>
      <c r="VHU20" s="63"/>
      <c r="VHV20" s="63"/>
      <c r="VHW20" s="63"/>
      <c r="VHX20" s="63"/>
      <c r="VHY20" s="63"/>
      <c r="VHZ20" s="63"/>
      <c r="VIA20" s="63"/>
      <c r="VIB20" s="63"/>
      <c r="VIC20" s="63"/>
      <c r="VID20" s="63"/>
      <c r="VIE20" s="63"/>
      <c r="VIF20" s="63"/>
      <c r="VIG20" s="63"/>
      <c r="VIH20" s="63"/>
      <c r="VII20" s="63"/>
      <c r="VIJ20" s="63"/>
      <c r="VIK20" s="63"/>
      <c r="VIL20" s="63"/>
      <c r="VIM20" s="63"/>
      <c r="VIN20" s="63"/>
      <c r="VIO20" s="63"/>
      <c r="VIP20" s="63"/>
      <c r="VIQ20" s="63"/>
      <c r="VIR20" s="63"/>
      <c r="VIS20" s="63"/>
      <c r="VIT20" s="63"/>
      <c r="VIU20" s="63"/>
      <c r="VIV20" s="63"/>
      <c r="VIW20" s="63"/>
      <c r="VIX20" s="63"/>
      <c r="VIY20" s="63"/>
      <c r="VIZ20" s="63"/>
      <c r="VJA20" s="63"/>
      <c r="VJB20" s="63"/>
      <c r="VJC20" s="63"/>
      <c r="VJD20" s="63"/>
      <c r="VJE20" s="63"/>
      <c r="VJF20" s="63"/>
      <c r="VJG20" s="63"/>
      <c r="VJH20" s="63"/>
      <c r="VJI20" s="63"/>
      <c r="VJJ20" s="63"/>
      <c r="VJK20" s="63"/>
      <c r="VJL20" s="63"/>
      <c r="VJM20" s="63"/>
      <c r="VJN20" s="63"/>
      <c r="VJO20" s="63"/>
      <c r="VJP20" s="63"/>
      <c r="VJQ20" s="63"/>
      <c r="VJR20" s="63"/>
      <c r="VJS20" s="63"/>
      <c r="VJT20" s="63"/>
      <c r="VJU20" s="63"/>
      <c r="VJV20" s="63"/>
      <c r="VJW20" s="63"/>
      <c r="VJX20" s="63"/>
      <c r="VJY20" s="63"/>
      <c r="VJZ20" s="63"/>
      <c r="VKA20" s="63"/>
      <c r="VKB20" s="63"/>
      <c r="VKC20" s="63"/>
      <c r="VKD20" s="63"/>
      <c r="VKE20" s="63"/>
      <c r="VKF20" s="63"/>
      <c r="VKG20" s="63"/>
      <c r="VKH20" s="63"/>
      <c r="VKI20" s="63"/>
      <c r="VKJ20" s="63"/>
      <c r="VKK20" s="63"/>
      <c r="VKL20" s="63"/>
      <c r="VKM20" s="63"/>
      <c r="VKN20" s="63"/>
      <c r="VKO20" s="63"/>
      <c r="VKP20" s="63"/>
      <c r="VKQ20" s="63"/>
      <c r="VKR20" s="63"/>
      <c r="VKS20" s="63"/>
      <c r="VKT20" s="63"/>
      <c r="VKU20" s="63"/>
      <c r="VKV20" s="63"/>
      <c r="VKW20" s="63"/>
      <c r="VKX20" s="63"/>
      <c r="VKY20" s="63"/>
      <c r="VKZ20" s="63"/>
      <c r="VLA20" s="63"/>
      <c r="VLB20" s="63"/>
      <c r="VLC20" s="63"/>
      <c r="VLD20" s="63"/>
      <c r="VLE20" s="63"/>
      <c r="VLF20" s="63"/>
      <c r="VLG20" s="63"/>
      <c r="VLH20" s="63"/>
      <c r="VLI20" s="63"/>
      <c r="VLJ20" s="63"/>
      <c r="VLK20" s="63"/>
      <c r="VLL20" s="63"/>
      <c r="VLM20" s="63"/>
      <c r="VLN20" s="63"/>
      <c r="VLO20" s="63"/>
      <c r="VLP20" s="63"/>
      <c r="VLQ20" s="63"/>
      <c r="VLR20" s="63"/>
      <c r="VLS20" s="63"/>
      <c r="VLT20" s="63"/>
      <c r="VLU20" s="63"/>
      <c r="VLV20" s="63"/>
      <c r="VLW20" s="63"/>
      <c r="VLX20" s="63"/>
      <c r="VLY20" s="63"/>
      <c r="VLZ20" s="63"/>
      <c r="VMA20" s="63"/>
      <c r="VMB20" s="63"/>
      <c r="VMC20" s="63"/>
      <c r="VMD20" s="63"/>
      <c r="VME20" s="63"/>
      <c r="VMF20" s="63"/>
      <c r="VMG20" s="63"/>
      <c r="VMH20" s="63"/>
      <c r="VMI20" s="63"/>
      <c r="VMJ20" s="63"/>
      <c r="VMK20" s="63"/>
      <c r="VML20" s="63"/>
      <c r="VMM20" s="63"/>
      <c r="VMN20" s="63"/>
      <c r="VMO20" s="63"/>
      <c r="VMP20" s="63"/>
      <c r="VMQ20" s="63"/>
      <c r="VMR20" s="63"/>
      <c r="VMS20" s="63"/>
      <c r="VMT20" s="63"/>
      <c r="VMU20" s="63"/>
      <c r="VMV20" s="63"/>
      <c r="VMW20" s="63"/>
      <c r="VMX20" s="63"/>
      <c r="VMY20" s="63"/>
      <c r="VMZ20" s="63"/>
      <c r="VNA20" s="63"/>
      <c r="VNB20" s="63"/>
      <c r="VNC20" s="63"/>
      <c r="VND20" s="63"/>
      <c r="VNE20" s="63"/>
      <c r="VNF20" s="63"/>
      <c r="VNG20" s="63"/>
      <c r="VNH20" s="63"/>
      <c r="VNI20" s="63"/>
      <c r="VNJ20" s="63"/>
      <c r="VNK20" s="63"/>
      <c r="VNL20" s="63"/>
      <c r="VNM20" s="63"/>
      <c r="VNN20" s="63"/>
      <c r="VNO20" s="63"/>
      <c r="VNP20" s="63"/>
      <c r="VNQ20" s="63"/>
      <c r="VNR20" s="63"/>
      <c r="VNS20" s="63"/>
      <c r="VNT20" s="63"/>
      <c r="VNU20" s="63"/>
      <c r="VNV20" s="63"/>
      <c r="VNW20" s="63"/>
      <c r="VNX20" s="63"/>
      <c r="VNY20" s="63"/>
      <c r="VNZ20" s="63"/>
      <c r="VOA20" s="63"/>
      <c r="VOB20" s="63"/>
      <c r="VOC20" s="63"/>
      <c r="VOD20" s="63"/>
      <c r="VOE20" s="63"/>
      <c r="VOF20" s="63"/>
      <c r="VOG20" s="63"/>
      <c r="VOH20" s="63"/>
      <c r="VOI20" s="63"/>
      <c r="VOJ20" s="63"/>
      <c r="VOK20" s="63"/>
      <c r="VOL20" s="63"/>
      <c r="VOM20" s="63"/>
      <c r="VON20" s="63"/>
      <c r="VOO20" s="63"/>
      <c r="VOP20" s="63"/>
      <c r="VOQ20" s="63"/>
      <c r="VOR20" s="63"/>
      <c r="VOS20" s="63"/>
      <c r="VOT20" s="63"/>
      <c r="VOU20" s="63"/>
      <c r="VOV20" s="63"/>
      <c r="VOW20" s="63"/>
      <c r="VOX20" s="63"/>
      <c r="VOY20" s="63"/>
      <c r="VOZ20" s="63"/>
      <c r="VPA20" s="63"/>
      <c r="VPB20" s="63"/>
      <c r="VPC20" s="63"/>
      <c r="VPD20" s="63"/>
      <c r="VPE20" s="63"/>
      <c r="VPF20" s="63"/>
      <c r="VPG20" s="63"/>
      <c r="VPH20" s="63"/>
      <c r="VPI20" s="63"/>
      <c r="VPJ20" s="63"/>
      <c r="VPK20" s="63"/>
      <c r="VPL20" s="63"/>
      <c r="VPM20" s="63"/>
      <c r="VPN20" s="63"/>
      <c r="VPO20" s="63"/>
      <c r="VPP20" s="63"/>
      <c r="VPQ20" s="63"/>
      <c r="VPR20" s="63"/>
      <c r="VPS20" s="63"/>
      <c r="VPT20" s="63"/>
      <c r="VPU20" s="63"/>
      <c r="VPV20" s="63"/>
      <c r="VPW20" s="63"/>
      <c r="VPX20" s="63"/>
      <c r="VPY20" s="63"/>
      <c r="VPZ20" s="63"/>
      <c r="VQA20" s="63"/>
      <c r="VQB20" s="63"/>
      <c r="VQC20" s="63"/>
      <c r="VQD20" s="63"/>
      <c r="VQE20" s="63"/>
      <c r="VQF20" s="63"/>
      <c r="VQG20" s="63"/>
      <c r="VQH20" s="63"/>
      <c r="VQI20" s="63"/>
      <c r="VQJ20" s="63"/>
      <c r="VQK20" s="63"/>
      <c r="VQL20" s="63"/>
      <c r="VQM20" s="63"/>
      <c r="VQN20" s="63"/>
      <c r="VQO20" s="63"/>
      <c r="VQP20" s="63"/>
      <c r="VQQ20" s="63"/>
      <c r="VQR20" s="63"/>
      <c r="VQS20" s="63"/>
      <c r="VQT20" s="63"/>
      <c r="VQU20" s="63"/>
      <c r="VQV20" s="63"/>
      <c r="VQW20" s="63"/>
      <c r="VQX20" s="63"/>
      <c r="VQY20" s="63"/>
      <c r="VQZ20" s="63"/>
      <c r="VRA20" s="63"/>
      <c r="VRB20" s="63"/>
      <c r="VRC20" s="63"/>
      <c r="VRD20" s="63"/>
      <c r="VRE20" s="63"/>
      <c r="VRF20" s="63"/>
      <c r="VRG20" s="63"/>
      <c r="VRH20" s="63"/>
      <c r="VRI20" s="63"/>
      <c r="VRJ20" s="63"/>
      <c r="VRK20" s="63"/>
      <c r="VRL20" s="63"/>
      <c r="VRM20" s="63"/>
      <c r="VRN20" s="63"/>
      <c r="VRO20" s="63"/>
      <c r="VRP20" s="63"/>
      <c r="VRQ20" s="63"/>
      <c r="VRR20" s="63"/>
      <c r="VRS20" s="63"/>
      <c r="VRT20" s="63"/>
      <c r="VRU20" s="63"/>
      <c r="VRV20" s="63"/>
      <c r="VRW20" s="63"/>
      <c r="VRX20" s="63"/>
      <c r="VRY20" s="63"/>
      <c r="VRZ20" s="63"/>
      <c r="VSA20" s="63"/>
      <c r="VSB20" s="63"/>
      <c r="VSC20" s="63"/>
      <c r="VSD20" s="63"/>
      <c r="VSE20" s="63"/>
      <c r="VSF20" s="63"/>
      <c r="VSG20" s="63"/>
      <c r="VSH20" s="63"/>
      <c r="VSI20" s="63"/>
      <c r="VSJ20" s="63"/>
      <c r="VSK20" s="63"/>
      <c r="VSL20" s="63"/>
      <c r="VSM20" s="63"/>
      <c r="VSN20" s="63"/>
      <c r="VSO20" s="63"/>
      <c r="VSP20" s="63"/>
      <c r="VSQ20" s="63"/>
      <c r="VSR20" s="63"/>
      <c r="VSS20" s="63"/>
      <c r="VST20" s="63"/>
      <c r="VSU20" s="63"/>
      <c r="VSV20" s="63"/>
      <c r="VSW20" s="63"/>
      <c r="VSX20" s="63"/>
      <c r="VSY20" s="63"/>
      <c r="VSZ20" s="63"/>
      <c r="VTA20" s="63"/>
      <c r="VTB20" s="63"/>
      <c r="VTC20" s="63"/>
      <c r="VTD20" s="63"/>
      <c r="VTE20" s="63"/>
      <c r="VTF20" s="63"/>
      <c r="VTG20" s="63"/>
      <c r="VTH20" s="63"/>
      <c r="VTI20" s="63"/>
      <c r="VTJ20" s="63"/>
      <c r="VTK20" s="63"/>
      <c r="VTL20" s="63"/>
      <c r="VTM20" s="63"/>
      <c r="VTN20" s="63"/>
      <c r="VTO20" s="63"/>
      <c r="VTP20" s="63"/>
      <c r="VTQ20" s="63"/>
      <c r="VTR20" s="63"/>
      <c r="VTS20" s="63"/>
      <c r="VTT20" s="63"/>
      <c r="VTU20" s="63"/>
      <c r="VTV20" s="63"/>
      <c r="VTW20" s="63"/>
      <c r="VTX20" s="63"/>
      <c r="VTY20" s="63"/>
      <c r="VTZ20" s="63"/>
      <c r="VUA20" s="63"/>
      <c r="VUB20" s="63"/>
      <c r="VUC20" s="63"/>
      <c r="VUD20" s="63"/>
      <c r="VUE20" s="63"/>
      <c r="VUF20" s="63"/>
      <c r="VUG20" s="63"/>
      <c r="VUH20" s="63"/>
      <c r="VUI20" s="63"/>
      <c r="VUJ20" s="63"/>
      <c r="VUK20" s="63"/>
      <c r="VUL20" s="63"/>
      <c r="VUM20" s="63"/>
      <c r="VUN20" s="63"/>
      <c r="VUO20" s="63"/>
      <c r="VUP20" s="63"/>
      <c r="VUQ20" s="63"/>
      <c r="VUR20" s="63"/>
      <c r="VUS20" s="63"/>
      <c r="VUT20" s="63"/>
      <c r="VUU20" s="63"/>
      <c r="VUV20" s="63"/>
      <c r="VUW20" s="63"/>
      <c r="VUX20" s="63"/>
      <c r="VUY20" s="63"/>
      <c r="VUZ20" s="63"/>
      <c r="VVA20" s="63"/>
      <c r="VVB20" s="63"/>
      <c r="VVC20" s="63"/>
      <c r="VVD20" s="63"/>
      <c r="VVE20" s="63"/>
      <c r="VVF20" s="63"/>
      <c r="VVG20" s="63"/>
      <c r="VVH20" s="63"/>
      <c r="VVI20" s="63"/>
      <c r="VVJ20" s="63"/>
      <c r="VVK20" s="63"/>
      <c r="VVL20" s="63"/>
      <c r="VVM20" s="63"/>
      <c r="VVN20" s="63"/>
      <c r="VVO20" s="63"/>
      <c r="VVP20" s="63"/>
      <c r="VVQ20" s="63"/>
      <c r="VVR20" s="63"/>
      <c r="VVS20" s="63"/>
      <c r="VVT20" s="63"/>
      <c r="VVU20" s="63"/>
      <c r="VVV20" s="63"/>
      <c r="VVW20" s="63"/>
      <c r="VVX20" s="63"/>
      <c r="VVY20" s="63"/>
      <c r="VVZ20" s="63"/>
      <c r="VWA20" s="63"/>
      <c r="VWB20" s="63"/>
      <c r="VWC20" s="63"/>
      <c r="VWD20" s="63"/>
      <c r="VWE20" s="63"/>
      <c r="VWF20" s="63"/>
      <c r="VWG20" s="63"/>
      <c r="VWH20" s="63"/>
      <c r="VWI20" s="63"/>
      <c r="VWJ20" s="63"/>
      <c r="VWK20" s="63"/>
      <c r="VWL20" s="63"/>
      <c r="VWM20" s="63"/>
      <c r="VWN20" s="63"/>
      <c r="VWO20" s="63"/>
      <c r="VWP20" s="63"/>
      <c r="VWQ20" s="63"/>
      <c r="VWR20" s="63"/>
      <c r="VWS20" s="63"/>
      <c r="VWT20" s="63"/>
      <c r="VWU20" s="63"/>
      <c r="VWV20" s="63"/>
      <c r="VWW20" s="63"/>
      <c r="VWX20" s="63"/>
      <c r="VWY20" s="63"/>
      <c r="VWZ20" s="63"/>
      <c r="VXA20" s="63"/>
      <c r="VXB20" s="63"/>
      <c r="VXC20" s="63"/>
      <c r="VXD20" s="63"/>
      <c r="VXE20" s="63"/>
      <c r="VXF20" s="63"/>
      <c r="VXG20" s="63"/>
      <c r="VXH20" s="63"/>
      <c r="VXI20" s="63"/>
      <c r="VXJ20" s="63"/>
      <c r="VXK20" s="63"/>
      <c r="VXL20" s="63"/>
      <c r="VXM20" s="63"/>
      <c r="VXN20" s="63"/>
      <c r="VXO20" s="63"/>
      <c r="VXP20" s="63"/>
      <c r="VXQ20" s="63"/>
      <c r="VXR20" s="63"/>
      <c r="VXS20" s="63"/>
      <c r="VXT20" s="63"/>
      <c r="VXU20" s="63"/>
      <c r="VXV20" s="63"/>
      <c r="VXW20" s="63"/>
      <c r="VXX20" s="63"/>
      <c r="VXY20" s="63"/>
      <c r="VXZ20" s="63"/>
      <c r="VYA20" s="63"/>
      <c r="VYB20" s="63"/>
      <c r="VYC20" s="63"/>
      <c r="VYD20" s="63"/>
      <c r="VYE20" s="63"/>
      <c r="VYF20" s="63"/>
      <c r="VYG20" s="63"/>
      <c r="VYH20" s="63"/>
      <c r="VYI20" s="63"/>
      <c r="VYJ20" s="63"/>
      <c r="VYK20" s="63"/>
      <c r="VYL20" s="63"/>
      <c r="VYM20" s="63"/>
      <c r="VYN20" s="63"/>
      <c r="VYO20" s="63"/>
      <c r="VYP20" s="63"/>
      <c r="VYQ20" s="63"/>
      <c r="VYR20" s="63"/>
      <c r="VYS20" s="63"/>
      <c r="VYT20" s="63"/>
      <c r="VYU20" s="63"/>
      <c r="VYV20" s="63"/>
      <c r="VYW20" s="63"/>
      <c r="VYX20" s="63"/>
      <c r="VYY20" s="63"/>
      <c r="VYZ20" s="63"/>
      <c r="VZA20" s="63"/>
      <c r="VZB20" s="63"/>
      <c r="VZC20" s="63"/>
      <c r="VZD20" s="63"/>
      <c r="VZE20" s="63"/>
      <c r="VZF20" s="63"/>
      <c r="VZG20" s="63"/>
      <c r="VZH20" s="63"/>
      <c r="VZI20" s="63"/>
      <c r="VZJ20" s="63"/>
      <c r="VZK20" s="63"/>
      <c r="VZL20" s="63"/>
      <c r="VZM20" s="63"/>
      <c r="VZN20" s="63"/>
      <c r="VZO20" s="63"/>
      <c r="VZP20" s="63"/>
      <c r="VZQ20" s="63"/>
      <c r="VZR20" s="63"/>
      <c r="VZS20" s="63"/>
      <c r="VZT20" s="63"/>
      <c r="VZU20" s="63"/>
      <c r="VZV20" s="63"/>
      <c r="VZW20" s="63"/>
      <c r="VZX20" s="63"/>
      <c r="VZY20" s="63"/>
      <c r="VZZ20" s="63"/>
      <c r="WAA20" s="63"/>
      <c r="WAB20" s="63"/>
      <c r="WAC20" s="63"/>
      <c r="WAD20" s="63"/>
      <c r="WAE20" s="63"/>
      <c r="WAF20" s="63"/>
      <c r="WAG20" s="63"/>
      <c r="WAH20" s="63"/>
      <c r="WAI20" s="63"/>
      <c r="WAJ20" s="63"/>
      <c r="WAK20" s="63"/>
      <c r="WAL20" s="63"/>
      <c r="WAM20" s="63"/>
      <c r="WAN20" s="63"/>
      <c r="WAO20" s="63"/>
      <c r="WAP20" s="63"/>
      <c r="WAQ20" s="63"/>
      <c r="WAR20" s="63"/>
      <c r="WAS20" s="63"/>
      <c r="WAT20" s="63"/>
      <c r="WAU20" s="63"/>
      <c r="WAV20" s="63"/>
      <c r="WAW20" s="63"/>
      <c r="WAX20" s="63"/>
      <c r="WAY20" s="63"/>
      <c r="WAZ20" s="63"/>
      <c r="WBA20" s="63"/>
      <c r="WBB20" s="63"/>
      <c r="WBC20" s="63"/>
      <c r="WBD20" s="63"/>
      <c r="WBE20" s="63"/>
      <c r="WBF20" s="63"/>
      <c r="WBG20" s="63"/>
      <c r="WBH20" s="63"/>
      <c r="WBI20" s="63"/>
      <c r="WBJ20" s="63"/>
      <c r="WBK20" s="63"/>
      <c r="WBL20" s="63"/>
      <c r="WBM20" s="63"/>
      <c r="WBN20" s="63"/>
      <c r="WBO20" s="63"/>
      <c r="WBP20" s="63"/>
      <c r="WBQ20" s="63"/>
      <c r="WBR20" s="63"/>
      <c r="WBS20" s="63"/>
      <c r="WBT20" s="63"/>
      <c r="WBU20" s="63"/>
      <c r="WBV20" s="63"/>
      <c r="WBW20" s="63"/>
      <c r="WBX20" s="63"/>
      <c r="WBY20" s="63"/>
      <c r="WBZ20" s="63"/>
      <c r="WCA20" s="63"/>
      <c r="WCB20" s="63"/>
      <c r="WCC20" s="63"/>
      <c r="WCD20" s="63"/>
      <c r="WCE20" s="63"/>
      <c r="WCF20" s="63"/>
      <c r="WCG20" s="63"/>
      <c r="WCH20" s="63"/>
      <c r="WCI20" s="63"/>
      <c r="WCJ20" s="63"/>
      <c r="WCK20" s="63"/>
      <c r="WCL20" s="63"/>
      <c r="WCM20" s="63"/>
      <c r="WCN20" s="63"/>
      <c r="WCO20" s="63"/>
      <c r="WCP20" s="63"/>
      <c r="WCQ20" s="63"/>
      <c r="WCR20" s="63"/>
      <c r="WCS20" s="63"/>
      <c r="WCT20" s="63"/>
      <c r="WCU20" s="63"/>
      <c r="WCV20" s="63"/>
      <c r="WCW20" s="63"/>
      <c r="WCX20" s="63"/>
      <c r="WCY20" s="63"/>
      <c r="WCZ20" s="63"/>
      <c r="WDA20" s="63"/>
      <c r="WDB20" s="63"/>
      <c r="WDC20" s="63"/>
      <c r="WDD20" s="63"/>
      <c r="WDE20" s="63"/>
      <c r="WDF20" s="63"/>
      <c r="WDG20" s="63"/>
      <c r="WDH20" s="63"/>
      <c r="WDI20" s="63"/>
      <c r="WDJ20" s="63"/>
      <c r="WDK20" s="63"/>
      <c r="WDL20" s="63"/>
      <c r="WDM20" s="63"/>
      <c r="WDN20" s="63"/>
      <c r="WDO20" s="63"/>
      <c r="WDP20" s="63"/>
      <c r="WDQ20" s="63"/>
      <c r="WDR20" s="63"/>
      <c r="WDS20" s="63"/>
      <c r="WDT20" s="63"/>
      <c r="WDU20" s="63"/>
      <c r="WDV20" s="63"/>
      <c r="WDW20" s="63"/>
      <c r="WDX20" s="63"/>
      <c r="WDY20" s="63"/>
      <c r="WDZ20" s="63"/>
      <c r="WEA20" s="63"/>
      <c r="WEB20" s="63"/>
      <c r="WEC20" s="63"/>
      <c r="WED20" s="63"/>
      <c r="WEE20" s="63"/>
      <c r="WEF20" s="63"/>
      <c r="WEG20" s="63"/>
      <c r="WEH20" s="63"/>
      <c r="WEI20" s="63"/>
      <c r="WEJ20" s="63"/>
      <c r="WEK20" s="63"/>
      <c r="WEL20" s="63"/>
      <c r="WEM20" s="63"/>
      <c r="WEN20" s="63"/>
      <c r="WEO20" s="63"/>
      <c r="WEP20" s="63"/>
      <c r="WEQ20" s="63"/>
      <c r="WER20" s="63"/>
      <c r="WES20" s="63"/>
      <c r="WET20" s="63"/>
      <c r="WEU20" s="63"/>
      <c r="WEV20" s="63"/>
      <c r="WEW20" s="63"/>
      <c r="WEX20" s="63"/>
      <c r="WEY20" s="63"/>
      <c r="WEZ20" s="63"/>
      <c r="WFA20" s="63"/>
      <c r="WFB20" s="63"/>
      <c r="WFC20" s="63"/>
      <c r="WFD20" s="63"/>
      <c r="WFE20" s="63"/>
      <c r="WFF20" s="63"/>
      <c r="WFG20" s="63"/>
      <c r="WFH20" s="63"/>
      <c r="WFI20" s="63"/>
      <c r="WFJ20" s="63"/>
      <c r="WFK20" s="63"/>
      <c r="WFL20" s="63"/>
      <c r="WFM20" s="63"/>
      <c r="WFN20" s="63"/>
      <c r="WFO20" s="63"/>
      <c r="WFP20" s="63"/>
      <c r="WFQ20" s="63"/>
      <c r="WFR20" s="63"/>
      <c r="WFS20" s="63"/>
      <c r="WFT20" s="63"/>
      <c r="WFU20" s="63"/>
      <c r="WFV20" s="63"/>
      <c r="WFW20" s="63"/>
      <c r="WFX20" s="63"/>
      <c r="WFY20" s="63"/>
      <c r="WFZ20" s="63"/>
      <c r="WGA20" s="63"/>
      <c r="WGB20" s="63"/>
      <c r="WGC20" s="63"/>
      <c r="WGD20" s="63"/>
      <c r="WGE20" s="63"/>
      <c r="WGF20" s="63"/>
      <c r="WGG20" s="63"/>
      <c r="WGH20" s="63"/>
      <c r="WGI20" s="63"/>
      <c r="WGJ20" s="63"/>
      <c r="WGK20" s="63"/>
      <c r="WGL20" s="63"/>
      <c r="WGM20" s="63"/>
      <c r="WGN20" s="63"/>
      <c r="WGO20" s="63"/>
      <c r="WGP20" s="63"/>
      <c r="WGQ20" s="63"/>
      <c r="WGR20" s="63"/>
      <c r="WGS20" s="63"/>
      <c r="WGT20" s="63"/>
      <c r="WGU20" s="63"/>
      <c r="WGV20" s="63"/>
      <c r="WGW20" s="63"/>
      <c r="WGX20" s="63"/>
      <c r="WGY20" s="63"/>
      <c r="WGZ20" s="63"/>
      <c r="WHA20" s="63"/>
      <c r="WHB20" s="63"/>
      <c r="WHC20" s="63"/>
      <c r="WHD20" s="63"/>
      <c r="WHE20" s="63"/>
      <c r="WHF20" s="63"/>
      <c r="WHG20" s="63"/>
      <c r="WHH20" s="63"/>
      <c r="WHI20" s="63"/>
      <c r="WHJ20" s="63"/>
      <c r="WHK20" s="63"/>
      <c r="WHL20" s="63"/>
      <c r="WHM20" s="63"/>
      <c r="WHN20" s="63"/>
      <c r="WHO20" s="63"/>
      <c r="WHP20" s="63"/>
      <c r="WHQ20" s="63"/>
      <c r="WHR20" s="63"/>
      <c r="WHS20" s="63"/>
      <c r="WHT20" s="63"/>
      <c r="WHU20" s="63"/>
      <c r="WHV20" s="63"/>
      <c r="WHW20" s="63"/>
      <c r="WHX20" s="63"/>
      <c r="WHY20" s="63"/>
      <c r="WHZ20" s="63"/>
      <c r="WIA20" s="63"/>
      <c r="WIB20" s="63"/>
      <c r="WIC20" s="63"/>
      <c r="WID20" s="63"/>
      <c r="WIE20" s="63"/>
      <c r="WIF20" s="63"/>
      <c r="WIG20" s="63"/>
      <c r="WIH20" s="63"/>
      <c r="WII20" s="63"/>
      <c r="WIJ20" s="63"/>
      <c r="WIK20" s="63"/>
      <c r="WIL20" s="63"/>
      <c r="WIM20" s="63"/>
      <c r="WIN20" s="63"/>
      <c r="WIO20" s="63"/>
      <c r="WIP20" s="63"/>
      <c r="WIQ20" s="63"/>
      <c r="WIR20" s="63"/>
      <c r="WIS20" s="63"/>
      <c r="WIT20" s="63"/>
      <c r="WIU20" s="63"/>
      <c r="WIV20" s="63"/>
      <c r="WIW20" s="63"/>
      <c r="WIX20" s="63"/>
      <c r="WIY20" s="63"/>
      <c r="WIZ20" s="63"/>
      <c r="WJA20" s="63"/>
      <c r="WJB20" s="63"/>
      <c r="WJC20" s="63"/>
      <c r="WJD20" s="63"/>
      <c r="WJE20" s="63"/>
      <c r="WJF20" s="63"/>
      <c r="WJG20" s="63"/>
      <c r="WJH20" s="63"/>
      <c r="WJI20" s="63"/>
      <c r="WJJ20" s="63"/>
      <c r="WJK20" s="63"/>
      <c r="WJL20" s="63"/>
      <c r="WJM20" s="63"/>
      <c r="WJN20" s="63"/>
      <c r="WJO20" s="63"/>
      <c r="WJP20" s="63"/>
      <c r="WJQ20" s="63"/>
      <c r="WJR20" s="63"/>
      <c r="WJS20" s="63"/>
      <c r="WJT20" s="63"/>
      <c r="WJU20" s="63"/>
      <c r="WJV20" s="63"/>
      <c r="WJW20" s="63"/>
      <c r="WJX20" s="63"/>
      <c r="WJY20" s="63"/>
      <c r="WJZ20" s="63"/>
      <c r="WKA20" s="63"/>
      <c r="WKB20" s="63"/>
      <c r="WKC20" s="63"/>
      <c r="WKD20" s="63"/>
      <c r="WKE20" s="63"/>
      <c r="WKF20" s="63"/>
      <c r="WKG20" s="63"/>
      <c r="WKH20" s="63"/>
      <c r="WKI20" s="63"/>
      <c r="WKJ20" s="63"/>
      <c r="WKK20" s="63"/>
      <c r="WKL20" s="63"/>
      <c r="WKM20" s="63"/>
      <c r="WKN20" s="63"/>
      <c r="WKO20" s="63"/>
      <c r="WKP20" s="63"/>
      <c r="WKQ20" s="63"/>
      <c r="WKR20" s="63"/>
      <c r="WKS20" s="63"/>
      <c r="WKT20" s="63"/>
      <c r="WKU20" s="63"/>
      <c r="WKV20" s="63"/>
      <c r="WKW20" s="63"/>
      <c r="WKX20" s="63"/>
      <c r="WKY20" s="63"/>
      <c r="WKZ20" s="63"/>
      <c r="WLA20" s="63"/>
      <c r="WLB20" s="63"/>
      <c r="WLC20" s="63"/>
      <c r="WLD20" s="63"/>
      <c r="WLE20" s="63"/>
      <c r="WLF20" s="63"/>
      <c r="WLG20" s="63"/>
      <c r="WLH20" s="63"/>
      <c r="WLI20" s="63"/>
      <c r="WLJ20" s="63"/>
      <c r="WLK20" s="63"/>
      <c r="WLL20" s="63"/>
      <c r="WLM20" s="63"/>
      <c r="WLN20" s="63"/>
      <c r="WLO20" s="63"/>
      <c r="WLP20" s="63"/>
      <c r="WLQ20" s="63"/>
      <c r="WLR20" s="63"/>
      <c r="WLS20" s="63"/>
      <c r="WLT20" s="63"/>
      <c r="WLU20" s="63"/>
      <c r="WLV20" s="63"/>
      <c r="WLW20" s="63"/>
      <c r="WLX20" s="63"/>
      <c r="WLY20" s="63"/>
      <c r="WLZ20" s="63"/>
      <c r="WMA20" s="63"/>
      <c r="WMB20" s="63"/>
      <c r="WMC20" s="63"/>
      <c r="WMD20" s="63"/>
      <c r="WME20" s="63"/>
      <c r="WMF20" s="63"/>
      <c r="WMG20" s="63"/>
      <c r="WMH20" s="63"/>
      <c r="WMI20" s="63"/>
      <c r="WMJ20" s="63"/>
      <c r="WMK20" s="63"/>
      <c r="WML20" s="63"/>
      <c r="WMM20" s="63"/>
      <c r="WMN20" s="63"/>
      <c r="WMO20" s="63"/>
      <c r="WMP20" s="63"/>
      <c r="WMQ20" s="63"/>
      <c r="WMR20" s="63"/>
      <c r="WMS20" s="63"/>
      <c r="WMT20" s="63"/>
      <c r="WMU20" s="63"/>
      <c r="WMV20" s="63"/>
      <c r="WMW20" s="63"/>
      <c r="WMX20" s="63"/>
      <c r="WMY20" s="63"/>
      <c r="WMZ20" s="63"/>
      <c r="WNA20" s="63"/>
      <c r="WNB20" s="63"/>
      <c r="WNC20" s="63"/>
      <c r="WND20" s="63"/>
      <c r="WNE20" s="63"/>
      <c r="WNF20" s="63"/>
      <c r="WNG20" s="63"/>
      <c r="WNH20" s="63"/>
      <c r="WNI20" s="63"/>
      <c r="WNJ20" s="63"/>
      <c r="WNK20" s="63"/>
      <c r="WNL20" s="63"/>
      <c r="WNM20" s="63"/>
      <c r="WNN20" s="63"/>
      <c r="WNO20" s="63"/>
      <c r="WNP20" s="63"/>
      <c r="WNQ20" s="63"/>
      <c r="WNR20" s="63"/>
      <c r="WNS20" s="63"/>
      <c r="WNT20" s="63"/>
      <c r="WNU20" s="63"/>
      <c r="WNV20" s="63"/>
      <c r="WNW20" s="63"/>
      <c r="WNX20" s="63"/>
      <c r="WNY20" s="63"/>
      <c r="WNZ20" s="63"/>
      <c r="WOA20" s="63"/>
      <c r="WOB20" s="63"/>
      <c r="WOC20" s="63"/>
      <c r="WOD20" s="63"/>
      <c r="WOE20" s="63"/>
      <c r="WOF20" s="63"/>
      <c r="WOG20" s="63"/>
      <c r="WOH20" s="63"/>
      <c r="WOI20" s="63"/>
      <c r="WOJ20" s="63"/>
      <c r="WOK20" s="63"/>
      <c r="WOL20" s="63"/>
      <c r="WOM20" s="63"/>
      <c r="WON20" s="63"/>
      <c r="WOO20" s="63"/>
      <c r="WOP20" s="63"/>
      <c r="WOQ20" s="63"/>
      <c r="WOR20" s="63"/>
      <c r="WOS20" s="63"/>
      <c r="WOT20" s="63"/>
      <c r="WOU20" s="63"/>
      <c r="WOV20" s="63"/>
      <c r="WOW20" s="63"/>
      <c r="WOX20" s="63"/>
      <c r="WOY20" s="63"/>
      <c r="WOZ20" s="63"/>
      <c r="WPA20" s="63"/>
      <c r="WPB20" s="63"/>
      <c r="WPC20" s="63"/>
      <c r="WPD20" s="63"/>
      <c r="WPE20" s="63"/>
      <c r="WPF20" s="63"/>
      <c r="WPG20" s="63"/>
      <c r="WPH20" s="63"/>
      <c r="WPI20" s="63"/>
      <c r="WPJ20" s="63"/>
      <c r="WPK20" s="63"/>
      <c r="WPL20" s="63"/>
      <c r="WPM20" s="63"/>
      <c r="WPN20" s="63"/>
      <c r="WPO20" s="63"/>
      <c r="WPP20" s="63"/>
      <c r="WPQ20" s="63"/>
      <c r="WPR20" s="63"/>
      <c r="WPS20" s="63"/>
      <c r="WPT20" s="63"/>
      <c r="WPU20" s="63"/>
      <c r="WPV20" s="63"/>
      <c r="WPW20" s="63"/>
      <c r="WPX20" s="63"/>
      <c r="WPY20" s="63"/>
      <c r="WPZ20" s="63"/>
      <c r="WQA20" s="63"/>
      <c r="WQB20" s="63"/>
      <c r="WQC20" s="63"/>
      <c r="WQD20" s="63"/>
      <c r="WQE20" s="63"/>
      <c r="WQF20" s="63"/>
      <c r="WQG20" s="63"/>
      <c r="WQH20" s="63"/>
      <c r="WQI20" s="63"/>
      <c r="WQJ20" s="63"/>
      <c r="WQK20" s="63"/>
      <c r="WQL20" s="63"/>
      <c r="WQM20" s="63"/>
      <c r="WQN20" s="63"/>
      <c r="WQO20" s="63"/>
      <c r="WQP20" s="63"/>
      <c r="WQQ20" s="63"/>
      <c r="WQR20" s="63"/>
      <c r="WQS20" s="63"/>
      <c r="WQT20" s="63"/>
      <c r="WQU20" s="63"/>
      <c r="WQV20" s="63"/>
      <c r="WQW20" s="63"/>
      <c r="WQX20" s="63"/>
      <c r="WQY20" s="63"/>
      <c r="WQZ20" s="63"/>
      <c r="WRA20" s="63"/>
      <c r="WRB20" s="63"/>
      <c r="WRC20" s="63"/>
      <c r="WRD20" s="63"/>
      <c r="WRE20" s="63"/>
      <c r="WRF20" s="63"/>
      <c r="WRG20" s="63"/>
      <c r="WRH20" s="63"/>
      <c r="WRI20" s="63"/>
      <c r="WRJ20" s="63"/>
      <c r="WRK20" s="63"/>
      <c r="WRL20" s="63"/>
      <c r="WRM20" s="63"/>
      <c r="WRN20" s="63"/>
      <c r="WRO20" s="63"/>
      <c r="WRP20" s="63"/>
      <c r="WRQ20" s="63"/>
      <c r="WRR20" s="63"/>
      <c r="WRS20" s="63"/>
      <c r="WRT20" s="63"/>
      <c r="WRU20" s="63"/>
      <c r="WRV20" s="63"/>
      <c r="WRW20" s="63"/>
      <c r="WRX20" s="63"/>
      <c r="WRY20" s="63"/>
      <c r="WRZ20" s="63"/>
      <c r="WSA20" s="63"/>
      <c r="WSB20" s="63"/>
      <c r="WSC20" s="63"/>
      <c r="WSD20" s="63"/>
      <c r="WSE20" s="63"/>
      <c r="WSF20" s="63"/>
      <c r="WSG20" s="63"/>
      <c r="WSH20" s="63"/>
      <c r="WSI20" s="63"/>
      <c r="WSJ20" s="63"/>
      <c r="WSK20" s="63"/>
      <c r="WSL20" s="63"/>
      <c r="WSM20" s="63"/>
      <c r="WSN20" s="63"/>
      <c r="WSO20" s="63"/>
      <c r="WSP20" s="63"/>
      <c r="WSQ20" s="63"/>
      <c r="WSR20" s="63"/>
      <c r="WSS20" s="63"/>
      <c r="WST20" s="63"/>
      <c r="WSU20" s="63"/>
      <c r="WSV20" s="63"/>
      <c r="WSW20" s="63"/>
      <c r="WSX20" s="63"/>
      <c r="WSY20" s="63"/>
      <c r="WSZ20" s="63"/>
      <c r="WTA20" s="63"/>
      <c r="WTB20" s="63"/>
      <c r="WTC20" s="63"/>
      <c r="WTD20" s="63"/>
      <c r="WTE20" s="63"/>
      <c r="WTF20" s="63"/>
      <c r="WTG20" s="63"/>
      <c r="WTH20" s="63"/>
      <c r="WTI20" s="63"/>
      <c r="WTJ20" s="63"/>
      <c r="WTK20" s="63"/>
      <c r="WTL20" s="63"/>
      <c r="WTM20" s="63"/>
      <c r="WTN20" s="63"/>
      <c r="WTO20" s="63"/>
      <c r="WTP20" s="63"/>
      <c r="WTQ20" s="63"/>
      <c r="WTR20" s="63"/>
      <c r="WTS20" s="63"/>
      <c r="WTT20" s="63"/>
      <c r="WTU20" s="63"/>
      <c r="WTV20" s="63"/>
      <c r="WTW20" s="63"/>
      <c r="WTX20" s="63"/>
      <c r="WTY20" s="63"/>
      <c r="WTZ20" s="63"/>
      <c r="WUA20" s="63"/>
      <c r="WUB20" s="63"/>
      <c r="WUC20" s="63"/>
      <c r="WUD20" s="63"/>
      <c r="WUE20" s="63"/>
      <c r="WUF20" s="63"/>
      <c r="WUG20" s="63"/>
      <c r="WUH20" s="63"/>
      <c r="WUI20" s="63"/>
      <c r="WUJ20" s="63"/>
      <c r="WUK20" s="63"/>
      <c r="WUL20" s="63"/>
      <c r="WUM20" s="63"/>
      <c r="WUN20" s="63"/>
      <c r="WUO20" s="63"/>
      <c r="WUP20" s="63"/>
      <c r="WUQ20" s="63"/>
      <c r="WUR20" s="63"/>
      <c r="WUS20" s="63"/>
      <c r="WUT20" s="63"/>
      <c r="WUU20" s="63"/>
      <c r="WUV20" s="63"/>
      <c r="WUW20" s="63"/>
      <c r="WUX20" s="63"/>
      <c r="WUY20" s="63"/>
      <c r="WUZ20" s="63"/>
      <c r="WVA20" s="63"/>
      <c r="WVB20" s="63"/>
      <c r="WVC20" s="63"/>
      <c r="WVD20" s="63"/>
      <c r="WVE20" s="63"/>
      <c r="WVF20" s="63"/>
      <c r="WVG20" s="63"/>
      <c r="WVH20" s="63"/>
      <c r="WVI20" s="63"/>
      <c r="WVJ20" s="63"/>
      <c r="WVK20" s="63"/>
      <c r="WVL20" s="63"/>
      <c r="WVM20" s="63"/>
      <c r="WVN20" s="63"/>
      <c r="WVO20" s="63"/>
      <c r="WVP20" s="63"/>
      <c r="WVQ20" s="63"/>
      <c r="WVR20" s="63"/>
      <c r="WVS20" s="63"/>
      <c r="WVT20" s="63"/>
      <c r="WVU20" s="63"/>
      <c r="WVV20" s="63"/>
      <c r="WVW20" s="63"/>
      <c r="WVX20" s="63"/>
      <c r="WVY20" s="63"/>
      <c r="WVZ20" s="63"/>
      <c r="WWA20" s="63"/>
      <c r="WWB20" s="63"/>
      <c r="WWC20" s="63"/>
      <c r="WWD20" s="63"/>
      <c r="WWE20" s="63"/>
      <c r="WWF20" s="63"/>
      <c r="WWG20" s="63"/>
      <c r="WWH20" s="63"/>
      <c r="WWI20" s="63"/>
      <c r="WWJ20" s="63"/>
      <c r="WWK20" s="63"/>
      <c r="WWL20" s="63"/>
      <c r="WWM20" s="63"/>
      <c r="WWN20" s="63"/>
      <c r="WWO20" s="63"/>
      <c r="WWP20" s="63"/>
      <c r="WWQ20" s="63"/>
      <c r="WWR20" s="63"/>
      <c r="WWS20" s="63"/>
      <c r="WWT20" s="63"/>
      <c r="WWU20" s="63"/>
      <c r="WWV20" s="63"/>
      <c r="WWW20" s="63"/>
      <c r="WWX20" s="63"/>
      <c r="WWY20" s="63"/>
      <c r="WWZ20" s="63"/>
      <c r="WXA20" s="63"/>
      <c r="WXB20" s="63"/>
      <c r="WXC20" s="63"/>
      <c r="WXD20" s="63"/>
      <c r="WXE20" s="63"/>
      <c r="WXF20" s="63"/>
      <c r="WXG20" s="63"/>
      <c r="WXH20" s="63"/>
      <c r="WXI20" s="63"/>
      <c r="WXJ20" s="63"/>
      <c r="WXK20" s="63"/>
      <c r="WXL20" s="63"/>
      <c r="WXM20" s="63"/>
      <c r="WXN20" s="63"/>
      <c r="WXO20" s="63"/>
      <c r="WXP20" s="63"/>
      <c r="WXQ20" s="63"/>
      <c r="WXR20" s="63"/>
      <c r="WXS20" s="63"/>
      <c r="WXT20" s="63"/>
      <c r="WXU20" s="63"/>
      <c r="WXV20" s="63"/>
      <c r="WXW20" s="63"/>
      <c r="WXX20" s="63"/>
      <c r="WXY20" s="63"/>
      <c r="WXZ20" s="63"/>
      <c r="WYA20" s="63"/>
      <c r="WYB20" s="63"/>
      <c r="WYC20" s="63"/>
      <c r="WYD20" s="63"/>
      <c r="WYE20" s="63"/>
      <c r="WYF20" s="63"/>
      <c r="WYG20" s="63"/>
      <c r="WYH20" s="63"/>
      <c r="WYI20" s="63"/>
      <c r="WYJ20" s="63"/>
      <c r="WYK20" s="63"/>
      <c r="WYL20" s="63"/>
      <c r="WYM20" s="63"/>
      <c r="WYN20" s="63"/>
      <c r="WYO20" s="63"/>
      <c r="WYP20" s="63"/>
      <c r="WYQ20" s="63"/>
      <c r="WYR20" s="63"/>
      <c r="WYS20" s="63"/>
      <c r="WYT20" s="63"/>
      <c r="WYU20" s="63"/>
      <c r="WYV20" s="63"/>
      <c r="WYW20" s="63"/>
      <c r="WYX20" s="63"/>
      <c r="WYY20" s="63"/>
      <c r="WYZ20" s="63"/>
      <c r="WZA20" s="63"/>
      <c r="WZB20" s="63"/>
      <c r="WZC20" s="63"/>
      <c r="WZD20" s="63"/>
      <c r="WZE20" s="63"/>
      <c r="WZF20" s="63"/>
      <c r="WZG20" s="63"/>
      <c r="WZH20" s="63"/>
      <c r="WZI20" s="63"/>
      <c r="WZJ20" s="63"/>
      <c r="WZK20" s="63"/>
      <c r="WZL20" s="63"/>
      <c r="WZM20" s="63"/>
      <c r="WZN20" s="63"/>
      <c r="WZO20" s="63"/>
      <c r="WZP20" s="63"/>
      <c r="WZQ20" s="63"/>
      <c r="WZR20" s="63"/>
      <c r="WZS20" s="63"/>
      <c r="WZT20" s="63"/>
      <c r="WZU20" s="63"/>
      <c r="WZV20" s="63"/>
      <c r="WZW20" s="63"/>
      <c r="WZX20" s="63"/>
      <c r="WZY20" s="63"/>
      <c r="WZZ20" s="63"/>
      <c r="XAA20" s="63"/>
      <c r="XAB20" s="63"/>
      <c r="XAC20" s="63"/>
      <c r="XAD20" s="63"/>
      <c r="XAE20" s="63"/>
      <c r="XAF20" s="63"/>
      <c r="XAG20" s="63"/>
      <c r="XAH20" s="63"/>
      <c r="XAI20" s="63"/>
      <c r="XAJ20" s="63"/>
      <c r="XAK20" s="63"/>
      <c r="XAL20" s="63"/>
      <c r="XAM20" s="63"/>
      <c r="XAN20" s="63"/>
      <c r="XAO20" s="63"/>
      <c r="XAP20" s="63"/>
      <c r="XAQ20" s="63"/>
      <c r="XAR20" s="63"/>
      <c r="XAS20" s="63"/>
      <c r="XAT20" s="63"/>
      <c r="XAU20" s="63"/>
      <c r="XAV20" s="63"/>
      <c r="XAW20" s="63"/>
      <c r="XAX20" s="63"/>
      <c r="XAY20" s="63"/>
      <c r="XAZ20" s="63"/>
      <c r="XBA20" s="63"/>
      <c r="XBB20" s="63"/>
      <c r="XBC20" s="63"/>
      <c r="XBD20" s="63"/>
      <c r="XBE20" s="63"/>
      <c r="XBF20" s="63"/>
      <c r="XBG20" s="63"/>
      <c r="XBH20" s="63"/>
      <c r="XBI20" s="63"/>
      <c r="XBJ20" s="63"/>
      <c r="XBK20" s="63"/>
      <c r="XBL20" s="63"/>
      <c r="XBM20" s="63"/>
      <c r="XBN20" s="63"/>
      <c r="XBO20" s="63"/>
      <c r="XBP20" s="63"/>
      <c r="XBQ20" s="63"/>
      <c r="XBR20" s="63"/>
      <c r="XBS20" s="63"/>
      <c r="XBT20" s="63"/>
      <c r="XBU20" s="63"/>
      <c r="XBV20" s="63"/>
      <c r="XBW20" s="63"/>
      <c r="XBX20" s="63"/>
      <c r="XBY20" s="63"/>
      <c r="XBZ20" s="63"/>
      <c r="XCA20" s="63"/>
      <c r="XCB20" s="63"/>
      <c r="XCC20" s="63"/>
      <c r="XCD20" s="63"/>
      <c r="XCE20" s="63"/>
      <c r="XCF20" s="63"/>
      <c r="XCG20" s="63"/>
      <c r="XCH20" s="63"/>
      <c r="XCI20" s="63"/>
      <c r="XCJ20" s="63"/>
      <c r="XCK20" s="63"/>
      <c r="XCL20" s="63"/>
      <c r="XCM20" s="63"/>
      <c r="XCN20" s="63"/>
      <c r="XCO20" s="63"/>
      <c r="XCP20" s="63"/>
      <c r="XCQ20" s="63"/>
      <c r="XCR20" s="63"/>
      <c r="XCS20" s="63"/>
      <c r="XCT20" s="63"/>
      <c r="XCU20" s="63"/>
      <c r="XCV20" s="63"/>
      <c r="XCW20" s="63"/>
      <c r="XCX20" s="63"/>
      <c r="XCY20" s="63"/>
      <c r="XCZ20" s="63"/>
      <c r="XDA20" s="63"/>
      <c r="XDB20" s="63"/>
      <c r="XDC20" s="63"/>
      <c r="XDD20" s="63"/>
      <c r="XDE20" s="63"/>
      <c r="XDF20" s="63"/>
      <c r="XDG20" s="63"/>
      <c r="XDH20" s="63"/>
      <c r="XDI20" s="63"/>
      <c r="XDJ20" s="63"/>
      <c r="XDK20" s="63"/>
      <c r="XDL20" s="63"/>
      <c r="XDM20" s="63"/>
      <c r="XDN20" s="63"/>
      <c r="XDO20" s="63"/>
      <c r="XDP20" s="63"/>
      <c r="XDQ20" s="63"/>
      <c r="XDR20" s="63"/>
      <c r="XDS20" s="63"/>
      <c r="XDT20" s="63"/>
      <c r="XDU20" s="63"/>
      <c r="XDV20" s="63"/>
      <c r="XDW20" s="63"/>
      <c r="XDX20" s="63"/>
      <c r="XDY20" s="63"/>
      <c r="XDZ20" s="63"/>
      <c r="XEA20" s="63"/>
      <c r="XEB20" s="63"/>
      <c r="XEC20" s="63"/>
      <c r="XED20" s="63"/>
      <c r="XEE20" s="63"/>
      <c r="XEF20" s="63"/>
      <c r="XEG20" s="63"/>
      <c r="XEH20" s="63"/>
      <c r="XEI20" s="63"/>
      <c r="XEJ20" s="63"/>
      <c r="XEK20" s="63"/>
      <c r="XEL20" s="63"/>
      <c r="XEM20" s="63"/>
      <c r="XEN20" s="63"/>
      <c r="XEO20" s="63"/>
      <c r="XEP20" s="63"/>
      <c r="XEQ20" s="63"/>
      <c r="XER20" s="63"/>
      <c r="XES20" s="63"/>
      <c r="XET20" s="63"/>
      <c r="XEU20" s="63"/>
      <c r="XEV20" s="63"/>
      <c r="XEW20" s="63"/>
      <c r="XEX20" s="63"/>
      <c r="XEY20" s="63"/>
      <c r="XEZ20" s="63"/>
      <c r="XFA20" s="63"/>
      <c r="XFB20" s="63"/>
      <c r="XFC20" s="63"/>
      <c r="XFD20" s="63"/>
    </row>
    <row r="21" spans="4:16384" x14ac:dyDescent="0.25">
      <c r="D21" s="51" t="s">
        <v>82</v>
      </c>
      <c r="F21" s="56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2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</row>
    <row r="22" spans="4:16384" x14ac:dyDescent="0.25">
      <c r="D22" s="42" t="s">
        <v>83</v>
      </c>
      <c r="E22" t="s">
        <v>84</v>
      </c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>
        <v>58</v>
      </c>
      <c r="AH22" s="56"/>
      <c r="AI22" s="56"/>
      <c r="AJ22" s="56"/>
      <c r="AK22" s="56"/>
      <c r="AL22" s="56"/>
      <c r="AM22" s="56">
        <v>50</v>
      </c>
      <c r="AN22" s="56"/>
      <c r="AO22" s="56"/>
      <c r="AP22" s="56"/>
      <c r="AQ22" s="56"/>
      <c r="AR22" s="56"/>
      <c r="AS22" s="56"/>
      <c r="AT22" s="56">
        <v>54</v>
      </c>
      <c r="AU22" s="56"/>
      <c r="AV22" s="56"/>
      <c r="AW22" s="56"/>
      <c r="AX22" s="56"/>
      <c r="AY22" s="72"/>
      <c r="AZ22" s="56"/>
      <c r="BA22" s="56"/>
      <c r="BB22" s="56">
        <v>44</v>
      </c>
      <c r="BC22" s="56"/>
      <c r="BD22" s="56"/>
      <c r="BE22" s="56"/>
      <c r="BF22" s="56"/>
      <c r="BG22" s="56"/>
      <c r="BH22" s="56"/>
      <c r="BI22" s="56"/>
      <c r="BJ22" s="56"/>
      <c r="BK22" s="56"/>
      <c r="BL22" s="56">
        <v>54</v>
      </c>
      <c r="BM22" s="56"/>
      <c r="BN22" s="72"/>
      <c r="BO22" s="56"/>
      <c r="BP22" s="56"/>
      <c r="BQ22" s="56"/>
      <c r="BR22" s="56"/>
      <c r="BS22" s="56"/>
      <c r="BT22" s="56"/>
      <c r="BU22" s="56"/>
      <c r="BV22" s="56">
        <v>45</v>
      </c>
      <c r="BW22" s="56"/>
      <c r="BX22" s="56"/>
      <c r="BY22" s="56"/>
      <c r="BZ22" s="56"/>
      <c r="CA22" s="56"/>
      <c r="CB22" s="56"/>
      <c r="CC22" s="72"/>
      <c r="CD22" s="56"/>
      <c r="CE22" s="56"/>
      <c r="CF22" s="56">
        <v>39</v>
      </c>
      <c r="CG22" s="56"/>
      <c r="CH22" s="56"/>
      <c r="CI22" s="56"/>
      <c r="CJ22" s="56"/>
      <c r="CK22" s="56"/>
      <c r="CL22" s="56"/>
      <c r="CM22" s="56"/>
      <c r="CN22" s="56"/>
      <c r="CO22" s="56"/>
      <c r="CP22" s="56">
        <v>34</v>
      </c>
      <c r="CQ22" s="56"/>
      <c r="CR22" s="52"/>
      <c r="CS22" s="61"/>
      <c r="CT22" s="61"/>
      <c r="CU22" s="61"/>
      <c r="CV22" s="61"/>
      <c r="CW22" s="61"/>
      <c r="CX22" s="61"/>
      <c r="CY22" s="61"/>
      <c r="CZ22" s="61"/>
      <c r="DA22" s="61"/>
      <c r="DB22" s="73">
        <v>354</v>
      </c>
      <c r="DC22" s="61"/>
      <c r="DD22" s="61"/>
      <c r="DE22" s="61"/>
      <c r="DF22" s="61"/>
      <c r="DG22" s="61"/>
      <c r="DH22" s="61"/>
      <c r="DI22" s="61"/>
      <c r="DJ22" s="61"/>
      <c r="DK22" s="61"/>
      <c r="DL22" s="73"/>
    </row>
    <row r="23" spans="4:16384" x14ac:dyDescent="0.25">
      <c r="D23" t="s">
        <v>85</v>
      </c>
      <c r="E23" t="s">
        <v>86</v>
      </c>
      <c r="F23">
        <v>1</v>
      </c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62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72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72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72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72"/>
      <c r="CS23" s="61"/>
      <c r="CT23" s="61"/>
      <c r="CU23" s="61"/>
      <c r="CV23" s="61"/>
      <c r="CW23" s="61"/>
      <c r="CX23" s="61"/>
      <c r="CY23" s="61"/>
      <c r="CZ23" s="61"/>
      <c r="DA23" s="61"/>
      <c r="DB23" s="73"/>
      <c r="DC23" s="61"/>
      <c r="DD23" s="61"/>
      <c r="DE23" s="61"/>
      <c r="DF23" s="61"/>
      <c r="DG23" s="61"/>
      <c r="DH23" s="61"/>
      <c r="DI23" s="61"/>
      <c r="DJ23" s="61"/>
      <c r="DK23" s="61"/>
      <c r="DL23" s="73"/>
    </row>
    <row r="24" spans="4:16384" x14ac:dyDescent="0.25">
      <c r="D24" t="s">
        <v>54</v>
      </c>
      <c r="E24" t="s">
        <v>55</v>
      </c>
      <c r="F24">
        <f>F5</f>
        <v>0.44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62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61"/>
      <c r="CU24" s="61"/>
      <c r="CW24" s="61"/>
      <c r="CY24" s="61"/>
      <c r="DA24" s="61"/>
      <c r="DC24" s="61"/>
      <c r="DE24" s="61"/>
      <c r="DG24" s="61"/>
      <c r="DI24" s="61"/>
      <c r="DK24" s="61"/>
    </row>
    <row r="25" spans="4:16384" x14ac:dyDescent="0.25">
      <c r="D25" t="s">
        <v>87</v>
      </c>
      <c r="E25" t="s">
        <v>88</v>
      </c>
      <c r="G25" s="56">
        <f t="shared" ref="G25:BR25" si="16">G22*$F$24*$F$23*$F$3</f>
        <v>0</v>
      </c>
      <c r="H25" s="56">
        <f t="shared" si="16"/>
        <v>0</v>
      </c>
      <c r="I25" s="56">
        <f t="shared" si="16"/>
        <v>0</v>
      </c>
      <c r="J25" s="56">
        <f t="shared" si="16"/>
        <v>0</v>
      </c>
      <c r="K25" s="56">
        <f t="shared" si="16"/>
        <v>0</v>
      </c>
      <c r="L25" s="56">
        <f t="shared" si="16"/>
        <v>0</v>
      </c>
      <c r="M25" s="56">
        <f t="shared" si="16"/>
        <v>0</v>
      </c>
      <c r="N25" s="56">
        <f t="shared" si="16"/>
        <v>0</v>
      </c>
      <c r="O25" s="56">
        <f t="shared" si="16"/>
        <v>0</v>
      </c>
      <c r="P25" s="56">
        <f t="shared" si="16"/>
        <v>0</v>
      </c>
      <c r="Q25" s="56">
        <f t="shared" si="16"/>
        <v>0</v>
      </c>
      <c r="R25" s="56">
        <f t="shared" si="16"/>
        <v>0</v>
      </c>
      <c r="S25" s="56">
        <f t="shared" si="16"/>
        <v>0</v>
      </c>
      <c r="T25" s="56">
        <f t="shared" si="16"/>
        <v>0</v>
      </c>
      <c r="U25" s="56">
        <f t="shared" si="16"/>
        <v>0</v>
      </c>
      <c r="V25" s="56">
        <f t="shared" si="16"/>
        <v>0</v>
      </c>
      <c r="W25" s="56">
        <f t="shared" si="16"/>
        <v>0</v>
      </c>
      <c r="X25" s="56">
        <f t="shared" si="16"/>
        <v>0</v>
      </c>
      <c r="Y25" s="56">
        <f t="shared" si="16"/>
        <v>0</v>
      </c>
      <c r="Z25" s="56">
        <f t="shared" si="16"/>
        <v>0</v>
      </c>
      <c r="AA25" s="56">
        <f t="shared" si="16"/>
        <v>0</v>
      </c>
      <c r="AB25" s="56">
        <f t="shared" si="16"/>
        <v>0</v>
      </c>
      <c r="AC25" s="56">
        <f t="shared" si="16"/>
        <v>0</v>
      </c>
      <c r="AD25" s="56">
        <f t="shared" si="16"/>
        <v>0</v>
      </c>
      <c r="AE25" s="56">
        <f t="shared" si="16"/>
        <v>0</v>
      </c>
      <c r="AF25" s="56">
        <f t="shared" si="16"/>
        <v>0</v>
      </c>
      <c r="AG25" s="56">
        <f t="shared" si="16"/>
        <v>33.073920000000001</v>
      </c>
      <c r="AH25" s="56">
        <f t="shared" si="16"/>
        <v>0</v>
      </c>
      <c r="AI25" s="56">
        <f t="shared" si="16"/>
        <v>0</v>
      </c>
      <c r="AJ25" s="56">
        <f t="shared" si="16"/>
        <v>0</v>
      </c>
      <c r="AK25" s="56">
        <f t="shared" si="16"/>
        <v>0</v>
      </c>
      <c r="AL25" s="56">
        <f t="shared" si="16"/>
        <v>0</v>
      </c>
      <c r="AM25" s="56">
        <f t="shared" si="16"/>
        <v>28.512</v>
      </c>
      <c r="AN25" s="56">
        <f t="shared" si="16"/>
        <v>0</v>
      </c>
      <c r="AO25" s="56">
        <f t="shared" si="16"/>
        <v>0</v>
      </c>
      <c r="AP25" s="56">
        <f t="shared" si="16"/>
        <v>0</v>
      </c>
      <c r="AQ25" s="56">
        <f t="shared" si="16"/>
        <v>0</v>
      </c>
      <c r="AR25" s="56">
        <f t="shared" si="16"/>
        <v>0</v>
      </c>
      <c r="AS25" s="56">
        <f t="shared" si="16"/>
        <v>0</v>
      </c>
      <c r="AT25" s="56">
        <f t="shared" si="16"/>
        <v>30.792960000000004</v>
      </c>
      <c r="AU25" s="56">
        <f t="shared" si="16"/>
        <v>0</v>
      </c>
      <c r="AV25" s="56">
        <f t="shared" si="16"/>
        <v>0</v>
      </c>
      <c r="AW25" s="56">
        <f t="shared" si="16"/>
        <v>0</v>
      </c>
      <c r="AX25" s="56">
        <f t="shared" si="16"/>
        <v>0</v>
      </c>
      <c r="AY25" s="56">
        <f t="shared" si="16"/>
        <v>0</v>
      </c>
      <c r="AZ25" s="56">
        <f t="shared" si="16"/>
        <v>0</v>
      </c>
      <c r="BA25" s="56">
        <f t="shared" si="16"/>
        <v>0</v>
      </c>
      <c r="BB25" s="56">
        <f t="shared" si="16"/>
        <v>25.09056</v>
      </c>
      <c r="BC25" s="56">
        <f t="shared" si="16"/>
        <v>0</v>
      </c>
      <c r="BD25" s="56">
        <f t="shared" si="16"/>
        <v>0</v>
      </c>
      <c r="BE25" s="56">
        <f t="shared" si="16"/>
        <v>0</v>
      </c>
      <c r="BF25" s="56">
        <f t="shared" si="16"/>
        <v>0</v>
      </c>
      <c r="BG25" s="56">
        <f t="shared" si="16"/>
        <v>0</v>
      </c>
      <c r="BH25" s="56">
        <f t="shared" si="16"/>
        <v>0</v>
      </c>
      <c r="BI25" s="56">
        <f t="shared" si="16"/>
        <v>0</v>
      </c>
      <c r="BJ25" s="56">
        <f t="shared" si="16"/>
        <v>0</v>
      </c>
      <c r="BK25" s="56">
        <f t="shared" si="16"/>
        <v>0</v>
      </c>
      <c r="BL25" s="56">
        <f t="shared" si="16"/>
        <v>30.792960000000004</v>
      </c>
      <c r="BM25" s="56">
        <f t="shared" si="16"/>
        <v>0</v>
      </c>
      <c r="BN25" s="56">
        <f t="shared" si="16"/>
        <v>0</v>
      </c>
      <c r="BO25" s="56">
        <f t="shared" si="16"/>
        <v>0</v>
      </c>
      <c r="BP25" s="56">
        <f t="shared" si="16"/>
        <v>0</v>
      </c>
      <c r="BQ25" s="56">
        <f t="shared" si="16"/>
        <v>0</v>
      </c>
      <c r="BR25" s="56">
        <f t="shared" si="16"/>
        <v>0</v>
      </c>
      <c r="BS25" s="56">
        <f t="shared" ref="BS25:CR25" si="17">BS22*$F$24*$F$23*$F$3</f>
        <v>0</v>
      </c>
      <c r="BT25" s="56">
        <f t="shared" si="17"/>
        <v>0</v>
      </c>
      <c r="BU25" s="56">
        <f t="shared" si="17"/>
        <v>0</v>
      </c>
      <c r="BV25" s="56">
        <f t="shared" si="17"/>
        <v>25.660800000000002</v>
      </c>
      <c r="BW25" s="56">
        <f t="shared" si="17"/>
        <v>0</v>
      </c>
      <c r="BX25" s="56">
        <f t="shared" si="17"/>
        <v>0</v>
      </c>
      <c r="BY25" s="56">
        <f t="shared" si="17"/>
        <v>0</v>
      </c>
      <c r="BZ25" s="56">
        <f t="shared" si="17"/>
        <v>0</v>
      </c>
      <c r="CA25" s="56">
        <f t="shared" si="17"/>
        <v>0</v>
      </c>
      <c r="CB25" s="56">
        <f t="shared" si="17"/>
        <v>0</v>
      </c>
      <c r="CC25" s="56">
        <f t="shared" si="17"/>
        <v>0</v>
      </c>
      <c r="CD25" s="56">
        <f t="shared" si="17"/>
        <v>0</v>
      </c>
      <c r="CE25" s="56">
        <f t="shared" si="17"/>
        <v>0</v>
      </c>
      <c r="CF25" s="56">
        <f t="shared" si="17"/>
        <v>22.239360000000001</v>
      </c>
      <c r="CG25" s="56">
        <f t="shared" si="17"/>
        <v>0</v>
      </c>
      <c r="CH25" s="56">
        <f t="shared" si="17"/>
        <v>0</v>
      </c>
      <c r="CI25" s="56">
        <f t="shared" si="17"/>
        <v>0</v>
      </c>
      <c r="CJ25" s="56">
        <f t="shared" si="17"/>
        <v>0</v>
      </c>
      <c r="CK25" s="56">
        <f t="shared" si="17"/>
        <v>0</v>
      </c>
      <c r="CL25" s="56">
        <f t="shared" si="17"/>
        <v>0</v>
      </c>
      <c r="CM25" s="56">
        <f t="shared" si="17"/>
        <v>0</v>
      </c>
      <c r="CN25" s="56">
        <f t="shared" si="17"/>
        <v>0</v>
      </c>
      <c r="CO25" s="56">
        <f t="shared" si="17"/>
        <v>0</v>
      </c>
      <c r="CP25" s="56">
        <f t="shared" si="17"/>
        <v>19.388160000000003</v>
      </c>
      <c r="CQ25" s="56">
        <f t="shared" si="17"/>
        <v>0</v>
      </c>
      <c r="CR25" s="56">
        <f t="shared" si="17"/>
        <v>0</v>
      </c>
      <c r="CS25" s="56">
        <f t="shared" ref="CS25:DB25" si="18">CS22*$F$24*$F$23*$F$3</f>
        <v>0</v>
      </c>
      <c r="CT25" s="56">
        <f t="shared" si="18"/>
        <v>0</v>
      </c>
      <c r="CU25" s="56">
        <f t="shared" si="18"/>
        <v>0</v>
      </c>
      <c r="CV25" s="56">
        <f t="shared" si="18"/>
        <v>0</v>
      </c>
      <c r="CW25" s="56">
        <f t="shared" si="18"/>
        <v>0</v>
      </c>
      <c r="CX25" s="56">
        <f t="shared" si="18"/>
        <v>0</v>
      </c>
      <c r="CY25" s="56">
        <f t="shared" si="18"/>
        <v>0</v>
      </c>
      <c r="CZ25" s="56">
        <f t="shared" si="18"/>
        <v>0</v>
      </c>
      <c r="DA25" s="56">
        <f t="shared" si="18"/>
        <v>0</v>
      </c>
      <c r="DB25" s="56">
        <f t="shared" si="18"/>
        <v>201.86496</v>
      </c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</row>
    <row r="26" spans="4:16384" x14ac:dyDescent="0.25">
      <c r="D26" t="s">
        <v>89</v>
      </c>
      <c r="E26" t="s">
        <v>90</v>
      </c>
      <c r="G26" s="56">
        <f>G25*0.475</f>
        <v>0</v>
      </c>
      <c r="H26" s="56">
        <f t="shared" ref="H26:BS26" si="19">H25*0.475</f>
        <v>0</v>
      </c>
      <c r="I26" s="56">
        <f t="shared" si="19"/>
        <v>0</v>
      </c>
      <c r="J26" s="56">
        <f t="shared" si="19"/>
        <v>0</v>
      </c>
      <c r="K26" s="56">
        <f t="shared" si="19"/>
        <v>0</v>
      </c>
      <c r="L26" s="56">
        <f t="shared" si="19"/>
        <v>0</v>
      </c>
      <c r="M26" s="56">
        <f t="shared" si="19"/>
        <v>0</v>
      </c>
      <c r="N26" s="56">
        <f t="shared" si="19"/>
        <v>0</v>
      </c>
      <c r="O26" s="56">
        <f t="shared" si="19"/>
        <v>0</v>
      </c>
      <c r="P26" s="56">
        <f t="shared" si="19"/>
        <v>0</v>
      </c>
      <c r="Q26" s="56">
        <f t="shared" si="19"/>
        <v>0</v>
      </c>
      <c r="R26" s="56">
        <f t="shared" si="19"/>
        <v>0</v>
      </c>
      <c r="S26" s="56">
        <f t="shared" si="19"/>
        <v>0</v>
      </c>
      <c r="T26" s="56">
        <f t="shared" si="19"/>
        <v>0</v>
      </c>
      <c r="U26" s="56">
        <f t="shared" si="19"/>
        <v>0</v>
      </c>
      <c r="V26" s="56">
        <f t="shared" si="19"/>
        <v>0</v>
      </c>
      <c r="W26" s="56">
        <f t="shared" si="19"/>
        <v>0</v>
      </c>
      <c r="X26" s="56">
        <f t="shared" si="19"/>
        <v>0</v>
      </c>
      <c r="Y26" s="56">
        <f t="shared" si="19"/>
        <v>0</v>
      </c>
      <c r="Z26" s="56">
        <f t="shared" si="19"/>
        <v>0</v>
      </c>
      <c r="AA26" s="56">
        <f t="shared" si="19"/>
        <v>0</v>
      </c>
      <c r="AB26" s="56">
        <f t="shared" si="19"/>
        <v>0</v>
      </c>
      <c r="AC26" s="56">
        <f t="shared" si="19"/>
        <v>0</v>
      </c>
      <c r="AD26" s="56">
        <f t="shared" si="19"/>
        <v>0</v>
      </c>
      <c r="AE26" s="56">
        <f t="shared" si="19"/>
        <v>0</v>
      </c>
      <c r="AF26" s="56">
        <f t="shared" si="19"/>
        <v>0</v>
      </c>
      <c r="AG26" s="56">
        <f t="shared" si="19"/>
        <v>15.710112000000001</v>
      </c>
      <c r="AH26" s="56">
        <f t="shared" si="19"/>
        <v>0</v>
      </c>
      <c r="AI26" s="56">
        <f t="shared" si="19"/>
        <v>0</v>
      </c>
      <c r="AJ26" s="56">
        <f t="shared" si="19"/>
        <v>0</v>
      </c>
      <c r="AK26" s="56">
        <f t="shared" si="19"/>
        <v>0</v>
      </c>
      <c r="AL26" s="56">
        <f t="shared" si="19"/>
        <v>0</v>
      </c>
      <c r="AM26" s="56">
        <f t="shared" si="19"/>
        <v>13.543199999999999</v>
      </c>
      <c r="AN26" s="56">
        <f t="shared" si="19"/>
        <v>0</v>
      </c>
      <c r="AO26" s="56">
        <f t="shared" si="19"/>
        <v>0</v>
      </c>
      <c r="AP26" s="56">
        <f t="shared" si="19"/>
        <v>0</v>
      </c>
      <c r="AQ26" s="56">
        <f t="shared" si="19"/>
        <v>0</v>
      </c>
      <c r="AR26" s="56">
        <f t="shared" si="19"/>
        <v>0</v>
      </c>
      <c r="AS26" s="56">
        <f t="shared" si="19"/>
        <v>0</v>
      </c>
      <c r="AT26" s="56">
        <f t="shared" si="19"/>
        <v>14.626656000000001</v>
      </c>
      <c r="AU26" s="56">
        <f t="shared" si="19"/>
        <v>0</v>
      </c>
      <c r="AV26" s="56">
        <f t="shared" si="19"/>
        <v>0</v>
      </c>
      <c r="AW26" s="56">
        <f t="shared" si="19"/>
        <v>0</v>
      </c>
      <c r="AX26" s="56">
        <f t="shared" si="19"/>
        <v>0</v>
      </c>
      <c r="AY26" s="56">
        <f t="shared" si="19"/>
        <v>0</v>
      </c>
      <c r="AZ26" s="56">
        <f t="shared" si="19"/>
        <v>0</v>
      </c>
      <c r="BA26" s="56">
        <f t="shared" si="19"/>
        <v>0</v>
      </c>
      <c r="BB26" s="56">
        <f t="shared" si="19"/>
        <v>11.918016</v>
      </c>
      <c r="BC26" s="56">
        <f t="shared" si="19"/>
        <v>0</v>
      </c>
      <c r="BD26" s="56">
        <f t="shared" si="19"/>
        <v>0</v>
      </c>
      <c r="BE26" s="56">
        <f t="shared" si="19"/>
        <v>0</v>
      </c>
      <c r="BF26" s="56">
        <f t="shared" si="19"/>
        <v>0</v>
      </c>
      <c r="BG26" s="56">
        <f t="shared" si="19"/>
        <v>0</v>
      </c>
      <c r="BH26" s="56">
        <f t="shared" si="19"/>
        <v>0</v>
      </c>
      <c r="BI26" s="56">
        <f t="shared" si="19"/>
        <v>0</v>
      </c>
      <c r="BJ26" s="56">
        <f t="shared" si="19"/>
        <v>0</v>
      </c>
      <c r="BK26" s="56">
        <f t="shared" si="19"/>
        <v>0</v>
      </c>
      <c r="BL26" s="56">
        <f t="shared" si="19"/>
        <v>14.626656000000001</v>
      </c>
      <c r="BM26" s="56">
        <f t="shared" si="19"/>
        <v>0</v>
      </c>
      <c r="BN26" s="56">
        <f t="shared" si="19"/>
        <v>0</v>
      </c>
      <c r="BO26" s="56">
        <f t="shared" si="19"/>
        <v>0</v>
      </c>
      <c r="BP26" s="56">
        <f t="shared" si="19"/>
        <v>0</v>
      </c>
      <c r="BQ26" s="56">
        <f t="shared" si="19"/>
        <v>0</v>
      </c>
      <c r="BR26" s="56">
        <f t="shared" si="19"/>
        <v>0</v>
      </c>
      <c r="BS26" s="56">
        <f t="shared" si="19"/>
        <v>0</v>
      </c>
      <c r="BT26" s="56">
        <f t="shared" ref="BT26:CR26" si="20">BT25*0.475</f>
        <v>0</v>
      </c>
      <c r="BU26" s="56">
        <f t="shared" si="20"/>
        <v>0</v>
      </c>
      <c r="BV26" s="56">
        <f t="shared" si="20"/>
        <v>12.188880000000001</v>
      </c>
      <c r="BW26" s="56">
        <f t="shared" si="20"/>
        <v>0</v>
      </c>
      <c r="BX26" s="56">
        <f t="shared" si="20"/>
        <v>0</v>
      </c>
      <c r="BY26" s="56">
        <f t="shared" si="20"/>
        <v>0</v>
      </c>
      <c r="BZ26" s="56">
        <f t="shared" si="20"/>
        <v>0</v>
      </c>
      <c r="CA26" s="56">
        <f t="shared" si="20"/>
        <v>0</v>
      </c>
      <c r="CB26" s="56">
        <f t="shared" si="20"/>
        <v>0</v>
      </c>
      <c r="CC26" s="56">
        <f t="shared" si="20"/>
        <v>0</v>
      </c>
      <c r="CD26" s="56">
        <f t="shared" si="20"/>
        <v>0</v>
      </c>
      <c r="CE26" s="56">
        <f t="shared" si="20"/>
        <v>0</v>
      </c>
      <c r="CF26" s="56">
        <f t="shared" si="20"/>
        <v>10.563696</v>
      </c>
      <c r="CG26" s="56">
        <f t="shared" si="20"/>
        <v>0</v>
      </c>
      <c r="CH26" s="56">
        <f t="shared" si="20"/>
        <v>0</v>
      </c>
      <c r="CI26" s="56">
        <f t="shared" si="20"/>
        <v>0</v>
      </c>
      <c r="CJ26" s="56">
        <f t="shared" si="20"/>
        <v>0</v>
      </c>
      <c r="CK26" s="56">
        <f t="shared" si="20"/>
        <v>0</v>
      </c>
      <c r="CL26" s="56">
        <f t="shared" si="20"/>
        <v>0</v>
      </c>
      <c r="CM26" s="56">
        <f t="shared" si="20"/>
        <v>0</v>
      </c>
      <c r="CN26" s="56">
        <f t="shared" si="20"/>
        <v>0</v>
      </c>
      <c r="CO26" s="56">
        <f t="shared" si="20"/>
        <v>0</v>
      </c>
      <c r="CP26" s="56">
        <f t="shared" si="20"/>
        <v>9.2093760000000007</v>
      </c>
      <c r="CQ26" s="56">
        <f t="shared" si="20"/>
        <v>0</v>
      </c>
      <c r="CR26" s="56">
        <f t="shared" si="20"/>
        <v>0</v>
      </c>
      <c r="CS26" s="56">
        <f t="shared" ref="CS26:DB26" si="21">CS25*0.475</f>
        <v>0</v>
      </c>
      <c r="CT26" s="56">
        <f t="shared" si="21"/>
        <v>0</v>
      </c>
      <c r="CU26" s="56">
        <f t="shared" si="21"/>
        <v>0</v>
      </c>
      <c r="CV26" s="56">
        <f t="shared" si="21"/>
        <v>0</v>
      </c>
      <c r="CW26" s="56">
        <f t="shared" si="21"/>
        <v>0</v>
      </c>
      <c r="CX26" s="56">
        <f t="shared" si="21"/>
        <v>0</v>
      </c>
      <c r="CY26" s="56">
        <f t="shared" si="21"/>
        <v>0</v>
      </c>
      <c r="CZ26" s="56">
        <f t="shared" si="21"/>
        <v>0</v>
      </c>
      <c r="DA26" s="56">
        <f t="shared" si="21"/>
        <v>0</v>
      </c>
      <c r="DB26" s="56">
        <f t="shared" si="21"/>
        <v>95.88585599999999</v>
      </c>
      <c r="DC26" s="61"/>
      <c r="DD26" s="61"/>
      <c r="DE26" s="61"/>
      <c r="DF26" s="61"/>
      <c r="DG26" s="61"/>
      <c r="DH26" s="61"/>
      <c r="DI26" s="61"/>
      <c r="DJ26" s="61"/>
      <c r="DK26" s="61"/>
      <c r="DL26" s="61"/>
    </row>
    <row r="27" spans="4:16384" x14ac:dyDescent="0.25">
      <c r="D27" t="s">
        <v>91</v>
      </c>
      <c r="F27" s="38">
        <v>0.5</v>
      </c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</row>
    <row r="28" spans="4:16384" x14ac:dyDescent="0.25">
      <c r="D28" s="42" t="s">
        <v>92</v>
      </c>
      <c r="E28" s="122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>
        <v>0</v>
      </c>
      <c r="AH28" s="74"/>
      <c r="AI28" s="74"/>
      <c r="AJ28" s="74"/>
      <c r="AK28" s="74"/>
      <c r="AL28" s="74"/>
      <c r="AM28" s="74">
        <v>0</v>
      </c>
      <c r="AN28" s="74"/>
      <c r="AO28" s="74"/>
      <c r="AP28" s="74"/>
      <c r="AQ28" s="74"/>
      <c r="AR28" s="74"/>
      <c r="AS28" s="74"/>
      <c r="AT28" s="74">
        <f>30%*$F27/$F23</f>
        <v>0.15</v>
      </c>
      <c r="AU28" s="74"/>
      <c r="AV28" s="74"/>
      <c r="AW28" s="74"/>
      <c r="AX28" s="74"/>
      <c r="AY28" s="74"/>
      <c r="AZ28" s="74"/>
      <c r="BA28" s="74"/>
      <c r="BB28" s="74">
        <f>50%*$F27/$F23</f>
        <v>0.25</v>
      </c>
      <c r="BC28" s="74"/>
      <c r="BD28" s="74"/>
      <c r="BE28" s="74"/>
      <c r="BF28" s="74"/>
      <c r="BG28" s="74"/>
      <c r="BH28" s="74"/>
      <c r="BI28" s="74"/>
      <c r="BJ28" s="74"/>
      <c r="BK28" s="74"/>
      <c r="BL28" s="74">
        <f>70%*$F27/$F23</f>
        <v>0.35</v>
      </c>
      <c r="BM28" s="74"/>
      <c r="BN28" s="74"/>
      <c r="BO28" s="74"/>
      <c r="BP28" s="74"/>
      <c r="BQ28" s="74"/>
      <c r="BR28" s="74"/>
      <c r="BS28" s="74"/>
      <c r="BT28" s="74"/>
      <c r="BU28" s="74"/>
      <c r="BV28" s="74">
        <f>80%*$F27/$F23</f>
        <v>0.4</v>
      </c>
      <c r="BW28" s="74"/>
      <c r="BX28" s="74"/>
      <c r="BY28" s="74"/>
      <c r="BZ28" s="74"/>
      <c r="CA28" s="74"/>
      <c r="CB28" s="74"/>
      <c r="CC28" s="74"/>
      <c r="CD28" s="74"/>
      <c r="CE28" s="74"/>
      <c r="CF28" s="74">
        <v>0.6</v>
      </c>
      <c r="CG28" s="74"/>
      <c r="CH28" s="74"/>
      <c r="CI28" s="74"/>
      <c r="CJ28" s="74"/>
      <c r="CK28" s="74"/>
      <c r="CL28" s="74"/>
      <c r="CM28" s="74"/>
      <c r="CN28" s="74"/>
      <c r="CO28" s="74"/>
      <c r="CP28" s="74">
        <v>0.7</v>
      </c>
      <c r="CQ28" s="74"/>
      <c r="CR28" s="74"/>
      <c r="CS28" s="74"/>
      <c r="CT28" s="75"/>
      <c r="CU28" s="75"/>
      <c r="CV28" s="75"/>
      <c r="CW28" s="75"/>
      <c r="CX28" s="74"/>
      <c r="CY28" s="74"/>
      <c r="CZ28" s="74"/>
      <c r="DA28" s="74"/>
      <c r="DB28" s="74">
        <v>0.8</v>
      </c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</row>
    <row r="29" spans="4:16384" x14ac:dyDescent="0.25">
      <c r="D29" s="42" t="s">
        <v>93</v>
      </c>
      <c r="E29" s="122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>
        <f>60%*F27/F23+(1-60%*F27/F23)*50%</f>
        <v>0.64999999999999991</v>
      </c>
      <c r="AH29" s="74"/>
      <c r="AI29" s="74"/>
      <c r="AJ29" s="74"/>
      <c r="AK29" s="74"/>
      <c r="AL29" s="74"/>
      <c r="AM29" s="74">
        <f>70%*$F27/$F23+(1-70%*$F27/$F23)*50%</f>
        <v>0.67500000000000004</v>
      </c>
      <c r="AN29" s="74"/>
      <c r="AO29" s="74"/>
      <c r="AP29" s="74"/>
      <c r="AQ29" s="74"/>
      <c r="AR29" s="74"/>
      <c r="AS29" s="74"/>
      <c r="AT29" s="74">
        <f>50%*$F27/$F23+(1-80%*$F27/$F23)*50%</f>
        <v>0.55000000000000004</v>
      </c>
      <c r="AU29" s="74"/>
      <c r="AV29" s="74"/>
      <c r="AW29" s="74"/>
      <c r="AX29" s="74"/>
      <c r="AY29" s="74"/>
      <c r="AZ29" s="74"/>
      <c r="BA29" s="74"/>
      <c r="BB29" s="74">
        <f>50%*$F27/$F23+(1-100%*$F27/$F23)*50%</f>
        <v>0.5</v>
      </c>
      <c r="BC29" s="74"/>
      <c r="BD29" s="74"/>
      <c r="BE29" s="74"/>
      <c r="BF29" s="74"/>
      <c r="BG29" s="74"/>
      <c r="BH29" s="74"/>
      <c r="BI29" s="74"/>
      <c r="BJ29" s="74"/>
      <c r="BK29" s="74"/>
      <c r="BL29" s="74">
        <f>30%*$F27/$F23+(1-100%*$F27/$F23)*50%</f>
        <v>0.4</v>
      </c>
      <c r="BM29" s="74"/>
      <c r="BN29" s="74"/>
      <c r="BO29" s="74"/>
      <c r="BP29" s="74"/>
      <c r="BQ29" s="74"/>
      <c r="BR29" s="74"/>
      <c r="BS29" s="74"/>
      <c r="BT29" s="74"/>
      <c r="BU29" s="74"/>
      <c r="BV29" s="74">
        <f>20%*$F27/$F23+(1-100%*$F27/$F23)*50%</f>
        <v>0.35</v>
      </c>
      <c r="BW29" s="74"/>
      <c r="BX29" s="74"/>
      <c r="BY29" s="74"/>
      <c r="BZ29" s="74"/>
      <c r="CA29" s="74"/>
      <c r="CB29" s="74"/>
      <c r="CC29" s="74"/>
      <c r="CD29" s="74"/>
      <c r="CE29" s="74"/>
      <c r="CF29" s="74">
        <v>0.2</v>
      </c>
      <c r="CG29" s="74"/>
      <c r="CH29" s="74"/>
      <c r="CI29" s="74"/>
      <c r="CJ29" s="74"/>
      <c r="CK29" s="74"/>
      <c r="CL29" s="74"/>
      <c r="CM29" s="74"/>
      <c r="CN29" s="74"/>
      <c r="CO29" s="74"/>
      <c r="CP29" s="74">
        <v>0.15</v>
      </c>
      <c r="CQ29" s="74"/>
      <c r="CR29" s="74"/>
      <c r="CS29" s="74"/>
      <c r="CT29" s="75"/>
      <c r="CU29" s="75"/>
      <c r="CV29" s="75"/>
      <c r="CW29" s="75"/>
      <c r="CX29" s="74"/>
      <c r="CY29" s="74"/>
      <c r="CZ29" s="74"/>
      <c r="DA29" s="74"/>
      <c r="DB29" s="74">
        <v>0.1</v>
      </c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</row>
    <row r="30" spans="4:16384" x14ac:dyDescent="0.25">
      <c r="D30" s="42" t="s">
        <v>94</v>
      </c>
      <c r="E30" s="122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>
        <f>(1-60%*F27/F23)*50%</f>
        <v>0.35</v>
      </c>
      <c r="AH30" s="74"/>
      <c r="AI30" s="74"/>
      <c r="AJ30" s="74"/>
      <c r="AK30" s="74"/>
      <c r="AL30" s="74"/>
      <c r="AM30" s="74">
        <f>(1-70%*$F27/$F23)*50%</f>
        <v>0.32500000000000001</v>
      </c>
      <c r="AN30" s="74"/>
      <c r="AO30" s="74"/>
      <c r="AP30" s="74"/>
      <c r="AQ30" s="74"/>
      <c r="AR30" s="74"/>
      <c r="AS30" s="74"/>
      <c r="AT30" s="74">
        <f>(1-80%*$F27/$F23)*50%</f>
        <v>0.3</v>
      </c>
      <c r="AU30" s="74"/>
      <c r="AV30" s="74"/>
      <c r="AW30" s="74"/>
      <c r="AX30" s="74"/>
      <c r="AY30" s="74"/>
      <c r="AZ30" s="74"/>
      <c r="BA30" s="74"/>
      <c r="BB30" s="74">
        <f>(1-100%*$F27/$F23)*50%</f>
        <v>0.25</v>
      </c>
      <c r="BC30" s="74"/>
      <c r="BD30" s="74"/>
      <c r="BE30" s="74"/>
      <c r="BF30" s="74"/>
      <c r="BG30" s="74"/>
      <c r="BH30" s="74"/>
      <c r="BI30" s="74"/>
      <c r="BJ30" s="74"/>
      <c r="BK30" s="74"/>
      <c r="BL30" s="74">
        <f>(1-100%*$F27/$F23)*50%</f>
        <v>0.25</v>
      </c>
      <c r="BM30" s="74"/>
      <c r="BN30" s="74"/>
      <c r="BO30" s="74"/>
      <c r="BP30" s="74"/>
      <c r="BQ30" s="74"/>
      <c r="BR30" s="74"/>
      <c r="BS30" s="74"/>
      <c r="BT30" s="74"/>
      <c r="BU30" s="74"/>
      <c r="BV30" s="74">
        <f>(1-100%*$F27/$F23)*50%</f>
        <v>0.25</v>
      </c>
      <c r="BW30" s="74"/>
      <c r="BX30" s="74"/>
      <c r="BY30" s="74"/>
      <c r="BZ30" s="74"/>
      <c r="CA30" s="74"/>
      <c r="CB30" s="74"/>
      <c r="CC30" s="74"/>
      <c r="CD30" s="74"/>
      <c r="CE30" s="74"/>
      <c r="CF30" s="74">
        <v>0.2</v>
      </c>
      <c r="CG30" s="74"/>
      <c r="CH30" s="74"/>
      <c r="CI30" s="74"/>
      <c r="CJ30" s="74"/>
      <c r="CK30" s="74"/>
      <c r="CL30" s="74"/>
      <c r="CM30" s="74"/>
      <c r="CN30" s="74"/>
      <c r="CO30" s="74"/>
      <c r="CP30" s="74">
        <v>0.15</v>
      </c>
      <c r="CQ30" s="74"/>
      <c r="CR30" s="74"/>
      <c r="CS30" s="74"/>
      <c r="CT30" s="75"/>
      <c r="CU30" s="75"/>
      <c r="CV30" s="75"/>
      <c r="CW30" s="75"/>
      <c r="CX30" s="74"/>
      <c r="CY30" s="74"/>
      <c r="CZ30" s="74"/>
      <c r="DA30" s="74"/>
      <c r="DB30" s="74">
        <v>0.1</v>
      </c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</row>
    <row r="31" spans="4:16384" x14ac:dyDescent="0.25">
      <c r="D31" s="42" t="s">
        <v>95</v>
      </c>
      <c r="E31" s="122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5"/>
      <c r="CU31" s="75"/>
      <c r="CV31" s="75"/>
      <c r="CW31" s="75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</row>
    <row r="32" spans="4:16384" x14ac:dyDescent="0.25">
      <c r="D32" t="s">
        <v>96</v>
      </c>
      <c r="G32" s="56">
        <f t="shared" ref="G32:BR32" si="22">IF(G26=0,0,G26*G28)</f>
        <v>0</v>
      </c>
      <c r="H32" s="56">
        <f t="shared" si="22"/>
        <v>0</v>
      </c>
      <c r="I32" s="56">
        <f t="shared" si="22"/>
        <v>0</v>
      </c>
      <c r="J32" s="56">
        <f t="shared" si="22"/>
        <v>0</v>
      </c>
      <c r="K32" s="56">
        <f t="shared" si="22"/>
        <v>0</v>
      </c>
      <c r="L32" s="56">
        <f t="shared" si="22"/>
        <v>0</v>
      </c>
      <c r="M32" s="56">
        <f t="shared" si="22"/>
        <v>0</v>
      </c>
      <c r="N32" s="56">
        <f t="shared" si="22"/>
        <v>0</v>
      </c>
      <c r="O32" s="56">
        <f t="shared" si="22"/>
        <v>0</v>
      </c>
      <c r="P32" s="56">
        <f t="shared" si="22"/>
        <v>0</v>
      </c>
      <c r="Q32" s="56">
        <f t="shared" si="22"/>
        <v>0</v>
      </c>
      <c r="R32" s="56">
        <f t="shared" si="22"/>
        <v>0</v>
      </c>
      <c r="S32" s="56">
        <f t="shared" si="22"/>
        <v>0</v>
      </c>
      <c r="T32" s="56">
        <f t="shared" si="22"/>
        <v>0</v>
      </c>
      <c r="U32" s="56">
        <f t="shared" si="22"/>
        <v>0</v>
      </c>
      <c r="V32" s="56">
        <f t="shared" si="22"/>
        <v>0</v>
      </c>
      <c r="W32" s="56">
        <f t="shared" si="22"/>
        <v>0</v>
      </c>
      <c r="X32" s="56">
        <f t="shared" si="22"/>
        <v>0</v>
      </c>
      <c r="Y32" s="56">
        <f t="shared" si="22"/>
        <v>0</v>
      </c>
      <c r="Z32" s="56">
        <f t="shared" si="22"/>
        <v>0</v>
      </c>
      <c r="AA32" s="56">
        <f t="shared" si="22"/>
        <v>0</v>
      </c>
      <c r="AB32" s="56">
        <f t="shared" si="22"/>
        <v>0</v>
      </c>
      <c r="AC32" s="56">
        <f t="shared" si="22"/>
        <v>0</v>
      </c>
      <c r="AD32" s="56">
        <f t="shared" si="22"/>
        <v>0</v>
      </c>
      <c r="AE32" s="56">
        <f t="shared" si="22"/>
        <v>0</v>
      </c>
      <c r="AF32" s="56">
        <f t="shared" si="22"/>
        <v>0</v>
      </c>
      <c r="AG32" s="56">
        <f t="shared" si="22"/>
        <v>0</v>
      </c>
      <c r="AH32" s="56">
        <f t="shared" si="22"/>
        <v>0</v>
      </c>
      <c r="AI32" s="56">
        <f t="shared" si="22"/>
        <v>0</v>
      </c>
      <c r="AJ32" s="56">
        <f t="shared" si="22"/>
        <v>0</v>
      </c>
      <c r="AK32" s="56">
        <f t="shared" si="22"/>
        <v>0</v>
      </c>
      <c r="AL32" s="56">
        <f t="shared" si="22"/>
        <v>0</v>
      </c>
      <c r="AM32" s="56">
        <f t="shared" si="22"/>
        <v>0</v>
      </c>
      <c r="AN32" s="56">
        <f t="shared" si="22"/>
        <v>0</v>
      </c>
      <c r="AO32" s="56">
        <f t="shared" si="22"/>
        <v>0</v>
      </c>
      <c r="AP32" s="56">
        <f t="shared" si="22"/>
        <v>0</v>
      </c>
      <c r="AQ32" s="56">
        <f t="shared" si="22"/>
        <v>0</v>
      </c>
      <c r="AR32" s="56">
        <f t="shared" si="22"/>
        <v>0</v>
      </c>
      <c r="AS32" s="56">
        <f t="shared" si="22"/>
        <v>0</v>
      </c>
      <c r="AT32" s="56">
        <f t="shared" si="22"/>
        <v>2.1939983999999999</v>
      </c>
      <c r="AU32" s="56">
        <f t="shared" si="22"/>
        <v>0</v>
      </c>
      <c r="AV32" s="56">
        <f t="shared" si="22"/>
        <v>0</v>
      </c>
      <c r="AW32" s="56">
        <f t="shared" si="22"/>
        <v>0</v>
      </c>
      <c r="AX32" s="56">
        <f t="shared" si="22"/>
        <v>0</v>
      </c>
      <c r="AY32" s="56">
        <f t="shared" si="22"/>
        <v>0</v>
      </c>
      <c r="AZ32" s="56">
        <f t="shared" si="22"/>
        <v>0</v>
      </c>
      <c r="BA32" s="56">
        <f t="shared" si="22"/>
        <v>0</v>
      </c>
      <c r="BB32" s="56">
        <f t="shared" si="22"/>
        <v>2.9795039999999999</v>
      </c>
      <c r="BC32" s="56">
        <f t="shared" si="22"/>
        <v>0</v>
      </c>
      <c r="BD32" s="56">
        <f t="shared" si="22"/>
        <v>0</v>
      </c>
      <c r="BE32" s="56">
        <f t="shared" si="22"/>
        <v>0</v>
      </c>
      <c r="BF32" s="56">
        <f t="shared" si="22"/>
        <v>0</v>
      </c>
      <c r="BG32" s="56">
        <f t="shared" si="22"/>
        <v>0</v>
      </c>
      <c r="BH32" s="56">
        <f t="shared" si="22"/>
        <v>0</v>
      </c>
      <c r="BI32" s="56">
        <f t="shared" si="22"/>
        <v>0</v>
      </c>
      <c r="BJ32" s="56">
        <f t="shared" si="22"/>
        <v>0</v>
      </c>
      <c r="BK32" s="56">
        <f t="shared" si="22"/>
        <v>0</v>
      </c>
      <c r="BL32" s="56">
        <f t="shared" si="22"/>
        <v>5.1193295999999995</v>
      </c>
      <c r="BM32" s="56">
        <f t="shared" si="22"/>
        <v>0</v>
      </c>
      <c r="BN32" s="56">
        <f t="shared" si="22"/>
        <v>0</v>
      </c>
      <c r="BO32" s="56">
        <f t="shared" si="22"/>
        <v>0</v>
      </c>
      <c r="BP32" s="56">
        <f t="shared" si="22"/>
        <v>0</v>
      </c>
      <c r="BQ32" s="56">
        <f t="shared" si="22"/>
        <v>0</v>
      </c>
      <c r="BR32" s="56">
        <f t="shared" si="22"/>
        <v>0</v>
      </c>
      <c r="BS32" s="56">
        <f t="shared" ref="BS32:CR32" si="23">IF(BS26=0,0,BS26*BS28)</f>
        <v>0</v>
      </c>
      <c r="BT32" s="56">
        <f t="shared" si="23"/>
        <v>0</v>
      </c>
      <c r="BU32" s="56">
        <f t="shared" si="23"/>
        <v>0</v>
      </c>
      <c r="BV32" s="56">
        <f t="shared" si="23"/>
        <v>4.8755520000000008</v>
      </c>
      <c r="BW32" s="56">
        <f t="shared" si="23"/>
        <v>0</v>
      </c>
      <c r="BX32" s="56">
        <f t="shared" si="23"/>
        <v>0</v>
      </c>
      <c r="BY32" s="56">
        <f t="shared" si="23"/>
        <v>0</v>
      </c>
      <c r="BZ32" s="56">
        <f t="shared" si="23"/>
        <v>0</v>
      </c>
      <c r="CA32" s="56">
        <f t="shared" si="23"/>
        <v>0</v>
      </c>
      <c r="CB32" s="56">
        <f t="shared" si="23"/>
        <v>0</v>
      </c>
      <c r="CC32" s="56">
        <f t="shared" si="23"/>
        <v>0</v>
      </c>
      <c r="CD32" s="56">
        <f t="shared" si="23"/>
        <v>0</v>
      </c>
      <c r="CE32" s="56">
        <f t="shared" si="23"/>
        <v>0</v>
      </c>
      <c r="CF32" s="56">
        <f t="shared" si="23"/>
        <v>6.3382176000000001</v>
      </c>
      <c r="CG32" s="56">
        <f t="shared" si="23"/>
        <v>0</v>
      </c>
      <c r="CH32" s="56">
        <f t="shared" si="23"/>
        <v>0</v>
      </c>
      <c r="CI32" s="56">
        <f t="shared" si="23"/>
        <v>0</v>
      </c>
      <c r="CJ32" s="56">
        <f t="shared" si="23"/>
        <v>0</v>
      </c>
      <c r="CK32" s="56">
        <f t="shared" si="23"/>
        <v>0</v>
      </c>
      <c r="CL32" s="56">
        <f t="shared" si="23"/>
        <v>0</v>
      </c>
      <c r="CM32" s="56">
        <f t="shared" si="23"/>
        <v>0</v>
      </c>
      <c r="CN32" s="56">
        <f t="shared" si="23"/>
        <v>0</v>
      </c>
      <c r="CO32" s="56">
        <f t="shared" si="23"/>
        <v>0</v>
      </c>
      <c r="CP32" s="56">
        <f t="shared" si="23"/>
        <v>6.4465631999999999</v>
      </c>
      <c r="CQ32" s="56">
        <f t="shared" si="23"/>
        <v>0</v>
      </c>
      <c r="CR32" s="56">
        <f t="shared" si="23"/>
        <v>0</v>
      </c>
      <c r="CS32" s="56">
        <f t="shared" ref="CS32:DA32" si="24">IF(CS26=0,0,CS26*CS28)</f>
        <v>0</v>
      </c>
      <c r="CT32" s="56">
        <f t="shared" si="24"/>
        <v>0</v>
      </c>
      <c r="CU32" s="56">
        <f t="shared" si="24"/>
        <v>0</v>
      </c>
      <c r="CV32" s="56">
        <f t="shared" si="24"/>
        <v>0</v>
      </c>
      <c r="CW32" s="56">
        <f t="shared" si="24"/>
        <v>0</v>
      </c>
      <c r="CX32" s="56">
        <f t="shared" si="24"/>
        <v>0</v>
      </c>
      <c r="CY32" s="56">
        <f t="shared" si="24"/>
        <v>0</v>
      </c>
      <c r="CZ32" s="56">
        <f t="shared" si="24"/>
        <v>0</v>
      </c>
      <c r="DA32" s="56">
        <f t="shared" si="24"/>
        <v>0</v>
      </c>
      <c r="DB32" s="56">
        <f t="shared" ref="DB32" si="25">IF(DB26=0,0,DB26*DB28)</f>
        <v>76.7086848</v>
      </c>
      <c r="DC32" s="61"/>
      <c r="DD32" s="61"/>
      <c r="DE32" s="61"/>
      <c r="DF32" s="61"/>
      <c r="DG32" s="61"/>
      <c r="DH32" s="61"/>
      <c r="DI32" s="61"/>
      <c r="DJ32" s="61"/>
      <c r="DK32" s="61"/>
      <c r="DL32" s="61"/>
    </row>
    <row r="33" spans="4:116" x14ac:dyDescent="0.25">
      <c r="D33" t="s">
        <v>97</v>
      </c>
      <c r="G33" s="56">
        <f t="shared" ref="G33:BR33" si="26">IF(G26=0,0,G26*G29)</f>
        <v>0</v>
      </c>
      <c r="H33" s="56">
        <f t="shared" si="26"/>
        <v>0</v>
      </c>
      <c r="I33" s="56">
        <f t="shared" si="26"/>
        <v>0</v>
      </c>
      <c r="J33" s="56">
        <f t="shared" si="26"/>
        <v>0</v>
      </c>
      <c r="K33" s="56">
        <f t="shared" si="26"/>
        <v>0</v>
      </c>
      <c r="L33" s="56">
        <f t="shared" si="26"/>
        <v>0</v>
      </c>
      <c r="M33" s="56">
        <f t="shared" si="26"/>
        <v>0</v>
      </c>
      <c r="N33" s="56">
        <f t="shared" si="26"/>
        <v>0</v>
      </c>
      <c r="O33" s="56">
        <f t="shared" si="26"/>
        <v>0</v>
      </c>
      <c r="P33" s="56">
        <f t="shared" si="26"/>
        <v>0</v>
      </c>
      <c r="Q33" s="56">
        <f t="shared" si="26"/>
        <v>0</v>
      </c>
      <c r="R33" s="56">
        <f t="shared" si="26"/>
        <v>0</v>
      </c>
      <c r="S33" s="56">
        <f t="shared" si="26"/>
        <v>0</v>
      </c>
      <c r="T33" s="56">
        <f t="shared" si="26"/>
        <v>0</v>
      </c>
      <c r="U33" s="56">
        <f t="shared" si="26"/>
        <v>0</v>
      </c>
      <c r="V33" s="56">
        <f t="shared" si="26"/>
        <v>0</v>
      </c>
      <c r="W33" s="56">
        <f t="shared" si="26"/>
        <v>0</v>
      </c>
      <c r="X33" s="56">
        <f t="shared" si="26"/>
        <v>0</v>
      </c>
      <c r="Y33" s="56">
        <f t="shared" si="26"/>
        <v>0</v>
      </c>
      <c r="Z33" s="56">
        <f t="shared" si="26"/>
        <v>0</v>
      </c>
      <c r="AA33" s="56">
        <f t="shared" si="26"/>
        <v>0</v>
      </c>
      <c r="AB33" s="56">
        <f t="shared" si="26"/>
        <v>0</v>
      </c>
      <c r="AC33" s="56">
        <f t="shared" si="26"/>
        <v>0</v>
      </c>
      <c r="AD33" s="56">
        <f t="shared" si="26"/>
        <v>0</v>
      </c>
      <c r="AE33" s="56">
        <f t="shared" si="26"/>
        <v>0</v>
      </c>
      <c r="AF33" s="56">
        <f t="shared" si="26"/>
        <v>0</v>
      </c>
      <c r="AG33" s="56">
        <f t="shared" si="26"/>
        <v>10.211572799999999</v>
      </c>
      <c r="AH33" s="56">
        <f t="shared" si="26"/>
        <v>0</v>
      </c>
      <c r="AI33" s="56">
        <f t="shared" si="26"/>
        <v>0</v>
      </c>
      <c r="AJ33" s="56">
        <f t="shared" si="26"/>
        <v>0</v>
      </c>
      <c r="AK33" s="56">
        <f t="shared" si="26"/>
        <v>0</v>
      </c>
      <c r="AL33" s="56">
        <f t="shared" si="26"/>
        <v>0</v>
      </c>
      <c r="AM33" s="56">
        <f t="shared" si="26"/>
        <v>9.1416599999999999</v>
      </c>
      <c r="AN33" s="56">
        <f t="shared" si="26"/>
        <v>0</v>
      </c>
      <c r="AO33" s="56">
        <f t="shared" si="26"/>
        <v>0</v>
      </c>
      <c r="AP33" s="56">
        <f t="shared" si="26"/>
        <v>0</v>
      </c>
      <c r="AQ33" s="56">
        <f t="shared" si="26"/>
        <v>0</v>
      </c>
      <c r="AR33" s="56">
        <f t="shared" si="26"/>
        <v>0</v>
      </c>
      <c r="AS33" s="56">
        <f t="shared" si="26"/>
        <v>0</v>
      </c>
      <c r="AT33" s="56">
        <f t="shared" si="26"/>
        <v>8.0446608000000008</v>
      </c>
      <c r="AU33" s="56">
        <f t="shared" si="26"/>
        <v>0</v>
      </c>
      <c r="AV33" s="56">
        <f t="shared" si="26"/>
        <v>0</v>
      </c>
      <c r="AW33" s="56">
        <f t="shared" si="26"/>
        <v>0</v>
      </c>
      <c r="AX33" s="56">
        <f t="shared" si="26"/>
        <v>0</v>
      </c>
      <c r="AY33" s="56">
        <f t="shared" si="26"/>
        <v>0</v>
      </c>
      <c r="AZ33" s="56">
        <f t="shared" si="26"/>
        <v>0</v>
      </c>
      <c r="BA33" s="56">
        <f t="shared" si="26"/>
        <v>0</v>
      </c>
      <c r="BB33" s="56">
        <f t="shared" si="26"/>
        <v>5.9590079999999999</v>
      </c>
      <c r="BC33" s="56">
        <f t="shared" si="26"/>
        <v>0</v>
      </c>
      <c r="BD33" s="56">
        <f t="shared" si="26"/>
        <v>0</v>
      </c>
      <c r="BE33" s="56">
        <f t="shared" si="26"/>
        <v>0</v>
      </c>
      <c r="BF33" s="56">
        <f t="shared" si="26"/>
        <v>0</v>
      </c>
      <c r="BG33" s="56">
        <f t="shared" si="26"/>
        <v>0</v>
      </c>
      <c r="BH33" s="56">
        <f t="shared" si="26"/>
        <v>0</v>
      </c>
      <c r="BI33" s="56">
        <f t="shared" si="26"/>
        <v>0</v>
      </c>
      <c r="BJ33" s="56">
        <f t="shared" si="26"/>
        <v>0</v>
      </c>
      <c r="BK33" s="56">
        <f t="shared" si="26"/>
        <v>0</v>
      </c>
      <c r="BL33" s="56">
        <f t="shared" si="26"/>
        <v>5.8506624000000009</v>
      </c>
      <c r="BM33" s="56">
        <f t="shared" si="26"/>
        <v>0</v>
      </c>
      <c r="BN33" s="56">
        <f t="shared" si="26"/>
        <v>0</v>
      </c>
      <c r="BO33" s="56">
        <f t="shared" si="26"/>
        <v>0</v>
      </c>
      <c r="BP33" s="56">
        <f t="shared" si="26"/>
        <v>0</v>
      </c>
      <c r="BQ33" s="56">
        <f t="shared" si="26"/>
        <v>0</v>
      </c>
      <c r="BR33" s="56">
        <f t="shared" si="26"/>
        <v>0</v>
      </c>
      <c r="BS33" s="56">
        <f t="shared" ref="BS33:CR33" si="27">IF(BS26=0,0,BS26*BS29)</f>
        <v>0</v>
      </c>
      <c r="BT33" s="56">
        <f t="shared" si="27"/>
        <v>0</v>
      </c>
      <c r="BU33" s="56">
        <f t="shared" si="27"/>
        <v>0</v>
      </c>
      <c r="BV33" s="56">
        <f t="shared" si="27"/>
        <v>4.266108</v>
      </c>
      <c r="BW33" s="56">
        <f t="shared" si="27"/>
        <v>0</v>
      </c>
      <c r="BX33" s="56">
        <f t="shared" si="27"/>
        <v>0</v>
      </c>
      <c r="BY33" s="56">
        <f t="shared" si="27"/>
        <v>0</v>
      </c>
      <c r="BZ33" s="56">
        <f t="shared" si="27"/>
        <v>0</v>
      </c>
      <c r="CA33" s="56">
        <f t="shared" si="27"/>
        <v>0</v>
      </c>
      <c r="CB33" s="56">
        <f t="shared" si="27"/>
        <v>0</v>
      </c>
      <c r="CC33" s="56">
        <f t="shared" si="27"/>
        <v>0</v>
      </c>
      <c r="CD33" s="56">
        <f t="shared" si="27"/>
        <v>0</v>
      </c>
      <c r="CE33" s="56">
        <f t="shared" si="27"/>
        <v>0</v>
      </c>
      <c r="CF33" s="56">
        <f t="shared" si="27"/>
        <v>2.1127392</v>
      </c>
      <c r="CG33" s="56">
        <f t="shared" si="27"/>
        <v>0</v>
      </c>
      <c r="CH33" s="56">
        <f t="shared" si="27"/>
        <v>0</v>
      </c>
      <c r="CI33" s="56">
        <f t="shared" si="27"/>
        <v>0</v>
      </c>
      <c r="CJ33" s="56">
        <f t="shared" si="27"/>
        <v>0</v>
      </c>
      <c r="CK33" s="56">
        <f t="shared" si="27"/>
        <v>0</v>
      </c>
      <c r="CL33" s="56">
        <f t="shared" si="27"/>
        <v>0</v>
      </c>
      <c r="CM33" s="56">
        <f t="shared" si="27"/>
        <v>0</v>
      </c>
      <c r="CN33" s="56">
        <f t="shared" si="27"/>
        <v>0</v>
      </c>
      <c r="CO33" s="56">
        <f t="shared" si="27"/>
        <v>0</v>
      </c>
      <c r="CP33" s="56">
        <f t="shared" si="27"/>
        <v>1.3814064000000001</v>
      </c>
      <c r="CQ33" s="56">
        <f t="shared" si="27"/>
        <v>0</v>
      </c>
      <c r="CR33" s="56">
        <f t="shared" si="27"/>
        <v>0</v>
      </c>
      <c r="CS33" s="56">
        <f t="shared" ref="CS33:DA33" si="28">IF(CS26=0,0,CS26*CS29)</f>
        <v>0</v>
      </c>
      <c r="CT33" s="56">
        <f t="shared" si="28"/>
        <v>0</v>
      </c>
      <c r="CU33" s="56">
        <f t="shared" si="28"/>
        <v>0</v>
      </c>
      <c r="CV33" s="56">
        <f t="shared" si="28"/>
        <v>0</v>
      </c>
      <c r="CW33" s="56">
        <f t="shared" si="28"/>
        <v>0</v>
      </c>
      <c r="CX33" s="56">
        <f t="shared" si="28"/>
        <v>0</v>
      </c>
      <c r="CY33" s="56">
        <f t="shared" si="28"/>
        <v>0</v>
      </c>
      <c r="CZ33" s="56">
        <f t="shared" si="28"/>
        <v>0</v>
      </c>
      <c r="DA33" s="56">
        <f t="shared" si="28"/>
        <v>0</v>
      </c>
      <c r="DB33" s="56">
        <f t="shared" ref="DB33" si="29">IF(DB26=0,0,DB26*DB29)</f>
        <v>9.5885856</v>
      </c>
      <c r="DC33" s="61"/>
      <c r="DD33" s="61"/>
      <c r="DE33" s="61"/>
      <c r="DF33" s="61"/>
      <c r="DG33" s="61"/>
      <c r="DH33" s="61"/>
      <c r="DI33" s="61"/>
      <c r="DJ33" s="61"/>
      <c r="DK33" s="61"/>
      <c r="DL33" s="61"/>
    </row>
    <row r="34" spans="4:116" x14ac:dyDescent="0.25">
      <c r="D34" t="s">
        <v>98</v>
      </c>
      <c r="G34" s="56">
        <f t="shared" ref="G34:BR34" si="30">IF(G26=0,0,G26*G30)</f>
        <v>0</v>
      </c>
      <c r="H34" s="56">
        <f t="shared" si="30"/>
        <v>0</v>
      </c>
      <c r="I34" s="56">
        <f t="shared" si="30"/>
        <v>0</v>
      </c>
      <c r="J34" s="56">
        <f t="shared" si="30"/>
        <v>0</v>
      </c>
      <c r="K34" s="56">
        <f t="shared" si="30"/>
        <v>0</v>
      </c>
      <c r="L34" s="56">
        <f t="shared" si="30"/>
        <v>0</v>
      </c>
      <c r="M34" s="56">
        <f t="shared" si="30"/>
        <v>0</v>
      </c>
      <c r="N34" s="56">
        <f t="shared" si="30"/>
        <v>0</v>
      </c>
      <c r="O34" s="56">
        <f t="shared" si="30"/>
        <v>0</v>
      </c>
      <c r="P34" s="56">
        <f t="shared" si="30"/>
        <v>0</v>
      </c>
      <c r="Q34" s="56">
        <f t="shared" si="30"/>
        <v>0</v>
      </c>
      <c r="R34" s="56">
        <f t="shared" si="30"/>
        <v>0</v>
      </c>
      <c r="S34" s="56">
        <f t="shared" si="30"/>
        <v>0</v>
      </c>
      <c r="T34" s="56">
        <f t="shared" si="30"/>
        <v>0</v>
      </c>
      <c r="U34" s="56">
        <f t="shared" si="30"/>
        <v>0</v>
      </c>
      <c r="V34" s="56">
        <f t="shared" si="30"/>
        <v>0</v>
      </c>
      <c r="W34" s="56">
        <f t="shared" si="30"/>
        <v>0</v>
      </c>
      <c r="X34" s="56">
        <f t="shared" si="30"/>
        <v>0</v>
      </c>
      <c r="Y34" s="56">
        <f t="shared" si="30"/>
        <v>0</v>
      </c>
      <c r="Z34" s="56">
        <f t="shared" si="30"/>
        <v>0</v>
      </c>
      <c r="AA34" s="56">
        <f t="shared" si="30"/>
        <v>0</v>
      </c>
      <c r="AB34" s="56">
        <f t="shared" si="30"/>
        <v>0</v>
      </c>
      <c r="AC34" s="56">
        <f t="shared" si="30"/>
        <v>0</v>
      </c>
      <c r="AD34" s="56">
        <f t="shared" si="30"/>
        <v>0</v>
      </c>
      <c r="AE34" s="56">
        <f t="shared" si="30"/>
        <v>0</v>
      </c>
      <c r="AF34" s="56">
        <f t="shared" si="30"/>
        <v>0</v>
      </c>
      <c r="AG34" s="56">
        <f t="shared" si="30"/>
        <v>5.4985391999999997</v>
      </c>
      <c r="AH34" s="56">
        <f t="shared" si="30"/>
        <v>0</v>
      </c>
      <c r="AI34" s="56">
        <f t="shared" si="30"/>
        <v>0</v>
      </c>
      <c r="AJ34" s="56">
        <f t="shared" si="30"/>
        <v>0</v>
      </c>
      <c r="AK34" s="56">
        <f t="shared" si="30"/>
        <v>0</v>
      </c>
      <c r="AL34" s="56">
        <f t="shared" si="30"/>
        <v>0</v>
      </c>
      <c r="AM34" s="56">
        <f t="shared" si="30"/>
        <v>4.4015399999999998</v>
      </c>
      <c r="AN34" s="56">
        <f t="shared" si="30"/>
        <v>0</v>
      </c>
      <c r="AO34" s="56">
        <f t="shared" si="30"/>
        <v>0</v>
      </c>
      <c r="AP34" s="56">
        <f t="shared" si="30"/>
        <v>0</v>
      </c>
      <c r="AQ34" s="56">
        <f t="shared" si="30"/>
        <v>0</v>
      </c>
      <c r="AR34" s="56">
        <f t="shared" si="30"/>
        <v>0</v>
      </c>
      <c r="AS34" s="56">
        <f t="shared" si="30"/>
        <v>0</v>
      </c>
      <c r="AT34" s="56">
        <f t="shared" si="30"/>
        <v>4.3879967999999998</v>
      </c>
      <c r="AU34" s="56">
        <f t="shared" si="30"/>
        <v>0</v>
      </c>
      <c r="AV34" s="56">
        <f t="shared" si="30"/>
        <v>0</v>
      </c>
      <c r="AW34" s="56">
        <f t="shared" si="30"/>
        <v>0</v>
      </c>
      <c r="AX34" s="56">
        <f t="shared" si="30"/>
        <v>0</v>
      </c>
      <c r="AY34" s="56">
        <f t="shared" si="30"/>
        <v>0</v>
      </c>
      <c r="AZ34" s="56">
        <f t="shared" si="30"/>
        <v>0</v>
      </c>
      <c r="BA34" s="56">
        <f t="shared" si="30"/>
        <v>0</v>
      </c>
      <c r="BB34" s="56">
        <f t="shared" si="30"/>
        <v>2.9795039999999999</v>
      </c>
      <c r="BC34" s="56">
        <f t="shared" si="30"/>
        <v>0</v>
      </c>
      <c r="BD34" s="56">
        <f t="shared" si="30"/>
        <v>0</v>
      </c>
      <c r="BE34" s="56">
        <f t="shared" si="30"/>
        <v>0</v>
      </c>
      <c r="BF34" s="56">
        <f t="shared" si="30"/>
        <v>0</v>
      </c>
      <c r="BG34" s="56">
        <f t="shared" si="30"/>
        <v>0</v>
      </c>
      <c r="BH34" s="56">
        <f t="shared" si="30"/>
        <v>0</v>
      </c>
      <c r="BI34" s="56">
        <f t="shared" si="30"/>
        <v>0</v>
      </c>
      <c r="BJ34" s="56">
        <f t="shared" si="30"/>
        <v>0</v>
      </c>
      <c r="BK34" s="56">
        <f t="shared" si="30"/>
        <v>0</v>
      </c>
      <c r="BL34" s="56">
        <f t="shared" si="30"/>
        <v>3.6566640000000001</v>
      </c>
      <c r="BM34" s="56">
        <f t="shared" si="30"/>
        <v>0</v>
      </c>
      <c r="BN34" s="56">
        <f t="shared" si="30"/>
        <v>0</v>
      </c>
      <c r="BO34" s="56">
        <f t="shared" si="30"/>
        <v>0</v>
      </c>
      <c r="BP34" s="56">
        <f t="shared" si="30"/>
        <v>0</v>
      </c>
      <c r="BQ34" s="56">
        <f t="shared" si="30"/>
        <v>0</v>
      </c>
      <c r="BR34" s="56">
        <f t="shared" si="30"/>
        <v>0</v>
      </c>
      <c r="BS34" s="56">
        <f t="shared" ref="BS34:CR34" si="31">IF(BS26=0,0,BS26*BS30)</f>
        <v>0</v>
      </c>
      <c r="BT34" s="56">
        <f t="shared" si="31"/>
        <v>0</v>
      </c>
      <c r="BU34" s="56">
        <f t="shared" si="31"/>
        <v>0</v>
      </c>
      <c r="BV34" s="56">
        <f t="shared" si="31"/>
        <v>3.0472200000000003</v>
      </c>
      <c r="BW34" s="56">
        <f t="shared" si="31"/>
        <v>0</v>
      </c>
      <c r="BX34" s="56">
        <f t="shared" si="31"/>
        <v>0</v>
      </c>
      <c r="BY34" s="56">
        <f t="shared" si="31"/>
        <v>0</v>
      </c>
      <c r="BZ34" s="56">
        <f t="shared" si="31"/>
        <v>0</v>
      </c>
      <c r="CA34" s="56">
        <f t="shared" si="31"/>
        <v>0</v>
      </c>
      <c r="CB34" s="56">
        <f t="shared" si="31"/>
        <v>0</v>
      </c>
      <c r="CC34" s="56">
        <f t="shared" si="31"/>
        <v>0</v>
      </c>
      <c r="CD34" s="56">
        <f t="shared" si="31"/>
        <v>0</v>
      </c>
      <c r="CE34" s="56">
        <f t="shared" si="31"/>
        <v>0</v>
      </c>
      <c r="CF34" s="56">
        <f t="shared" si="31"/>
        <v>2.1127392</v>
      </c>
      <c r="CG34" s="56">
        <f t="shared" si="31"/>
        <v>0</v>
      </c>
      <c r="CH34" s="56">
        <f t="shared" si="31"/>
        <v>0</v>
      </c>
      <c r="CI34" s="56">
        <f t="shared" si="31"/>
        <v>0</v>
      </c>
      <c r="CJ34" s="56">
        <f t="shared" si="31"/>
        <v>0</v>
      </c>
      <c r="CK34" s="56">
        <f t="shared" si="31"/>
        <v>0</v>
      </c>
      <c r="CL34" s="56">
        <f t="shared" si="31"/>
        <v>0</v>
      </c>
      <c r="CM34" s="56">
        <f t="shared" si="31"/>
        <v>0</v>
      </c>
      <c r="CN34" s="56">
        <f t="shared" si="31"/>
        <v>0</v>
      </c>
      <c r="CO34" s="56">
        <f t="shared" si="31"/>
        <v>0</v>
      </c>
      <c r="CP34" s="56">
        <f t="shared" si="31"/>
        <v>1.3814064000000001</v>
      </c>
      <c r="CQ34" s="56">
        <f t="shared" si="31"/>
        <v>0</v>
      </c>
      <c r="CR34" s="56">
        <f t="shared" si="31"/>
        <v>0</v>
      </c>
      <c r="CS34" s="56">
        <f t="shared" ref="CS34:DA34" si="32">IF(CS26=0,0,CS26*CS30)</f>
        <v>0</v>
      </c>
      <c r="CT34" s="56">
        <f t="shared" si="32"/>
        <v>0</v>
      </c>
      <c r="CU34" s="56">
        <f t="shared" si="32"/>
        <v>0</v>
      </c>
      <c r="CV34" s="56">
        <f t="shared" si="32"/>
        <v>0</v>
      </c>
      <c r="CW34" s="56">
        <f t="shared" si="32"/>
        <v>0</v>
      </c>
      <c r="CX34" s="56">
        <f t="shared" si="32"/>
        <v>0</v>
      </c>
      <c r="CY34" s="56">
        <f t="shared" si="32"/>
        <v>0</v>
      </c>
      <c r="CZ34" s="56">
        <f t="shared" si="32"/>
        <v>0</v>
      </c>
      <c r="DA34" s="56">
        <f t="shared" si="32"/>
        <v>0</v>
      </c>
      <c r="DB34" s="56">
        <f t="shared" ref="DB34" si="33">IF(DB26=0,0,DB26*DB30)</f>
        <v>9.5885856</v>
      </c>
      <c r="DC34" s="61"/>
      <c r="DD34" s="61"/>
      <c r="DE34" s="61"/>
      <c r="DF34" s="61"/>
      <c r="DG34" s="61"/>
      <c r="DH34" s="61"/>
      <c r="DI34" s="61"/>
      <c r="DJ34" s="61"/>
      <c r="DK34" s="61"/>
      <c r="DL34" s="61"/>
    </row>
    <row r="35" spans="4:116" x14ac:dyDescent="0.25">
      <c r="D35" t="s">
        <v>99</v>
      </c>
      <c r="G35" s="56">
        <f t="shared" ref="G35:BR35" si="34">IF(G26=0,0,G26*G31)</f>
        <v>0</v>
      </c>
      <c r="H35" s="56">
        <f t="shared" si="34"/>
        <v>0</v>
      </c>
      <c r="I35" s="56">
        <f t="shared" si="34"/>
        <v>0</v>
      </c>
      <c r="J35" s="56">
        <f t="shared" si="34"/>
        <v>0</v>
      </c>
      <c r="K35" s="56">
        <f t="shared" si="34"/>
        <v>0</v>
      </c>
      <c r="L35" s="56">
        <f t="shared" si="34"/>
        <v>0</v>
      </c>
      <c r="M35" s="56">
        <f t="shared" si="34"/>
        <v>0</v>
      </c>
      <c r="N35" s="56">
        <f t="shared" si="34"/>
        <v>0</v>
      </c>
      <c r="O35" s="56">
        <f t="shared" si="34"/>
        <v>0</v>
      </c>
      <c r="P35" s="56">
        <f t="shared" si="34"/>
        <v>0</v>
      </c>
      <c r="Q35" s="56">
        <f t="shared" si="34"/>
        <v>0</v>
      </c>
      <c r="R35" s="56">
        <f t="shared" si="34"/>
        <v>0</v>
      </c>
      <c r="S35" s="56">
        <f t="shared" si="34"/>
        <v>0</v>
      </c>
      <c r="T35" s="56">
        <f t="shared" si="34"/>
        <v>0</v>
      </c>
      <c r="U35" s="56">
        <f t="shared" si="34"/>
        <v>0</v>
      </c>
      <c r="V35" s="56">
        <f t="shared" si="34"/>
        <v>0</v>
      </c>
      <c r="W35" s="56">
        <f t="shared" si="34"/>
        <v>0</v>
      </c>
      <c r="X35" s="56">
        <f t="shared" si="34"/>
        <v>0</v>
      </c>
      <c r="Y35" s="56">
        <f t="shared" si="34"/>
        <v>0</v>
      </c>
      <c r="Z35" s="56">
        <f t="shared" si="34"/>
        <v>0</v>
      </c>
      <c r="AA35" s="56">
        <f t="shared" si="34"/>
        <v>0</v>
      </c>
      <c r="AB35" s="56">
        <f t="shared" si="34"/>
        <v>0</v>
      </c>
      <c r="AC35" s="56">
        <f t="shared" si="34"/>
        <v>0</v>
      </c>
      <c r="AD35" s="56">
        <f t="shared" si="34"/>
        <v>0</v>
      </c>
      <c r="AE35" s="56">
        <f t="shared" si="34"/>
        <v>0</v>
      </c>
      <c r="AF35" s="56">
        <f t="shared" si="34"/>
        <v>0</v>
      </c>
      <c r="AG35" s="56">
        <f t="shared" si="34"/>
        <v>0</v>
      </c>
      <c r="AH35" s="56">
        <f t="shared" si="34"/>
        <v>0</v>
      </c>
      <c r="AI35" s="56">
        <f t="shared" si="34"/>
        <v>0</v>
      </c>
      <c r="AJ35" s="56">
        <f t="shared" si="34"/>
        <v>0</v>
      </c>
      <c r="AK35" s="56">
        <f t="shared" si="34"/>
        <v>0</v>
      </c>
      <c r="AL35" s="56">
        <f t="shared" si="34"/>
        <v>0</v>
      </c>
      <c r="AM35" s="56">
        <f t="shared" si="34"/>
        <v>0</v>
      </c>
      <c r="AN35" s="56">
        <f t="shared" si="34"/>
        <v>0</v>
      </c>
      <c r="AO35" s="56">
        <f t="shared" si="34"/>
        <v>0</v>
      </c>
      <c r="AP35" s="56">
        <f t="shared" si="34"/>
        <v>0</v>
      </c>
      <c r="AQ35" s="56">
        <f t="shared" si="34"/>
        <v>0</v>
      </c>
      <c r="AR35" s="56">
        <f t="shared" si="34"/>
        <v>0</v>
      </c>
      <c r="AS35" s="56">
        <f t="shared" si="34"/>
        <v>0</v>
      </c>
      <c r="AT35" s="56">
        <f t="shared" si="34"/>
        <v>0</v>
      </c>
      <c r="AU35" s="56">
        <f t="shared" si="34"/>
        <v>0</v>
      </c>
      <c r="AV35" s="56">
        <f t="shared" si="34"/>
        <v>0</v>
      </c>
      <c r="AW35" s="56">
        <f t="shared" si="34"/>
        <v>0</v>
      </c>
      <c r="AX35" s="56">
        <f t="shared" si="34"/>
        <v>0</v>
      </c>
      <c r="AY35" s="56">
        <f t="shared" si="34"/>
        <v>0</v>
      </c>
      <c r="AZ35" s="56">
        <f t="shared" si="34"/>
        <v>0</v>
      </c>
      <c r="BA35" s="56">
        <f t="shared" si="34"/>
        <v>0</v>
      </c>
      <c r="BB35" s="56">
        <f t="shared" si="34"/>
        <v>0</v>
      </c>
      <c r="BC35" s="56">
        <f t="shared" si="34"/>
        <v>0</v>
      </c>
      <c r="BD35" s="56">
        <f t="shared" si="34"/>
        <v>0</v>
      </c>
      <c r="BE35" s="56">
        <f t="shared" si="34"/>
        <v>0</v>
      </c>
      <c r="BF35" s="56">
        <f t="shared" si="34"/>
        <v>0</v>
      </c>
      <c r="BG35" s="56">
        <f t="shared" si="34"/>
        <v>0</v>
      </c>
      <c r="BH35" s="56">
        <f t="shared" si="34"/>
        <v>0</v>
      </c>
      <c r="BI35" s="56">
        <f t="shared" si="34"/>
        <v>0</v>
      </c>
      <c r="BJ35" s="56">
        <f t="shared" si="34"/>
        <v>0</v>
      </c>
      <c r="BK35" s="56">
        <f t="shared" si="34"/>
        <v>0</v>
      </c>
      <c r="BL35" s="56">
        <f t="shared" si="34"/>
        <v>0</v>
      </c>
      <c r="BM35" s="56">
        <f t="shared" si="34"/>
        <v>0</v>
      </c>
      <c r="BN35" s="56">
        <f t="shared" si="34"/>
        <v>0</v>
      </c>
      <c r="BO35" s="56">
        <f t="shared" si="34"/>
        <v>0</v>
      </c>
      <c r="BP35" s="56">
        <f t="shared" si="34"/>
        <v>0</v>
      </c>
      <c r="BQ35" s="56">
        <f t="shared" si="34"/>
        <v>0</v>
      </c>
      <c r="BR35" s="56">
        <f t="shared" si="34"/>
        <v>0</v>
      </c>
      <c r="BS35" s="56">
        <f t="shared" ref="BS35:CR35" si="35">IF(BS26=0,0,BS26*BS31)</f>
        <v>0</v>
      </c>
      <c r="BT35" s="56">
        <f t="shared" si="35"/>
        <v>0</v>
      </c>
      <c r="BU35" s="56">
        <f t="shared" si="35"/>
        <v>0</v>
      </c>
      <c r="BV35" s="56">
        <f t="shared" si="35"/>
        <v>0</v>
      </c>
      <c r="BW35" s="56">
        <f t="shared" si="35"/>
        <v>0</v>
      </c>
      <c r="BX35" s="56">
        <f t="shared" si="35"/>
        <v>0</v>
      </c>
      <c r="BY35" s="56">
        <f t="shared" si="35"/>
        <v>0</v>
      </c>
      <c r="BZ35" s="56">
        <f t="shared" si="35"/>
        <v>0</v>
      </c>
      <c r="CA35" s="56">
        <f t="shared" si="35"/>
        <v>0</v>
      </c>
      <c r="CB35" s="56">
        <f t="shared" si="35"/>
        <v>0</v>
      </c>
      <c r="CC35" s="56">
        <f t="shared" si="35"/>
        <v>0</v>
      </c>
      <c r="CD35" s="56">
        <f t="shared" si="35"/>
        <v>0</v>
      </c>
      <c r="CE35" s="56">
        <f t="shared" si="35"/>
        <v>0</v>
      </c>
      <c r="CF35" s="56">
        <f t="shared" si="35"/>
        <v>0</v>
      </c>
      <c r="CG35" s="56">
        <f t="shared" si="35"/>
        <v>0</v>
      </c>
      <c r="CH35" s="56">
        <f t="shared" si="35"/>
        <v>0</v>
      </c>
      <c r="CI35" s="56">
        <f t="shared" si="35"/>
        <v>0</v>
      </c>
      <c r="CJ35" s="56">
        <f t="shared" si="35"/>
        <v>0</v>
      </c>
      <c r="CK35" s="56">
        <f t="shared" si="35"/>
        <v>0</v>
      </c>
      <c r="CL35" s="56">
        <f t="shared" si="35"/>
        <v>0</v>
      </c>
      <c r="CM35" s="56">
        <f t="shared" si="35"/>
        <v>0</v>
      </c>
      <c r="CN35" s="56">
        <f t="shared" si="35"/>
        <v>0</v>
      </c>
      <c r="CO35" s="56">
        <f t="shared" si="35"/>
        <v>0</v>
      </c>
      <c r="CP35" s="56">
        <f t="shared" si="35"/>
        <v>0</v>
      </c>
      <c r="CQ35" s="56">
        <f t="shared" si="35"/>
        <v>0</v>
      </c>
      <c r="CR35" s="56">
        <f t="shared" si="35"/>
        <v>0</v>
      </c>
      <c r="CS35" s="56">
        <f t="shared" ref="CS35:DA35" si="36">IF(CS26=0,0,CS26*CS31)</f>
        <v>0</v>
      </c>
      <c r="CT35" s="56">
        <f t="shared" si="36"/>
        <v>0</v>
      </c>
      <c r="CU35" s="56">
        <f t="shared" si="36"/>
        <v>0</v>
      </c>
      <c r="CV35" s="56">
        <f t="shared" si="36"/>
        <v>0</v>
      </c>
      <c r="CW35" s="56">
        <f t="shared" si="36"/>
        <v>0</v>
      </c>
      <c r="CX35" s="56">
        <f t="shared" si="36"/>
        <v>0</v>
      </c>
      <c r="CY35" s="56">
        <f t="shared" si="36"/>
        <v>0</v>
      </c>
      <c r="CZ35" s="56">
        <f t="shared" si="36"/>
        <v>0</v>
      </c>
      <c r="DA35" s="56">
        <f t="shared" si="36"/>
        <v>0</v>
      </c>
      <c r="DB35" s="56">
        <f t="shared" ref="DB35" si="37">IF(DB26=0,0,DB26*DB31)</f>
        <v>0</v>
      </c>
      <c r="DC35" s="61"/>
      <c r="DD35" s="61"/>
      <c r="DE35" s="61"/>
      <c r="DF35" s="61"/>
      <c r="DG35" s="61"/>
      <c r="DH35" s="61"/>
      <c r="DI35" s="61"/>
      <c r="DJ35" s="61"/>
      <c r="DK35" s="61"/>
      <c r="DL35" s="61"/>
    </row>
    <row r="36" spans="4:116" x14ac:dyDescent="0.25">
      <c r="D36" t="s">
        <v>100</v>
      </c>
      <c r="E36" t="s">
        <v>101</v>
      </c>
      <c r="F36">
        <f>(LN(2))/35</f>
        <v>1.980420515885558E-2</v>
      </c>
      <c r="G36" s="56">
        <v>0</v>
      </c>
      <c r="H36" s="56">
        <f>G36*EXP(-$F$36)+G32*(1-EXP(-$F$36))/$F$36</f>
        <v>0</v>
      </c>
      <c r="I36" s="56">
        <f t="shared" ref="I36:BT36" si="38">H36*EXP(-$F$36)+H32*(1-EXP(-$F$36))/$F$36</f>
        <v>0</v>
      </c>
      <c r="J36" s="56">
        <f t="shared" si="38"/>
        <v>0</v>
      </c>
      <c r="K36" s="56">
        <f t="shared" si="38"/>
        <v>0</v>
      </c>
      <c r="L36" s="56">
        <f t="shared" si="38"/>
        <v>0</v>
      </c>
      <c r="M36" s="56">
        <f t="shared" si="38"/>
        <v>0</v>
      </c>
      <c r="N36" s="56">
        <f t="shared" si="38"/>
        <v>0</v>
      </c>
      <c r="O36" s="56">
        <f t="shared" si="38"/>
        <v>0</v>
      </c>
      <c r="P36" s="56">
        <f t="shared" si="38"/>
        <v>0</v>
      </c>
      <c r="Q36" s="56">
        <f t="shared" si="38"/>
        <v>0</v>
      </c>
      <c r="R36" s="56">
        <f t="shared" si="38"/>
        <v>0</v>
      </c>
      <c r="S36" s="56">
        <f t="shared" si="38"/>
        <v>0</v>
      </c>
      <c r="T36" s="56">
        <f t="shared" si="38"/>
        <v>0</v>
      </c>
      <c r="U36" s="56">
        <f t="shared" si="38"/>
        <v>0</v>
      </c>
      <c r="V36" s="56">
        <f t="shared" si="38"/>
        <v>0</v>
      </c>
      <c r="W36" s="56">
        <f t="shared" si="38"/>
        <v>0</v>
      </c>
      <c r="X36" s="56">
        <f t="shared" si="38"/>
        <v>0</v>
      </c>
      <c r="Y36" s="56">
        <f t="shared" si="38"/>
        <v>0</v>
      </c>
      <c r="Z36" s="56">
        <f t="shared" si="38"/>
        <v>0</v>
      </c>
      <c r="AA36" s="56">
        <f t="shared" si="38"/>
        <v>0</v>
      </c>
      <c r="AB36" s="56">
        <f t="shared" si="38"/>
        <v>0</v>
      </c>
      <c r="AC36" s="56">
        <f t="shared" si="38"/>
        <v>0</v>
      </c>
      <c r="AD36" s="56">
        <f t="shared" si="38"/>
        <v>0</v>
      </c>
      <c r="AE36" s="56">
        <f t="shared" si="38"/>
        <v>0</v>
      </c>
      <c r="AF36" s="56">
        <f t="shared" si="38"/>
        <v>0</v>
      </c>
      <c r="AG36" s="56">
        <f t="shared" si="38"/>
        <v>0</v>
      </c>
      <c r="AH36" s="56">
        <f t="shared" si="38"/>
        <v>0</v>
      </c>
      <c r="AI36" s="56">
        <f t="shared" si="38"/>
        <v>0</v>
      </c>
      <c r="AJ36" s="56">
        <f t="shared" si="38"/>
        <v>0</v>
      </c>
      <c r="AK36" s="56">
        <f t="shared" si="38"/>
        <v>0</v>
      </c>
      <c r="AL36" s="56">
        <f t="shared" si="38"/>
        <v>0</v>
      </c>
      <c r="AM36" s="56">
        <f t="shared" si="38"/>
        <v>0</v>
      </c>
      <c r="AN36" s="56">
        <f t="shared" si="38"/>
        <v>0</v>
      </c>
      <c r="AO36" s="56">
        <f t="shared" si="38"/>
        <v>0</v>
      </c>
      <c r="AP36" s="56">
        <f t="shared" si="38"/>
        <v>0</v>
      </c>
      <c r="AQ36" s="56">
        <f t="shared" si="38"/>
        <v>0</v>
      </c>
      <c r="AR36" s="56">
        <f t="shared" si="38"/>
        <v>0</v>
      </c>
      <c r="AS36" s="56">
        <f t="shared" si="38"/>
        <v>0</v>
      </c>
      <c r="AT36" s="56">
        <f t="shared" si="38"/>
        <v>0</v>
      </c>
      <c r="AU36" s="56">
        <f t="shared" si="38"/>
        <v>2.1724159122778506</v>
      </c>
      <c r="AV36" s="56">
        <f t="shared" si="38"/>
        <v>2.1298161612809512</v>
      </c>
      <c r="AW36" s="56">
        <f t="shared" si="38"/>
        <v>2.0880517654178186</v>
      </c>
      <c r="AX36" s="56">
        <f t="shared" si="38"/>
        <v>2.047106343883796</v>
      </c>
      <c r="AY36" s="56">
        <f t="shared" si="38"/>
        <v>2.0069638370918144</v>
      </c>
      <c r="AZ36" s="56">
        <f t="shared" si="38"/>
        <v>1.967608500373512</v>
      </c>
      <c r="BA36" s="56">
        <f t="shared" si="38"/>
        <v>1.9290248978038704</v>
      </c>
      <c r="BB36" s="56">
        <f t="shared" si="38"/>
        <v>1.8911978961469458</v>
      </c>
      <c r="BC36" s="56">
        <f t="shared" si="38"/>
        <v>4.8043071076927104</v>
      </c>
      <c r="BD36" s="56">
        <f t="shared" si="38"/>
        <v>4.7100975756488452</v>
      </c>
      <c r="BE36" s="56">
        <f t="shared" si="38"/>
        <v>4.6177354350662192</v>
      </c>
      <c r="BF36" s="56">
        <f t="shared" si="38"/>
        <v>4.5271844597250759</v>
      </c>
      <c r="BG36" s="56">
        <f t="shared" si="38"/>
        <v>4.4384091337797305</v>
      </c>
      <c r="BH36" s="56">
        <f t="shared" si="38"/>
        <v>4.3513746378285711</v>
      </c>
      <c r="BI36" s="56">
        <f t="shared" si="38"/>
        <v>4.2660468352572138</v>
      </c>
      <c r="BJ36" s="56">
        <f t="shared" si="38"/>
        <v>4.1823922588494602</v>
      </c>
      <c r="BK36" s="56">
        <f t="shared" si="38"/>
        <v>4.1003780976608093</v>
      </c>
      <c r="BL36" s="56">
        <f t="shared" si="38"/>
        <v>4.0199721841493687</v>
      </c>
      <c r="BM36" s="56">
        <f t="shared" si="38"/>
        <v>9.0101134435407744</v>
      </c>
      <c r="BN36" s="56">
        <f t="shared" si="38"/>
        <v>8.833430614539493</v>
      </c>
      <c r="BO36" s="56">
        <f t="shared" si="38"/>
        <v>8.6602124280490411</v>
      </c>
      <c r="BP36" s="56">
        <f t="shared" si="38"/>
        <v>8.4903909445430052</v>
      </c>
      <c r="BQ36" s="56">
        <f t="shared" si="38"/>
        <v>8.3238995567476461</v>
      </c>
      <c r="BR36" s="56">
        <f t="shared" si="38"/>
        <v>8.1606729635172339</v>
      </c>
      <c r="BS36" s="56">
        <f t="shared" si="38"/>
        <v>8.0006471442216789</v>
      </c>
      <c r="BT36" s="56">
        <f t="shared" si="38"/>
        <v>7.843759333636398</v>
      </c>
      <c r="BU36" s="56">
        <f t="shared" ref="BU36:CR36" si="39">BT36*EXP(-$F$36)+BT32*(1-EXP(-$F$36))/$F$36</f>
        <v>7.6899479973245795</v>
      </c>
      <c r="BV36" s="56">
        <f t="shared" si="39"/>
        <v>7.5391528075021839</v>
      </c>
      <c r="BW36" s="56">
        <f t="shared" si="39"/>
        <v>12.218905535549222</v>
      </c>
      <c r="BX36" s="56">
        <f t="shared" si="39"/>
        <v>11.979300250793576</v>
      </c>
      <c r="BY36" s="56">
        <f t="shared" si="39"/>
        <v>11.744393479527195</v>
      </c>
      <c r="BZ36" s="56">
        <f t="shared" si="39"/>
        <v>11.514093086766366</v>
      </c>
      <c r="CA36" s="56">
        <f t="shared" si="39"/>
        <v>11.288308744238206</v>
      </c>
      <c r="CB36" s="56">
        <f t="shared" si="39"/>
        <v>11.066951894952172</v>
      </c>
      <c r="CC36" s="56">
        <f t="shared" si="39"/>
        <v>10.849935718466291</v>
      </c>
      <c r="CD36" s="56">
        <f t="shared" si="39"/>
        <v>10.6371750968345</v>
      </c>
      <c r="CE36" s="56">
        <f t="shared" si="39"/>
        <v>10.428586581221744</v>
      </c>
      <c r="CF36" s="56">
        <f t="shared" si="39"/>
        <v>10.224088359173722</v>
      </c>
      <c r="CG36" s="56">
        <f t="shared" si="39"/>
        <v>16.299468413553363</v>
      </c>
      <c r="CH36" s="56">
        <f t="shared" si="39"/>
        <v>15.979845779657653</v>
      </c>
      <c r="CI36" s="56">
        <f t="shared" si="39"/>
        <v>15.666490750662081</v>
      </c>
      <c r="CJ36" s="56">
        <f t="shared" si="39"/>
        <v>15.359280422657417</v>
      </c>
      <c r="CK36" s="56">
        <f t="shared" si="39"/>
        <v>15.058094301805125</v>
      </c>
      <c r="CL36" s="56">
        <f t="shared" si="39"/>
        <v>14.762814257077354</v>
      </c>
      <c r="CM36" s="56">
        <f t="shared" si="39"/>
        <v>14.47332447392365</v>
      </c>
      <c r="CN36" s="56">
        <f t="shared" si="39"/>
        <v>14.189511408846258</v>
      </c>
      <c r="CO36" s="56">
        <f t="shared" si="39"/>
        <v>13.911263744866156</v>
      </c>
      <c r="CP36" s="56">
        <f t="shared" si="39"/>
        <v>13.638472347862388</v>
      </c>
      <c r="CQ36" s="56">
        <f t="shared" si="39"/>
        <v>19.75417821292962</v>
      </c>
      <c r="CR36" s="56">
        <f t="shared" si="39"/>
        <v>19.366810827033053</v>
      </c>
      <c r="CS36" s="56">
        <f t="shared" ref="CS36" si="40">CR36*EXP(-$F$36)+CR32*(1-EXP(-$F$36))/$F$36</f>
        <v>18.987039479303142</v>
      </c>
      <c r="CT36" s="56">
        <f t="shared" ref="CT36" si="41">CS36*EXP(-$F$36)+CS32*(1-EXP(-$F$36))/$F$36</f>
        <v>18.614715216064567</v>
      </c>
      <c r="CU36" s="56">
        <f t="shared" ref="CU36" si="42">CT36*EXP(-$F$36)+CT32*(1-EXP(-$F$36))/$F$36</f>
        <v>18.249692004532722</v>
      </c>
      <c r="CV36" s="56">
        <f t="shared" ref="CV36" si="43">CU36*EXP(-$F$36)+CU32*(1-EXP(-$F$36))/$F$36</f>
        <v>17.891826675536841</v>
      </c>
      <c r="CW36" s="56">
        <f t="shared" ref="CW36" si="44">CV36*EXP(-$F$36)+CV32*(1-EXP(-$F$36))/$F$36</f>
        <v>17.540978867366274</v>
      </c>
      <c r="CX36" s="56">
        <f t="shared" ref="CX36" si="45">CW36*EXP(-$F$36)+CW32*(1-EXP(-$F$36))/$F$36</f>
        <v>17.197010970717898</v>
      </c>
      <c r="CY36" s="56">
        <f t="shared" ref="CY36" si="46">CX36*EXP(-$F$36)+CX32*(1-EXP(-$F$36))/$F$36</f>
        <v>16.859788074723095</v>
      </c>
      <c r="CZ36" s="56">
        <f t="shared" ref="CZ36" si="47">CY36*EXP(-$F$36)+CY32*(1-EXP(-$F$36))/$F$36</f>
        <v>16.529177914033095</v>
      </c>
      <c r="DA36" s="56">
        <f t="shared" ref="DA36" si="48">CZ36*EXP(-$F$36)+CZ32*(1-EXP(-$F$36))/$F$36</f>
        <v>16.205050816941938</v>
      </c>
      <c r="DB36" s="56">
        <f t="shared" ref="DB36" si="49">DA36*EXP(-$F$36)+DA32*(1-EXP(-$F$36))/$F$36</f>
        <v>15.887279654526731</v>
      </c>
      <c r="DC36" s="61"/>
      <c r="DD36" s="61"/>
      <c r="DE36" s="61"/>
      <c r="DF36" s="61"/>
      <c r="DG36" s="61"/>
      <c r="DH36" s="61"/>
      <c r="DI36" s="61"/>
      <c r="DJ36" s="61"/>
      <c r="DK36" s="61"/>
      <c r="DL36" s="61"/>
    </row>
    <row r="37" spans="4:116" x14ac:dyDescent="0.25">
      <c r="D37" t="s">
        <v>102</v>
      </c>
      <c r="E37" t="s">
        <v>103</v>
      </c>
      <c r="F37">
        <f>LN(2)/25</f>
        <v>2.7725887222397813E-2</v>
      </c>
      <c r="G37" s="56">
        <v>0</v>
      </c>
      <c r="H37" s="56">
        <f>G37*EXP(-$F$37)+G33*(1-EXP(-$F$37))/$F$37</f>
        <v>0</v>
      </c>
      <c r="I37" s="56">
        <f t="shared" ref="I37:BT37" si="50">H37*EXP(-$F$37)+H33*(1-EXP(-$F$37))/$F$37</f>
        <v>0</v>
      </c>
      <c r="J37" s="56">
        <f t="shared" si="50"/>
        <v>0</v>
      </c>
      <c r="K37" s="56">
        <f t="shared" si="50"/>
        <v>0</v>
      </c>
      <c r="L37" s="56">
        <f t="shared" si="50"/>
        <v>0</v>
      </c>
      <c r="M37" s="56">
        <f t="shared" si="50"/>
        <v>0</v>
      </c>
      <c r="N37" s="56">
        <f t="shared" si="50"/>
        <v>0</v>
      </c>
      <c r="O37" s="56">
        <f t="shared" si="50"/>
        <v>0</v>
      </c>
      <c r="P37" s="56">
        <f t="shared" si="50"/>
        <v>0</v>
      </c>
      <c r="Q37" s="56">
        <f t="shared" si="50"/>
        <v>0</v>
      </c>
      <c r="R37" s="56">
        <f t="shared" si="50"/>
        <v>0</v>
      </c>
      <c r="S37" s="56">
        <f t="shared" si="50"/>
        <v>0</v>
      </c>
      <c r="T37" s="56">
        <f t="shared" si="50"/>
        <v>0</v>
      </c>
      <c r="U37" s="56">
        <f t="shared" si="50"/>
        <v>0</v>
      </c>
      <c r="V37" s="56">
        <f t="shared" si="50"/>
        <v>0</v>
      </c>
      <c r="W37" s="56">
        <f t="shared" si="50"/>
        <v>0</v>
      </c>
      <c r="X37" s="56">
        <f t="shared" si="50"/>
        <v>0</v>
      </c>
      <c r="Y37" s="56">
        <f t="shared" si="50"/>
        <v>0</v>
      </c>
      <c r="Z37" s="56">
        <f t="shared" si="50"/>
        <v>0</v>
      </c>
      <c r="AA37" s="56">
        <f t="shared" si="50"/>
        <v>0</v>
      </c>
      <c r="AB37" s="56">
        <f t="shared" si="50"/>
        <v>0</v>
      </c>
      <c r="AC37" s="56">
        <f t="shared" si="50"/>
        <v>0</v>
      </c>
      <c r="AD37" s="56">
        <f t="shared" si="50"/>
        <v>0</v>
      </c>
      <c r="AE37" s="56">
        <f t="shared" si="50"/>
        <v>0</v>
      </c>
      <c r="AF37" s="56">
        <f t="shared" si="50"/>
        <v>0</v>
      </c>
      <c r="AG37" s="56">
        <f t="shared" si="50"/>
        <v>0</v>
      </c>
      <c r="AH37" s="56">
        <f t="shared" si="50"/>
        <v>10.071309638513545</v>
      </c>
      <c r="AI37" s="56">
        <f t="shared" si="50"/>
        <v>9.7959091468212378</v>
      </c>
      <c r="AJ37" s="56">
        <f t="shared" si="50"/>
        <v>9.5280394960569375</v>
      </c>
      <c r="AK37" s="56">
        <f t="shared" si="50"/>
        <v>9.26749475497944</v>
      </c>
      <c r="AL37" s="56">
        <f t="shared" si="50"/>
        <v>9.0140746235481597</v>
      </c>
      <c r="AM37" s="56">
        <f t="shared" si="50"/>
        <v>8.7675842789376528</v>
      </c>
      <c r="AN37" s="56">
        <f t="shared" si="50"/>
        <v>17.543927071912279</v>
      </c>
      <c r="AO37" s="56">
        <f t="shared" si="50"/>
        <v>17.064187463535809</v>
      </c>
      <c r="AP37" s="56">
        <f t="shared" si="50"/>
        <v>16.597566359978806</v>
      </c>
      <c r="AQ37" s="56">
        <f t="shared" si="50"/>
        <v>16.143705035037105</v>
      </c>
      <c r="AR37" s="56">
        <f t="shared" si="50"/>
        <v>15.702254571893464</v>
      </c>
      <c r="AS37" s="56">
        <f t="shared" si="50"/>
        <v>15.272875594879357</v>
      </c>
      <c r="AT37" s="56">
        <f t="shared" si="50"/>
        <v>14.85523800857176</v>
      </c>
      <c r="AU37" s="56">
        <f t="shared" si="50"/>
        <v>22.383182448635822</v>
      </c>
      <c r="AV37" s="56">
        <f t="shared" si="50"/>
        <v>21.771113147497466</v>
      </c>
      <c r="AW37" s="56">
        <f t="shared" si="50"/>
        <v>21.175780913586067</v>
      </c>
      <c r="AX37" s="56">
        <f t="shared" si="50"/>
        <v>20.596728070918136</v>
      </c>
      <c r="AY37" s="56">
        <f t="shared" si="50"/>
        <v>20.033509458684026</v>
      </c>
      <c r="AZ37" s="56">
        <f t="shared" si="50"/>
        <v>19.485692089019835</v>
      </c>
      <c r="BA37" s="56">
        <f t="shared" si="50"/>
        <v>18.952854814137577</v>
      </c>
      <c r="BB37" s="56">
        <f t="shared" si="50"/>
        <v>18.434588002557668</v>
      </c>
      <c r="BC37" s="56">
        <f t="shared" si="50"/>
        <v>23.807650042425593</v>
      </c>
      <c r="BD37" s="56">
        <f t="shared" si="50"/>
        <v>23.156628600025563</v>
      </c>
      <c r="BE37" s="56">
        <f t="shared" si="50"/>
        <v>22.523409373203691</v>
      </c>
      <c r="BF37" s="56">
        <f t="shared" si="50"/>
        <v>21.907505559438814</v>
      </c>
      <c r="BG37" s="56">
        <f t="shared" si="50"/>
        <v>21.308443667850312</v>
      </c>
      <c r="BH37" s="56">
        <f t="shared" si="50"/>
        <v>20.725763155190595</v>
      </c>
      <c r="BI37" s="56">
        <f t="shared" si="50"/>
        <v>20.159016071791392</v>
      </c>
      <c r="BJ37" s="56">
        <f t="shared" si="50"/>
        <v>19.607766717191677</v>
      </c>
      <c r="BK37" s="56">
        <f t="shared" si="50"/>
        <v>19.071591305182434</v>
      </c>
      <c r="BL37" s="56">
        <f t="shared" si="50"/>
        <v>18.550077638010823</v>
      </c>
      <c r="BM37" s="56">
        <f t="shared" si="50"/>
        <v>23.813124211028846</v>
      </c>
      <c r="BN37" s="56">
        <f t="shared" si="50"/>
        <v>23.161953077200486</v>
      </c>
      <c r="BO37" s="56">
        <f t="shared" si="50"/>
        <v>22.528588252270264</v>
      </c>
      <c r="BP37" s="56">
        <f t="shared" si="50"/>
        <v>21.912542821784967</v>
      </c>
      <c r="BQ37" s="56">
        <f t="shared" si="50"/>
        <v>21.313343185992711</v>
      </c>
      <c r="BR37" s="56">
        <f t="shared" si="50"/>
        <v>20.730528695751733</v>
      </c>
      <c r="BS37" s="56">
        <f t="shared" si="50"/>
        <v>20.16365129839528</v>
      </c>
      <c r="BT37" s="56">
        <f t="shared" si="50"/>
        <v>19.612275193280325</v>
      </c>
      <c r="BU37" s="56">
        <f t="shared" ref="BU37:CR37" si="51">BT37*EXP(-$F$37)+BT33*(1-EXP(-$F$37))/$F$37</f>
        <v>19.075976496755349</v>
      </c>
      <c r="BV37" s="56">
        <f t="shared" si="51"/>
        <v>18.554342916289567</v>
      </c>
      <c r="BW37" s="56">
        <f t="shared" si="51"/>
        <v>22.254483428382859</v>
      </c>
      <c r="BX37" s="56">
        <f t="shared" si="51"/>
        <v>21.645933408721309</v>
      </c>
      <c r="BY37" s="56">
        <f t="shared" si="51"/>
        <v>21.05402422134966</v>
      </c>
      <c r="BZ37" s="56">
        <f t="shared" si="51"/>
        <v>20.478300821833841</v>
      </c>
      <c r="CA37" s="56">
        <f t="shared" si="51"/>
        <v>19.91832060895376</v>
      </c>
      <c r="CB37" s="56">
        <f t="shared" si="51"/>
        <v>19.373653084442964</v>
      </c>
      <c r="CC37" s="56">
        <f t="shared" si="51"/>
        <v>18.843879522032733</v>
      </c>
      <c r="CD37" s="56">
        <f t="shared" si="51"/>
        <v>18.328592645546191</v>
      </c>
      <c r="CE37" s="56">
        <f t="shared" si="51"/>
        <v>17.827396315794935</v>
      </c>
      <c r="CF37" s="56">
        <f t="shared" si="51"/>
        <v>17.339905226037494</v>
      </c>
      <c r="CG37" s="56">
        <f t="shared" si="51"/>
        <v>18.949463841320039</v>
      </c>
      <c r="CH37" s="56">
        <f t="shared" si="51"/>
        <v>18.43128975607015</v>
      </c>
      <c r="CI37" s="56">
        <f t="shared" si="51"/>
        <v>17.927285168431009</v>
      </c>
      <c r="CJ37" s="56">
        <f t="shared" si="51"/>
        <v>17.437062612745308</v>
      </c>
      <c r="CK37" s="56">
        <f t="shared" si="51"/>
        <v>16.960245218624518</v>
      </c>
      <c r="CL37" s="56">
        <f t="shared" si="51"/>
        <v>16.496466421220699</v>
      </c>
      <c r="CM37" s="56">
        <f t="shared" si="51"/>
        <v>16.045369679420954</v>
      </c>
      <c r="CN37" s="56">
        <f t="shared" si="51"/>
        <v>15.60660820174787</v>
      </c>
      <c r="CO37" s="56">
        <f t="shared" si="51"/>
        <v>15.179844679755218</v>
      </c>
      <c r="CP37" s="56">
        <f t="shared" si="51"/>
        <v>14.764751028713974</v>
      </c>
      <c r="CQ37" s="56">
        <f t="shared" si="51"/>
        <v>15.723439943251854</v>
      </c>
      <c r="CR37" s="56">
        <f t="shared" si="51"/>
        <v>15.293481651143862</v>
      </c>
      <c r="CS37" s="56">
        <f t="shared" ref="CS37" si="52">CR37*EXP(-$F$37)+CR33*(1-EXP(-$F$37))/$F$37</f>
        <v>14.875280591144087</v>
      </c>
      <c r="CT37" s="56">
        <f t="shared" ref="CT37" si="53">CS37*EXP(-$F$37)+CS33*(1-EXP(-$F$37))/$F$37</f>
        <v>14.468515261122244</v>
      </c>
      <c r="CU37" s="56">
        <f t="shared" ref="CU37" si="54">CT37*EXP(-$F$37)+CT33*(1-EXP(-$F$37))/$F$37</f>
        <v>14.072872950440706</v>
      </c>
      <c r="CV37" s="56">
        <f t="shared" ref="CV37" si="55">CU37*EXP(-$F$37)+CU33*(1-EXP(-$F$37))/$F$37</f>
        <v>13.688049499550681</v>
      </c>
      <c r="CW37" s="56">
        <f t="shared" ref="CW37" si="56">CV37*EXP(-$F$37)+CV33*(1-EXP(-$F$37))/$F$37</f>
        <v>13.313749066162229</v>
      </c>
      <c r="CX37" s="56">
        <f t="shared" ref="CX37" si="57">CW37*EXP(-$F$37)+CW33*(1-EXP(-$F$37))/$F$37</f>
        <v>12.949683897808388</v>
      </c>
      <c r="CY37" s="56">
        <f t="shared" ref="CY37" si="58">CX37*EXP(-$F$37)+CX33*(1-EXP(-$F$37))/$F$37</f>
        <v>12.595574110628538</v>
      </c>
      <c r="CZ37" s="56">
        <f t="shared" ref="CZ37" si="59">CY37*EXP(-$F$37)+CY33*(1-EXP(-$F$37))/$F$37</f>
        <v>12.251147474200947</v>
      </c>
      <c r="DA37" s="56">
        <f t="shared" ref="DA37" si="60">CZ37*EXP(-$F$37)+CZ33*(1-EXP(-$F$37))/$F$37</f>
        <v>11.916139202259076</v>
      </c>
      <c r="DB37" s="56">
        <f t="shared" ref="DB37" si="61">DA37*EXP(-$F$37)+DA33*(1-EXP(-$F$37))/$F$37</f>
        <v>11.590291749130776</v>
      </c>
      <c r="DC37" s="61"/>
      <c r="DD37" s="61"/>
      <c r="DE37" s="61"/>
      <c r="DF37" s="61"/>
      <c r="DG37" s="61"/>
      <c r="DH37" s="61"/>
      <c r="DI37" s="61"/>
      <c r="DJ37" s="61"/>
      <c r="DK37" s="61"/>
      <c r="DL37" s="61"/>
    </row>
    <row r="38" spans="4:116" x14ac:dyDescent="0.25">
      <c r="D38" t="s">
        <v>104</v>
      </c>
      <c r="E38" t="s">
        <v>105</v>
      </c>
      <c r="F38">
        <f>LN(2)/2</f>
        <v>0.34657359027997264</v>
      </c>
      <c r="G38" s="56">
        <v>0</v>
      </c>
      <c r="H38" s="56">
        <f>G38*EXP(-$F$38)+G34*(1-EXP(-$F$38))/$F$38</f>
        <v>0</v>
      </c>
      <c r="I38" s="56">
        <f t="shared" ref="I38:BT38" si="62">H38*EXP(-$F$38)+H34*(1-EXP(-$F$38))/$F$38</f>
        <v>0</v>
      </c>
      <c r="J38" s="56">
        <f t="shared" si="62"/>
        <v>0</v>
      </c>
      <c r="K38" s="56">
        <f t="shared" si="62"/>
        <v>0</v>
      </c>
      <c r="L38" s="56">
        <f t="shared" si="62"/>
        <v>0</v>
      </c>
      <c r="M38" s="56">
        <f t="shared" si="62"/>
        <v>0</v>
      </c>
      <c r="N38" s="56">
        <f t="shared" si="62"/>
        <v>0</v>
      </c>
      <c r="O38" s="56">
        <f t="shared" si="62"/>
        <v>0</v>
      </c>
      <c r="P38" s="56">
        <f t="shared" si="62"/>
        <v>0</v>
      </c>
      <c r="Q38" s="56">
        <f t="shared" si="62"/>
        <v>0</v>
      </c>
      <c r="R38" s="56">
        <f t="shared" si="62"/>
        <v>0</v>
      </c>
      <c r="S38" s="56">
        <f t="shared" si="62"/>
        <v>0</v>
      </c>
      <c r="T38" s="56">
        <f t="shared" si="62"/>
        <v>0</v>
      </c>
      <c r="U38" s="56">
        <f t="shared" si="62"/>
        <v>0</v>
      </c>
      <c r="V38" s="56">
        <f t="shared" si="62"/>
        <v>0</v>
      </c>
      <c r="W38" s="56">
        <f t="shared" si="62"/>
        <v>0</v>
      </c>
      <c r="X38" s="56">
        <f t="shared" si="62"/>
        <v>0</v>
      </c>
      <c r="Y38" s="56">
        <f t="shared" si="62"/>
        <v>0</v>
      </c>
      <c r="Z38" s="56">
        <f t="shared" si="62"/>
        <v>0</v>
      </c>
      <c r="AA38" s="56">
        <f t="shared" si="62"/>
        <v>0</v>
      </c>
      <c r="AB38" s="56">
        <f t="shared" si="62"/>
        <v>0</v>
      </c>
      <c r="AC38" s="56">
        <f t="shared" si="62"/>
        <v>0</v>
      </c>
      <c r="AD38" s="56">
        <f t="shared" si="62"/>
        <v>0</v>
      </c>
      <c r="AE38" s="56">
        <f t="shared" si="62"/>
        <v>0</v>
      </c>
      <c r="AF38" s="56">
        <f t="shared" si="62"/>
        <v>0</v>
      </c>
      <c r="AG38" s="56">
        <f t="shared" si="62"/>
        <v>0</v>
      </c>
      <c r="AH38" s="56">
        <f t="shared" si="62"/>
        <v>4.6468769987896286</v>
      </c>
      <c r="AI38" s="56">
        <f t="shared" si="62"/>
        <v>3.2858382371839387</v>
      </c>
      <c r="AJ38" s="56">
        <f t="shared" si="62"/>
        <v>2.3234384993948147</v>
      </c>
      <c r="AK38" s="56">
        <f t="shared" si="62"/>
        <v>1.6429191185919696</v>
      </c>
      <c r="AL38" s="56">
        <f t="shared" si="62"/>
        <v>1.1617192496974074</v>
      </c>
      <c r="AM38" s="56">
        <f t="shared" si="62"/>
        <v>0.8214595592959848</v>
      </c>
      <c r="AN38" s="56">
        <f t="shared" si="62"/>
        <v>4.3006503258502526</v>
      </c>
      <c r="AO38" s="56">
        <f t="shared" si="62"/>
        <v>3.0410190089208493</v>
      </c>
      <c r="AP38" s="56">
        <f t="shared" si="62"/>
        <v>2.1503251629251268</v>
      </c>
      <c r="AQ38" s="56">
        <f t="shared" si="62"/>
        <v>1.5205095044604249</v>
      </c>
      <c r="AR38" s="56">
        <f t="shared" si="62"/>
        <v>1.0751625814625636</v>
      </c>
      <c r="AS38" s="56">
        <f t="shared" si="62"/>
        <v>0.76025475223021255</v>
      </c>
      <c r="AT38" s="56">
        <f t="shared" si="62"/>
        <v>0.5375812907312818</v>
      </c>
      <c r="AU38" s="56">
        <f t="shared" si="62"/>
        <v>4.0884725672674209</v>
      </c>
      <c r="AV38" s="56">
        <f t="shared" si="62"/>
        <v>2.8909866770099666</v>
      </c>
      <c r="AW38" s="56">
        <f t="shared" si="62"/>
        <v>2.0442362836337109</v>
      </c>
      <c r="AX38" s="56">
        <f t="shared" si="62"/>
        <v>1.4454933385049835</v>
      </c>
      <c r="AY38" s="56">
        <f t="shared" si="62"/>
        <v>1.0221181418168555</v>
      </c>
      <c r="AZ38" s="56">
        <f t="shared" si="62"/>
        <v>0.72274666925249176</v>
      </c>
      <c r="BA38" s="56">
        <f t="shared" si="62"/>
        <v>0.51105907090842773</v>
      </c>
      <c r="BB38" s="56">
        <f t="shared" si="62"/>
        <v>0.36137333462624588</v>
      </c>
      <c r="BC38" s="56">
        <f t="shared" si="62"/>
        <v>2.7735417022860323</v>
      </c>
      <c r="BD38" s="56">
        <f t="shared" si="62"/>
        <v>1.9611901455901342</v>
      </c>
      <c r="BE38" s="56">
        <f t="shared" si="62"/>
        <v>1.3867708511430163</v>
      </c>
      <c r="BF38" s="56">
        <f t="shared" si="62"/>
        <v>0.98059507279506719</v>
      </c>
      <c r="BG38" s="56">
        <f t="shared" si="62"/>
        <v>0.69338542557150828</v>
      </c>
      <c r="BH38" s="56">
        <f t="shared" si="62"/>
        <v>0.49029753639753365</v>
      </c>
      <c r="BI38" s="56">
        <f t="shared" si="62"/>
        <v>0.3466927127857542</v>
      </c>
      <c r="BJ38" s="56">
        <f t="shared" si="62"/>
        <v>0.24514876819876688</v>
      </c>
      <c r="BK38" s="56">
        <f t="shared" si="62"/>
        <v>0.17334635639287713</v>
      </c>
      <c r="BL38" s="56">
        <f t="shared" si="62"/>
        <v>0.12257438409938345</v>
      </c>
      <c r="BM38" s="56">
        <f t="shared" si="62"/>
        <v>3.176960837490034</v>
      </c>
      <c r="BN38" s="56">
        <f t="shared" si="62"/>
        <v>2.2464505517532962</v>
      </c>
      <c r="BO38" s="56">
        <f t="shared" si="62"/>
        <v>1.588480418745017</v>
      </c>
      <c r="BP38" s="56">
        <f t="shared" si="62"/>
        <v>1.1232252758766481</v>
      </c>
      <c r="BQ38" s="56">
        <f t="shared" si="62"/>
        <v>0.7942402093725085</v>
      </c>
      <c r="BR38" s="56">
        <f t="shared" si="62"/>
        <v>0.56161263793832406</v>
      </c>
      <c r="BS38" s="56">
        <f t="shared" si="62"/>
        <v>0.39712010468625425</v>
      </c>
      <c r="BT38" s="56">
        <f t="shared" si="62"/>
        <v>0.28080631896916203</v>
      </c>
      <c r="BU38" s="56">
        <f t="shared" ref="BU38:CR38" si="63">BT38*EXP(-$F$38)+BT34*(1-EXP(-$F$38))/$F$38</f>
        <v>0.19856005234312712</v>
      </c>
      <c r="BV38" s="56">
        <f t="shared" si="63"/>
        <v>0.14040315948458101</v>
      </c>
      <c r="BW38" s="56">
        <f t="shared" si="63"/>
        <v>2.6745197422495597</v>
      </c>
      <c r="BX38" s="56">
        <f t="shared" si="63"/>
        <v>1.8911710461619611</v>
      </c>
      <c r="BY38" s="56">
        <f t="shared" si="63"/>
        <v>1.3372598711247801</v>
      </c>
      <c r="BZ38" s="56">
        <f t="shared" si="63"/>
        <v>0.94558552308098065</v>
      </c>
      <c r="CA38" s="56">
        <f t="shared" si="63"/>
        <v>0.66862993556239014</v>
      </c>
      <c r="CB38" s="56">
        <f t="shared" si="63"/>
        <v>0.47279276154049044</v>
      </c>
      <c r="CC38" s="56">
        <f t="shared" si="63"/>
        <v>0.33431496778119513</v>
      </c>
      <c r="CD38" s="56">
        <f t="shared" si="63"/>
        <v>0.23639638077024525</v>
      </c>
      <c r="CE38" s="56">
        <f t="shared" si="63"/>
        <v>0.16715748389059759</v>
      </c>
      <c r="CF38" s="56">
        <f t="shared" si="63"/>
        <v>0.11819819038512264</v>
      </c>
      <c r="CG38" s="56">
        <f t="shared" si="63"/>
        <v>1.8690782784260429</v>
      </c>
      <c r="CH38" s="56">
        <f t="shared" si="63"/>
        <v>1.3216379252435329</v>
      </c>
      <c r="CI38" s="56">
        <f t="shared" si="63"/>
        <v>0.93453913921302145</v>
      </c>
      <c r="CJ38" s="56">
        <f t="shared" si="63"/>
        <v>0.66081896262176643</v>
      </c>
      <c r="CK38" s="56">
        <f t="shared" si="63"/>
        <v>0.46726956960651073</v>
      </c>
      <c r="CL38" s="56">
        <f t="shared" si="63"/>
        <v>0.33040948131088321</v>
      </c>
      <c r="CM38" s="56">
        <f t="shared" si="63"/>
        <v>0.23363478480325536</v>
      </c>
      <c r="CN38" s="56">
        <f t="shared" si="63"/>
        <v>0.16520474065544161</v>
      </c>
      <c r="CO38" s="56">
        <f t="shared" si="63"/>
        <v>0.11681739240162768</v>
      </c>
      <c r="CP38" s="56">
        <f t="shared" si="63"/>
        <v>8.2602370327720803E-2</v>
      </c>
      <c r="CQ38" s="56">
        <f t="shared" si="63"/>
        <v>1.225850700822839</v>
      </c>
      <c r="CR38" s="56">
        <f t="shared" si="63"/>
        <v>0.86680734327411124</v>
      </c>
      <c r="CS38" s="56">
        <f t="shared" ref="CS38" si="64">CR38*EXP(-$F$38)+CR34*(1-EXP(-$F$38))/$F$38</f>
        <v>0.6129253504114196</v>
      </c>
      <c r="CT38" s="56">
        <f t="shared" ref="CT38" si="65">CS38*EXP(-$F$38)+CS34*(1-EXP(-$F$38))/$F$38</f>
        <v>0.43340367163705568</v>
      </c>
      <c r="CU38" s="56">
        <f t="shared" ref="CU38" si="66">CT38*EXP(-$F$38)+CT34*(1-EXP(-$F$38))/$F$38</f>
        <v>0.30646267520570986</v>
      </c>
      <c r="CV38" s="56">
        <f t="shared" ref="CV38" si="67">CU38*EXP(-$F$38)+CU34*(1-EXP(-$F$38))/$F$38</f>
        <v>0.21670183581852787</v>
      </c>
      <c r="CW38" s="56">
        <f t="shared" ref="CW38" si="68">CV38*EXP(-$F$38)+CV34*(1-EXP(-$F$38))/$F$38</f>
        <v>0.15323133760285493</v>
      </c>
      <c r="CX38" s="56">
        <f t="shared" ref="CX38" si="69">CW38*EXP(-$F$38)+CW34*(1-EXP(-$F$38))/$F$38</f>
        <v>0.10835091790926393</v>
      </c>
      <c r="CY38" s="56">
        <f t="shared" ref="CY38" si="70">CX38*EXP(-$F$38)+CX34*(1-EXP(-$F$38))/$F$38</f>
        <v>7.6615668801427464E-2</v>
      </c>
      <c r="CZ38" s="56">
        <f t="shared" ref="CZ38" si="71">CY38*EXP(-$F$38)+CY34*(1-EXP(-$F$38))/$F$38</f>
        <v>5.4175458954631966E-2</v>
      </c>
      <c r="DA38" s="56">
        <f t="shared" ref="DA38" si="72">CZ38*EXP(-$F$38)+CZ34*(1-EXP(-$F$38))/$F$38</f>
        <v>3.8307834400713732E-2</v>
      </c>
      <c r="DB38" s="56">
        <f t="shared" ref="DB38" si="73">DA38*EXP(-$F$38)+DA34*(1-EXP(-$F$38))/$F$38</f>
        <v>2.7087729477315983E-2</v>
      </c>
      <c r="DC38" s="61"/>
      <c r="DD38" s="61"/>
      <c r="DE38" s="61"/>
      <c r="DF38" s="61"/>
      <c r="DG38" s="61"/>
      <c r="DH38" s="61"/>
      <c r="DI38" s="61"/>
      <c r="DJ38" s="61"/>
      <c r="DK38" s="61"/>
      <c r="DL38" s="61"/>
    </row>
    <row r="39" spans="4:116" x14ac:dyDescent="0.25">
      <c r="D39" t="s">
        <v>106</v>
      </c>
      <c r="E39" s="76" t="s">
        <v>107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6">
        <v>0</v>
      </c>
      <c r="AE39" s="56">
        <v>0</v>
      </c>
      <c r="AF39" s="56">
        <v>0</v>
      </c>
      <c r="AG39" s="56">
        <v>0</v>
      </c>
      <c r="AH39" s="56">
        <v>0</v>
      </c>
      <c r="AI39" s="56">
        <v>0</v>
      </c>
      <c r="AJ39" s="56">
        <v>0</v>
      </c>
      <c r="AK39" s="56">
        <v>0</v>
      </c>
      <c r="AL39" s="56">
        <v>0</v>
      </c>
      <c r="AM39" s="56">
        <v>0</v>
      </c>
      <c r="AN39" s="56">
        <v>0</v>
      </c>
      <c r="AO39" s="56">
        <v>0</v>
      </c>
      <c r="AP39" s="56">
        <v>0</v>
      </c>
      <c r="AQ39" s="56">
        <v>0</v>
      </c>
      <c r="AR39" s="56">
        <v>0</v>
      </c>
      <c r="AS39" s="56">
        <v>0</v>
      </c>
      <c r="AT39" s="56">
        <v>0</v>
      </c>
      <c r="AU39" s="56">
        <v>0</v>
      </c>
      <c r="AV39" s="56">
        <v>0</v>
      </c>
      <c r="AW39" s="56">
        <v>0</v>
      </c>
      <c r="AX39" s="56">
        <v>0</v>
      </c>
      <c r="AY39" s="56">
        <v>0</v>
      </c>
      <c r="AZ39" s="56">
        <v>0</v>
      </c>
      <c r="BA39" s="56">
        <v>0</v>
      </c>
      <c r="BB39" s="56">
        <v>0</v>
      </c>
      <c r="BC39" s="56">
        <v>0</v>
      </c>
      <c r="BD39" s="56">
        <v>0</v>
      </c>
      <c r="BE39" s="56">
        <v>0</v>
      </c>
      <c r="BF39" s="56">
        <v>0</v>
      </c>
      <c r="BG39" s="56">
        <v>0</v>
      </c>
      <c r="BH39" s="56">
        <v>0</v>
      </c>
      <c r="BI39" s="56">
        <v>0</v>
      </c>
      <c r="BJ39" s="56">
        <v>0</v>
      </c>
      <c r="BK39" s="56">
        <v>0</v>
      </c>
      <c r="BL39" s="56">
        <v>0</v>
      </c>
      <c r="BM39" s="56">
        <v>0</v>
      </c>
      <c r="BN39" s="56">
        <v>0</v>
      </c>
      <c r="BO39" s="56">
        <v>0</v>
      </c>
      <c r="BP39" s="56">
        <v>0</v>
      </c>
      <c r="BQ39" s="56">
        <v>0</v>
      </c>
      <c r="BR39" s="56">
        <v>0</v>
      </c>
      <c r="BS39" s="56">
        <v>0</v>
      </c>
      <c r="BT39" s="56">
        <v>0</v>
      </c>
      <c r="BU39" s="56">
        <v>0</v>
      </c>
      <c r="BV39" s="56">
        <v>0</v>
      </c>
      <c r="BW39" s="56">
        <v>0</v>
      </c>
      <c r="BX39" s="56">
        <v>0</v>
      </c>
      <c r="BY39" s="56">
        <v>0</v>
      </c>
      <c r="BZ39" s="56">
        <v>0</v>
      </c>
      <c r="CA39" s="56">
        <v>0</v>
      </c>
      <c r="CB39" s="56">
        <v>0</v>
      </c>
      <c r="CC39" s="56">
        <v>0</v>
      </c>
      <c r="CD39" s="56">
        <v>0</v>
      </c>
      <c r="CE39" s="56">
        <v>0</v>
      </c>
      <c r="CF39" s="56">
        <v>0</v>
      </c>
      <c r="CG39" s="56">
        <v>0</v>
      </c>
      <c r="CH39" s="56">
        <v>0</v>
      </c>
      <c r="CI39" s="56">
        <v>0</v>
      </c>
      <c r="CJ39" s="56">
        <v>0</v>
      </c>
      <c r="CK39" s="56">
        <v>0</v>
      </c>
      <c r="CL39" s="56">
        <v>0</v>
      </c>
      <c r="CM39" s="56">
        <v>0</v>
      </c>
      <c r="CN39" s="56">
        <v>0</v>
      </c>
      <c r="CO39" s="56">
        <v>0</v>
      </c>
      <c r="CP39" s="56">
        <v>0</v>
      </c>
      <c r="CQ39" s="56">
        <v>0</v>
      </c>
      <c r="CR39" s="56">
        <v>0</v>
      </c>
      <c r="CS39" s="56">
        <v>1</v>
      </c>
      <c r="CT39" s="56">
        <v>2</v>
      </c>
      <c r="CU39" s="56">
        <v>3</v>
      </c>
      <c r="CV39" s="56">
        <v>4</v>
      </c>
      <c r="CW39" s="56">
        <v>5</v>
      </c>
      <c r="CX39" s="56">
        <v>6</v>
      </c>
      <c r="CY39" s="56">
        <v>7</v>
      </c>
      <c r="CZ39" s="56">
        <v>8</v>
      </c>
      <c r="DA39" s="56">
        <v>9</v>
      </c>
      <c r="DB39" s="56">
        <v>10</v>
      </c>
      <c r="DC39" s="61"/>
      <c r="DD39" s="61"/>
      <c r="DE39" s="61"/>
      <c r="DF39" s="61"/>
      <c r="DG39" s="61"/>
      <c r="DH39" s="61"/>
      <c r="DI39" s="61"/>
      <c r="DJ39" s="61"/>
      <c r="DK39" s="61"/>
      <c r="DL39" s="61"/>
    </row>
    <row r="40" spans="4:116" x14ac:dyDescent="0.25">
      <c r="D40" t="s">
        <v>108</v>
      </c>
      <c r="G40" s="56">
        <f>SUM(G36:G39)</f>
        <v>0</v>
      </c>
      <c r="H40" s="56">
        <f>SUM(H36:H39)</f>
        <v>0</v>
      </c>
      <c r="I40" s="56">
        <f t="shared" ref="I40:BT40" si="74">SUM(I36:I39)</f>
        <v>0</v>
      </c>
      <c r="J40" s="56">
        <f t="shared" si="74"/>
        <v>0</v>
      </c>
      <c r="K40" s="56">
        <f t="shared" si="74"/>
        <v>0</v>
      </c>
      <c r="L40" s="56">
        <f t="shared" si="74"/>
        <v>0</v>
      </c>
      <c r="M40" s="56">
        <f t="shared" si="74"/>
        <v>0</v>
      </c>
      <c r="N40" s="56">
        <f t="shared" si="74"/>
        <v>0</v>
      </c>
      <c r="O40" s="56">
        <f t="shared" si="74"/>
        <v>0</v>
      </c>
      <c r="P40" s="56">
        <f t="shared" si="74"/>
        <v>0</v>
      </c>
      <c r="Q40" s="56">
        <f t="shared" si="74"/>
        <v>0</v>
      </c>
      <c r="R40" s="56">
        <f t="shared" si="74"/>
        <v>0</v>
      </c>
      <c r="S40" s="56">
        <f t="shared" si="74"/>
        <v>0</v>
      </c>
      <c r="T40" s="56">
        <f t="shared" si="74"/>
        <v>0</v>
      </c>
      <c r="U40" s="56">
        <f t="shared" si="74"/>
        <v>0</v>
      </c>
      <c r="V40" s="56">
        <f t="shared" si="74"/>
        <v>0</v>
      </c>
      <c r="W40" s="56">
        <f t="shared" si="74"/>
        <v>0</v>
      </c>
      <c r="X40" s="56">
        <f t="shared" si="74"/>
        <v>0</v>
      </c>
      <c r="Y40" s="56">
        <f t="shared" si="74"/>
        <v>0</v>
      </c>
      <c r="Z40" s="56">
        <f t="shared" si="74"/>
        <v>0</v>
      </c>
      <c r="AA40" s="56">
        <f t="shared" si="74"/>
        <v>0</v>
      </c>
      <c r="AB40" s="56">
        <f t="shared" si="74"/>
        <v>0</v>
      </c>
      <c r="AC40" s="56">
        <f t="shared" si="74"/>
        <v>0</v>
      </c>
      <c r="AD40" s="56">
        <f t="shared" si="74"/>
        <v>0</v>
      </c>
      <c r="AE40" s="56">
        <f t="shared" si="74"/>
        <v>0</v>
      </c>
      <c r="AF40" s="56">
        <f t="shared" si="74"/>
        <v>0</v>
      </c>
      <c r="AG40" s="56">
        <f t="shared" si="74"/>
        <v>0</v>
      </c>
      <c r="AH40" s="56">
        <f t="shared" si="74"/>
        <v>14.718186637303173</v>
      </c>
      <c r="AI40" s="56">
        <f t="shared" si="74"/>
        <v>13.081747384005176</v>
      </c>
      <c r="AJ40" s="56">
        <f t="shared" si="74"/>
        <v>11.851477995451752</v>
      </c>
      <c r="AK40" s="56">
        <f t="shared" si="74"/>
        <v>10.910413873571409</v>
      </c>
      <c r="AL40" s="56">
        <f t="shared" si="74"/>
        <v>10.175793873245567</v>
      </c>
      <c r="AM40" s="56">
        <f t="shared" si="74"/>
        <v>9.5890438382336374</v>
      </c>
      <c r="AN40" s="56">
        <f t="shared" si="74"/>
        <v>21.844577397762531</v>
      </c>
      <c r="AO40" s="56">
        <f t="shared" si="74"/>
        <v>20.105206472456658</v>
      </c>
      <c r="AP40" s="56">
        <f t="shared" si="74"/>
        <v>18.747891522903934</v>
      </c>
      <c r="AQ40" s="56">
        <f t="shared" si="74"/>
        <v>17.664214539497529</v>
      </c>
      <c r="AR40" s="56">
        <f t="shared" si="74"/>
        <v>16.777417153356026</v>
      </c>
      <c r="AS40" s="56">
        <f t="shared" si="74"/>
        <v>16.033130347109569</v>
      </c>
      <c r="AT40" s="56">
        <f t="shared" si="74"/>
        <v>15.392819299303042</v>
      </c>
      <c r="AU40" s="56">
        <f t="shared" si="74"/>
        <v>28.64407092818109</v>
      </c>
      <c r="AV40" s="56">
        <f t="shared" si="74"/>
        <v>26.791915985788382</v>
      </c>
      <c r="AW40" s="56">
        <f t="shared" si="74"/>
        <v>25.308068962637599</v>
      </c>
      <c r="AX40" s="56">
        <f t="shared" si="74"/>
        <v>24.089327753306918</v>
      </c>
      <c r="AY40" s="56">
        <f t="shared" si="74"/>
        <v>23.062591437592694</v>
      </c>
      <c r="AZ40" s="56">
        <f t="shared" si="74"/>
        <v>22.176047258645838</v>
      </c>
      <c r="BA40" s="56">
        <f t="shared" si="74"/>
        <v>21.392938782849875</v>
      </c>
      <c r="BB40" s="56">
        <f t="shared" si="74"/>
        <v>20.68715923333086</v>
      </c>
      <c r="BC40" s="56">
        <f t="shared" si="74"/>
        <v>31.385498852404336</v>
      </c>
      <c r="BD40" s="56">
        <f t="shared" si="74"/>
        <v>29.827916321264542</v>
      </c>
      <c r="BE40" s="56">
        <f t="shared" si="74"/>
        <v>28.527915659412926</v>
      </c>
      <c r="BF40" s="56">
        <f t="shared" si="74"/>
        <v>27.415285091958957</v>
      </c>
      <c r="BG40" s="56">
        <f t="shared" si="74"/>
        <v>26.440238227201551</v>
      </c>
      <c r="BH40" s="56">
        <f t="shared" si="74"/>
        <v>25.5674353294167</v>
      </c>
      <c r="BI40" s="56">
        <f t="shared" si="74"/>
        <v>24.771755619834359</v>
      </c>
      <c r="BJ40" s="56">
        <f t="shared" si="74"/>
        <v>24.035307744239905</v>
      </c>
      <c r="BK40" s="56">
        <f t="shared" si="74"/>
        <v>23.345315759236119</v>
      </c>
      <c r="BL40" s="56">
        <f t="shared" si="74"/>
        <v>22.692624206259577</v>
      </c>
      <c r="BM40" s="56">
        <f t="shared" si="74"/>
        <v>36.00019849205966</v>
      </c>
      <c r="BN40" s="56">
        <f t="shared" si="74"/>
        <v>34.24183424349328</v>
      </c>
      <c r="BO40" s="56">
        <f t="shared" si="74"/>
        <v>32.777281099064318</v>
      </c>
      <c r="BP40" s="56">
        <f t="shared" si="74"/>
        <v>31.526159042204622</v>
      </c>
      <c r="BQ40" s="56">
        <f t="shared" si="74"/>
        <v>30.431482952112862</v>
      </c>
      <c r="BR40" s="56">
        <f t="shared" si="74"/>
        <v>29.45281429720729</v>
      </c>
      <c r="BS40" s="56">
        <f t="shared" si="74"/>
        <v>28.561418547303216</v>
      </c>
      <c r="BT40" s="56">
        <f t="shared" si="74"/>
        <v>27.736840845885887</v>
      </c>
      <c r="BU40" s="56">
        <f t="shared" ref="BU40:CR40" si="75">SUM(BU36:BU39)</f>
        <v>26.964484546423055</v>
      </c>
      <c r="BV40" s="56">
        <f t="shared" si="75"/>
        <v>26.233898883276332</v>
      </c>
      <c r="BW40" s="56">
        <f t="shared" si="75"/>
        <v>37.147908706181639</v>
      </c>
      <c r="BX40" s="56">
        <f t="shared" si="75"/>
        <v>35.516404705676841</v>
      </c>
      <c r="BY40" s="56">
        <f t="shared" si="75"/>
        <v>34.135677572001633</v>
      </c>
      <c r="BZ40" s="56">
        <f t="shared" si="75"/>
        <v>32.937979431681185</v>
      </c>
      <c r="CA40" s="56">
        <f t="shared" si="75"/>
        <v>31.875259288754354</v>
      </c>
      <c r="CB40" s="56">
        <f t="shared" si="75"/>
        <v>30.913397740935626</v>
      </c>
      <c r="CC40" s="56">
        <f t="shared" si="75"/>
        <v>30.028130208280221</v>
      </c>
      <c r="CD40" s="56">
        <f t="shared" si="75"/>
        <v>29.202164123150936</v>
      </c>
      <c r="CE40" s="56">
        <f t="shared" si="75"/>
        <v>28.423140380907277</v>
      </c>
      <c r="CF40" s="56">
        <f t="shared" si="75"/>
        <v>27.682191775596337</v>
      </c>
      <c r="CG40" s="56">
        <f t="shared" si="75"/>
        <v>37.118010533299447</v>
      </c>
      <c r="CH40" s="56">
        <f t="shared" si="75"/>
        <v>35.732773460971337</v>
      </c>
      <c r="CI40" s="56">
        <f t="shared" si="75"/>
        <v>34.528315058306113</v>
      </c>
      <c r="CJ40" s="56">
        <f t="shared" si="75"/>
        <v>33.457161998024496</v>
      </c>
      <c r="CK40" s="56">
        <f t="shared" si="75"/>
        <v>32.485609090036149</v>
      </c>
      <c r="CL40" s="56">
        <f t="shared" si="75"/>
        <v>31.589690159608939</v>
      </c>
      <c r="CM40" s="56">
        <f t="shared" si="75"/>
        <v>30.752328938147858</v>
      </c>
      <c r="CN40" s="56">
        <f t="shared" si="75"/>
        <v>29.961324351249566</v>
      </c>
      <c r="CO40" s="56">
        <f t="shared" si="75"/>
        <v>29.207925817023003</v>
      </c>
      <c r="CP40" s="56">
        <f t="shared" si="75"/>
        <v>28.485825746904084</v>
      </c>
      <c r="CQ40" s="56">
        <f t="shared" si="75"/>
        <v>36.703468857004317</v>
      </c>
      <c r="CR40" s="56">
        <f t="shared" si="75"/>
        <v>35.527099821451024</v>
      </c>
      <c r="CS40" s="56">
        <f t="shared" ref="CS40:DA40" si="76">SUM(CS36:CS39)</f>
        <v>35.475245420858641</v>
      </c>
      <c r="CT40" s="56">
        <f t="shared" si="76"/>
        <v>35.516634148823869</v>
      </c>
      <c r="CU40" s="56">
        <f t="shared" si="76"/>
        <v>35.629027630179138</v>
      </c>
      <c r="CV40" s="56">
        <f t="shared" si="76"/>
        <v>35.796578010906046</v>
      </c>
      <c r="CW40" s="56">
        <f t="shared" si="76"/>
        <v>36.007959271131355</v>
      </c>
      <c r="CX40" s="56">
        <f t="shared" si="76"/>
        <v>36.255045786435545</v>
      </c>
      <c r="CY40" s="56">
        <f t="shared" si="76"/>
        <v>36.531977854153055</v>
      </c>
      <c r="CZ40" s="56">
        <f t="shared" si="76"/>
        <v>36.834500847188671</v>
      </c>
      <c r="DA40" s="56">
        <f t="shared" si="76"/>
        <v>37.159497853601735</v>
      </c>
      <c r="DB40" s="56">
        <f t="shared" ref="DB40" si="77">SUM(DB36:DB39)</f>
        <v>37.504659133134822</v>
      </c>
      <c r="DC40" s="61"/>
      <c r="DD40" s="61"/>
      <c r="DE40" s="61"/>
      <c r="DF40" s="61"/>
      <c r="DG40" s="61"/>
      <c r="DH40" s="61"/>
      <c r="DI40" s="61"/>
      <c r="DJ40" s="61"/>
      <c r="DK40" s="61"/>
      <c r="DL40" s="61"/>
    </row>
    <row r="41" spans="4:116" x14ac:dyDescent="0.25">
      <c r="D41" t="s">
        <v>109</v>
      </c>
      <c r="E41" t="s">
        <v>110</v>
      </c>
      <c r="G41" s="56">
        <f>G40*44/12</f>
        <v>0</v>
      </c>
      <c r="H41" s="56">
        <f t="shared" ref="H41:BS41" si="78">H40*44/12</f>
        <v>0</v>
      </c>
      <c r="I41" s="56">
        <f t="shared" si="78"/>
        <v>0</v>
      </c>
      <c r="J41" s="56">
        <f t="shared" si="78"/>
        <v>0</v>
      </c>
      <c r="K41" s="56">
        <f t="shared" si="78"/>
        <v>0</v>
      </c>
      <c r="L41" s="56">
        <f t="shared" si="78"/>
        <v>0</v>
      </c>
      <c r="M41" s="56">
        <f t="shared" si="78"/>
        <v>0</v>
      </c>
      <c r="N41" s="56">
        <f t="shared" si="78"/>
        <v>0</v>
      </c>
      <c r="O41" s="56">
        <f t="shared" si="78"/>
        <v>0</v>
      </c>
      <c r="P41" s="56">
        <f t="shared" si="78"/>
        <v>0</v>
      </c>
      <c r="Q41" s="56">
        <f t="shared" si="78"/>
        <v>0</v>
      </c>
      <c r="R41" s="56">
        <f t="shared" si="78"/>
        <v>0</v>
      </c>
      <c r="S41" s="56">
        <f t="shared" si="78"/>
        <v>0</v>
      </c>
      <c r="T41" s="56">
        <f t="shared" si="78"/>
        <v>0</v>
      </c>
      <c r="U41" s="56">
        <f t="shared" si="78"/>
        <v>0</v>
      </c>
      <c r="V41" s="56">
        <f t="shared" si="78"/>
        <v>0</v>
      </c>
      <c r="W41" s="56">
        <f t="shared" si="78"/>
        <v>0</v>
      </c>
      <c r="X41" s="56">
        <f t="shared" si="78"/>
        <v>0</v>
      </c>
      <c r="Y41" s="56">
        <f t="shared" si="78"/>
        <v>0</v>
      </c>
      <c r="Z41" s="56">
        <f t="shared" si="78"/>
        <v>0</v>
      </c>
      <c r="AA41" s="56">
        <f t="shared" si="78"/>
        <v>0</v>
      </c>
      <c r="AB41" s="56">
        <f t="shared" si="78"/>
        <v>0</v>
      </c>
      <c r="AC41" s="56">
        <f t="shared" si="78"/>
        <v>0</v>
      </c>
      <c r="AD41" s="56">
        <f t="shared" si="78"/>
        <v>0</v>
      </c>
      <c r="AE41" s="56">
        <f t="shared" si="78"/>
        <v>0</v>
      </c>
      <c r="AF41" s="56">
        <f t="shared" si="78"/>
        <v>0</v>
      </c>
      <c r="AG41" s="56">
        <f t="shared" si="78"/>
        <v>0</v>
      </c>
      <c r="AH41" s="56">
        <f t="shared" si="78"/>
        <v>53.966684336778307</v>
      </c>
      <c r="AI41" s="56">
        <f t="shared" si="78"/>
        <v>47.966407074685641</v>
      </c>
      <c r="AJ41" s="56">
        <f t="shared" si="78"/>
        <v>43.455419316656425</v>
      </c>
      <c r="AK41" s="56">
        <f t="shared" si="78"/>
        <v>40.004850869761832</v>
      </c>
      <c r="AL41" s="56">
        <f t="shared" si="78"/>
        <v>37.311244201900415</v>
      </c>
      <c r="AM41" s="56">
        <f t="shared" si="78"/>
        <v>35.159827406856671</v>
      </c>
      <c r="AN41" s="56">
        <f t="shared" si="78"/>
        <v>80.096783791795943</v>
      </c>
      <c r="AO41" s="56">
        <f t="shared" si="78"/>
        <v>73.719090399007754</v>
      </c>
      <c r="AP41" s="56">
        <f t="shared" si="78"/>
        <v>68.742268917314433</v>
      </c>
      <c r="AQ41" s="56">
        <f t="shared" si="78"/>
        <v>64.768786644824274</v>
      </c>
      <c r="AR41" s="56">
        <f t="shared" si="78"/>
        <v>61.517196228972097</v>
      </c>
      <c r="AS41" s="56">
        <f t="shared" si="78"/>
        <v>58.788144606068421</v>
      </c>
      <c r="AT41" s="56">
        <f t="shared" si="78"/>
        <v>56.440337430777824</v>
      </c>
      <c r="AU41" s="56">
        <f t="shared" si="78"/>
        <v>105.02826006999733</v>
      </c>
      <c r="AV41" s="56">
        <f t="shared" si="78"/>
        <v>98.237025281224064</v>
      </c>
      <c r="AW41" s="56">
        <f t="shared" si="78"/>
        <v>92.79625286300454</v>
      </c>
      <c r="AX41" s="56">
        <f t="shared" si="78"/>
        <v>88.3275350954587</v>
      </c>
      <c r="AY41" s="56">
        <f t="shared" si="78"/>
        <v>84.562835271173213</v>
      </c>
      <c r="AZ41" s="56">
        <f t="shared" si="78"/>
        <v>81.312173281701405</v>
      </c>
      <c r="BA41" s="56">
        <f t="shared" si="78"/>
        <v>78.44077553711621</v>
      </c>
      <c r="BB41" s="56">
        <f t="shared" si="78"/>
        <v>75.852917188879815</v>
      </c>
      <c r="BC41" s="56">
        <f t="shared" si="78"/>
        <v>115.08016245881589</v>
      </c>
      <c r="BD41" s="56">
        <f t="shared" si="78"/>
        <v>109.36902651130332</v>
      </c>
      <c r="BE41" s="56">
        <f t="shared" si="78"/>
        <v>104.60235741784739</v>
      </c>
      <c r="BF41" s="56">
        <f t="shared" si="78"/>
        <v>100.52271200384951</v>
      </c>
      <c r="BG41" s="56">
        <f t="shared" si="78"/>
        <v>96.947540166405688</v>
      </c>
      <c r="BH41" s="56">
        <f t="shared" si="78"/>
        <v>93.747262874527905</v>
      </c>
      <c r="BI41" s="56">
        <f t="shared" si="78"/>
        <v>90.829770606059313</v>
      </c>
      <c r="BJ41" s="56">
        <f t="shared" si="78"/>
        <v>88.129461728879662</v>
      </c>
      <c r="BK41" s="56">
        <f t="shared" si="78"/>
        <v>85.599491117199094</v>
      </c>
      <c r="BL41" s="56">
        <f t="shared" si="78"/>
        <v>83.206288756285119</v>
      </c>
      <c r="BM41" s="56">
        <f t="shared" si="78"/>
        <v>132.00072780421877</v>
      </c>
      <c r="BN41" s="56">
        <f t="shared" si="78"/>
        <v>125.55339222614202</v>
      </c>
      <c r="BO41" s="56">
        <f t="shared" si="78"/>
        <v>120.18336402990251</v>
      </c>
      <c r="BP41" s="56">
        <f t="shared" si="78"/>
        <v>115.59591648808362</v>
      </c>
      <c r="BQ41" s="56">
        <f t="shared" si="78"/>
        <v>111.58210415774715</v>
      </c>
      <c r="BR41" s="56">
        <f t="shared" si="78"/>
        <v>107.99365242309339</v>
      </c>
      <c r="BS41" s="56">
        <f t="shared" si="78"/>
        <v>104.72520134011178</v>
      </c>
      <c r="BT41" s="56">
        <f t="shared" ref="BT41:CR41" si="79">BT40*44/12</f>
        <v>101.70174976824825</v>
      </c>
      <c r="BU41" s="56">
        <f t="shared" si="79"/>
        <v>98.86977667021786</v>
      </c>
      <c r="BV41" s="56">
        <f t="shared" si="79"/>
        <v>96.19096257201322</v>
      </c>
      <c r="BW41" s="56">
        <f t="shared" si="79"/>
        <v>136.20899858933268</v>
      </c>
      <c r="BX41" s="56">
        <f t="shared" si="79"/>
        <v>130.22681725414841</v>
      </c>
      <c r="BY41" s="56">
        <f t="shared" si="79"/>
        <v>125.16415109733931</v>
      </c>
      <c r="BZ41" s="56">
        <f t="shared" si="79"/>
        <v>120.77259124949768</v>
      </c>
      <c r="CA41" s="56">
        <f t="shared" si="79"/>
        <v>116.87595072543263</v>
      </c>
      <c r="CB41" s="56">
        <f t="shared" si="79"/>
        <v>113.3491250500973</v>
      </c>
      <c r="CC41" s="56">
        <f t="shared" si="79"/>
        <v>110.10314409702748</v>
      </c>
      <c r="CD41" s="56">
        <f t="shared" si="79"/>
        <v>107.07460178488675</v>
      </c>
      <c r="CE41" s="56">
        <f t="shared" si="79"/>
        <v>104.21818139666003</v>
      </c>
      <c r="CF41" s="56">
        <f t="shared" si="79"/>
        <v>101.50136984385324</v>
      </c>
      <c r="CG41" s="56">
        <f t="shared" si="79"/>
        <v>136.09937195543131</v>
      </c>
      <c r="CH41" s="56">
        <f t="shared" si="79"/>
        <v>131.02016935689491</v>
      </c>
      <c r="CI41" s="56">
        <f t="shared" si="79"/>
        <v>126.60382188045575</v>
      </c>
      <c r="CJ41" s="56">
        <f t="shared" si="79"/>
        <v>122.67626065942316</v>
      </c>
      <c r="CK41" s="56">
        <f t="shared" si="79"/>
        <v>119.1138999967992</v>
      </c>
      <c r="CL41" s="56">
        <f t="shared" si="79"/>
        <v>115.82886391856611</v>
      </c>
      <c r="CM41" s="56">
        <f t="shared" si="79"/>
        <v>112.75853943987549</v>
      </c>
      <c r="CN41" s="56">
        <f t="shared" si="79"/>
        <v>109.85818928791508</v>
      </c>
      <c r="CO41" s="56">
        <f t="shared" si="79"/>
        <v>107.09572799575102</v>
      </c>
      <c r="CP41" s="56">
        <f t="shared" si="79"/>
        <v>104.44802773864831</v>
      </c>
      <c r="CQ41" s="56">
        <f t="shared" si="79"/>
        <v>134.57938580901583</v>
      </c>
      <c r="CR41" s="56">
        <f t="shared" si="79"/>
        <v>130.26603267865377</v>
      </c>
      <c r="CS41" s="56">
        <f t="shared" ref="CS41:DA41" si="80">CS40*44/12</f>
        <v>130.07589987648169</v>
      </c>
      <c r="CT41" s="56">
        <f t="shared" si="80"/>
        <v>130.22765854568752</v>
      </c>
      <c r="CU41" s="56">
        <f t="shared" si="80"/>
        <v>130.63976797732349</v>
      </c>
      <c r="CV41" s="56">
        <f t="shared" si="80"/>
        <v>131.25411937332217</v>
      </c>
      <c r="CW41" s="56">
        <f t="shared" si="80"/>
        <v>132.0291839941483</v>
      </c>
      <c r="CX41" s="56">
        <f t="shared" si="80"/>
        <v>132.93516788359702</v>
      </c>
      <c r="CY41" s="56">
        <f t="shared" si="80"/>
        <v>133.95058546522787</v>
      </c>
      <c r="CZ41" s="56">
        <f t="shared" si="80"/>
        <v>135.05983643969179</v>
      </c>
      <c r="DA41" s="56">
        <f t="shared" si="80"/>
        <v>136.25149212987301</v>
      </c>
      <c r="DB41" s="56">
        <f t="shared" ref="DB41" si="81">DB40*44/12</f>
        <v>137.51708348816101</v>
      </c>
      <c r="DC41" s="61"/>
      <c r="DD41" s="61"/>
      <c r="DE41" s="61"/>
      <c r="DF41" s="61"/>
      <c r="DG41" s="61"/>
      <c r="DH41" s="61"/>
      <c r="DI41" s="61"/>
      <c r="DJ41" s="61"/>
      <c r="DK41" s="61"/>
      <c r="DL41" s="61"/>
    </row>
    <row r="42" spans="4:116" x14ac:dyDescent="0.25"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61"/>
      <c r="DD42" s="61"/>
      <c r="DE42" s="61"/>
      <c r="DF42" s="61"/>
      <c r="DG42" s="61"/>
      <c r="DH42" s="61"/>
      <c r="DI42" s="61"/>
      <c r="DJ42" s="61"/>
      <c r="DK42" s="61"/>
      <c r="DL42" s="61"/>
    </row>
    <row r="43" spans="4:116" x14ac:dyDescent="0.25">
      <c r="E43" t="s">
        <v>111</v>
      </c>
      <c r="G43" s="56">
        <f t="shared" ref="G43:BR43" si="82">G41-G97</f>
        <v>0</v>
      </c>
      <c r="H43" s="56">
        <f t="shared" si="82"/>
        <v>0</v>
      </c>
      <c r="I43" s="56">
        <f t="shared" si="82"/>
        <v>0</v>
      </c>
      <c r="J43" s="56">
        <f t="shared" si="82"/>
        <v>0</v>
      </c>
      <c r="K43" s="56">
        <f t="shared" si="82"/>
        <v>0</v>
      </c>
      <c r="L43" s="56">
        <f t="shared" si="82"/>
        <v>0</v>
      </c>
      <c r="M43" s="56">
        <f t="shared" si="82"/>
        <v>0</v>
      </c>
      <c r="N43" s="56">
        <f t="shared" si="82"/>
        <v>0</v>
      </c>
      <c r="O43" s="56">
        <f t="shared" si="82"/>
        <v>0</v>
      </c>
      <c r="P43" s="56">
        <f t="shared" si="82"/>
        <v>0</v>
      </c>
      <c r="Q43" s="56">
        <f t="shared" si="82"/>
        <v>0</v>
      </c>
      <c r="R43" s="56">
        <f t="shared" si="82"/>
        <v>0</v>
      </c>
      <c r="S43" s="56">
        <f t="shared" si="82"/>
        <v>0</v>
      </c>
      <c r="T43" s="56">
        <f t="shared" si="82"/>
        <v>0</v>
      </c>
      <c r="U43" s="56">
        <f t="shared" si="82"/>
        <v>0</v>
      </c>
      <c r="V43" s="56">
        <f t="shared" si="82"/>
        <v>0</v>
      </c>
      <c r="W43" s="56">
        <f t="shared" si="82"/>
        <v>0</v>
      </c>
      <c r="X43" s="56">
        <f t="shared" si="82"/>
        <v>0</v>
      </c>
      <c r="Y43" s="56">
        <f t="shared" si="82"/>
        <v>0</v>
      </c>
      <c r="Z43" s="56">
        <f t="shared" si="82"/>
        <v>0</v>
      </c>
      <c r="AA43" s="56">
        <f t="shared" si="82"/>
        <v>0</v>
      </c>
      <c r="AB43" s="56">
        <f t="shared" si="82"/>
        <v>0</v>
      </c>
      <c r="AC43" s="56">
        <f t="shared" si="82"/>
        <v>0</v>
      </c>
      <c r="AD43" s="56">
        <f t="shared" si="82"/>
        <v>0</v>
      </c>
      <c r="AE43" s="56">
        <f t="shared" si="82"/>
        <v>0</v>
      </c>
      <c r="AF43" s="56">
        <f t="shared" si="82"/>
        <v>0</v>
      </c>
      <c r="AG43" s="56">
        <f t="shared" si="82"/>
        <v>0</v>
      </c>
      <c r="AH43" s="56">
        <f t="shared" si="82"/>
        <v>53.966684336778307</v>
      </c>
      <c r="AI43" s="56">
        <f t="shared" si="82"/>
        <v>47.966407074685641</v>
      </c>
      <c r="AJ43" s="56">
        <f t="shared" si="82"/>
        <v>43.455419316656425</v>
      </c>
      <c r="AK43" s="56">
        <f t="shared" si="82"/>
        <v>40.004850869761832</v>
      </c>
      <c r="AL43" s="56">
        <f t="shared" si="82"/>
        <v>37.311244201900415</v>
      </c>
      <c r="AM43" s="56">
        <f t="shared" si="82"/>
        <v>35.159827406856671</v>
      </c>
      <c r="AN43" s="56">
        <f t="shared" si="82"/>
        <v>80.096783791795943</v>
      </c>
      <c r="AO43" s="56">
        <f t="shared" si="82"/>
        <v>73.719090399007754</v>
      </c>
      <c r="AP43" s="56">
        <f t="shared" si="82"/>
        <v>68.742268917314433</v>
      </c>
      <c r="AQ43" s="56">
        <f t="shared" si="82"/>
        <v>64.768786644824274</v>
      </c>
      <c r="AR43" s="56">
        <f t="shared" si="82"/>
        <v>61.517196228972097</v>
      </c>
      <c r="AS43" s="56">
        <f t="shared" si="82"/>
        <v>58.788144606068421</v>
      </c>
      <c r="AT43" s="56">
        <f t="shared" si="82"/>
        <v>56.440337430777824</v>
      </c>
      <c r="AU43" s="56">
        <f t="shared" si="82"/>
        <v>105.02826006999733</v>
      </c>
      <c r="AV43" s="56">
        <f t="shared" si="82"/>
        <v>98.237025281224064</v>
      </c>
      <c r="AW43" s="56">
        <f t="shared" si="82"/>
        <v>92.79625286300454</v>
      </c>
      <c r="AX43" s="56">
        <f t="shared" si="82"/>
        <v>88.3275350954587</v>
      </c>
      <c r="AY43" s="56">
        <f t="shared" si="82"/>
        <v>84.562835271173213</v>
      </c>
      <c r="AZ43" s="56">
        <f t="shared" si="82"/>
        <v>81.312173281701405</v>
      </c>
      <c r="BA43" s="56">
        <f t="shared" si="82"/>
        <v>78.44077553711621</v>
      </c>
      <c r="BB43" s="56">
        <f t="shared" si="82"/>
        <v>75.852917188879815</v>
      </c>
      <c r="BC43" s="56">
        <f t="shared" si="82"/>
        <v>115.08016245881589</v>
      </c>
      <c r="BD43" s="56">
        <f t="shared" si="82"/>
        <v>109.36902651130332</v>
      </c>
      <c r="BE43" s="56">
        <f t="shared" si="82"/>
        <v>104.60235741784739</v>
      </c>
      <c r="BF43" s="56">
        <f t="shared" si="82"/>
        <v>100.52271200384951</v>
      </c>
      <c r="BG43" s="56">
        <f t="shared" si="82"/>
        <v>96.947540166405688</v>
      </c>
      <c r="BH43" s="56">
        <f t="shared" si="82"/>
        <v>93.747262874527905</v>
      </c>
      <c r="BI43" s="56">
        <f t="shared" si="82"/>
        <v>90.829770606059313</v>
      </c>
      <c r="BJ43" s="56">
        <f t="shared" si="82"/>
        <v>88.129461728879662</v>
      </c>
      <c r="BK43" s="56">
        <f t="shared" si="82"/>
        <v>85.599491117199094</v>
      </c>
      <c r="BL43" s="56">
        <f t="shared" si="82"/>
        <v>83.206288756285119</v>
      </c>
      <c r="BM43" s="56">
        <f t="shared" si="82"/>
        <v>132.00072780421877</v>
      </c>
      <c r="BN43" s="56">
        <f t="shared" si="82"/>
        <v>125.55339222614202</v>
      </c>
      <c r="BO43" s="56">
        <f t="shared" si="82"/>
        <v>120.18336402990251</v>
      </c>
      <c r="BP43" s="56">
        <f t="shared" si="82"/>
        <v>115.59591648808362</v>
      </c>
      <c r="BQ43" s="56">
        <f t="shared" si="82"/>
        <v>111.58210415774715</v>
      </c>
      <c r="BR43" s="56">
        <f t="shared" si="82"/>
        <v>107.99365242309339</v>
      </c>
      <c r="BS43" s="56">
        <f t="shared" ref="BS43:CR43" si="83">BS41-BS97</f>
        <v>104.72520134011178</v>
      </c>
      <c r="BT43" s="56">
        <f t="shared" si="83"/>
        <v>101.70174976824825</v>
      </c>
      <c r="BU43" s="56">
        <f t="shared" si="83"/>
        <v>98.86977667021786</v>
      </c>
      <c r="BV43" s="56">
        <f t="shared" si="83"/>
        <v>96.19096257201322</v>
      </c>
      <c r="BW43" s="56">
        <f t="shared" si="83"/>
        <v>136.20899858933268</v>
      </c>
      <c r="BX43" s="56">
        <f t="shared" si="83"/>
        <v>130.22681725414841</v>
      </c>
      <c r="BY43" s="56">
        <f t="shared" si="83"/>
        <v>125.16415109733931</v>
      </c>
      <c r="BZ43" s="56">
        <f t="shared" si="83"/>
        <v>120.77259124949768</v>
      </c>
      <c r="CA43" s="56">
        <f t="shared" si="83"/>
        <v>116.87595072543263</v>
      </c>
      <c r="CB43" s="56">
        <f t="shared" si="83"/>
        <v>113.3491250500973</v>
      </c>
      <c r="CC43" s="56">
        <f t="shared" si="83"/>
        <v>110.10314409702748</v>
      </c>
      <c r="CD43" s="56">
        <f t="shared" si="83"/>
        <v>107.07460178488675</v>
      </c>
      <c r="CE43" s="56">
        <f t="shared" si="83"/>
        <v>104.21818139666003</v>
      </c>
      <c r="CF43" s="56">
        <f t="shared" si="83"/>
        <v>101.50136984385324</v>
      </c>
      <c r="CG43" s="56">
        <f t="shared" si="83"/>
        <v>136.09937195543131</v>
      </c>
      <c r="CH43" s="56">
        <f t="shared" si="83"/>
        <v>131.02016935689491</v>
      </c>
      <c r="CI43" s="56">
        <f t="shared" si="83"/>
        <v>126.60382188045575</v>
      </c>
      <c r="CJ43" s="56">
        <f t="shared" si="83"/>
        <v>122.67626065942316</v>
      </c>
      <c r="CK43" s="56">
        <f t="shared" si="83"/>
        <v>119.1138999967992</v>
      </c>
      <c r="CL43" s="56">
        <f t="shared" si="83"/>
        <v>115.82886391856611</v>
      </c>
      <c r="CM43" s="56">
        <f t="shared" si="83"/>
        <v>112.75853943987549</v>
      </c>
      <c r="CN43" s="56">
        <f t="shared" si="83"/>
        <v>109.85818928791508</v>
      </c>
      <c r="CO43" s="56">
        <f t="shared" si="83"/>
        <v>107.09572799575102</v>
      </c>
      <c r="CP43" s="56">
        <f t="shared" si="83"/>
        <v>104.44802773864831</v>
      </c>
      <c r="CQ43" s="56">
        <f t="shared" si="83"/>
        <v>134.57938580901583</v>
      </c>
      <c r="CR43" s="56">
        <f t="shared" si="83"/>
        <v>130.26603267865377</v>
      </c>
      <c r="CS43" s="56">
        <f t="shared" ref="CS43:DA43" si="84">CS41-CS97</f>
        <v>130.07589987648169</v>
      </c>
      <c r="CT43" s="56">
        <f t="shared" si="84"/>
        <v>130.22765854568752</v>
      </c>
      <c r="CU43" s="56">
        <f t="shared" si="84"/>
        <v>130.63976797732349</v>
      </c>
      <c r="CV43" s="56">
        <f t="shared" si="84"/>
        <v>131.25411937332217</v>
      </c>
      <c r="CW43" s="56">
        <f t="shared" si="84"/>
        <v>132.0291839941483</v>
      </c>
      <c r="CX43" s="56">
        <f t="shared" si="84"/>
        <v>132.93516788359702</v>
      </c>
      <c r="CY43" s="56">
        <f t="shared" si="84"/>
        <v>133.95058546522787</v>
      </c>
      <c r="CZ43" s="56">
        <f t="shared" si="84"/>
        <v>135.05983643969179</v>
      </c>
      <c r="DA43" s="56">
        <f t="shared" si="84"/>
        <v>136.25149212987301</v>
      </c>
      <c r="DB43" s="56">
        <f t="shared" ref="DB43" si="85">DB41-DB97</f>
        <v>137.51708348816101</v>
      </c>
      <c r="DC43" s="61"/>
      <c r="DD43" s="61"/>
      <c r="DE43" s="61"/>
      <c r="DF43" s="61"/>
      <c r="DG43" s="61"/>
      <c r="DH43" s="61"/>
      <c r="DI43" s="61"/>
      <c r="DJ43" s="61"/>
      <c r="DK43" s="61"/>
      <c r="DL43" s="61"/>
    </row>
    <row r="44" spans="4:116" x14ac:dyDescent="0.25">
      <c r="E44" s="3" t="s">
        <v>112</v>
      </c>
      <c r="F44" s="14"/>
      <c r="G44" s="59">
        <f>1/30*SUM(G43:AJ43)</f>
        <v>4.8462836909373452</v>
      </c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4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</row>
    <row r="45" spans="4:116" ht="15.75" thickBot="1" x14ac:dyDescent="0.3">
      <c r="E45" s="3"/>
      <c r="F45" s="14"/>
      <c r="G45" s="59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4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</row>
    <row r="46" spans="4:116" ht="15.75" thickBot="1" x14ac:dyDescent="0.3">
      <c r="E46" s="77" t="s">
        <v>9</v>
      </c>
      <c r="F46" s="78"/>
      <c r="G46" s="65">
        <f>MIN(G44:G45)</f>
        <v>4.8462836909373452</v>
      </c>
      <c r="H46" s="79" t="s">
        <v>113</v>
      </c>
      <c r="I46" s="65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1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4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</row>
    <row r="47" spans="4:116" x14ac:dyDescent="0.25">
      <c r="G47" s="61"/>
      <c r="H47" s="82" t="s">
        <v>114</v>
      </c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2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</row>
    <row r="48" spans="4:116" x14ac:dyDescent="0.25">
      <c r="D48" s="51" t="s">
        <v>115</v>
      </c>
      <c r="E48" s="5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2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</row>
    <row r="49" spans="4:116" x14ac:dyDescent="0.25">
      <c r="E49" t="s">
        <v>57</v>
      </c>
      <c r="F49" s="42" t="s">
        <v>58</v>
      </c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2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</row>
    <row r="50" spans="4:116" x14ac:dyDescent="0.25">
      <c r="D50" t="s">
        <v>116</v>
      </c>
      <c r="F50">
        <f>VLOOKUP(F49,'Référencement Essences'!$B$3:$C$6,2,0)</f>
        <v>0.43</v>
      </c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2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</row>
    <row r="51" spans="4:116" x14ac:dyDescent="0.25">
      <c r="D51" t="s">
        <v>117</v>
      </c>
      <c r="E51" s="14" t="s">
        <v>118</v>
      </c>
      <c r="G51" s="61">
        <f t="shared" ref="G51:AJ51" si="86">$F$50*G22*$F$3</f>
        <v>0</v>
      </c>
      <c r="H51" s="61">
        <f t="shared" si="86"/>
        <v>0</v>
      </c>
      <c r="I51" s="61">
        <f t="shared" si="86"/>
        <v>0</v>
      </c>
      <c r="J51" s="61">
        <f t="shared" si="86"/>
        <v>0</v>
      </c>
      <c r="K51" s="61">
        <f t="shared" si="86"/>
        <v>0</v>
      </c>
      <c r="L51" s="61">
        <f t="shared" si="86"/>
        <v>0</v>
      </c>
      <c r="M51" s="61">
        <f t="shared" si="86"/>
        <v>0</v>
      </c>
      <c r="N51" s="61">
        <f t="shared" si="86"/>
        <v>0</v>
      </c>
      <c r="O51" s="61">
        <f t="shared" si="86"/>
        <v>0</v>
      </c>
      <c r="P51" s="61">
        <f t="shared" si="86"/>
        <v>0</v>
      </c>
      <c r="Q51" s="61">
        <f t="shared" si="86"/>
        <v>0</v>
      </c>
      <c r="R51" s="61">
        <f t="shared" si="86"/>
        <v>0</v>
      </c>
      <c r="S51" s="61">
        <f t="shared" si="86"/>
        <v>0</v>
      </c>
      <c r="T51" s="61">
        <f t="shared" si="86"/>
        <v>0</v>
      </c>
      <c r="U51" s="61">
        <f t="shared" si="86"/>
        <v>0</v>
      </c>
      <c r="V51" s="61">
        <f t="shared" si="86"/>
        <v>0</v>
      </c>
      <c r="W51" s="61">
        <f t="shared" si="86"/>
        <v>0</v>
      </c>
      <c r="X51" s="61">
        <f t="shared" si="86"/>
        <v>0</v>
      </c>
      <c r="Y51" s="61">
        <f t="shared" si="86"/>
        <v>0</v>
      </c>
      <c r="Z51" s="61">
        <f t="shared" si="86"/>
        <v>0</v>
      </c>
      <c r="AA51" s="61">
        <f t="shared" si="86"/>
        <v>0</v>
      </c>
      <c r="AB51" s="61">
        <f t="shared" si="86"/>
        <v>0</v>
      </c>
      <c r="AC51" s="61">
        <f t="shared" si="86"/>
        <v>0</v>
      </c>
      <c r="AD51" s="61">
        <f t="shared" si="86"/>
        <v>0</v>
      </c>
      <c r="AE51" s="61">
        <f t="shared" si="86"/>
        <v>0</v>
      </c>
      <c r="AF51" s="61">
        <f t="shared" si="86"/>
        <v>0</v>
      </c>
      <c r="AG51" s="61">
        <f t="shared" si="86"/>
        <v>32.322240000000001</v>
      </c>
      <c r="AH51" s="61">
        <f t="shared" si="86"/>
        <v>0</v>
      </c>
      <c r="AI51" s="61">
        <f t="shared" si="86"/>
        <v>0</v>
      </c>
      <c r="AJ51" s="61">
        <f t="shared" si="86"/>
        <v>0</v>
      </c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</row>
    <row r="52" spans="4:116" x14ac:dyDescent="0.25">
      <c r="D52" s="14" t="s">
        <v>119</v>
      </c>
      <c r="F52" s="59">
        <f>SUM(G51:AJ51)</f>
        <v>32.322240000000001</v>
      </c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2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</row>
    <row r="53" spans="4:116" ht="15.75" thickBot="1" x14ac:dyDescent="0.3">
      <c r="E53" s="3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2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</row>
    <row r="54" spans="4:116" ht="15.75" thickBot="1" x14ac:dyDescent="0.3">
      <c r="E54" s="47" t="s">
        <v>56</v>
      </c>
      <c r="F54" s="78"/>
      <c r="G54" s="65">
        <f>F52-G104</f>
        <v>32.322240000000001</v>
      </c>
      <c r="H54" s="67" t="s">
        <v>120</v>
      </c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8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2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</row>
    <row r="55" spans="4:116" x14ac:dyDescent="0.25">
      <c r="G55" s="61"/>
      <c r="H55" s="82" t="s">
        <v>114</v>
      </c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2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</row>
    <row r="56" spans="4:116" x14ac:dyDescent="0.25"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2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</row>
    <row r="57" spans="4:116" x14ac:dyDescent="0.25"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2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</row>
    <row r="58" spans="4:116" x14ac:dyDescent="0.25">
      <c r="D58" s="39" t="s">
        <v>121</v>
      </c>
      <c r="E58" s="40"/>
      <c r="F58" s="40"/>
      <c r="G58" s="40"/>
      <c r="H58" s="40"/>
      <c r="I58" s="40"/>
      <c r="J58" s="40"/>
      <c r="K58" s="73"/>
      <c r="AJ58" s="41"/>
    </row>
    <row r="59" spans="4:116" x14ac:dyDescent="0.25">
      <c r="K59" s="73"/>
      <c r="AJ59" s="41"/>
    </row>
    <row r="60" spans="4:116" x14ac:dyDescent="0.25">
      <c r="K60" s="73"/>
      <c r="AJ60" s="41"/>
    </row>
    <row r="61" spans="4:116" x14ac:dyDescent="0.25">
      <c r="D61" t="s">
        <v>122</v>
      </c>
      <c r="E61" t="s">
        <v>123</v>
      </c>
      <c r="F61" s="45">
        <v>1</v>
      </c>
      <c r="K61" s="73"/>
      <c r="AJ61" s="41"/>
    </row>
    <row r="62" spans="4:116" x14ac:dyDescent="0.25">
      <c r="D62" s="42" t="s">
        <v>124</v>
      </c>
      <c r="E62" t="s">
        <v>125</v>
      </c>
      <c r="F62" s="84">
        <v>80</v>
      </c>
      <c r="G62">
        <v>1</v>
      </c>
      <c r="H62">
        <v>2</v>
      </c>
      <c r="I62">
        <v>3</v>
      </c>
      <c r="J62">
        <v>4</v>
      </c>
      <c r="K62">
        <v>5</v>
      </c>
      <c r="L62">
        <v>6</v>
      </c>
      <c r="M62">
        <v>7</v>
      </c>
      <c r="N62">
        <v>8</v>
      </c>
      <c r="O62">
        <v>9</v>
      </c>
      <c r="P62">
        <v>10</v>
      </c>
      <c r="Q62">
        <v>11</v>
      </c>
      <c r="R62">
        <v>12</v>
      </c>
      <c r="S62">
        <v>13</v>
      </c>
      <c r="T62">
        <v>14</v>
      </c>
      <c r="U62">
        <v>15</v>
      </c>
      <c r="V62">
        <v>16</v>
      </c>
      <c r="W62">
        <v>17</v>
      </c>
      <c r="X62">
        <v>18</v>
      </c>
      <c r="Y62">
        <v>19</v>
      </c>
      <c r="Z62">
        <v>20</v>
      </c>
      <c r="AA62">
        <v>21</v>
      </c>
      <c r="AB62">
        <v>22</v>
      </c>
      <c r="AC62">
        <v>23</v>
      </c>
      <c r="AD62">
        <v>24</v>
      </c>
      <c r="AE62">
        <v>25</v>
      </c>
      <c r="AF62">
        <v>26</v>
      </c>
      <c r="AG62">
        <v>27</v>
      </c>
      <c r="AH62">
        <v>28</v>
      </c>
      <c r="AI62">
        <v>29</v>
      </c>
      <c r="AJ62" s="41">
        <v>30</v>
      </c>
      <c r="AK62">
        <v>31</v>
      </c>
      <c r="AL62">
        <v>32</v>
      </c>
      <c r="AM62">
        <v>33</v>
      </c>
      <c r="AN62">
        <v>34</v>
      </c>
      <c r="AO62">
        <v>35</v>
      </c>
      <c r="AP62">
        <v>36</v>
      </c>
      <c r="AQ62">
        <v>37</v>
      </c>
      <c r="AR62">
        <v>38</v>
      </c>
      <c r="AS62">
        <v>39</v>
      </c>
      <c r="AT62">
        <v>40</v>
      </c>
      <c r="AU62">
        <v>41</v>
      </c>
      <c r="AV62">
        <v>42</v>
      </c>
      <c r="AW62">
        <v>43</v>
      </c>
      <c r="AX62">
        <v>44</v>
      </c>
      <c r="AY62">
        <v>45</v>
      </c>
      <c r="AZ62">
        <v>46</v>
      </c>
      <c r="BA62">
        <v>47</v>
      </c>
      <c r="BB62">
        <v>48</v>
      </c>
      <c r="BC62">
        <v>49</v>
      </c>
      <c r="BD62">
        <v>50</v>
      </c>
      <c r="BE62">
        <v>51</v>
      </c>
      <c r="BF62">
        <v>52</v>
      </c>
      <c r="BG62">
        <v>53</v>
      </c>
      <c r="BH62">
        <v>54</v>
      </c>
      <c r="BI62">
        <v>55</v>
      </c>
      <c r="BJ62">
        <v>56</v>
      </c>
      <c r="BK62">
        <v>57</v>
      </c>
      <c r="BL62">
        <v>58</v>
      </c>
      <c r="BM62">
        <v>59</v>
      </c>
      <c r="BN62">
        <v>60</v>
      </c>
      <c r="BO62">
        <v>61</v>
      </c>
      <c r="BP62">
        <v>62</v>
      </c>
      <c r="BQ62">
        <v>63</v>
      </c>
      <c r="BR62">
        <v>64</v>
      </c>
      <c r="BS62">
        <v>65</v>
      </c>
      <c r="BT62">
        <v>66</v>
      </c>
      <c r="BU62">
        <v>67</v>
      </c>
      <c r="BV62">
        <v>68</v>
      </c>
      <c r="BW62">
        <v>69</v>
      </c>
      <c r="BX62">
        <v>70</v>
      </c>
      <c r="BY62">
        <v>71</v>
      </c>
      <c r="BZ62">
        <v>72</v>
      </c>
      <c r="CA62">
        <v>73</v>
      </c>
      <c r="CB62">
        <v>74</v>
      </c>
      <c r="CC62">
        <v>75</v>
      </c>
      <c r="CD62">
        <v>76</v>
      </c>
      <c r="CE62">
        <v>77</v>
      </c>
      <c r="CF62">
        <v>78</v>
      </c>
      <c r="CG62">
        <v>79</v>
      </c>
      <c r="CH62">
        <v>80</v>
      </c>
    </row>
    <row r="63" spans="4:116" x14ac:dyDescent="0.25">
      <c r="D63" t="s">
        <v>126</v>
      </c>
      <c r="E63" t="s">
        <v>50</v>
      </c>
      <c r="F63" s="42">
        <f>$F$3</f>
        <v>1.296</v>
      </c>
      <c r="AJ63" s="41"/>
    </row>
    <row r="64" spans="4:116" x14ac:dyDescent="0.25">
      <c r="D64" t="s">
        <v>127</v>
      </c>
      <c r="E64" t="s">
        <v>55</v>
      </c>
      <c r="F64" s="42">
        <v>0.56999999999999995</v>
      </c>
      <c r="AJ64" s="41"/>
    </row>
    <row r="65" spans="4:86" x14ac:dyDescent="0.25">
      <c r="AJ65" s="41"/>
    </row>
    <row r="66" spans="4:86" x14ac:dyDescent="0.25">
      <c r="AJ66" s="41"/>
    </row>
    <row r="67" spans="4:86" x14ac:dyDescent="0.25">
      <c r="D67" s="51" t="s">
        <v>62</v>
      </c>
      <c r="E67" s="51"/>
      <c r="AJ67" s="41"/>
    </row>
    <row r="68" spans="4:86" x14ac:dyDescent="0.25">
      <c r="D68" t="s">
        <v>128</v>
      </c>
      <c r="E68" t="s">
        <v>129</v>
      </c>
      <c r="G68">
        <f>G62*$F$61</f>
        <v>1</v>
      </c>
      <c r="H68">
        <f t="shared" ref="H68:BS68" si="87">H62*$F$61</f>
        <v>2</v>
      </c>
      <c r="I68">
        <f t="shared" si="87"/>
        <v>3</v>
      </c>
      <c r="J68">
        <f t="shared" si="87"/>
        <v>4</v>
      </c>
      <c r="K68">
        <f t="shared" si="87"/>
        <v>5</v>
      </c>
      <c r="L68">
        <f t="shared" si="87"/>
        <v>6</v>
      </c>
      <c r="M68">
        <f t="shared" si="87"/>
        <v>7</v>
      </c>
      <c r="N68">
        <f t="shared" si="87"/>
        <v>8</v>
      </c>
      <c r="O68">
        <f t="shared" si="87"/>
        <v>9</v>
      </c>
      <c r="P68">
        <f t="shared" si="87"/>
        <v>10</v>
      </c>
      <c r="Q68">
        <f t="shared" si="87"/>
        <v>11</v>
      </c>
      <c r="R68">
        <f t="shared" si="87"/>
        <v>12</v>
      </c>
      <c r="S68">
        <f t="shared" si="87"/>
        <v>13</v>
      </c>
      <c r="T68">
        <f t="shared" si="87"/>
        <v>14</v>
      </c>
      <c r="U68">
        <f t="shared" si="87"/>
        <v>15</v>
      </c>
      <c r="V68">
        <f t="shared" si="87"/>
        <v>16</v>
      </c>
      <c r="W68">
        <f t="shared" si="87"/>
        <v>17</v>
      </c>
      <c r="X68">
        <f t="shared" si="87"/>
        <v>18</v>
      </c>
      <c r="Y68">
        <f t="shared" si="87"/>
        <v>19</v>
      </c>
      <c r="Z68">
        <f t="shared" si="87"/>
        <v>20</v>
      </c>
      <c r="AA68">
        <f t="shared" si="87"/>
        <v>21</v>
      </c>
      <c r="AB68">
        <f t="shared" si="87"/>
        <v>22</v>
      </c>
      <c r="AC68">
        <f t="shared" si="87"/>
        <v>23</v>
      </c>
      <c r="AD68">
        <f t="shared" si="87"/>
        <v>24</v>
      </c>
      <c r="AE68">
        <f t="shared" si="87"/>
        <v>25</v>
      </c>
      <c r="AF68">
        <f t="shared" si="87"/>
        <v>26</v>
      </c>
      <c r="AG68">
        <f t="shared" si="87"/>
        <v>27</v>
      </c>
      <c r="AH68">
        <f t="shared" si="87"/>
        <v>28</v>
      </c>
      <c r="AI68">
        <f t="shared" si="87"/>
        <v>29</v>
      </c>
      <c r="AJ68" s="46">
        <f t="shared" si="87"/>
        <v>30</v>
      </c>
      <c r="AK68">
        <f t="shared" si="87"/>
        <v>31</v>
      </c>
      <c r="AL68">
        <f t="shared" si="87"/>
        <v>32</v>
      </c>
      <c r="AM68">
        <f t="shared" si="87"/>
        <v>33</v>
      </c>
      <c r="AN68">
        <f t="shared" si="87"/>
        <v>34</v>
      </c>
      <c r="AO68">
        <f t="shared" si="87"/>
        <v>35</v>
      </c>
      <c r="AP68">
        <f t="shared" si="87"/>
        <v>36</v>
      </c>
      <c r="AQ68">
        <f t="shared" si="87"/>
        <v>37</v>
      </c>
      <c r="AR68">
        <f t="shared" si="87"/>
        <v>38</v>
      </c>
      <c r="AS68">
        <f t="shared" si="87"/>
        <v>39</v>
      </c>
      <c r="AT68">
        <f t="shared" si="87"/>
        <v>40</v>
      </c>
      <c r="AU68">
        <f t="shared" si="87"/>
        <v>41</v>
      </c>
      <c r="AV68">
        <f t="shared" si="87"/>
        <v>42</v>
      </c>
      <c r="AW68">
        <f t="shared" si="87"/>
        <v>43</v>
      </c>
      <c r="AX68">
        <f t="shared" si="87"/>
        <v>44</v>
      </c>
      <c r="AY68">
        <f t="shared" si="87"/>
        <v>45</v>
      </c>
      <c r="AZ68">
        <f t="shared" si="87"/>
        <v>46</v>
      </c>
      <c r="BA68">
        <f t="shared" si="87"/>
        <v>47</v>
      </c>
      <c r="BB68">
        <f t="shared" si="87"/>
        <v>48</v>
      </c>
      <c r="BC68">
        <f t="shared" si="87"/>
        <v>49</v>
      </c>
      <c r="BD68">
        <f t="shared" si="87"/>
        <v>50</v>
      </c>
      <c r="BE68">
        <f t="shared" si="87"/>
        <v>51</v>
      </c>
      <c r="BF68">
        <f t="shared" si="87"/>
        <v>52</v>
      </c>
      <c r="BG68">
        <f t="shared" si="87"/>
        <v>53</v>
      </c>
      <c r="BH68">
        <f t="shared" si="87"/>
        <v>54</v>
      </c>
      <c r="BI68">
        <f t="shared" si="87"/>
        <v>55</v>
      </c>
      <c r="BJ68">
        <f t="shared" si="87"/>
        <v>56</v>
      </c>
      <c r="BK68">
        <f t="shared" si="87"/>
        <v>57</v>
      </c>
      <c r="BL68">
        <f t="shared" si="87"/>
        <v>58</v>
      </c>
      <c r="BM68">
        <f t="shared" si="87"/>
        <v>59</v>
      </c>
      <c r="BN68">
        <f t="shared" si="87"/>
        <v>60</v>
      </c>
      <c r="BO68">
        <f t="shared" si="87"/>
        <v>61</v>
      </c>
      <c r="BP68">
        <f t="shared" si="87"/>
        <v>62</v>
      </c>
      <c r="BQ68">
        <f t="shared" si="87"/>
        <v>63</v>
      </c>
      <c r="BR68">
        <f t="shared" si="87"/>
        <v>64</v>
      </c>
      <c r="BS68">
        <f t="shared" si="87"/>
        <v>65</v>
      </c>
      <c r="BT68">
        <f t="shared" ref="BT68:CH68" si="88">BT62*$F$61</f>
        <v>66</v>
      </c>
      <c r="BU68">
        <f t="shared" si="88"/>
        <v>67</v>
      </c>
      <c r="BV68">
        <f t="shared" si="88"/>
        <v>68</v>
      </c>
      <c r="BW68">
        <f t="shared" si="88"/>
        <v>69</v>
      </c>
      <c r="BX68">
        <f t="shared" si="88"/>
        <v>70</v>
      </c>
      <c r="BY68">
        <f t="shared" si="88"/>
        <v>71</v>
      </c>
      <c r="BZ68">
        <f t="shared" si="88"/>
        <v>72</v>
      </c>
      <c r="CA68">
        <f t="shared" si="88"/>
        <v>73</v>
      </c>
      <c r="CB68">
        <f t="shared" si="88"/>
        <v>74</v>
      </c>
      <c r="CC68">
        <f t="shared" si="88"/>
        <v>75</v>
      </c>
      <c r="CD68">
        <f t="shared" si="88"/>
        <v>76</v>
      </c>
      <c r="CE68">
        <f t="shared" si="88"/>
        <v>77</v>
      </c>
      <c r="CF68">
        <f t="shared" si="88"/>
        <v>78</v>
      </c>
      <c r="CG68">
        <f t="shared" si="88"/>
        <v>79</v>
      </c>
      <c r="CH68">
        <f t="shared" si="88"/>
        <v>80</v>
      </c>
    </row>
    <row r="69" spans="4:86" x14ac:dyDescent="0.25">
      <c r="D69" t="s">
        <v>66</v>
      </c>
      <c r="E69" t="s">
        <v>67</v>
      </c>
      <c r="G69" s="56">
        <f>G68*$F$64*$F$63</f>
        <v>0.73871999999999993</v>
      </c>
      <c r="H69" s="56">
        <f t="shared" ref="H69:BS69" si="89">H68*$F$64*$F$63</f>
        <v>1.4774399999999999</v>
      </c>
      <c r="I69" s="56">
        <f t="shared" si="89"/>
        <v>2.2161599999999999</v>
      </c>
      <c r="J69" s="56">
        <f t="shared" si="89"/>
        <v>2.9548799999999997</v>
      </c>
      <c r="K69" s="56">
        <f t="shared" si="89"/>
        <v>3.6935999999999996</v>
      </c>
      <c r="L69" s="56">
        <f t="shared" si="89"/>
        <v>4.4323199999999998</v>
      </c>
      <c r="M69" s="56">
        <f t="shared" si="89"/>
        <v>5.1710399999999996</v>
      </c>
      <c r="N69" s="56">
        <f t="shared" si="89"/>
        <v>5.9097599999999995</v>
      </c>
      <c r="O69" s="56">
        <f t="shared" si="89"/>
        <v>6.6484800000000002</v>
      </c>
      <c r="P69" s="56">
        <f t="shared" si="89"/>
        <v>7.3871999999999991</v>
      </c>
      <c r="Q69" s="56">
        <f t="shared" si="89"/>
        <v>8.1259199999999989</v>
      </c>
      <c r="R69" s="56">
        <f t="shared" si="89"/>
        <v>8.8646399999999996</v>
      </c>
      <c r="S69" s="56">
        <f t="shared" si="89"/>
        <v>9.6033599999999986</v>
      </c>
      <c r="T69" s="56">
        <f t="shared" si="89"/>
        <v>10.342079999999999</v>
      </c>
      <c r="U69" s="56">
        <f t="shared" si="89"/>
        <v>11.080799999999998</v>
      </c>
      <c r="V69" s="56">
        <f t="shared" si="89"/>
        <v>11.819519999999999</v>
      </c>
      <c r="W69" s="56">
        <f t="shared" si="89"/>
        <v>12.55824</v>
      </c>
      <c r="X69" s="56">
        <f t="shared" si="89"/>
        <v>13.29696</v>
      </c>
      <c r="Y69" s="56">
        <f t="shared" si="89"/>
        <v>14.035679999999997</v>
      </c>
      <c r="Z69" s="56">
        <f t="shared" si="89"/>
        <v>14.774399999999998</v>
      </c>
      <c r="AA69" s="56">
        <f t="shared" si="89"/>
        <v>15.513119999999999</v>
      </c>
      <c r="AB69" s="56">
        <f t="shared" si="89"/>
        <v>16.251839999999998</v>
      </c>
      <c r="AC69" s="56">
        <f t="shared" si="89"/>
        <v>16.990559999999999</v>
      </c>
      <c r="AD69" s="56">
        <f t="shared" si="89"/>
        <v>17.729279999999999</v>
      </c>
      <c r="AE69" s="56">
        <f t="shared" si="89"/>
        <v>18.468</v>
      </c>
      <c r="AF69" s="56">
        <f t="shared" si="89"/>
        <v>19.206719999999997</v>
      </c>
      <c r="AG69" s="56">
        <f t="shared" si="89"/>
        <v>19.945439999999998</v>
      </c>
      <c r="AH69" s="56">
        <f t="shared" si="89"/>
        <v>20.684159999999999</v>
      </c>
      <c r="AI69" s="56">
        <f t="shared" si="89"/>
        <v>21.422879999999999</v>
      </c>
      <c r="AJ69" s="46">
        <f t="shared" si="89"/>
        <v>22.161599999999996</v>
      </c>
      <c r="AK69" s="56">
        <f t="shared" si="89"/>
        <v>22.900319999999997</v>
      </c>
      <c r="AL69" s="56">
        <f t="shared" si="89"/>
        <v>23.639039999999998</v>
      </c>
      <c r="AM69" s="56">
        <f t="shared" si="89"/>
        <v>24.377759999999999</v>
      </c>
      <c r="AN69" s="56">
        <f t="shared" si="89"/>
        <v>25.116479999999999</v>
      </c>
      <c r="AO69" s="56">
        <f t="shared" si="89"/>
        <v>25.8552</v>
      </c>
      <c r="AP69" s="56">
        <f t="shared" si="89"/>
        <v>26.593920000000001</v>
      </c>
      <c r="AQ69" s="56">
        <f t="shared" si="89"/>
        <v>27.332640000000001</v>
      </c>
      <c r="AR69" s="56">
        <f t="shared" si="89"/>
        <v>28.071359999999995</v>
      </c>
      <c r="AS69" s="56">
        <f t="shared" si="89"/>
        <v>28.810079999999996</v>
      </c>
      <c r="AT69" s="56">
        <f t="shared" si="89"/>
        <v>29.548799999999996</v>
      </c>
      <c r="AU69" s="56">
        <f t="shared" si="89"/>
        <v>30.287519999999997</v>
      </c>
      <c r="AV69" s="56">
        <f t="shared" si="89"/>
        <v>31.026239999999998</v>
      </c>
      <c r="AW69" s="56">
        <f t="shared" si="89"/>
        <v>31.764959999999999</v>
      </c>
      <c r="AX69" s="56">
        <f t="shared" si="89"/>
        <v>32.503679999999996</v>
      </c>
      <c r="AY69" s="56">
        <f t="shared" si="89"/>
        <v>33.242399999999996</v>
      </c>
      <c r="AZ69" s="56">
        <f t="shared" si="89"/>
        <v>33.981119999999997</v>
      </c>
      <c r="BA69" s="56">
        <f t="shared" si="89"/>
        <v>34.719839999999998</v>
      </c>
      <c r="BB69" s="56">
        <f t="shared" si="89"/>
        <v>35.458559999999999</v>
      </c>
      <c r="BC69" s="56">
        <f t="shared" si="89"/>
        <v>36.197279999999999</v>
      </c>
      <c r="BD69" s="56">
        <f t="shared" si="89"/>
        <v>36.936</v>
      </c>
      <c r="BE69" s="56">
        <f t="shared" si="89"/>
        <v>37.674719999999994</v>
      </c>
      <c r="BF69" s="56">
        <f t="shared" si="89"/>
        <v>38.413439999999994</v>
      </c>
      <c r="BG69" s="56">
        <f t="shared" si="89"/>
        <v>39.152159999999995</v>
      </c>
      <c r="BH69" s="56">
        <f t="shared" si="89"/>
        <v>39.890879999999996</v>
      </c>
      <c r="BI69" s="56">
        <f t="shared" si="89"/>
        <v>40.629599999999996</v>
      </c>
      <c r="BJ69" s="56">
        <f t="shared" si="89"/>
        <v>41.368319999999997</v>
      </c>
      <c r="BK69" s="56">
        <f t="shared" si="89"/>
        <v>42.107039999999998</v>
      </c>
      <c r="BL69" s="56">
        <f t="shared" si="89"/>
        <v>42.845759999999999</v>
      </c>
      <c r="BM69" s="56">
        <f t="shared" si="89"/>
        <v>43.584479999999992</v>
      </c>
      <c r="BN69" s="56">
        <f t="shared" si="89"/>
        <v>44.323199999999993</v>
      </c>
      <c r="BO69" s="56">
        <f t="shared" si="89"/>
        <v>45.061919999999994</v>
      </c>
      <c r="BP69" s="56">
        <f t="shared" si="89"/>
        <v>45.800639999999994</v>
      </c>
      <c r="BQ69" s="56">
        <f t="shared" si="89"/>
        <v>46.539359999999995</v>
      </c>
      <c r="BR69" s="56">
        <f t="shared" si="89"/>
        <v>47.278079999999996</v>
      </c>
      <c r="BS69" s="56">
        <f t="shared" si="89"/>
        <v>48.016799999999996</v>
      </c>
      <c r="BT69" s="56">
        <f t="shared" ref="BT69:CH69" si="90">BT68*$F$64*$F$63</f>
        <v>48.755519999999997</v>
      </c>
      <c r="BU69" s="56">
        <f t="shared" si="90"/>
        <v>49.494239999999998</v>
      </c>
      <c r="BV69" s="56">
        <f t="shared" si="90"/>
        <v>50.232959999999999</v>
      </c>
      <c r="BW69" s="56">
        <f t="shared" si="90"/>
        <v>50.971679999999999</v>
      </c>
      <c r="BX69" s="56">
        <f t="shared" si="90"/>
        <v>51.7104</v>
      </c>
      <c r="BY69" s="56">
        <f t="shared" si="90"/>
        <v>52.449120000000001</v>
      </c>
      <c r="BZ69" s="56">
        <f t="shared" si="90"/>
        <v>53.187840000000001</v>
      </c>
      <c r="CA69" s="56">
        <f t="shared" si="90"/>
        <v>53.926560000000002</v>
      </c>
      <c r="CB69" s="56">
        <f t="shared" si="90"/>
        <v>54.665280000000003</v>
      </c>
      <c r="CC69" s="56">
        <f t="shared" si="90"/>
        <v>55.403999999999989</v>
      </c>
      <c r="CD69" s="56">
        <f t="shared" si="90"/>
        <v>56.14271999999999</v>
      </c>
      <c r="CE69" s="56">
        <f t="shared" si="90"/>
        <v>56.881439999999991</v>
      </c>
      <c r="CF69" s="56">
        <f t="shared" si="90"/>
        <v>57.620159999999991</v>
      </c>
      <c r="CG69" s="56">
        <f t="shared" si="90"/>
        <v>58.358879999999992</v>
      </c>
      <c r="CH69" s="56">
        <f t="shared" si="90"/>
        <v>59.097599999999993</v>
      </c>
    </row>
    <row r="70" spans="4:86" x14ac:dyDescent="0.25">
      <c r="D70" t="s">
        <v>68</v>
      </c>
      <c r="E70" t="s">
        <v>69</v>
      </c>
      <c r="G70" s="56">
        <f>EXP(-1.0587+0.8836*LN(G69)+0.284)</f>
        <v>0.35264754654437308</v>
      </c>
      <c r="H70" s="56">
        <f t="shared" ref="H70:BS70" si="91">EXP(-1.0587+0.8836*LN(H69)+0.284)</f>
        <v>0.6506253355965107</v>
      </c>
      <c r="I70" s="56">
        <f t="shared" si="91"/>
        <v>0.93094753722881329</v>
      </c>
      <c r="J70" s="56">
        <f t="shared" si="91"/>
        <v>1.2003864239753261</v>
      </c>
      <c r="K70" s="56">
        <f t="shared" si="91"/>
        <v>1.4620114117582526</v>
      </c>
      <c r="L70" s="56">
        <f t="shared" si="91"/>
        <v>1.7175734235713107</v>
      </c>
      <c r="M70" s="56">
        <f t="shared" si="91"/>
        <v>1.9682012117681271</v>
      </c>
      <c r="N70" s="56">
        <f t="shared" si="91"/>
        <v>2.2146809969261199</v>
      </c>
      <c r="O70" s="56">
        <f t="shared" si="91"/>
        <v>2.4575906611712162</v>
      </c>
      <c r="P70" s="56">
        <f t="shared" si="91"/>
        <v>2.6973721347057524</v>
      </c>
      <c r="Q70" s="56">
        <f t="shared" si="91"/>
        <v>2.9343738470276608</v>
      </c>
      <c r="R70" s="56">
        <f t="shared" si="91"/>
        <v>3.1688772432225591</v>
      </c>
      <c r="S70" s="56">
        <f t="shared" si="91"/>
        <v>3.4011141859974159</v>
      </c>
      <c r="T70" s="56">
        <f t="shared" si="91"/>
        <v>3.6312788405206344</v>
      </c>
      <c r="U70" s="56">
        <f t="shared" si="91"/>
        <v>3.8595360623202466</v>
      </c>
      <c r="V70" s="56">
        <f t="shared" si="91"/>
        <v>4.0860274826354486</v>
      </c>
      <c r="W70" s="56">
        <f t="shared" si="91"/>
        <v>4.3108760281725962</v>
      </c>
      <c r="X70" s="56">
        <f t="shared" si="91"/>
        <v>4.5341893467056273</v>
      </c>
      <c r="Y70" s="56">
        <f t="shared" si="91"/>
        <v>4.7560624496077279</v>
      </c>
      <c r="Z70" s="56">
        <f t="shared" si="91"/>
        <v>4.9765797821899254</v>
      </c>
      <c r="AA70" s="56">
        <f t="shared" si="91"/>
        <v>5.1958168682048385</v>
      </c>
      <c r="AB70" s="56">
        <f t="shared" si="91"/>
        <v>5.4138416322365321</v>
      </c>
      <c r="AC70" s="56">
        <f t="shared" si="91"/>
        <v>5.6307154748592794</v>
      </c>
      <c r="AD70" s="56">
        <f t="shared" si="91"/>
        <v>5.8464941555361065</v>
      </c>
      <c r="AE70" s="56">
        <f t="shared" si="91"/>
        <v>6.0612285242211472</v>
      </c>
      <c r="AF70" s="56">
        <f t="shared" si="91"/>
        <v>6.2749651326106228</v>
      </c>
      <c r="AG70" s="56">
        <f t="shared" si="91"/>
        <v>6.4877467487101681</v>
      </c>
      <c r="AH70" s="56">
        <f t="shared" si="91"/>
        <v>6.6996127930269447</v>
      </c>
      <c r="AI70" s="56">
        <f t="shared" si="91"/>
        <v>6.9105997106975074</v>
      </c>
      <c r="AJ70" s="46">
        <f t="shared" si="91"/>
        <v>7.1207412908456957</v>
      </c>
      <c r="AK70" s="56">
        <f t="shared" si="91"/>
        <v>7.3300689421632583</v>
      </c>
      <c r="AL70" s="56">
        <f t="shared" si="91"/>
        <v>7.5386119319328442</v>
      </c>
      <c r="AM70" s="56">
        <f t="shared" si="91"/>
        <v>7.7463975943337751</v>
      </c>
      <c r="AN70" s="56">
        <f t="shared" si="91"/>
        <v>7.9534515127892131</v>
      </c>
      <c r="AO70" s="56">
        <f t="shared" si="91"/>
        <v>8.159797680257924</v>
      </c>
      <c r="AP70" s="56">
        <f t="shared" si="91"/>
        <v>8.3654586406920401</v>
      </c>
      <c r="AQ70" s="56">
        <f t="shared" si="91"/>
        <v>8.5704556143354669</v>
      </c>
      <c r="AR70" s="56">
        <f t="shared" si="91"/>
        <v>8.7748086090955582</v>
      </c>
      <c r="AS70" s="56">
        <f t="shared" si="91"/>
        <v>8.9785365198616809</v>
      </c>
      <c r="AT70" s="56">
        <f t="shared" si="91"/>
        <v>9.1816572173506117</v>
      </c>
      <c r="AU70" s="56">
        <f t="shared" si="91"/>
        <v>9.3841876278173615</v>
      </c>
      <c r="AV70" s="56">
        <f t="shared" si="91"/>
        <v>9.5861438047702912</v>
      </c>
      <c r="AW70" s="56">
        <f t="shared" si="91"/>
        <v>9.7875409936638764</v>
      </c>
      <c r="AX70" s="56">
        <f t="shared" si="91"/>
        <v>9.9883936904039672</v>
      </c>
      <c r="AY70" s="56">
        <f t="shared" si="91"/>
        <v>10.188715694384454</v>
      </c>
      <c r="AZ70" s="56">
        <f t="shared" si="91"/>
        <v>10.388520156676645</v>
      </c>
      <c r="BA70" s="56">
        <f t="shared" si="91"/>
        <v>10.587819623910047</v>
      </c>
      <c r="BB70" s="56">
        <f t="shared" si="91"/>
        <v>10.786626078313244</v>
      </c>
      <c r="BC70" s="56">
        <f t="shared" si="91"/>
        <v>10.984950974323846</v>
      </c>
      <c r="BD70" s="56">
        <f t="shared" si="91"/>
        <v>11.182805272125471</v>
      </c>
      <c r="BE70" s="56">
        <f t="shared" si="91"/>
        <v>11.380199468425996</v>
      </c>
      <c r="BF70" s="56">
        <f t="shared" si="91"/>
        <v>11.57714362475361</v>
      </c>
      <c r="BG70" s="56">
        <f t="shared" si="91"/>
        <v>11.7736473935147</v>
      </c>
      <c r="BH70" s="56">
        <f t="shared" si="91"/>
        <v>11.969720042029532</v>
      </c>
      <c r="BI70" s="56">
        <f t="shared" si="91"/>
        <v>12.165370474737131</v>
      </c>
      <c r="BJ70" s="56">
        <f t="shared" si="91"/>
        <v>12.360607253739543</v>
      </c>
      <c r="BK70" s="56">
        <f t="shared" si="91"/>
        <v>12.555438617837165</v>
      </c>
      <c r="BL70" s="56">
        <f t="shared" si="91"/>
        <v>12.749872500190399</v>
      </c>
      <c r="BM70" s="56">
        <f t="shared" si="91"/>
        <v>12.943916544728777</v>
      </c>
      <c r="BN70" s="56">
        <f t="shared" si="91"/>
        <v>13.137578121416073</v>
      </c>
      <c r="BO70" s="56">
        <f t="shared" si="91"/>
        <v>13.330864340468951</v>
      </c>
      <c r="BP70" s="56">
        <f t="shared" si="91"/>
        <v>13.523782065616722</v>
      </c>
      <c r="BQ70" s="56">
        <f t="shared" si="91"/>
        <v>13.716337926481463</v>
      </c>
      <c r="BR70" s="56">
        <f t="shared" si="91"/>
        <v>13.908538330149714</v>
      </c>
      <c r="BS70" s="56">
        <f t="shared" si="91"/>
        <v>14.10038947200055</v>
      </c>
      <c r="BT70" s="56">
        <f t="shared" ref="BT70:CH70" si="92">EXP(-1.0587+0.8836*LN(BT69)+0.284)</f>
        <v>14.291897345848236</v>
      </c>
      <c r="BU70" s="56">
        <f t="shared" si="92"/>
        <v>14.483067753452854</v>
      </c>
      <c r="BV70" s="56">
        <f t="shared" si="92"/>
        <v>14.673906313446968</v>
      </c>
      <c r="BW70" s="56">
        <f t="shared" si="92"/>
        <v>14.864418469722242</v>
      </c>
      <c r="BX70" s="56">
        <f t="shared" si="92"/>
        <v>15.054609499316122</v>
      </c>
      <c r="BY70" s="56">
        <f t="shared" si="92"/>
        <v>15.244484519834977</v>
      </c>
      <c r="BZ70" s="56">
        <f t="shared" si="92"/>
        <v>15.434048496447243</v>
      </c>
      <c r="CA70" s="56">
        <f t="shared" si="92"/>
        <v>15.623306248476887</v>
      </c>
      <c r="CB70" s="56">
        <f t="shared" si="92"/>
        <v>15.812262455625438</v>
      </c>
      <c r="CC70" s="56">
        <f t="shared" si="92"/>
        <v>16.000921663848008</v>
      </c>
      <c r="CD70" s="56">
        <f t="shared" si="92"/>
        <v>16.189288290907143</v>
      </c>
      <c r="CE70" s="56">
        <f t="shared" si="92"/>
        <v>16.377366631625865</v>
      </c>
      <c r="CF70" s="56">
        <f t="shared" si="92"/>
        <v>16.565160862860235</v>
      </c>
      <c r="CG70" s="56">
        <f t="shared" si="92"/>
        <v>16.752675048209596</v>
      </c>
      <c r="CH70" s="56">
        <f t="shared" si="92"/>
        <v>16.939913142481469</v>
      </c>
    </row>
    <row r="71" spans="4:86" x14ac:dyDescent="0.25">
      <c r="D71" t="s">
        <v>130</v>
      </c>
      <c r="E71" t="s">
        <v>50</v>
      </c>
      <c r="G71" s="56">
        <f>$F$63*70</f>
        <v>90.72</v>
      </c>
      <c r="H71" s="56">
        <f t="shared" ref="H71:BS71" si="93">$F$63*70</f>
        <v>90.72</v>
      </c>
      <c r="I71" s="56">
        <f t="shared" si="93"/>
        <v>90.72</v>
      </c>
      <c r="J71" s="56">
        <f t="shared" si="93"/>
        <v>90.72</v>
      </c>
      <c r="K71" s="56">
        <f t="shared" si="93"/>
        <v>90.72</v>
      </c>
      <c r="L71" s="56">
        <f t="shared" si="93"/>
        <v>90.72</v>
      </c>
      <c r="M71" s="56">
        <f t="shared" si="93"/>
        <v>90.72</v>
      </c>
      <c r="N71" s="56">
        <f t="shared" si="93"/>
        <v>90.72</v>
      </c>
      <c r="O71" s="56">
        <f t="shared" si="93"/>
        <v>90.72</v>
      </c>
      <c r="P71" s="56">
        <f t="shared" si="93"/>
        <v>90.72</v>
      </c>
      <c r="Q71" s="56">
        <f t="shared" si="93"/>
        <v>90.72</v>
      </c>
      <c r="R71" s="56">
        <f t="shared" si="93"/>
        <v>90.72</v>
      </c>
      <c r="S71" s="56">
        <f t="shared" si="93"/>
        <v>90.72</v>
      </c>
      <c r="T71" s="56">
        <f t="shared" si="93"/>
        <v>90.72</v>
      </c>
      <c r="U71" s="56">
        <f t="shared" si="93"/>
        <v>90.72</v>
      </c>
      <c r="V71" s="56">
        <f t="shared" si="93"/>
        <v>90.72</v>
      </c>
      <c r="W71" s="56">
        <f t="shared" si="93"/>
        <v>90.72</v>
      </c>
      <c r="X71" s="56">
        <f t="shared" si="93"/>
        <v>90.72</v>
      </c>
      <c r="Y71" s="56">
        <f t="shared" si="93"/>
        <v>90.72</v>
      </c>
      <c r="Z71" s="56">
        <f t="shared" si="93"/>
        <v>90.72</v>
      </c>
      <c r="AA71" s="56">
        <f t="shared" si="93"/>
        <v>90.72</v>
      </c>
      <c r="AB71" s="56">
        <f t="shared" si="93"/>
        <v>90.72</v>
      </c>
      <c r="AC71" s="56">
        <f t="shared" si="93"/>
        <v>90.72</v>
      </c>
      <c r="AD71" s="56">
        <f t="shared" si="93"/>
        <v>90.72</v>
      </c>
      <c r="AE71" s="56">
        <f t="shared" si="93"/>
        <v>90.72</v>
      </c>
      <c r="AF71" s="56">
        <f t="shared" si="93"/>
        <v>90.72</v>
      </c>
      <c r="AG71" s="56">
        <f t="shared" si="93"/>
        <v>90.72</v>
      </c>
      <c r="AH71" s="56">
        <f t="shared" si="93"/>
        <v>90.72</v>
      </c>
      <c r="AI71" s="56">
        <f t="shared" si="93"/>
        <v>90.72</v>
      </c>
      <c r="AJ71" s="46">
        <f t="shared" si="93"/>
        <v>90.72</v>
      </c>
      <c r="AK71" s="56">
        <f t="shared" si="93"/>
        <v>90.72</v>
      </c>
      <c r="AL71" s="56">
        <f t="shared" si="93"/>
        <v>90.72</v>
      </c>
      <c r="AM71" s="56">
        <f t="shared" si="93"/>
        <v>90.72</v>
      </c>
      <c r="AN71" s="56">
        <f t="shared" si="93"/>
        <v>90.72</v>
      </c>
      <c r="AO71" s="56">
        <f t="shared" si="93"/>
        <v>90.72</v>
      </c>
      <c r="AP71" s="56">
        <f t="shared" si="93"/>
        <v>90.72</v>
      </c>
      <c r="AQ71" s="56">
        <f t="shared" si="93"/>
        <v>90.72</v>
      </c>
      <c r="AR71" s="56">
        <f t="shared" si="93"/>
        <v>90.72</v>
      </c>
      <c r="AS71" s="56">
        <f t="shared" si="93"/>
        <v>90.72</v>
      </c>
      <c r="AT71" s="56">
        <f t="shared" si="93"/>
        <v>90.72</v>
      </c>
      <c r="AU71" s="56">
        <f t="shared" si="93"/>
        <v>90.72</v>
      </c>
      <c r="AV71" s="56">
        <f t="shared" si="93"/>
        <v>90.72</v>
      </c>
      <c r="AW71" s="56">
        <f t="shared" si="93"/>
        <v>90.72</v>
      </c>
      <c r="AX71" s="56">
        <f t="shared" si="93"/>
        <v>90.72</v>
      </c>
      <c r="AY71" s="56">
        <f t="shared" si="93"/>
        <v>90.72</v>
      </c>
      <c r="AZ71" s="56">
        <f t="shared" si="93"/>
        <v>90.72</v>
      </c>
      <c r="BA71" s="56">
        <f t="shared" si="93"/>
        <v>90.72</v>
      </c>
      <c r="BB71" s="56">
        <f t="shared" si="93"/>
        <v>90.72</v>
      </c>
      <c r="BC71" s="56">
        <f t="shared" si="93"/>
        <v>90.72</v>
      </c>
      <c r="BD71" s="56">
        <f t="shared" si="93"/>
        <v>90.72</v>
      </c>
      <c r="BE71" s="56">
        <f t="shared" si="93"/>
        <v>90.72</v>
      </c>
      <c r="BF71" s="56">
        <f t="shared" si="93"/>
        <v>90.72</v>
      </c>
      <c r="BG71" s="56">
        <f t="shared" si="93"/>
        <v>90.72</v>
      </c>
      <c r="BH71" s="56">
        <f t="shared" si="93"/>
        <v>90.72</v>
      </c>
      <c r="BI71" s="56">
        <f t="shared" si="93"/>
        <v>90.72</v>
      </c>
      <c r="BJ71" s="56">
        <f t="shared" si="93"/>
        <v>90.72</v>
      </c>
      <c r="BK71" s="56">
        <f t="shared" si="93"/>
        <v>90.72</v>
      </c>
      <c r="BL71" s="56">
        <f t="shared" si="93"/>
        <v>90.72</v>
      </c>
      <c r="BM71" s="56">
        <f t="shared" si="93"/>
        <v>90.72</v>
      </c>
      <c r="BN71" s="56">
        <f t="shared" si="93"/>
        <v>90.72</v>
      </c>
      <c r="BO71" s="56">
        <f t="shared" si="93"/>
        <v>90.72</v>
      </c>
      <c r="BP71" s="56">
        <f t="shared" si="93"/>
        <v>90.72</v>
      </c>
      <c r="BQ71" s="56">
        <f t="shared" si="93"/>
        <v>90.72</v>
      </c>
      <c r="BR71" s="56">
        <f t="shared" si="93"/>
        <v>90.72</v>
      </c>
      <c r="BS71" s="56">
        <f t="shared" si="93"/>
        <v>90.72</v>
      </c>
      <c r="BT71" s="56">
        <f t="shared" ref="BT71:CH71" si="94">$F$63*70</f>
        <v>90.72</v>
      </c>
      <c r="BU71" s="56">
        <f t="shared" si="94"/>
        <v>90.72</v>
      </c>
      <c r="BV71" s="56">
        <f t="shared" si="94"/>
        <v>90.72</v>
      </c>
      <c r="BW71" s="56">
        <f t="shared" si="94"/>
        <v>90.72</v>
      </c>
      <c r="BX71" s="56">
        <f t="shared" si="94"/>
        <v>90.72</v>
      </c>
      <c r="BY71" s="56">
        <f t="shared" si="94"/>
        <v>90.72</v>
      </c>
      <c r="BZ71" s="56">
        <f t="shared" si="94"/>
        <v>90.72</v>
      </c>
      <c r="CA71" s="56">
        <f t="shared" si="94"/>
        <v>90.72</v>
      </c>
      <c r="CB71" s="56">
        <f t="shared" si="94"/>
        <v>90.72</v>
      </c>
      <c r="CC71" s="56">
        <f t="shared" si="94"/>
        <v>90.72</v>
      </c>
      <c r="CD71" s="56">
        <f t="shared" si="94"/>
        <v>90.72</v>
      </c>
      <c r="CE71" s="56">
        <f t="shared" si="94"/>
        <v>90.72</v>
      </c>
      <c r="CF71" s="56">
        <f t="shared" si="94"/>
        <v>90.72</v>
      </c>
      <c r="CG71" s="56">
        <f t="shared" si="94"/>
        <v>90.72</v>
      </c>
      <c r="CH71" s="56">
        <f t="shared" si="94"/>
        <v>90.72</v>
      </c>
    </row>
    <row r="72" spans="4:86" ht="16.5" x14ac:dyDescent="0.25">
      <c r="D72" s="42" t="s">
        <v>71</v>
      </c>
      <c r="E72" t="s">
        <v>72</v>
      </c>
      <c r="F72" s="58" t="s">
        <v>73</v>
      </c>
      <c r="G72" s="56">
        <f>IF(G62&gt;30,10*$F$63,$F$63*(10/2+10/30*G62/2))</f>
        <v>6.6960000000000006</v>
      </c>
      <c r="H72" s="56">
        <f t="shared" ref="H72:BS72" si="95">IF(H62&gt;30,10*$F$63,$F$63*(10/2+10/30*H62/2))</f>
        <v>6.9119999999999999</v>
      </c>
      <c r="I72" s="56">
        <f t="shared" si="95"/>
        <v>7.1280000000000001</v>
      </c>
      <c r="J72" s="56">
        <f t="shared" si="95"/>
        <v>7.3440000000000003</v>
      </c>
      <c r="K72" s="56">
        <f t="shared" si="95"/>
        <v>7.56</v>
      </c>
      <c r="L72" s="56">
        <f t="shared" si="95"/>
        <v>7.7759999999999998</v>
      </c>
      <c r="M72" s="56">
        <f t="shared" si="95"/>
        <v>7.9919999999999991</v>
      </c>
      <c r="N72" s="56">
        <f t="shared" si="95"/>
        <v>8.2080000000000002</v>
      </c>
      <c r="O72" s="56">
        <f t="shared" si="95"/>
        <v>8.4239999999999995</v>
      </c>
      <c r="P72" s="56">
        <f t="shared" si="95"/>
        <v>8.6399999999999988</v>
      </c>
      <c r="Q72" s="56">
        <f t="shared" si="95"/>
        <v>8.8559999999999999</v>
      </c>
      <c r="R72" s="56">
        <f t="shared" si="95"/>
        <v>9.072000000000001</v>
      </c>
      <c r="S72" s="56">
        <f t="shared" si="95"/>
        <v>9.2880000000000003</v>
      </c>
      <c r="T72" s="56">
        <f t="shared" si="95"/>
        <v>9.5039999999999996</v>
      </c>
      <c r="U72" s="56">
        <f t="shared" si="95"/>
        <v>9.7200000000000006</v>
      </c>
      <c r="V72" s="56">
        <f t="shared" si="95"/>
        <v>9.9359999999999999</v>
      </c>
      <c r="W72" s="56">
        <f t="shared" si="95"/>
        <v>10.151999999999999</v>
      </c>
      <c r="X72" s="56">
        <f t="shared" si="95"/>
        <v>10.368</v>
      </c>
      <c r="Y72" s="56">
        <f t="shared" si="95"/>
        <v>10.584</v>
      </c>
      <c r="Z72" s="56">
        <f t="shared" si="95"/>
        <v>10.799999999999999</v>
      </c>
      <c r="AA72" s="56">
        <f t="shared" si="95"/>
        <v>11.016</v>
      </c>
      <c r="AB72" s="56">
        <f t="shared" si="95"/>
        <v>11.231999999999999</v>
      </c>
      <c r="AC72" s="56">
        <f t="shared" si="95"/>
        <v>11.447999999999999</v>
      </c>
      <c r="AD72" s="56">
        <f t="shared" si="95"/>
        <v>11.664</v>
      </c>
      <c r="AE72" s="56">
        <f t="shared" si="95"/>
        <v>11.879999999999999</v>
      </c>
      <c r="AF72" s="56">
        <f t="shared" si="95"/>
        <v>12.095999999999998</v>
      </c>
      <c r="AG72" s="56">
        <f t="shared" si="95"/>
        <v>12.312000000000001</v>
      </c>
      <c r="AH72" s="56">
        <f t="shared" si="95"/>
        <v>12.528</v>
      </c>
      <c r="AI72" s="56">
        <f t="shared" si="95"/>
        <v>12.743999999999998</v>
      </c>
      <c r="AJ72" s="46">
        <f t="shared" si="95"/>
        <v>12.96</v>
      </c>
      <c r="AK72" s="56">
        <f t="shared" si="95"/>
        <v>12.96</v>
      </c>
      <c r="AL72" s="56">
        <f t="shared" si="95"/>
        <v>12.96</v>
      </c>
      <c r="AM72" s="56">
        <f t="shared" si="95"/>
        <v>12.96</v>
      </c>
      <c r="AN72" s="56">
        <f t="shared" si="95"/>
        <v>12.96</v>
      </c>
      <c r="AO72" s="56">
        <f t="shared" si="95"/>
        <v>12.96</v>
      </c>
      <c r="AP72" s="56">
        <f t="shared" si="95"/>
        <v>12.96</v>
      </c>
      <c r="AQ72" s="56">
        <f t="shared" si="95"/>
        <v>12.96</v>
      </c>
      <c r="AR72" s="56">
        <f t="shared" si="95"/>
        <v>12.96</v>
      </c>
      <c r="AS72" s="56">
        <f t="shared" si="95"/>
        <v>12.96</v>
      </c>
      <c r="AT72" s="56">
        <f t="shared" si="95"/>
        <v>12.96</v>
      </c>
      <c r="AU72" s="56">
        <f t="shared" si="95"/>
        <v>12.96</v>
      </c>
      <c r="AV72" s="56">
        <f t="shared" si="95"/>
        <v>12.96</v>
      </c>
      <c r="AW72" s="56">
        <f t="shared" si="95"/>
        <v>12.96</v>
      </c>
      <c r="AX72" s="56">
        <f t="shared" si="95"/>
        <v>12.96</v>
      </c>
      <c r="AY72" s="56">
        <f t="shared" si="95"/>
        <v>12.96</v>
      </c>
      <c r="AZ72" s="56">
        <f t="shared" si="95"/>
        <v>12.96</v>
      </c>
      <c r="BA72" s="56">
        <f t="shared" si="95"/>
        <v>12.96</v>
      </c>
      <c r="BB72" s="56">
        <f t="shared" si="95"/>
        <v>12.96</v>
      </c>
      <c r="BC72" s="56">
        <f t="shared" si="95"/>
        <v>12.96</v>
      </c>
      <c r="BD72" s="56">
        <f t="shared" si="95"/>
        <v>12.96</v>
      </c>
      <c r="BE72" s="56">
        <f t="shared" si="95"/>
        <v>12.96</v>
      </c>
      <c r="BF72" s="56">
        <f t="shared" si="95"/>
        <v>12.96</v>
      </c>
      <c r="BG72" s="56">
        <f t="shared" si="95"/>
        <v>12.96</v>
      </c>
      <c r="BH72" s="56">
        <f t="shared" si="95"/>
        <v>12.96</v>
      </c>
      <c r="BI72" s="56">
        <f t="shared" si="95"/>
        <v>12.96</v>
      </c>
      <c r="BJ72" s="56">
        <f t="shared" si="95"/>
        <v>12.96</v>
      </c>
      <c r="BK72" s="56">
        <f t="shared" si="95"/>
        <v>12.96</v>
      </c>
      <c r="BL72" s="56">
        <f t="shared" si="95"/>
        <v>12.96</v>
      </c>
      <c r="BM72" s="56">
        <f t="shared" si="95"/>
        <v>12.96</v>
      </c>
      <c r="BN72" s="56">
        <f t="shared" si="95"/>
        <v>12.96</v>
      </c>
      <c r="BO72" s="56">
        <f t="shared" si="95"/>
        <v>12.96</v>
      </c>
      <c r="BP72" s="56">
        <f t="shared" si="95"/>
        <v>12.96</v>
      </c>
      <c r="BQ72" s="56">
        <f t="shared" si="95"/>
        <v>12.96</v>
      </c>
      <c r="BR72" s="56">
        <f t="shared" si="95"/>
        <v>12.96</v>
      </c>
      <c r="BS72" s="56">
        <f t="shared" si="95"/>
        <v>12.96</v>
      </c>
      <c r="BT72" s="56">
        <f t="shared" ref="BT72:CH72" si="96">IF(BT62&gt;30,10*$F$63,$F$63*(10/2+10/30*BT62/2))</f>
        <v>12.96</v>
      </c>
      <c r="BU72" s="56">
        <f t="shared" si="96"/>
        <v>12.96</v>
      </c>
      <c r="BV72" s="56">
        <f t="shared" si="96"/>
        <v>12.96</v>
      </c>
      <c r="BW72" s="56">
        <f t="shared" si="96"/>
        <v>12.96</v>
      </c>
      <c r="BX72" s="56">
        <f t="shared" si="96"/>
        <v>12.96</v>
      </c>
      <c r="BY72" s="56">
        <f t="shared" si="96"/>
        <v>12.96</v>
      </c>
      <c r="BZ72" s="56">
        <f t="shared" si="96"/>
        <v>12.96</v>
      </c>
      <c r="CA72" s="56">
        <f t="shared" si="96"/>
        <v>12.96</v>
      </c>
      <c r="CB72" s="56">
        <f t="shared" si="96"/>
        <v>12.96</v>
      </c>
      <c r="CC72" s="56">
        <f t="shared" si="96"/>
        <v>12.96</v>
      </c>
      <c r="CD72" s="56">
        <f t="shared" si="96"/>
        <v>12.96</v>
      </c>
      <c r="CE72" s="56">
        <f t="shared" si="96"/>
        <v>12.96</v>
      </c>
      <c r="CF72" s="56">
        <f t="shared" si="96"/>
        <v>12.96</v>
      </c>
      <c r="CG72" s="56">
        <f t="shared" si="96"/>
        <v>12.96</v>
      </c>
      <c r="CH72" s="56">
        <f t="shared" si="96"/>
        <v>12.96</v>
      </c>
    </row>
    <row r="73" spans="4:86" x14ac:dyDescent="0.25">
      <c r="D73" t="s">
        <v>74</v>
      </c>
      <c r="E73" t="s">
        <v>75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0</v>
      </c>
      <c r="W73" s="56">
        <v>0</v>
      </c>
      <c r="X73" s="56">
        <v>0</v>
      </c>
      <c r="Y73" s="56">
        <v>0</v>
      </c>
      <c r="Z73" s="56">
        <v>0</v>
      </c>
      <c r="AA73" s="56">
        <v>0</v>
      </c>
      <c r="AB73" s="56">
        <v>0</v>
      </c>
      <c r="AC73" s="56">
        <v>0</v>
      </c>
      <c r="AD73" s="56">
        <v>0</v>
      </c>
      <c r="AE73" s="56">
        <v>0</v>
      </c>
      <c r="AF73" s="56">
        <v>0</v>
      </c>
      <c r="AG73" s="56">
        <v>0</v>
      </c>
      <c r="AH73" s="56">
        <v>0</v>
      </c>
      <c r="AI73" s="56">
        <v>0</v>
      </c>
      <c r="AJ73" s="46">
        <v>0</v>
      </c>
      <c r="AK73" s="56">
        <v>0</v>
      </c>
      <c r="AL73" s="56">
        <v>0</v>
      </c>
      <c r="AM73" s="56">
        <v>0</v>
      </c>
      <c r="AN73" s="56">
        <v>0</v>
      </c>
      <c r="AO73" s="56">
        <v>0</v>
      </c>
      <c r="AP73" s="56">
        <v>0</v>
      </c>
      <c r="AQ73" s="56">
        <v>0</v>
      </c>
      <c r="AR73" s="56">
        <v>0</v>
      </c>
      <c r="AS73" s="56">
        <v>0</v>
      </c>
      <c r="AT73" s="56">
        <v>0</v>
      </c>
      <c r="AU73" s="56">
        <v>0</v>
      </c>
      <c r="AV73" s="56">
        <v>0</v>
      </c>
      <c r="AW73" s="56">
        <v>0</v>
      </c>
      <c r="AX73" s="56">
        <v>0</v>
      </c>
      <c r="AY73" s="56">
        <v>0</v>
      </c>
      <c r="AZ73" s="56">
        <v>0</v>
      </c>
      <c r="BA73" s="56">
        <v>0</v>
      </c>
      <c r="BB73" s="56">
        <v>0</v>
      </c>
      <c r="BC73" s="56">
        <v>0</v>
      </c>
      <c r="BD73" s="56">
        <v>0</v>
      </c>
      <c r="BE73" s="56">
        <v>0</v>
      </c>
      <c r="BF73" s="56">
        <v>0</v>
      </c>
      <c r="BG73" s="56">
        <v>0</v>
      </c>
      <c r="BH73" s="56">
        <v>0</v>
      </c>
      <c r="BI73" s="56">
        <v>0</v>
      </c>
      <c r="BJ73" s="56">
        <v>0</v>
      </c>
      <c r="BK73" s="56">
        <v>0</v>
      </c>
      <c r="BL73" s="56">
        <v>0</v>
      </c>
      <c r="BM73" s="56">
        <v>0</v>
      </c>
      <c r="BN73" s="56">
        <v>0</v>
      </c>
      <c r="BO73" s="56">
        <v>0</v>
      </c>
      <c r="BP73" s="56">
        <v>0</v>
      </c>
      <c r="BQ73" s="56">
        <v>0</v>
      </c>
      <c r="BR73" s="56">
        <v>0</v>
      </c>
      <c r="BS73" s="56">
        <v>0</v>
      </c>
      <c r="BT73" s="56">
        <v>0</v>
      </c>
      <c r="BU73" s="56">
        <v>0</v>
      </c>
      <c r="BV73" s="56">
        <v>0</v>
      </c>
      <c r="BW73" s="56">
        <v>0</v>
      </c>
      <c r="BX73" s="56">
        <v>0</v>
      </c>
      <c r="BY73" s="56">
        <v>0</v>
      </c>
      <c r="BZ73" s="56">
        <v>0</v>
      </c>
      <c r="CA73" s="56">
        <v>0</v>
      </c>
      <c r="CB73" s="56">
        <v>0</v>
      </c>
      <c r="CC73" s="56">
        <v>0</v>
      </c>
      <c r="CD73" s="56">
        <v>0</v>
      </c>
      <c r="CE73" s="56">
        <v>0</v>
      </c>
      <c r="CF73" s="56">
        <v>0</v>
      </c>
      <c r="CG73" s="56">
        <v>0</v>
      </c>
      <c r="CH73" s="56">
        <v>0</v>
      </c>
    </row>
    <row r="74" spans="4:86" x14ac:dyDescent="0.25">
      <c r="D74" t="s">
        <v>131</v>
      </c>
      <c r="E74" t="s">
        <v>132</v>
      </c>
      <c r="F74" s="56"/>
      <c r="G74" s="56">
        <f>((G69+G70)*0.475+G71+G72+G73)*44/12</f>
        <v>359.09279847689805</v>
      </c>
      <c r="H74" s="56">
        <f t="shared" ref="H74:AU74" si="97">((H69+H70)*0.475+H71+H72+H73)*44/12</f>
        <v>361.69038045949725</v>
      </c>
      <c r="I74" s="56">
        <f t="shared" si="97"/>
        <v>364.25721229400688</v>
      </c>
      <c r="J74" s="56">
        <f t="shared" si="97"/>
        <v>366.80508902175694</v>
      </c>
      <c r="K74" s="56">
        <f t="shared" si="97"/>
        <v>369.33935654214565</v>
      </c>
      <c r="L74" s="56">
        <f t="shared" si="97"/>
        <v>371.86306437938669</v>
      </c>
      <c r="M74" s="56">
        <f t="shared" si="97"/>
        <v>374.37817844382948</v>
      </c>
      <c r="N74" s="56">
        <f t="shared" si="97"/>
        <v>376.88606806964634</v>
      </c>
      <c r="O74" s="56">
        <f t="shared" si="97"/>
        <v>379.38773973487315</v>
      </c>
      <c r="P74" s="56">
        <f t="shared" si="97"/>
        <v>381.88396313461249</v>
      </c>
      <c r="Q74" s="56">
        <f t="shared" si="97"/>
        <v>384.37534511690643</v>
      </c>
      <c r="R74" s="56">
        <f t="shared" si="97"/>
        <v>386.86237586527926</v>
      </c>
      <c r="S74" s="56">
        <f t="shared" si="97"/>
        <v>389.34545920727879</v>
      </c>
      <c r="T74" s="56">
        <f t="shared" si="97"/>
        <v>391.8249333139068</v>
      </c>
      <c r="U74" s="56">
        <f t="shared" si="97"/>
        <v>394.30108530854108</v>
      </c>
      <c r="V74" s="56">
        <f t="shared" si="97"/>
        <v>396.77416186559003</v>
      </c>
      <c r="W74" s="56">
        <f t="shared" si="97"/>
        <v>399.2443770824006</v>
      </c>
      <c r="X74" s="56">
        <f t="shared" si="97"/>
        <v>401.71191844551225</v>
      </c>
      <c r="Y74" s="56">
        <f t="shared" si="97"/>
        <v>404.17695143306679</v>
      </c>
      <c r="Z74" s="56">
        <f t="shared" si="97"/>
        <v>406.63962312064746</v>
      </c>
      <c r="AA74" s="56">
        <f t="shared" si="97"/>
        <v>409.1000650454568</v>
      </c>
      <c r="AB74" s="56">
        <f t="shared" si="97"/>
        <v>411.55839550947866</v>
      </c>
      <c r="AC74" s="56">
        <f t="shared" si="97"/>
        <v>414.01472145204656</v>
      </c>
      <c r="AD74" s="56">
        <f t="shared" si="97"/>
        <v>416.46913998755872</v>
      </c>
      <c r="AE74" s="56">
        <f t="shared" si="97"/>
        <v>418.92173967968512</v>
      </c>
      <c r="AF74" s="56">
        <f t="shared" si="97"/>
        <v>421.37260160596355</v>
      </c>
      <c r="AG74" s="56">
        <f t="shared" si="97"/>
        <v>423.82180025400356</v>
      </c>
      <c r="AH74" s="56">
        <f t="shared" si="97"/>
        <v>426.2694042811886</v>
      </c>
      <c r="AI74" s="56">
        <f t="shared" si="97"/>
        <v>428.71547716279815</v>
      </c>
      <c r="AJ74" s="46">
        <f t="shared" si="97"/>
        <v>431.16007774822293</v>
      </c>
      <c r="AK74" s="56">
        <f t="shared" si="97"/>
        <v>432.8112607409343</v>
      </c>
      <c r="AL74" s="56">
        <f t="shared" si="97"/>
        <v>434.461077114783</v>
      </c>
      <c r="AM74" s="56">
        <f t="shared" si="97"/>
        <v>436.10957447679806</v>
      </c>
      <c r="AN74" s="56">
        <f t="shared" si="97"/>
        <v>437.75679738477453</v>
      </c>
      <c r="AO74" s="56">
        <f t="shared" si="97"/>
        <v>439.4027876264492</v>
      </c>
      <c r="AP74" s="56">
        <f t="shared" si="97"/>
        <v>441.04758446587198</v>
      </c>
      <c r="AQ74" s="56">
        <f t="shared" si="97"/>
        <v>442.69122486163428</v>
      </c>
      <c r="AR74" s="56">
        <f t="shared" si="97"/>
        <v>444.33374366084144</v>
      </c>
      <c r="AS74" s="56">
        <f t="shared" si="97"/>
        <v>445.97517377209238</v>
      </c>
      <c r="AT74" s="56">
        <f t="shared" si="97"/>
        <v>447.61554632021898</v>
      </c>
      <c r="AU74" s="56">
        <f t="shared" si="97"/>
        <v>449.25489078511526</v>
      </c>
      <c r="AV74" s="56">
        <f>((AV69+AV70)*0.475+AV71+AV72+AV73)*44/12</f>
        <v>450.89323512664163</v>
      </c>
      <c r="AW74" s="56">
        <f t="shared" ref="AW74:CG74" si="98">((AW69+AW70)*0.475+AW71+AW72+AW73)*44/12</f>
        <v>452.53060589729802</v>
      </c>
      <c r="AX74" s="56">
        <f t="shared" si="98"/>
        <v>454.1670283441203</v>
      </c>
      <c r="AY74" s="56">
        <f t="shared" si="98"/>
        <v>455.80252650105285</v>
      </c>
      <c r="AZ74" s="56">
        <f t="shared" si="98"/>
        <v>457.43712327287852</v>
      </c>
      <c r="BA74" s="56">
        <f t="shared" si="98"/>
        <v>459.07084051164333</v>
      </c>
      <c r="BB74" s="56">
        <f t="shared" si="98"/>
        <v>460.70369908639555</v>
      </c>
      <c r="BC74" s="56">
        <f t="shared" si="98"/>
        <v>462.33571894694734</v>
      </c>
      <c r="BD74" s="56">
        <f t="shared" si="98"/>
        <v>463.96691918228521</v>
      </c>
      <c r="BE74" s="56">
        <f t="shared" si="98"/>
        <v>465.59731807417529</v>
      </c>
      <c r="BF74" s="56">
        <f t="shared" si="98"/>
        <v>467.22693314644584</v>
      </c>
      <c r="BG74" s="56">
        <f t="shared" si="98"/>
        <v>468.8557812103715</v>
      </c>
      <c r="BH74" s="56">
        <f t="shared" si="98"/>
        <v>470.48387840653476</v>
      </c>
      <c r="BI74" s="56">
        <f t="shared" si="98"/>
        <v>472.11124024350056</v>
      </c>
      <c r="BJ74" s="56">
        <f t="shared" si="98"/>
        <v>473.73788163359637</v>
      </c>
      <c r="BK74" s="56">
        <f t="shared" si="98"/>
        <v>475.36381692606642</v>
      </c>
      <c r="BL74" s="56">
        <f t="shared" si="98"/>
        <v>476.9890599378316</v>
      </c>
      <c r="BM74" s="56">
        <f t="shared" si="98"/>
        <v>478.61362398206921</v>
      </c>
      <c r="BN74" s="56">
        <f t="shared" si="98"/>
        <v>480.23752189479973</v>
      </c>
      <c r="BO74" s="56">
        <f t="shared" si="98"/>
        <v>481.86076605965008</v>
      </c>
      <c r="BP74" s="56">
        <f t="shared" si="98"/>
        <v>483.48336843094904</v>
      </c>
      <c r="BQ74" s="56">
        <f t="shared" si="98"/>
        <v>485.10534055528848</v>
      </c>
      <c r="BR74" s="56">
        <f t="shared" si="98"/>
        <v>486.72669359167736</v>
      </c>
      <c r="BS74" s="56">
        <f t="shared" si="98"/>
        <v>488.34743833040102</v>
      </c>
      <c r="BT74" s="56">
        <f t="shared" si="98"/>
        <v>489.96758521068568</v>
      </c>
      <c r="BU74" s="56">
        <f t="shared" si="98"/>
        <v>491.58714433726368</v>
      </c>
      <c r="BV74" s="56">
        <f t="shared" si="98"/>
        <v>493.20612549592016</v>
      </c>
      <c r="BW74" s="56">
        <f t="shared" si="98"/>
        <v>494.82453816809965</v>
      </c>
      <c r="BX74" s="56">
        <f t="shared" si="98"/>
        <v>496.44239154464225</v>
      </c>
      <c r="BY74" s="56">
        <f t="shared" si="98"/>
        <v>498.05969453871262</v>
      </c>
      <c r="BZ74" s="56">
        <f t="shared" si="98"/>
        <v>499.67645579797892</v>
      </c>
      <c r="CA74" s="56">
        <f t="shared" si="98"/>
        <v>501.29268371609732</v>
      </c>
      <c r="CB74" s="56">
        <f t="shared" si="98"/>
        <v>502.90838644354761</v>
      </c>
      <c r="CC74" s="56">
        <f t="shared" si="98"/>
        <v>504.52357189786858</v>
      </c>
      <c r="CD74" s="56">
        <f t="shared" si="98"/>
        <v>506.13824777332997</v>
      </c>
      <c r="CE74" s="56">
        <f t="shared" si="98"/>
        <v>507.75242155008181</v>
      </c>
      <c r="CF74" s="56">
        <f t="shared" si="98"/>
        <v>509.36610050281496</v>
      </c>
      <c r="CG74" s="56">
        <f t="shared" si="98"/>
        <v>510.97929170896504</v>
      </c>
      <c r="CH74" s="56">
        <f>((CH69+CH70)*0.475+CH71+CH72+CH73)*44/12</f>
        <v>512.59200205648847</v>
      </c>
    </row>
    <row r="75" spans="4:86" x14ac:dyDescent="0.25">
      <c r="F75" s="56"/>
      <c r="G75" s="56"/>
      <c r="H75" s="60"/>
      <c r="AJ75" s="41"/>
    </row>
    <row r="76" spans="4:86" x14ac:dyDescent="0.25">
      <c r="F76" s="56"/>
      <c r="G76" s="56"/>
      <c r="AJ76" s="41"/>
    </row>
    <row r="77" spans="4:86" x14ac:dyDescent="0.25">
      <c r="AJ77" s="41"/>
    </row>
    <row r="78" spans="4:86" x14ac:dyDescent="0.25">
      <c r="D78" s="51" t="s">
        <v>82</v>
      </c>
      <c r="E78" s="51"/>
      <c r="AJ78" s="41"/>
    </row>
    <row r="79" spans="4:86" x14ac:dyDescent="0.25">
      <c r="D79" t="s">
        <v>133</v>
      </c>
      <c r="E79" s="42" t="s">
        <v>129</v>
      </c>
      <c r="G79" s="61"/>
      <c r="AJ79" s="41"/>
      <c r="CH79">
        <f>CH68</f>
        <v>80</v>
      </c>
    </row>
    <row r="80" spans="4:86" x14ac:dyDescent="0.25">
      <c r="D80" t="s">
        <v>54</v>
      </c>
      <c r="E80" t="s">
        <v>55</v>
      </c>
      <c r="F80" s="61">
        <f>F64</f>
        <v>0.56999999999999995</v>
      </c>
      <c r="G80" s="61"/>
      <c r="AJ80" s="41"/>
    </row>
    <row r="81" spans="4:87" x14ac:dyDescent="0.25">
      <c r="D81" t="s">
        <v>87</v>
      </c>
      <c r="E81" t="s">
        <v>88</v>
      </c>
      <c r="G81" s="61">
        <f>G79*$F$80*$F$63</f>
        <v>0</v>
      </c>
      <c r="H81" s="61">
        <f t="shared" ref="H81:BS81" si="99">H79*$F$80*$F$63</f>
        <v>0</v>
      </c>
      <c r="I81" s="61">
        <f t="shared" si="99"/>
        <v>0</v>
      </c>
      <c r="J81" s="61">
        <f t="shared" si="99"/>
        <v>0</v>
      </c>
      <c r="K81" s="61">
        <f t="shared" si="99"/>
        <v>0</v>
      </c>
      <c r="L81" s="61">
        <f t="shared" si="99"/>
        <v>0</v>
      </c>
      <c r="M81" s="61">
        <f t="shared" si="99"/>
        <v>0</v>
      </c>
      <c r="N81" s="61">
        <f t="shared" si="99"/>
        <v>0</v>
      </c>
      <c r="O81" s="61">
        <f t="shared" si="99"/>
        <v>0</v>
      </c>
      <c r="P81" s="61">
        <f t="shared" si="99"/>
        <v>0</v>
      </c>
      <c r="Q81" s="61">
        <f t="shared" si="99"/>
        <v>0</v>
      </c>
      <c r="R81" s="61">
        <f t="shared" si="99"/>
        <v>0</v>
      </c>
      <c r="S81" s="61">
        <f t="shared" si="99"/>
        <v>0</v>
      </c>
      <c r="T81" s="61">
        <f t="shared" si="99"/>
        <v>0</v>
      </c>
      <c r="U81" s="61">
        <f t="shared" si="99"/>
        <v>0</v>
      </c>
      <c r="V81" s="61">
        <f t="shared" si="99"/>
        <v>0</v>
      </c>
      <c r="W81" s="61">
        <f t="shared" si="99"/>
        <v>0</v>
      </c>
      <c r="X81" s="61">
        <f t="shared" si="99"/>
        <v>0</v>
      </c>
      <c r="Y81" s="61">
        <f t="shared" si="99"/>
        <v>0</v>
      </c>
      <c r="Z81" s="61">
        <f t="shared" si="99"/>
        <v>0</v>
      </c>
      <c r="AA81" s="61">
        <f t="shared" si="99"/>
        <v>0</v>
      </c>
      <c r="AB81" s="61">
        <f t="shared" si="99"/>
        <v>0</v>
      </c>
      <c r="AC81" s="61">
        <f t="shared" si="99"/>
        <v>0</v>
      </c>
      <c r="AD81" s="61">
        <f t="shared" si="99"/>
        <v>0</v>
      </c>
      <c r="AE81" s="61">
        <f t="shared" si="99"/>
        <v>0</v>
      </c>
      <c r="AF81" s="61">
        <f t="shared" si="99"/>
        <v>0</v>
      </c>
      <c r="AG81" s="61">
        <f t="shared" si="99"/>
        <v>0</v>
      </c>
      <c r="AH81" s="61">
        <f t="shared" si="99"/>
        <v>0</v>
      </c>
      <c r="AI81" s="61">
        <f t="shared" si="99"/>
        <v>0</v>
      </c>
      <c r="AJ81" s="62">
        <f t="shared" si="99"/>
        <v>0</v>
      </c>
      <c r="AK81" s="61">
        <f t="shared" si="99"/>
        <v>0</v>
      </c>
      <c r="AL81" s="61">
        <f t="shared" si="99"/>
        <v>0</v>
      </c>
      <c r="AM81" s="61">
        <f t="shared" si="99"/>
        <v>0</v>
      </c>
      <c r="AN81" s="61">
        <f t="shared" si="99"/>
        <v>0</v>
      </c>
      <c r="AO81" s="61">
        <f t="shared" si="99"/>
        <v>0</v>
      </c>
      <c r="AP81" s="61">
        <f t="shared" si="99"/>
        <v>0</v>
      </c>
      <c r="AQ81" s="61">
        <f t="shared" si="99"/>
        <v>0</v>
      </c>
      <c r="AR81" s="61">
        <f t="shared" si="99"/>
        <v>0</v>
      </c>
      <c r="AS81" s="61">
        <f t="shared" si="99"/>
        <v>0</v>
      </c>
      <c r="AT81" s="61">
        <f t="shared" si="99"/>
        <v>0</v>
      </c>
      <c r="AU81" s="61">
        <f t="shared" si="99"/>
        <v>0</v>
      </c>
      <c r="AV81" s="61">
        <f t="shared" si="99"/>
        <v>0</v>
      </c>
      <c r="AW81" s="61">
        <f t="shared" si="99"/>
        <v>0</v>
      </c>
      <c r="AX81" s="61">
        <f t="shared" si="99"/>
        <v>0</v>
      </c>
      <c r="AY81" s="61">
        <f t="shared" si="99"/>
        <v>0</v>
      </c>
      <c r="AZ81" s="61">
        <f t="shared" si="99"/>
        <v>0</v>
      </c>
      <c r="BA81" s="61">
        <f t="shared" si="99"/>
        <v>0</v>
      </c>
      <c r="BB81" s="61">
        <f t="shared" si="99"/>
        <v>0</v>
      </c>
      <c r="BC81" s="61">
        <f t="shared" si="99"/>
        <v>0</v>
      </c>
      <c r="BD81" s="61">
        <f t="shared" si="99"/>
        <v>0</v>
      </c>
      <c r="BE81" s="61">
        <f t="shared" si="99"/>
        <v>0</v>
      </c>
      <c r="BF81" s="61">
        <f t="shared" si="99"/>
        <v>0</v>
      </c>
      <c r="BG81" s="61">
        <f t="shared" si="99"/>
        <v>0</v>
      </c>
      <c r="BH81" s="61">
        <f t="shared" si="99"/>
        <v>0</v>
      </c>
      <c r="BI81" s="61">
        <f t="shared" si="99"/>
        <v>0</v>
      </c>
      <c r="BJ81" s="61">
        <f t="shared" si="99"/>
        <v>0</v>
      </c>
      <c r="BK81" s="61">
        <f t="shared" si="99"/>
        <v>0</v>
      </c>
      <c r="BL81" s="61">
        <f t="shared" si="99"/>
        <v>0</v>
      </c>
      <c r="BM81" s="61">
        <f t="shared" si="99"/>
        <v>0</v>
      </c>
      <c r="BN81" s="61">
        <f t="shared" si="99"/>
        <v>0</v>
      </c>
      <c r="BO81" s="61">
        <f t="shared" si="99"/>
        <v>0</v>
      </c>
      <c r="BP81" s="61">
        <f t="shared" si="99"/>
        <v>0</v>
      </c>
      <c r="BQ81" s="61">
        <f t="shared" si="99"/>
        <v>0</v>
      </c>
      <c r="BR81" s="61">
        <f t="shared" si="99"/>
        <v>0</v>
      </c>
      <c r="BS81" s="61">
        <f t="shared" si="99"/>
        <v>0</v>
      </c>
      <c r="BT81" s="61">
        <f t="shared" ref="BT81:CH81" si="100">BT79*$F$80*$F$63</f>
        <v>0</v>
      </c>
      <c r="BU81" s="61">
        <f t="shared" si="100"/>
        <v>0</v>
      </c>
      <c r="BV81" s="61">
        <f t="shared" si="100"/>
        <v>0</v>
      </c>
      <c r="BW81" s="61">
        <f t="shared" si="100"/>
        <v>0</v>
      </c>
      <c r="BX81" s="61">
        <f t="shared" si="100"/>
        <v>0</v>
      </c>
      <c r="BY81" s="61">
        <f t="shared" si="100"/>
        <v>0</v>
      </c>
      <c r="BZ81" s="61">
        <f t="shared" si="100"/>
        <v>0</v>
      </c>
      <c r="CA81" s="61">
        <f t="shared" si="100"/>
        <v>0</v>
      </c>
      <c r="CB81" s="61">
        <f t="shared" si="100"/>
        <v>0</v>
      </c>
      <c r="CC81" s="61">
        <f t="shared" si="100"/>
        <v>0</v>
      </c>
      <c r="CD81" s="61">
        <f t="shared" si="100"/>
        <v>0</v>
      </c>
      <c r="CE81" s="61">
        <f t="shared" si="100"/>
        <v>0</v>
      </c>
      <c r="CF81" s="61">
        <f t="shared" si="100"/>
        <v>0</v>
      </c>
      <c r="CG81" s="61">
        <f t="shared" si="100"/>
        <v>0</v>
      </c>
      <c r="CH81" s="61">
        <f t="shared" si="100"/>
        <v>59.097599999999993</v>
      </c>
      <c r="CI81" s="61"/>
    </row>
    <row r="82" spans="4:87" x14ac:dyDescent="0.25">
      <c r="D82" t="s">
        <v>89</v>
      </c>
      <c r="E82" t="s">
        <v>134</v>
      </c>
      <c r="G82" s="61">
        <f>G81*0.475</f>
        <v>0</v>
      </c>
      <c r="H82" s="61">
        <f t="shared" ref="H82:BS82" si="101">H81*0.475</f>
        <v>0</v>
      </c>
      <c r="I82" s="61">
        <f t="shared" si="101"/>
        <v>0</v>
      </c>
      <c r="J82" s="61">
        <f t="shared" si="101"/>
        <v>0</v>
      </c>
      <c r="K82" s="61">
        <f t="shared" si="101"/>
        <v>0</v>
      </c>
      <c r="L82" s="61">
        <f t="shared" si="101"/>
        <v>0</v>
      </c>
      <c r="M82" s="61">
        <f t="shared" si="101"/>
        <v>0</v>
      </c>
      <c r="N82" s="61">
        <f t="shared" si="101"/>
        <v>0</v>
      </c>
      <c r="O82" s="61">
        <f t="shared" si="101"/>
        <v>0</v>
      </c>
      <c r="P82" s="61">
        <f t="shared" si="101"/>
        <v>0</v>
      </c>
      <c r="Q82" s="61">
        <f t="shared" si="101"/>
        <v>0</v>
      </c>
      <c r="R82" s="61">
        <f t="shared" si="101"/>
        <v>0</v>
      </c>
      <c r="S82" s="61">
        <f t="shared" si="101"/>
        <v>0</v>
      </c>
      <c r="T82" s="61">
        <f t="shared" si="101"/>
        <v>0</v>
      </c>
      <c r="U82" s="61">
        <f t="shared" si="101"/>
        <v>0</v>
      </c>
      <c r="V82" s="61">
        <f t="shared" si="101"/>
        <v>0</v>
      </c>
      <c r="W82" s="61">
        <f t="shared" si="101"/>
        <v>0</v>
      </c>
      <c r="X82" s="61">
        <f t="shared" si="101"/>
        <v>0</v>
      </c>
      <c r="Y82" s="61">
        <f t="shared" si="101"/>
        <v>0</v>
      </c>
      <c r="Z82" s="61">
        <f t="shared" si="101"/>
        <v>0</v>
      </c>
      <c r="AA82" s="61">
        <f t="shared" si="101"/>
        <v>0</v>
      </c>
      <c r="AB82" s="61">
        <f t="shared" si="101"/>
        <v>0</v>
      </c>
      <c r="AC82" s="61">
        <f t="shared" si="101"/>
        <v>0</v>
      </c>
      <c r="AD82" s="61">
        <f t="shared" si="101"/>
        <v>0</v>
      </c>
      <c r="AE82" s="61">
        <f t="shared" si="101"/>
        <v>0</v>
      </c>
      <c r="AF82" s="61">
        <f t="shared" si="101"/>
        <v>0</v>
      </c>
      <c r="AG82" s="61">
        <f t="shared" si="101"/>
        <v>0</v>
      </c>
      <c r="AH82" s="61">
        <f t="shared" si="101"/>
        <v>0</v>
      </c>
      <c r="AI82" s="61">
        <f t="shared" si="101"/>
        <v>0</v>
      </c>
      <c r="AJ82" s="62">
        <f t="shared" si="101"/>
        <v>0</v>
      </c>
      <c r="AK82" s="61">
        <f t="shared" si="101"/>
        <v>0</v>
      </c>
      <c r="AL82" s="61">
        <f t="shared" si="101"/>
        <v>0</v>
      </c>
      <c r="AM82" s="61">
        <f t="shared" si="101"/>
        <v>0</v>
      </c>
      <c r="AN82" s="61">
        <f t="shared" si="101"/>
        <v>0</v>
      </c>
      <c r="AO82" s="61">
        <f t="shared" si="101"/>
        <v>0</v>
      </c>
      <c r="AP82" s="61">
        <f t="shared" si="101"/>
        <v>0</v>
      </c>
      <c r="AQ82" s="61">
        <f t="shared" si="101"/>
        <v>0</v>
      </c>
      <c r="AR82" s="61">
        <f t="shared" si="101"/>
        <v>0</v>
      </c>
      <c r="AS82" s="61">
        <f t="shared" si="101"/>
        <v>0</v>
      </c>
      <c r="AT82" s="61">
        <f t="shared" si="101"/>
        <v>0</v>
      </c>
      <c r="AU82" s="61">
        <f t="shared" si="101"/>
        <v>0</v>
      </c>
      <c r="AV82" s="61">
        <f t="shared" si="101"/>
        <v>0</v>
      </c>
      <c r="AW82" s="61">
        <f t="shared" si="101"/>
        <v>0</v>
      </c>
      <c r="AX82" s="61">
        <f t="shared" si="101"/>
        <v>0</v>
      </c>
      <c r="AY82" s="61">
        <f t="shared" si="101"/>
        <v>0</v>
      </c>
      <c r="AZ82" s="61">
        <f t="shared" si="101"/>
        <v>0</v>
      </c>
      <c r="BA82" s="61">
        <f t="shared" si="101"/>
        <v>0</v>
      </c>
      <c r="BB82" s="61">
        <f t="shared" si="101"/>
        <v>0</v>
      </c>
      <c r="BC82" s="61">
        <f t="shared" si="101"/>
        <v>0</v>
      </c>
      <c r="BD82" s="61">
        <f t="shared" si="101"/>
        <v>0</v>
      </c>
      <c r="BE82" s="61">
        <f t="shared" si="101"/>
        <v>0</v>
      </c>
      <c r="BF82" s="61">
        <f t="shared" si="101"/>
        <v>0</v>
      </c>
      <c r="BG82" s="61">
        <f t="shared" si="101"/>
        <v>0</v>
      </c>
      <c r="BH82" s="61">
        <f t="shared" si="101"/>
        <v>0</v>
      </c>
      <c r="BI82" s="61">
        <f t="shared" si="101"/>
        <v>0</v>
      </c>
      <c r="BJ82" s="61">
        <f t="shared" si="101"/>
        <v>0</v>
      </c>
      <c r="BK82" s="61">
        <f t="shared" si="101"/>
        <v>0</v>
      </c>
      <c r="BL82" s="61">
        <f t="shared" si="101"/>
        <v>0</v>
      </c>
      <c r="BM82" s="61">
        <f t="shared" si="101"/>
        <v>0</v>
      </c>
      <c r="BN82" s="61">
        <f t="shared" si="101"/>
        <v>0</v>
      </c>
      <c r="BO82" s="61">
        <f t="shared" si="101"/>
        <v>0</v>
      </c>
      <c r="BP82" s="61">
        <f t="shared" si="101"/>
        <v>0</v>
      </c>
      <c r="BQ82" s="61">
        <f t="shared" si="101"/>
        <v>0</v>
      </c>
      <c r="BR82" s="61">
        <f t="shared" si="101"/>
        <v>0</v>
      </c>
      <c r="BS82" s="61">
        <f t="shared" si="101"/>
        <v>0</v>
      </c>
      <c r="BT82" s="61">
        <f t="shared" ref="BT82:CH82" si="102">BT81*0.475</f>
        <v>0</v>
      </c>
      <c r="BU82" s="61">
        <f t="shared" si="102"/>
        <v>0</v>
      </c>
      <c r="BV82" s="61">
        <f t="shared" si="102"/>
        <v>0</v>
      </c>
      <c r="BW82" s="61">
        <f t="shared" si="102"/>
        <v>0</v>
      </c>
      <c r="BX82" s="61">
        <f t="shared" si="102"/>
        <v>0</v>
      </c>
      <c r="BY82" s="61">
        <f t="shared" si="102"/>
        <v>0</v>
      </c>
      <c r="BZ82" s="61">
        <f t="shared" si="102"/>
        <v>0</v>
      </c>
      <c r="CA82" s="61">
        <f t="shared" si="102"/>
        <v>0</v>
      </c>
      <c r="CB82" s="61">
        <f t="shared" si="102"/>
        <v>0</v>
      </c>
      <c r="CC82" s="61">
        <f t="shared" si="102"/>
        <v>0</v>
      </c>
      <c r="CD82" s="61">
        <f t="shared" si="102"/>
        <v>0</v>
      </c>
      <c r="CE82" s="61">
        <f t="shared" si="102"/>
        <v>0</v>
      </c>
      <c r="CF82" s="61">
        <f t="shared" si="102"/>
        <v>0</v>
      </c>
      <c r="CG82" s="61">
        <f t="shared" si="102"/>
        <v>0</v>
      </c>
      <c r="CH82" s="61">
        <f t="shared" si="102"/>
        <v>28.071359999999995</v>
      </c>
      <c r="CI82" s="61"/>
    </row>
    <row r="83" spans="4:87" x14ac:dyDescent="0.25">
      <c r="D83" t="s">
        <v>91</v>
      </c>
      <c r="F83" s="38">
        <f>F27</f>
        <v>0.5</v>
      </c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2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</row>
    <row r="84" spans="4:87" x14ac:dyDescent="0.25">
      <c r="D84" t="s">
        <v>92</v>
      </c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2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</row>
    <row r="85" spans="4:87" x14ac:dyDescent="0.25">
      <c r="D85" t="s">
        <v>93</v>
      </c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2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75">
        <v>0.25</v>
      </c>
      <c r="CI85" s="61"/>
    </row>
    <row r="86" spans="4:87" x14ac:dyDescent="0.25">
      <c r="D86" t="s">
        <v>94</v>
      </c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2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75">
        <v>0.25</v>
      </c>
      <c r="CI86" s="61"/>
    </row>
    <row r="87" spans="4:87" x14ac:dyDescent="0.25">
      <c r="D87" t="s">
        <v>95</v>
      </c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2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75">
        <v>0.5</v>
      </c>
      <c r="CI87" s="61"/>
    </row>
    <row r="88" spans="4:87" x14ac:dyDescent="0.25">
      <c r="D88" t="s">
        <v>96</v>
      </c>
      <c r="G88" s="61">
        <f>IF(G82=0,0,G82*G84)</f>
        <v>0</v>
      </c>
      <c r="H88" s="61">
        <f>IF(H82=0,0,H82*H84)</f>
        <v>0</v>
      </c>
      <c r="I88" s="61">
        <f t="shared" ref="I88:BT88" si="103">IF(I82=0,0,I82*I84)</f>
        <v>0</v>
      </c>
      <c r="J88" s="61">
        <f t="shared" si="103"/>
        <v>0</v>
      </c>
      <c r="K88" s="61">
        <f t="shared" si="103"/>
        <v>0</v>
      </c>
      <c r="L88" s="61">
        <f t="shared" si="103"/>
        <v>0</v>
      </c>
      <c r="M88" s="61">
        <f t="shared" si="103"/>
        <v>0</v>
      </c>
      <c r="N88" s="61">
        <f t="shared" si="103"/>
        <v>0</v>
      </c>
      <c r="O88" s="61">
        <f t="shared" si="103"/>
        <v>0</v>
      </c>
      <c r="P88" s="61">
        <f t="shared" si="103"/>
        <v>0</v>
      </c>
      <c r="Q88" s="61">
        <f t="shared" si="103"/>
        <v>0</v>
      </c>
      <c r="R88" s="61">
        <f t="shared" si="103"/>
        <v>0</v>
      </c>
      <c r="S88" s="61">
        <f t="shared" si="103"/>
        <v>0</v>
      </c>
      <c r="T88" s="61">
        <f t="shared" si="103"/>
        <v>0</v>
      </c>
      <c r="U88" s="61">
        <f t="shared" si="103"/>
        <v>0</v>
      </c>
      <c r="V88" s="61">
        <f t="shared" si="103"/>
        <v>0</v>
      </c>
      <c r="W88" s="61">
        <f t="shared" si="103"/>
        <v>0</v>
      </c>
      <c r="X88" s="61">
        <f t="shared" si="103"/>
        <v>0</v>
      </c>
      <c r="Y88" s="61">
        <f t="shared" si="103"/>
        <v>0</v>
      </c>
      <c r="Z88" s="61">
        <f t="shared" si="103"/>
        <v>0</v>
      </c>
      <c r="AA88" s="61">
        <f t="shared" si="103"/>
        <v>0</v>
      </c>
      <c r="AB88" s="61">
        <f t="shared" si="103"/>
        <v>0</v>
      </c>
      <c r="AC88" s="61">
        <f t="shared" si="103"/>
        <v>0</v>
      </c>
      <c r="AD88" s="61">
        <f t="shared" si="103"/>
        <v>0</v>
      </c>
      <c r="AE88" s="61">
        <f t="shared" si="103"/>
        <v>0</v>
      </c>
      <c r="AF88" s="61">
        <f t="shared" si="103"/>
        <v>0</v>
      </c>
      <c r="AG88" s="61">
        <f t="shared" si="103"/>
        <v>0</v>
      </c>
      <c r="AH88" s="61">
        <f t="shared" si="103"/>
        <v>0</v>
      </c>
      <c r="AI88" s="61">
        <f t="shared" si="103"/>
        <v>0</v>
      </c>
      <c r="AJ88" s="62">
        <f t="shared" si="103"/>
        <v>0</v>
      </c>
      <c r="AK88" s="61">
        <f t="shared" si="103"/>
        <v>0</v>
      </c>
      <c r="AL88" s="61">
        <f t="shared" si="103"/>
        <v>0</v>
      </c>
      <c r="AM88" s="61">
        <f t="shared" si="103"/>
        <v>0</v>
      </c>
      <c r="AN88" s="61">
        <f t="shared" si="103"/>
        <v>0</v>
      </c>
      <c r="AO88" s="61">
        <f t="shared" si="103"/>
        <v>0</v>
      </c>
      <c r="AP88" s="61">
        <f t="shared" si="103"/>
        <v>0</v>
      </c>
      <c r="AQ88" s="61">
        <f t="shared" si="103"/>
        <v>0</v>
      </c>
      <c r="AR88" s="61">
        <f t="shared" si="103"/>
        <v>0</v>
      </c>
      <c r="AS88" s="61">
        <f t="shared" si="103"/>
        <v>0</v>
      </c>
      <c r="AT88" s="61">
        <f t="shared" si="103"/>
        <v>0</v>
      </c>
      <c r="AU88" s="61">
        <f t="shared" si="103"/>
        <v>0</v>
      </c>
      <c r="AV88" s="61">
        <f t="shared" si="103"/>
        <v>0</v>
      </c>
      <c r="AW88" s="61">
        <f t="shared" si="103"/>
        <v>0</v>
      </c>
      <c r="AX88" s="61">
        <f t="shared" si="103"/>
        <v>0</v>
      </c>
      <c r="AY88" s="61">
        <f t="shared" si="103"/>
        <v>0</v>
      </c>
      <c r="AZ88" s="61">
        <f t="shared" si="103"/>
        <v>0</v>
      </c>
      <c r="BA88" s="61">
        <f t="shared" si="103"/>
        <v>0</v>
      </c>
      <c r="BB88" s="61">
        <f t="shared" si="103"/>
        <v>0</v>
      </c>
      <c r="BC88" s="61">
        <f t="shared" si="103"/>
        <v>0</v>
      </c>
      <c r="BD88" s="61">
        <f t="shared" si="103"/>
        <v>0</v>
      </c>
      <c r="BE88" s="61">
        <f t="shared" si="103"/>
        <v>0</v>
      </c>
      <c r="BF88" s="61">
        <f t="shared" si="103"/>
        <v>0</v>
      </c>
      <c r="BG88" s="61">
        <f t="shared" si="103"/>
        <v>0</v>
      </c>
      <c r="BH88" s="61">
        <f t="shared" si="103"/>
        <v>0</v>
      </c>
      <c r="BI88" s="61">
        <f t="shared" si="103"/>
        <v>0</v>
      </c>
      <c r="BJ88" s="61">
        <f t="shared" si="103"/>
        <v>0</v>
      </c>
      <c r="BK88" s="61">
        <f t="shared" si="103"/>
        <v>0</v>
      </c>
      <c r="BL88" s="61">
        <f t="shared" si="103"/>
        <v>0</v>
      </c>
      <c r="BM88" s="61">
        <f t="shared" si="103"/>
        <v>0</v>
      </c>
      <c r="BN88" s="61">
        <f t="shared" si="103"/>
        <v>0</v>
      </c>
      <c r="BO88" s="61">
        <f t="shared" si="103"/>
        <v>0</v>
      </c>
      <c r="BP88" s="61">
        <f t="shared" si="103"/>
        <v>0</v>
      </c>
      <c r="BQ88" s="61">
        <f t="shared" si="103"/>
        <v>0</v>
      </c>
      <c r="BR88" s="61">
        <f t="shared" si="103"/>
        <v>0</v>
      </c>
      <c r="BS88" s="61">
        <f t="shared" si="103"/>
        <v>0</v>
      </c>
      <c r="BT88" s="61">
        <f t="shared" si="103"/>
        <v>0</v>
      </c>
      <c r="BU88" s="61">
        <f t="shared" ref="BU88:CH88" si="104">IF(BU82=0,0,BU82*BU84)</f>
        <v>0</v>
      </c>
      <c r="BV88" s="61">
        <f t="shared" si="104"/>
        <v>0</v>
      </c>
      <c r="BW88" s="61">
        <f t="shared" si="104"/>
        <v>0</v>
      </c>
      <c r="BX88" s="61">
        <f t="shared" si="104"/>
        <v>0</v>
      </c>
      <c r="BY88" s="61">
        <f t="shared" si="104"/>
        <v>0</v>
      </c>
      <c r="BZ88" s="61">
        <f t="shared" si="104"/>
        <v>0</v>
      </c>
      <c r="CA88" s="61">
        <f t="shared" si="104"/>
        <v>0</v>
      </c>
      <c r="CB88" s="61">
        <f t="shared" si="104"/>
        <v>0</v>
      </c>
      <c r="CC88" s="61">
        <f t="shared" si="104"/>
        <v>0</v>
      </c>
      <c r="CD88" s="61">
        <f t="shared" si="104"/>
        <v>0</v>
      </c>
      <c r="CE88" s="61">
        <f t="shared" si="104"/>
        <v>0</v>
      </c>
      <c r="CF88" s="61">
        <f t="shared" si="104"/>
        <v>0</v>
      </c>
      <c r="CG88" s="61">
        <f t="shared" si="104"/>
        <v>0</v>
      </c>
      <c r="CH88" s="61">
        <f t="shared" si="104"/>
        <v>0</v>
      </c>
      <c r="CI88" s="61"/>
    </row>
    <row r="89" spans="4:87" x14ac:dyDescent="0.25">
      <c r="D89" t="s">
        <v>97</v>
      </c>
      <c r="G89" s="61">
        <f>IF(G82=0,0,G82*G85)</f>
        <v>0</v>
      </c>
      <c r="H89" s="61">
        <f>IF(H82=0,0,H82*H85)</f>
        <v>0</v>
      </c>
      <c r="I89" s="61">
        <f t="shared" ref="I89:BT89" si="105">IF(I82=0,0,I82*I85)</f>
        <v>0</v>
      </c>
      <c r="J89" s="61">
        <f t="shared" si="105"/>
        <v>0</v>
      </c>
      <c r="K89" s="61">
        <f t="shared" si="105"/>
        <v>0</v>
      </c>
      <c r="L89" s="61">
        <f t="shared" si="105"/>
        <v>0</v>
      </c>
      <c r="M89" s="61">
        <f t="shared" si="105"/>
        <v>0</v>
      </c>
      <c r="N89" s="61">
        <f t="shared" si="105"/>
        <v>0</v>
      </c>
      <c r="O89" s="61">
        <f t="shared" si="105"/>
        <v>0</v>
      </c>
      <c r="P89" s="61">
        <f t="shared" si="105"/>
        <v>0</v>
      </c>
      <c r="Q89" s="61">
        <f t="shared" si="105"/>
        <v>0</v>
      </c>
      <c r="R89" s="61">
        <f t="shared" si="105"/>
        <v>0</v>
      </c>
      <c r="S89" s="61">
        <f t="shared" si="105"/>
        <v>0</v>
      </c>
      <c r="T89" s="61">
        <f t="shared" si="105"/>
        <v>0</v>
      </c>
      <c r="U89" s="61">
        <f t="shared" si="105"/>
        <v>0</v>
      </c>
      <c r="V89" s="61">
        <f t="shared" si="105"/>
        <v>0</v>
      </c>
      <c r="W89" s="61">
        <f t="shared" si="105"/>
        <v>0</v>
      </c>
      <c r="X89" s="61">
        <f t="shared" si="105"/>
        <v>0</v>
      </c>
      <c r="Y89" s="61">
        <f t="shared" si="105"/>
        <v>0</v>
      </c>
      <c r="Z89" s="61">
        <f t="shared" si="105"/>
        <v>0</v>
      </c>
      <c r="AA89" s="61">
        <f t="shared" si="105"/>
        <v>0</v>
      </c>
      <c r="AB89" s="61">
        <f t="shared" si="105"/>
        <v>0</v>
      </c>
      <c r="AC89" s="61">
        <f t="shared" si="105"/>
        <v>0</v>
      </c>
      <c r="AD89" s="61">
        <f t="shared" si="105"/>
        <v>0</v>
      </c>
      <c r="AE89" s="61">
        <f t="shared" si="105"/>
        <v>0</v>
      </c>
      <c r="AF89" s="61">
        <f t="shared" si="105"/>
        <v>0</v>
      </c>
      <c r="AG89" s="61">
        <f t="shared" si="105"/>
        <v>0</v>
      </c>
      <c r="AH89" s="61">
        <f t="shared" si="105"/>
        <v>0</v>
      </c>
      <c r="AI89" s="61">
        <f t="shared" si="105"/>
        <v>0</v>
      </c>
      <c r="AJ89" s="62">
        <f t="shared" si="105"/>
        <v>0</v>
      </c>
      <c r="AK89" s="61">
        <f t="shared" si="105"/>
        <v>0</v>
      </c>
      <c r="AL89" s="61">
        <f t="shared" si="105"/>
        <v>0</v>
      </c>
      <c r="AM89" s="61">
        <f t="shared" si="105"/>
        <v>0</v>
      </c>
      <c r="AN89" s="61">
        <f t="shared" si="105"/>
        <v>0</v>
      </c>
      <c r="AO89" s="61">
        <f t="shared" si="105"/>
        <v>0</v>
      </c>
      <c r="AP89" s="61">
        <f t="shared" si="105"/>
        <v>0</v>
      </c>
      <c r="AQ89" s="61">
        <f t="shared" si="105"/>
        <v>0</v>
      </c>
      <c r="AR89" s="61">
        <f t="shared" si="105"/>
        <v>0</v>
      </c>
      <c r="AS89" s="61">
        <f t="shared" si="105"/>
        <v>0</v>
      </c>
      <c r="AT89" s="61">
        <f t="shared" si="105"/>
        <v>0</v>
      </c>
      <c r="AU89" s="61">
        <f t="shared" si="105"/>
        <v>0</v>
      </c>
      <c r="AV89" s="61">
        <f t="shared" si="105"/>
        <v>0</v>
      </c>
      <c r="AW89" s="61">
        <f t="shared" si="105"/>
        <v>0</v>
      </c>
      <c r="AX89" s="61">
        <f t="shared" si="105"/>
        <v>0</v>
      </c>
      <c r="AY89" s="61">
        <f t="shared" si="105"/>
        <v>0</v>
      </c>
      <c r="AZ89" s="61">
        <f t="shared" si="105"/>
        <v>0</v>
      </c>
      <c r="BA89" s="61">
        <f t="shared" si="105"/>
        <v>0</v>
      </c>
      <c r="BB89" s="61">
        <f t="shared" si="105"/>
        <v>0</v>
      </c>
      <c r="BC89" s="61">
        <f t="shared" si="105"/>
        <v>0</v>
      </c>
      <c r="BD89" s="61">
        <f t="shared" si="105"/>
        <v>0</v>
      </c>
      <c r="BE89" s="61">
        <f t="shared" si="105"/>
        <v>0</v>
      </c>
      <c r="BF89" s="61">
        <f t="shared" si="105"/>
        <v>0</v>
      </c>
      <c r="BG89" s="61">
        <f t="shared" si="105"/>
        <v>0</v>
      </c>
      <c r="BH89" s="61">
        <f t="shared" si="105"/>
        <v>0</v>
      </c>
      <c r="BI89" s="61">
        <f t="shared" si="105"/>
        <v>0</v>
      </c>
      <c r="BJ89" s="61">
        <f t="shared" si="105"/>
        <v>0</v>
      </c>
      <c r="BK89" s="61">
        <f t="shared" si="105"/>
        <v>0</v>
      </c>
      <c r="BL89" s="61">
        <f t="shared" si="105"/>
        <v>0</v>
      </c>
      <c r="BM89" s="61">
        <f t="shared" si="105"/>
        <v>0</v>
      </c>
      <c r="BN89" s="61">
        <f t="shared" si="105"/>
        <v>0</v>
      </c>
      <c r="BO89" s="61">
        <f t="shared" si="105"/>
        <v>0</v>
      </c>
      <c r="BP89" s="61">
        <f t="shared" si="105"/>
        <v>0</v>
      </c>
      <c r="BQ89" s="61">
        <f t="shared" si="105"/>
        <v>0</v>
      </c>
      <c r="BR89" s="61">
        <f t="shared" si="105"/>
        <v>0</v>
      </c>
      <c r="BS89" s="61">
        <f t="shared" si="105"/>
        <v>0</v>
      </c>
      <c r="BT89" s="61">
        <f t="shared" si="105"/>
        <v>0</v>
      </c>
      <c r="BU89" s="61">
        <f t="shared" ref="BU89:CH89" si="106">IF(BU82=0,0,BU82*BU85)</f>
        <v>0</v>
      </c>
      <c r="BV89" s="61">
        <f t="shared" si="106"/>
        <v>0</v>
      </c>
      <c r="BW89" s="61">
        <f t="shared" si="106"/>
        <v>0</v>
      </c>
      <c r="BX89" s="61">
        <f t="shared" si="106"/>
        <v>0</v>
      </c>
      <c r="BY89" s="61">
        <f t="shared" si="106"/>
        <v>0</v>
      </c>
      <c r="BZ89" s="61">
        <f t="shared" si="106"/>
        <v>0</v>
      </c>
      <c r="CA89" s="61">
        <f t="shared" si="106"/>
        <v>0</v>
      </c>
      <c r="CB89" s="61">
        <f t="shared" si="106"/>
        <v>0</v>
      </c>
      <c r="CC89" s="61">
        <f t="shared" si="106"/>
        <v>0</v>
      </c>
      <c r="CD89" s="61">
        <f t="shared" si="106"/>
        <v>0</v>
      </c>
      <c r="CE89" s="61">
        <f t="shared" si="106"/>
        <v>0</v>
      </c>
      <c r="CF89" s="61">
        <f t="shared" si="106"/>
        <v>0</v>
      </c>
      <c r="CG89" s="61">
        <f t="shared" si="106"/>
        <v>0</v>
      </c>
      <c r="CH89" s="61">
        <f t="shared" si="106"/>
        <v>7.0178399999999987</v>
      </c>
      <c r="CI89" s="61"/>
    </row>
    <row r="90" spans="4:87" x14ac:dyDescent="0.25">
      <c r="D90" t="s">
        <v>98</v>
      </c>
      <c r="G90" s="61">
        <f>IF(G82=0,0,G82*G86)</f>
        <v>0</v>
      </c>
      <c r="H90" s="61">
        <f>IF(H82=0,0,H82*H86)</f>
        <v>0</v>
      </c>
      <c r="I90" s="61">
        <f t="shared" ref="I90:BT90" si="107">IF(I82=0,0,I82*I86)</f>
        <v>0</v>
      </c>
      <c r="J90" s="61">
        <f t="shared" si="107"/>
        <v>0</v>
      </c>
      <c r="K90" s="61">
        <f t="shared" si="107"/>
        <v>0</v>
      </c>
      <c r="L90" s="61">
        <f t="shared" si="107"/>
        <v>0</v>
      </c>
      <c r="M90" s="61">
        <f t="shared" si="107"/>
        <v>0</v>
      </c>
      <c r="N90" s="61">
        <f t="shared" si="107"/>
        <v>0</v>
      </c>
      <c r="O90" s="61">
        <f t="shared" si="107"/>
        <v>0</v>
      </c>
      <c r="P90" s="61">
        <f t="shared" si="107"/>
        <v>0</v>
      </c>
      <c r="Q90" s="61">
        <f t="shared" si="107"/>
        <v>0</v>
      </c>
      <c r="R90" s="61">
        <f t="shared" si="107"/>
        <v>0</v>
      </c>
      <c r="S90" s="61">
        <f t="shared" si="107"/>
        <v>0</v>
      </c>
      <c r="T90" s="61">
        <f t="shared" si="107"/>
        <v>0</v>
      </c>
      <c r="U90" s="61">
        <f t="shared" si="107"/>
        <v>0</v>
      </c>
      <c r="V90" s="61">
        <f t="shared" si="107"/>
        <v>0</v>
      </c>
      <c r="W90" s="61">
        <f t="shared" si="107"/>
        <v>0</v>
      </c>
      <c r="X90" s="61">
        <f t="shared" si="107"/>
        <v>0</v>
      </c>
      <c r="Y90" s="61">
        <f t="shared" si="107"/>
        <v>0</v>
      </c>
      <c r="Z90" s="61">
        <f t="shared" si="107"/>
        <v>0</v>
      </c>
      <c r="AA90" s="61">
        <f t="shared" si="107"/>
        <v>0</v>
      </c>
      <c r="AB90" s="61">
        <f t="shared" si="107"/>
        <v>0</v>
      </c>
      <c r="AC90" s="61">
        <f t="shared" si="107"/>
        <v>0</v>
      </c>
      <c r="AD90" s="61">
        <f t="shared" si="107"/>
        <v>0</v>
      </c>
      <c r="AE90" s="61">
        <f t="shared" si="107"/>
        <v>0</v>
      </c>
      <c r="AF90" s="61">
        <f t="shared" si="107"/>
        <v>0</v>
      </c>
      <c r="AG90" s="61">
        <f t="shared" si="107"/>
        <v>0</v>
      </c>
      <c r="AH90" s="61">
        <f t="shared" si="107"/>
        <v>0</v>
      </c>
      <c r="AI90" s="61">
        <f t="shared" si="107"/>
        <v>0</v>
      </c>
      <c r="AJ90" s="62">
        <f t="shared" si="107"/>
        <v>0</v>
      </c>
      <c r="AK90" s="61">
        <f t="shared" si="107"/>
        <v>0</v>
      </c>
      <c r="AL90" s="61">
        <f t="shared" si="107"/>
        <v>0</v>
      </c>
      <c r="AM90" s="61">
        <f t="shared" si="107"/>
        <v>0</v>
      </c>
      <c r="AN90" s="61">
        <f t="shared" si="107"/>
        <v>0</v>
      </c>
      <c r="AO90" s="61">
        <f t="shared" si="107"/>
        <v>0</v>
      </c>
      <c r="AP90" s="61">
        <f t="shared" si="107"/>
        <v>0</v>
      </c>
      <c r="AQ90" s="61">
        <f t="shared" si="107"/>
        <v>0</v>
      </c>
      <c r="AR90" s="61">
        <f t="shared" si="107"/>
        <v>0</v>
      </c>
      <c r="AS90" s="61">
        <f t="shared" si="107"/>
        <v>0</v>
      </c>
      <c r="AT90" s="61">
        <f t="shared" si="107"/>
        <v>0</v>
      </c>
      <c r="AU90" s="61">
        <f t="shared" si="107"/>
        <v>0</v>
      </c>
      <c r="AV90" s="61">
        <f t="shared" si="107"/>
        <v>0</v>
      </c>
      <c r="AW90" s="61">
        <f t="shared" si="107"/>
        <v>0</v>
      </c>
      <c r="AX90" s="61">
        <f t="shared" si="107"/>
        <v>0</v>
      </c>
      <c r="AY90" s="61">
        <f t="shared" si="107"/>
        <v>0</v>
      </c>
      <c r="AZ90" s="61">
        <f t="shared" si="107"/>
        <v>0</v>
      </c>
      <c r="BA90" s="61">
        <f t="shared" si="107"/>
        <v>0</v>
      </c>
      <c r="BB90" s="61">
        <f t="shared" si="107"/>
        <v>0</v>
      </c>
      <c r="BC90" s="61">
        <f t="shared" si="107"/>
        <v>0</v>
      </c>
      <c r="BD90" s="61">
        <f t="shared" si="107"/>
        <v>0</v>
      </c>
      <c r="BE90" s="61">
        <f t="shared" si="107"/>
        <v>0</v>
      </c>
      <c r="BF90" s="61">
        <f t="shared" si="107"/>
        <v>0</v>
      </c>
      <c r="BG90" s="61">
        <f t="shared" si="107"/>
        <v>0</v>
      </c>
      <c r="BH90" s="61">
        <f t="shared" si="107"/>
        <v>0</v>
      </c>
      <c r="BI90" s="61">
        <f t="shared" si="107"/>
        <v>0</v>
      </c>
      <c r="BJ90" s="61">
        <f t="shared" si="107"/>
        <v>0</v>
      </c>
      <c r="BK90" s="61">
        <f t="shared" si="107"/>
        <v>0</v>
      </c>
      <c r="BL90" s="61">
        <f t="shared" si="107"/>
        <v>0</v>
      </c>
      <c r="BM90" s="61">
        <f t="shared" si="107"/>
        <v>0</v>
      </c>
      <c r="BN90" s="61">
        <f t="shared" si="107"/>
        <v>0</v>
      </c>
      <c r="BO90" s="61">
        <f t="shared" si="107"/>
        <v>0</v>
      </c>
      <c r="BP90" s="61">
        <f t="shared" si="107"/>
        <v>0</v>
      </c>
      <c r="BQ90" s="61">
        <f t="shared" si="107"/>
        <v>0</v>
      </c>
      <c r="BR90" s="61">
        <f t="shared" si="107"/>
        <v>0</v>
      </c>
      <c r="BS90" s="61">
        <f t="shared" si="107"/>
        <v>0</v>
      </c>
      <c r="BT90" s="61">
        <f t="shared" si="107"/>
        <v>0</v>
      </c>
      <c r="BU90" s="61">
        <f t="shared" ref="BU90:CH90" si="108">IF(BU82=0,0,BU82*BU86)</f>
        <v>0</v>
      </c>
      <c r="BV90" s="61">
        <f t="shared" si="108"/>
        <v>0</v>
      </c>
      <c r="BW90" s="61">
        <f t="shared" si="108"/>
        <v>0</v>
      </c>
      <c r="BX90" s="61">
        <f t="shared" si="108"/>
        <v>0</v>
      </c>
      <c r="BY90" s="61">
        <f t="shared" si="108"/>
        <v>0</v>
      </c>
      <c r="BZ90" s="61">
        <f t="shared" si="108"/>
        <v>0</v>
      </c>
      <c r="CA90" s="61">
        <f t="shared" si="108"/>
        <v>0</v>
      </c>
      <c r="CB90" s="61">
        <f t="shared" si="108"/>
        <v>0</v>
      </c>
      <c r="CC90" s="61">
        <f t="shared" si="108"/>
        <v>0</v>
      </c>
      <c r="CD90" s="61">
        <f t="shared" si="108"/>
        <v>0</v>
      </c>
      <c r="CE90" s="61">
        <f t="shared" si="108"/>
        <v>0</v>
      </c>
      <c r="CF90" s="61">
        <f t="shared" si="108"/>
        <v>0</v>
      </c>
      <c r="CG90" s="61">
        <f t="shared" si="108"/>
        <v>0</v>
      </c>
      <c r="CH90" s="61">
        <f t="shared" si="108"/>
        <v>7.0178399999999987</v>
      </c>
      <c r="CI90" s="61"/>
    </row>
    <row r="91" spans="4:87" x14ac:dyDescent="0.25">
      <c r="D91" t="s">
        <v>99</v>
      </c>
      <c r="G91" s="61">
        <f>IF(G82=0,0,G82*G87)</f>
        <v>0</v>
      </c>
      <c r="H91" s="61">
        <f>IF(H82=0,0,H82*H87)</f>
        <v>0</v>
      </c>
      <c r="I91" s="61">
        <f t="shared" ref="I91:BT91" si="109">IF(I82=0,0,I82*I87)</f>
        <v>0</v>
      </c>
      <c r="J91" s="61">
        <f t="shared" si="109"/>
        <v>0</v>
      </c>
      <c r="K91" s="61">
        <f t="shared" si="109"/>
        <v>0</v>
      </c>
      <c r="L91" s="61">
        <f t="shared" si="109"/>
        <v>0</v>
      </c>
      <c r="M91" s="61">
        <f t="shared" si="109"/>
        <v>0</v>
      </c>
      <c r="N91" s="61">
        <f t="shared" si="109"/>
        <v>0</v>
      </c>
      <c r="O91" s="61">
        <f t="shared" si="109"/>
        <v>0</v>
      </c>
      <c r="P91" s="61">
        <f t="shared" si="109"/>
        <v>0</v>
      </c>
      <c r="Q91" s="61">
        <f t="shared" si="109"/>
        <v>0</v>
      </c>
      <c r="R91" s="61">
        <f t="shared" si="109"/>
        <v>0</v>
      </c>
      <c r="S91" s="61">
        <f t="shared" si="109"/>
        <v>0</v>
      </c>
      <c r="T91" s="61">
        <f t="shared" si="109"/>
        <v>0</v>
      </c>
      <c r="U91" s="61">
        <f t="shared" si="109"/>
        <v>0</v>
      </c>
      <c r="V91" s="61">
        <f t="shared" si="109"/>
        <v>0</v>
      </c>
      <c r="W91" s="61">
        <f t="shared" si="109"/>
        <v>0</v>
      </c>
      <c r="X91" s="61">
        <f t="shared" si="109"/>
        <v>0</v>
      </c>
      <c r="Y91" s="61">
        <f t="shared" si="109"/>
        <v>0</v>
      </c>
      <c r="Z91" s="61">
        <f t="shared" si="109"/>
        <v>0</v>
      </c>
      <c r="AA91" s="61">
        <f t="shared" si="109"/>
        <v>0</v>
      </c>
      <c r="AB91" s="61">
        <f t="shared" si="109"/>
        <v>0</v>
      </c>
      <c r="AC91" s="61">
        <f t="shared" si="109"/>
        <v>0</v>
      </c>
      <c r="AD91" s="61">
        <f t="shared" si="109"/>
        <v>0</v>
      </c>
      <c r="AE91" s="61">
        <f t="shared" si="109"/>
        <v>0</v>
      </c>
      <c r="AF91" s="61">
        <f t="shared" si="109"/>
        <v>0</v>
      </c>
      <c r="AG91" s="61">
        <f t="shared" si="109"/>
        <v>0</v>
      </c>
      <c r="AH91" s="61">
        <f t="shared" si="109"/>
        <v>0</v>
      </c>
      <c r="AI91" s="61">
        <f t="shared" si="109"/>
        <v>0</v>
      </c>
      <c r="AJ91" s="62">
        <f t="shared" si="109"/>
        <v>0</v>
      </c>
      <c r="AK91" s="61">
        <f t="shared" si="109"/>
        <v>0</v>
      </c>
      <c r="AL91" s="61">
        <f t="shared" si="109"/>
        <v>0</v>
      </c>
      <c r="AM91" s="61">
        <f t="shared" si="109"/>
        <v>0</v>
      </c>
      <c r="AN91" s="61">
        <f t="shared" si="109"/>
        <v>0</v>
      </c>
      <c r="AO91" s="61">
        <f t="shared" si="109"/>
        <v>0</v>
      </c>
      <c r="AP91" s="61">
        <f t="shared" si="109"/>
        <v>0</v>
      </c>
      <c r="AQ91" s="61">
        <f t="shared" si="109"/>
        <v>0</v>
      </c>
      <c r="AR91" s="61">
        <f t="shared" si="109"/>
        <v>0</v>
      </c>
      <c r="AS91" s="61">
        <f t="shared" si="109"/>
        <v>0</v>
      </c>
      <c r="AT91" s="61">
        <f t="shared" si="109"/>
        <v>0</v>
      </c>
      <c r="AU91" s="61">
        <f t="shared" si="109"/>
        <v>0</v>
      </c>
      <c r="AV91" s="61">
        <f t="shared" si="109"/>
        <v>0</v>
      </c>
      <c r="AW91" s="61">
        <f t="shared" si="109"/>
        <v>0</v>
      </c>
      <c r="AX91" s="61">
        <f t="shared" si="109"/>
        <v>0</v>
      </c>
      <c r="AY91" s="61">
        <f t="shared" si="109"/>
        <v>0</v>
      </c>
      <c r="AZ91" s="61">
        <f t="shared" si="109"/>
        <v>0</v>
      </c>
      <c r="BA91" s="61">
        <f t="shared" si="109"/>
        <v>0</v>
      </c>
      <c r="BB91" s="61">
        <f t="shared" si="109"/>
        <v>0</v>
      </c>
      <c r="BC91" s="61">
        <f t="shared" si="109"/>
        <v>0</v>
      </c>
      <c r="BD91" s="61">
        <f t="shared" si="109"/>
        <v>0</v>
      </c>
      <c r="BE91" s="61">
        <f t="shared" si="109"/>
        <v>0</v>
      </c>
      <c r="BF91" s="61">
        <f t="shared" si="109"/>
        <v>0</v>
      </c>
      <c r="BG91" s="61">
        <f t="shared" si="109"/>
        <v>0</v>
      </c>
      <c r="BH91" s="61">
        <f t="shared" si="109"/>
        <v>0</v>
      </c>
      <c r="BI91" s="61">
        <f t="shared" si="109"/>
        <v>0</v>
      </c>
      <c r="BJ91" s="61">
        <f t="shared" si="109"/>
        <v>0</v>
      </c>
      <c r="BK91" s="61">
        <f t="shared" si="109"/>
        <v>0</v>
      </c>
      <c r="BL91" s="61">
        <f t="shared" si="109"/>
        <v>0</v>
      </c>
      <c r="BM91" s="61">
        <f t="shared" si="109"/>
        <v>0</v>
      </c>
      <c r="BN91" s="61">
        <f t="shared" si="109"/>
        <v>0</v>
      </c>
      <c r="BO91" s="61">
        <f t="shared" si="109"/>
        <v>0</v>
      </c>
      <c r="BP91" s="61">
        <f t="shared" si="109"/>
        <v>0</v>
      </c>
      <c r="BQ91" s="61">
        <f t="shared" si="109"/>
        <v>0</v>
      </c>
      <c r="BR91" s="61">
        <f t="shared" si="109"/>
        <v>0</v>
      </c>
      <c r="BS91" s="61">
        <f t="shared" si="109"/>
        <v>0</v>
      </c>
      <c r="BT91" s="61">
        <f t="shared" si="109"/>
        <v>0</v>
      </c>
      <c r="BU91" s="61">
        <f t="shared" ref="BU91:CH91" si="110">IF(BU82=0,0,BU82*BU87)</f>
        <v>0</v>
      </c>
      <c r="BV91" s="61">
        <f t="shared" si="110"/>
        <v>0</v>
      </c>
      <c r="BW91" s="61">
        <f t="shared" si="110"/>
        <v>0</v>
      </c>
      <c r="BX91" s="61">
        <f t="shared" si="110"/>
        <v>0</v>
      </c>
      <c r="BY91" s="61">
        <f t="shared" si="110"/>
        <v>0</v>
      </c>
      <c r="BZ91" s="61">
        <f t="shared" si="110"/>
        <v>0</v>
      </c>
      <c r="CA91" s="61">
        <f t="shared" si="110"/>
        <v>0</v>
      </c>
      <c r="CB91" s="61">
        <f t="shared" si="110"/>
        <v>0</v>
      </c>
      <c r="CC91" s="61">
        <f t="shared" si="110"/>
        <v>0</v>
      </c>
      <c r="CD91" s="61">
        <f t="shared" si="110"/>
        <v>0</v>
      </c>
      <c r="CE91" s="61">
        <f t="shared" si="110"/>
        <v>0</v>
      </c>
      <c r="CF91" s="61">
        <f t="shared" si="110"/>
        <v>0</v>
      </c>
      <c r="CG91" s="61">
        <f t="shared" si="110"/>
        <v>0</v>
      </c>
      <c r="CH91" s="61">
        <f t="shared" si="110"/>
        <v>14.035679999999997</v>
      </c>
      <c r="CI91" s="61"/>
    </row>
    <row r="92" spans="4:87" x14ac:dyDescent="0.25">
      <c r="D92" t="s">
        <v>100</v>
      </c>
      <c r="E92" t="s">
        <v>101</v>
      </c>
      <c r="F92">
        <f>(LN(2))/35</f>
        <v>1.980420515885558E-2</v>
      </c>
      <c r="G92" s="61">
        <v>0</v>
      </c>
      <c r="H92" s="61">
        <f>G92*EXP(-$F$92)+G88*(1-EXP(-$F$92))/$F$92</f>
        <v>0</v>
      </c>
      <c r="I92" s="61">
        <f t="shared" ref="I92:BT92" si="111">H92*EXP(-$F$92)+H88*(1-EXP(-$F$92))/$F$92</f>
        <v>0</v>
      </c>
      <c r="J92" s="61">
        <f t="shared" si="111"/>
        <v>0</v>
      </c>
      <c r="K92" s="61">
        <f t="shared" si="111"/>
        <v>0</v>
      </c>
      <c r="L92" s="61">
        <f t="shared" si="111"/>
        <v>0</v>
      </c>
      <c r="M92" s="61">
        <f t="shared" si="111"/>
        <v>0</v>
      </c>
      <c r="N92" s="61">
        <f t="shared" si="111"/>
        <v>0</v>
      </c>
      <c r="O92" s="61">
        <f t="shared" si="111"/>
        <v>0</v>
      </c>
      <c r="P92" s="61">
        <f t="shared" si="111"/>
        <v>0</v>
      </c>
      <c r="Q92" s="61">
        <f t="shared" si="111"/>
        <v>0</v>
      </c>
      <c r="R92" s="61">
        <f t="shared" si="111"/>
        <v>0</v>
      </c>
      <c r="S92" s="61">
        <f t="shared" si="111"/>
        <v>0</v>
      </c>
      <c r="T92" s="61">
        <f t="shared" si="111"/>
        <v>0</v>
      </c>
      <c r="U92" s="61">
        <f t="shared" si="111"/>
        <v>0</v>
      </c>
      <c r="V92" s="61">
        <f t="shared" si="111"/>
        <v>0</v>
      </c>
      <c r="W92" s="61">
        <f t="shared" si="111"/>
        <v>0</v>
      </c>
      <c r="X92" s="61">
        <f t="shared" si="111"/>
        <v>0</v>
      </c>
      <c r="Y92" s="61">
        <f t="shared" si="111"/>
        <v>0</v>
      </c>
      <c r="Z92" s="61">
        <f t="shared" si="111"/>
        <v>0</v>
      </c>
      <c r="AA92" s="61">
        <f t="shared" si="111"/>
        <v>0</v>
      </c>
      <c r="AB92" s="61">
        <f t="shared" si="111"/>
        <v>0</v>
      </c>
      <c r="AC92" s="61">
        <f t="shared" si="111"/>
        <v>0</v>
      </c>
      <c r="AD92" s="61">
        <f t="shared" si="111"/>
        <v>0</v>
      </c>
      <c r="AE92" s="61">
        <f t="shared" si="111"/>
        <v>0</v>
      </c>
      <c r="AF92" s="61">
        <f t="shared" si="111"/>
        <v>0</v>
      </c>
      <c r="AG92" s="61">
        <f t="shared" si="111"/>
        <v>0</v>
      </c>
      <c r="AH92" s="61">
        <f t="shared" si="111"/>
        <v>0</v>
      </c>
      <c r="AI92" s="61">
        <f t="shared" si="111"/>
        <v>0</v>
      </c>
      <c r="AJ92" s="62">
        <f t="shared" si="111"/>
        <v>0</v>
      </c>
      <c r="AK92" s="61">
        <f t="shared" si="111"/>
        <v>0</v>
      </c>
      <c r="AL92" s="61">
        <f t="shared" si="111"/>
        <v>0</v>
      </c>
      <c r="AM92" s="61">
        <f t="shared" si="111"/>
        <v>0</v>
      </c>
      <c r="AN92" s="61">
        <f t="shared" si="111"/>
        <v>0</v>
      </c>
      <c r="AO92" s="61">
        <f t="shared" si="111"/>
        <v>0</v>
      </c>
      <c r="AP92" s="61">
        <f t="shared" si="111"/>
        <v>0</v>
      </c>
      <c r="AQ92" s="61">
        <f t="shared" si="111"/>
        <v>0</v>
      </c>
      <c r="AR92" s="61">
        <f t="shared" si="111"/>
        <v>0</v>
      </c>
      <c r="AS92" s="61">
        <f t="shared" si="111"/>
        <v>0</v>
      </c>
      <c r="AT92" s="61">
        <f t="shared" si="111"/>
        <v>0</v>
      </c>
      <c r="AU92" s="61">
        <f t="shared" si="111"/>
        <v>0</v>
      </c>
      <c r="AV92" s="61">
        <f t="shared" si="111"/>
        <v>0</v>
      </c>
      <c r="AW92" s="61">
        <f t="shared" si="111"/>
        <v>0</v>
      </c>
      <c r="AX92" s="61">
        <f t="shared" si="111"/>
        <v>0</v>
      </c>
      <c r="AY92" s="61">
        <f t="shared" si="111"/>
        <v>0</v>
      </c>
      <c r="AZ92" s="61">
        <f t="shared" si="111"/>
        <v>0</v>
      </c>
      <c r="BA92" s="61">
        <f t="shared" si="111"/>
        <v>0</v>
      </c>
      <c r="BB92" s="61">
        <f t="shared" si="111"/>
        <v>0</v>
      </c>
      <c r="BC92" s="61">
        <f t="shared" si="111"/>
        <v>0</v>
      </c>
      <c r="BD92" s="61">
        <f t="shared" si="111"/>
        <v>0</v>
      </c>
      <c r="BE92" s="61">
        <f t="shared" si="111"/>
        <v>0</v>
      </c>
      <c r="BF92" s="61">
        <f t="shared" si="111"/>
        <v>0</v>
      </c>
      <c r="BG92" s="61">
        <f t="shared" si="111"/>
        <v>0</v>
      </c>
      <c r="BH92" s="61">
        <f t="shared" si="111"/>
        <v>0</v>
      </c>
      <c r="BI92" s="61">
        <f t="shared" si="111"/>
        <v>0</v>
      </c>
      <c r="BJ92" s="61">
        <f t="shared" si="111"/>
        <v>0</v>
      </c>
      <c r="BK92" s="61">
        <f t="shared" si="111"/>
        <v>0</v>
      </c>
      <c r="BL92" s="61">
        <f t="shared" si="111"/>
        <v>0</v>
      </c>
      <c r="BM92" s="61">
        <f t="shared" si="111"/>
        <v>0</v>
      </c>
      <c r="BN92" s="61">
        <f t="shared" si="111"/>
        <v>0</v>
      </c>
      <c r="BO92" s="61">
        <f t="shared" si="111"/>
        <v>0</v>
      </c>
      <c r="BP92" s="61">
        <f t="shared" si="111"/>
        <v>0</v>
      </c>
      <c r="BQ92" s="61">
        <f t="shared" si="111"/>
        <v>0</v>
      </c>
      <c r="BR92" s="61">
        <f t="shared" si="111"/>
        <v>0</v>
      </c>
      <c r="BS92" s="61">
        <f t="shared" si="111"/>
        <v>0</v>
      </c>
      <c r="BT92" s="61">
        <f t="shared" si="111"/>
        <v>0</v>
      </c>
      <c r="BU92" s="61">
        <f t="shared" ref="BU92:CH92" si="112">BT92*EXP(-$F$92)+BT88*(1-EXP(-$F$92))/$F$92</f>
        <v>0</v>
      </c>
      <c r="BV92" s="61">
        <f t="shared" si="112"/>
        <v>0</v>
      </c>
      <c r="BW92" s="61">
        <f t="shared" si="112"/>
        <v>0</v>
      </c>
      <c r="BX92" s="61">
        <f t="shared" si="112"/>
        <v>0</v>
      </c>
      <c r="BY92" s="61">
        <f t="shared" si="112"/>
        <v>0</v>
      </c>
      <c r="BZ92" s="61">
        <f t="shared" si="112"/>
        <v>0</v>
      </c>
      <c r="CA92" s="61">
        <f t="shared" si="112"/>
        <v>0</v>
      </c>
      <c r="CB92" s="61">
        <f t="shared" si="112"/>
        <v>0</v>
      </c>
      <c r="CC92" s="61">
        <f t="shared" si="112"/>
        <v>0</v>
      </c>
      <c r="CD92" s="61">
        <f t="shared" si="112"/>
        <v>0</v>
      </c>
      <c r="CE92" s="61">
        <f t="shared" si="112"/>
        <v>0</v>
      </c>
      <c r="CF92" s="61">
        <f t="shared" si="112"/>
        <v>0</v>
      </c>
      <c r="CG92" s="61">
        <f t="shared" si="112"/>
        <v>0</v>
      </c>
      <c r="CH92" s="61">
        <f t="shared" si="112"/>
        <v>0</v>
      </c>
      <c r="CI92" s="61"/>
    </row>
    <row r="93" spans="4:87" x14ac:dyDescent="0.25">
      <c r="D93" t="s">
        <v>102</v>
      </c>
      <c r="E93" t="s">
        <v>103</v>
      </c>
      <c r="F93">
        <f>LN(2)/25</f>
        <v>2.7725887222397813E-2</v>
      </c>
      <c r="G93" s="61">
        <v>0</v>
      </c>
      <c r="H93" s="61">
        <f>G93*EXP(-$F$93)+G89*(1-EXP(-$F$93))/$F$93</f>
        <v>0</v>
      </c>
      <c r="I93" s="61">
        <f t="shared" ref="I93:BT93" si="113">H93*EXP(-$F$93)+H89*(1-EXP(-$F$93))/$F$93</f>
        <v>0</v>
      </c>
      <c r="J93" s="61">
        <f t="shared" si="113"/>
        <v>0</v>
      </c>
      <c r="K93" s="61">
        <f t="shared" si="113"/>
        <v>0</v>
      </c>
      <c r="L93" s="61">
        <f t="shared" si="113"/>
        <v>0</v>
      </c>
      <c r="M93" s="61">
        <f t="shared" si="113"/>
        <v>0</v>
      </c>
      <c r="N93" s="61">
        <f t="shared" si="113"/>
        <v>0</v>
      </c>
      <c r="O93" s="61">
        <f t="shared" si="113"/>
        <v>0</v>
      </c>
      <c r="P93" s="61">
        <f t="shared" si="113"/>
        <v>0</v>
      </c>
      <c r="Q93" s="61">
        <f t="shared" si="113"/>
        <v>0</v>
      </c>
      <c r="R93" s="61">
        <f t="shared" si="113"/>
        <v>0</v>
      </c>
      <c r="S93" s="61">
        <f t="shared" si="113"/>
        <v>0</v>
      </c>
      <c r="T93" s="61">
        <f t="shared" si="113"/>
        <v>0</v>
      </c>
      <c r="U93" s="61">
        <f t="shared" si="113"/>
        <v>0</v>
      </c>
      <c r="V93" s="61">
        <f t="shared" si="113"/>
        <v>0</v>
      </c>
      <c r="W93" s="61">
        <f t="shared" si="113"/>
        <v>0</v>
      </c>
      <c r="X93" s="61">
        <f t="shared" si="113"/>
        <v>0</v>
      </c>
      <c r="Y93" s="61">
        <f t="shared" si="113"/>
        <v>0</v>
      </c>
      <c r="Z93" s="61">
        <f t="shared" si="113"/>
        <v>0</v>
      </c>
      <c r="AA93" s="61">
        <f t="shared" si="113"/>
        <v>0</v>
      </c>
      <c r="AB93" s="61">
        <f t="shared" si="113"/>
        <v>0</v>
      </c>
      <c r="AC93" s="61">
        <f t="shared" si="113"/>
        <v>0</v>
      </c>
      <c r="AD93" s="61">
        <f t="shared" si="113"/>
        <v>0</v>
      </c>
      <c r="AE93" s="61">
        <f t="shared" si="113"/>
        <v>0</v>
      </c>
      <c r="AF93" s="61">
        <f t="shared" si="113"/>
        <v>0</v>
      </c>
      <c r="AG93" s="61">
        <f t="shared" si="113"/>
        <v>0</v>
      </c>
      <c r="AH93" s="61">
        <f t="shared" si="113"/>
        <v>0</v>
      </c>
      <c r="AI93" s="61">
        <f t="shared" si="113"/>
        <v>0</v>
      </c>
      <c r="AJ93" s="62">
        <f t="shared" si="113"/>
        <v>0</v>
      </c>
      <c r="AK93" s="61">
        <f t="shared" si="113"/>
        <v>0</v>
      </c>
      <c r="AL93" s="61">
        <f t="shared" si="113"/>
        <v>0</v>
      </c>
      <c r="AM93" s="61">
        <f t="shared" si="113"/>
        <v>0</v>
      </c>
      <c r="AN93" s="61">
        <f t="shared" si="113"/>
        <v>0</v>
      </c>
      <c r="AO93" s="61">
        <f t="shared" si="113"/>
        <v>0</v>
      </c>
      <c r="AP93" s="61">
        <f t="shared" si="113"/>
        <v>0</v>
      </c>
      <c r="AQ93" s="61">
        <f t="shared" si="113"/>
        <v>0</v>
      </c>
      <c r="AR93" s="61">
        <f t="shared" si="113"/>
        <v>0</v>
      </c>
      <c r="AS93" s="61">
        <f t="shared" si="113"/>
        <v>0</v>
      </c>
      <c r="AT93" s="61">
        <f t="shared" si="113"/>
        <v>0</v>
      </c>
      <c r="AU93" s="61">
        <f t="shared" si="113"/>
        <v>0</v>
      </c>
      <c r="AV93" s="61">
        <f t="shared" si="113"/>
        <v>0</v>
      </c>
      <c r="AW93" s="61">
        <f t="shared" si="113"/>
        <v>0</v>
      </c>
      <c r="AX93" s="61">
        <f t="shared" si="113"/>
        <v>0</v>
      </c>
      <c r="AY93" s="61">
        <f t="shared" si="113"/>
        <v>0</v>
      </c>
      <c r="AZ93" s="61">
        <f t="shared" si="113"/>
        <v>0</v>
      </c>
      <c r="BA93" s="61">
        <f t="shared" si="113"/>
        <v>0</v>
      </c>
      <c r="BB93" s="61">
        <f t="shared" si="113"/>
        <v>0</v>
      </c>
      <c r="BC93" s="61">
        <f t="shared" si="113"/>
        <v>0</v>
      </c>
      <c r="BD93" s="61">
        <f t="shared" si="113"/>
        <v>0</v>
      </c>
      <c r="BE93" s="61">
        <f t="shared" si="113"/>
        <v>0</v>
      </c>
      <c r="BF93" s="61">
        <f t="shared" si="113"/>
        <v>0</v>
      </c>
      <c r="BG93" s="61">
        <f t="shared" si="113"/>
        <v>0</v>
      </c>
      <c r="BH93" s="61">
        <f t="shared" si="113"/>
        <v>0</v>
      </c>
      <c r="BI93" s="61">
        <f t="shared" si="113"/>
        <v>0</v>
      </c>
      <c r="BJ93" s="61">
        <f t="shared" si="113"/>
        <v>0</v>
      </c>
      <c r="BK93" s="61">
        <f t="shared" si="113"/>
        <v>0</v>
      </c>
      <c r="BL93" s="61">
        <f t="shared" si="113"/>
        <v>0</v>
      </c>
      <c r="BM93" s="61">
        <f t="shared" si="113"/>
        <v>0</v>
      </c>
      <c r="BN93" s="61">
        <f t="shared" si="113"/>
        <v>0</v>
      </c>
      <c r="BO93" s="61">
        <f t="shared" si="113"/>
        <v>0</v>
      </c>
      <c r="BP93" s="61">
        <f t="shared" si="113"/>
        <v>0</v>
      </c>
      <c r="BQ93" s="61">
        <f t="shared" si="113"/>
        <v>0</v>
      </c>
      <c r="BR93" s="61">
        <f t="shared" si="113"/>
        <v>0</v>
      </c>
      <c r="BS93" s="61">
        <f t="shared" si="113"/>
        <v>0</v>
      </c>
      <c r="BT93" s="61">
        <f t="shared" si="113"/>
        <v>0</v>
      </c>
      <c r="BU93" s="61">
        <f t="shared" ref="BU93:CH93" si="114">BT93*EXP(-$F$93)+BT89*(1-EXP(-$F$93))/$F$93</f>
        <v>0</v>
      </c>
      <c r="BV93" s="61">
        <f t="shared" si="114"/>
        <v>0</v>
      </c>
      <c r="BW93" s="61">
        <f t="shared" si="114"/>
        <v>0</v>
      </c>
      <c r="BX93" s="61">
        <f t="shared" si="114"/>
        <v>0</v>
      </c>
      <c r="BY93" s="61">
        <f t="shared" si="114"/>
        <v>0</v>
      </c>
      <c r="BZ93" s="61">
        <f t="shared" si="114"/>
        <v>0</v>
      </c>
      <c r="CA93" s="61">
        <f t="shared" si="114"/>
        <v>0</v>
      </c>
      <c r="CB93" s="61">
        <f t="shared" si="114"/>
        <v>0</v>
      </c>
      <c r="CC93" s="61">
        <f t="shared" si="114"/>
        <v>0</v>
      </c>
      <c r="CD93" s="61">
        <f t="shared" si="114"/>
        <v>0</v>
      </c>
      <c r="CE93" s="61">
        <f t="shared" si="114"/>
        <v>0</v>
      </c>
      <c r="CF93" s="61">
        <f t="shared" si="114"/>
        <v>0</v>
      </c>
      <c r="CG93" s="61">
        <f t="shared" si="114"/>
        <v>0</v>
      </c>
      <c r="CH93" s="61">
        <f t="shared" si="114"/>
        <v>0</v>
      </c>
      <c r="CI93" s="61"/>
    </row>
    <row r="94" spans="4:87" x14ac:dyDescent="0.25">
      <c r="D94" t="s">
        <v>104</v>
      </c>
      <c r="E94" t="s">
        <v>105</v>
      </c>
      <c r="F94">
        <f>LN(2)/2</f>
        <v>0.34657359027997264</v>
      </c>
      <c r="G94" s="61">
        <v>0</v>
      </c>
      <c r="H94" s="61">
        <f>G94*EXP(-$F$94)+G90*(1-EXP(-$F$94))/$F$94</f>
        <v>0</v>
      </c>
      <c r="I94" s="61">
        <f t="shared" ref="I94:BT94" si="115">H94*EXP(-$F$94)+H90*(1-EXP(-$F$94))/$F$94</f>
        <v>0</v>
      </c>
      <c r="J94" s="61">
        <f t="shared" si="115"/>
        <v>0</v>
      </c>
      <c r="K94" s="61">
        <f t="shared" si="115"/>
        <v>0</v>
      </c>
      <c r="L94" s="61">
        <f t="shared" si="115"/>
        <v>0</v>
      </c>
      <c r="M94" s="61">
        <f t="shared" si="115"/>
        <v>0</v>
      </c>
      <c r="N94" s="61">
        <f t="shared" si="115"/>
        <v>0</v>
      </c>
      <c r="O94" s="61">
        <f t="shared" si="115"/>
        <v>0</v>
      </c>
      <c r="P94" s="61">
        <f t="shared" si="115"/>
        <v>0</v>
      </c>
      <c r="Q94" s="61">
        <f t="shared" si="115"/>
        <v>0</v>
      </c>
      <c r="R94" s="61">
        <f t="shared" si="115"/>
        <v>0</v>
      </c>
      <c r="S94" s="61">
        <f t="shared" si="115"/>
        <v>0</v>
      </c>
      <c r="T94" s="61">
        <f t="shared" si="115"/>
        <v>0</v>
      </c>
      <c r="U94" s="61">
        <f t="shared" si="115"/>
        <v>0</v>
      </c>
      <c r="V94" s="61">
        <f t="shared" si="115"/>
        <v>0</v>
      </c>
      <c r="W94" s="61">
        <f t="shared" si="115"/>
        <v>0</v>
      </c>
      <c r="X94" s="61">
        <f t="shared" si="115"/>
        <v>0</v>
      </c>
      <c r="Y94" s="61">
        <f t="shared" si="115"/>
        <v>0</v>
      </c>
      <c r="Z94" s="61">
        <f t="shared" si="115"/>
        <v>0</v>
      </c>
      <c r="AA94" s="61">
        <f t="shared" si="115"/>
        <v>0</v>
      </c>
      <c r="AB94" s="61">
        <f t="shared" si="115"/>
        <v>0</v>
      </c>
      <c r="AC94" s="61">
        <f t="shared" si="115"/>
        <v>0</v>
      </c>
      <c r="AD94" s="61">
        <f t="shared" si="115"/>
        <v>0</v>
      </c>
      <c r="AE94" s="61">
        <f t="shared" si="115"/>
        <v>0</v>
      </c>
      <c r="AF94" s="61">
        <f t="shared" si="115"/>
        <v>0</v>
      </c>
      <c r="AG94" s="61">
        <f t="shared" si="115"/>
        <v>0</v>
      </c>
      <c r="AH94" s="61">
        <f t="shared" si="115"/>
        <v>0</v>
      </c>
      <c r="AI94" s="61">
        <f t="shared" si="115"/>
        <v>0</v>
      </c>
      <c r="AJ94" s="62">
        <f t="shared" si="115"/>
        <v>0</v>
      </c>
      <c r="AK94" s="61">
        <f t="shared" si="115"/>
        <v>0</v>
      </c>
      <c r="AL94" s="61">
        <f t="shared" si="115"/>
        <v>0</v>
      </c>
      <c r="AM94" s="61">
        <f t="shared" si="115"/>
        <v>0</v>
      </c>
      <c r="AN94" s="61">
        <f t="shared" si="115"/>
        <v>0</v>
      </c>
      <c r="AO94" s="61">
        <f t="shared" si="115"/>
        <v>0</v>
      </c>
      <c r="AP94" s="61">
        <f t="shared" si="115"/>
        <v>0</v>
      </c>
      <c r="AQ94" s="61">
        <f t="shared" si="115"/>
        <v>0</v>
      </c>
      <c r="AR94" s="61">
        <f t="shared" si="115"/>
        <v>0</v>
      </c>
      <c r="AS94" s="61">
        <f t="shared" si="115"/>
        <v>0</v>
      </c>
      <c r="AT94" s="61">
        <f t="shared" si="115"/>
        <v>0</v>
      </c>
      <c r="AU94" s="61">
        <f t="shared" si="115"/>
        <v>0</v>
      </c>
      <c r="AV94" s="61">
        <f t="shared" si="115"/>
        <v>0</v>
      </c>
      <c r="AW94" s="61">
        <f t="shared" si="115"/>
        <v>0</v>
      </c>
      <c r="AX94" s="61">
        <f t="shared" si="115"/>
        <v>0</v>
      </c>
      <c r="AY94" s="61">
        <f t="shared" si="115"/>
        <v>0</v>
      </c>
      <c r="AZ94" s="61">
        <f t="shared" si="115"/>
        <v>0</v>
      </c>
      <c r="BA94" s="61">
        <f t="shared" si="115"/>
        <v>0</v>
      </c>
      <c r="BB94" s="61">
        <f t="shared" si="115"/>
        <v>0</v>
      </c>
      <c r="BC94" s="61">
        <f t="shared" si="115"/>
        <v>0</v>
      </c>
      <c r="BD94" s="61">
        <f t="shared" si="115"/>
        <v>0</v>
      </c>
      <c r="BE94" s="61">
        <f t="shared" si="115"/>
        <v>0</v>
      </c>
      <c r="BF94" s="61">
        <f t="shared" si="115"/>
        <v>0</v>
      </c>
      <c r="BG94" s="61">
        <f t="shared" si="115"/>
        <v>0</v>
      </c>
      <c r="BH94" s="61">
        <f t="shared" si="115"/>
        <v>0</v>
      </c>
      <c r="BI94" s="61">
        <f t="shared" si="115"/>
        <v>0</v>
      </c>
      <c r="BJ94" s="61">
        <f t="shared" si="115"/>
        <v>0</v>
      </c>
      <c r="BK94" s="61">
        <f t="shared" si="115"/>
        <v>0</v>
      </c>
      <c r="BL94" s="61">
        <f t="shared" si="115"/>
        <v>0</v>
      </c>
      <c r="BM94" s="61">
        <f t="shared" si="115"/>
        <v>0</v>
      </c>
      <c r="BN94" s="61">
        <f t="shared" si="115"/>
        <v>0</v>
      </c>
      <c r="BO94" s="61">
        <f t="shared" si="115"/>
        <v>0</v>
      </c>
      <c r="BP94" s="61">
        <f t="shared" si="115"/>
        <v>0</v>
      </c>
      <c r="BQ94" s="61">
        <f t="shared" si="115"/>
        <v>0</v>
      </c>
      <c r="BR94" s="61">
        <f t="shared" si="115"/>
        <v>0</v>
      </c>
      <c r="BS94" s="61">
        <f t="shared" si="115"/>
        <v>0</v>
      </c>
      <c r="BT94" s="61">
        <f t="shared" si="115"/>
        <v>0</v>
      </c>
      <c r="BU94" s="61">
        <f t="shared" ref="BU94:CH94" si="116">BT94*EXP(-$F$94)+BT90*(1-EXP(-$F$94))/$F$94</f>
        <v>0</v>
      </c>
      <c r="BV94" s="61">
        <f t="shared" si="116"/>
        <v>0</v>
      </c>
      <c r="BW94" s="61">
        <f t="shared" si="116"/>
        <v>0</v>
      </c>
      <c r="BX94" s="61">
        <f t="shared" si="116"/>
        <v>0</v>
      </c>
      <c r="BY94" s="61">
        <f t="shared" si="116"/>
        <v>0</v>
      </c>
      <c r="BZ94" s="61">
        <f t="shared" si="116"/>
        <v>0</v>
      </c>
      <c r="CA94" s="61">
        <f t="shared" si="116"/>
        <v>0</v>
      </c>
      <c r="CB94" s="61">
        <f t="shared" si="116"/>
        <v>0</v>
      </c>
      <c r="CC94" s="61">
        <f t="shared" si="116"/>
        <v>0</v>
      </c>
      <c r="CD94" s="61">
        <f t="shared" si="116"/>
        <v>0</v>
      </c>
      <c r="CE94" s="61">
        <f t="shared" si="116"/>
        <v>0</v>
      </c>
      <c r="CF94" s="61">
        <f t="shared" si="116"/>
        <v>0</v>
      </c>
      <c r="CG94" s="61">
        <f t="shared" si="116"/>
        <v>0</v>
      </c>
      <c r="CH94" s="61">
        <f t="shared" si="116"/>
        <v>0</v>
      </c>
      <c r="CI94" s="61"/>
    </row>
    <row r="95" spans="4:87" x14ac:dyDescent="0.25">
      <c r="D95" t="s">
        <v>106</v>
      </c>
      <c r="E95" s="76" t="s">
        <v>107</v>
      </c>
      <c r="G95" s="61">
        <v>0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61">
        <v>0</v>
      </c>
      <c r="T95" s="61">
        <v>0</v>
      </c>
      <c r="U95" s="61">
        <v>0</v>
      </c>
      <c r="V95" s="61">
        <v>0</v>
      </c>
      <c r="W95" s="61">
        <v>0</v>
      </c>
      <c r="X95" s="61">
        <v>0</v>
      </c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61">
        <v>0</v>
      </c>
      <c r="AE95" s="61">
        <v>0</v>
      </c>
      <c r="AF95" s="61">
        <v>0</v>
      </c>
      <c r="AG95" s="61">
        <v>0</v>
      </c>
      <c r="AH95" s="61">
        <v>0</v>
      </c>
      <c r="AI95" s="61">
        <v>0</v>
      </c>
      <c r="AJ95" s="62">
        <v>0</v>
      </c>
      <c r="AK95" s="61">
        <v>0</v>
      </c>
      <c r="AL95" s="61">
        <v>0</v>
      </c>
      <c r="AM95" s="61">
        <v>0</v>
      </c>
      <c r="AN95" s="61">
        <v>0</v>
      </c>
      <c r="AO95" s="61">
        <v>0</v>
      </c>
      <c r="AP95" s="61">
        <v>0</v>
      </c>
      <c r="AQ95" s="61">
        <v>0</v>
      </c>
      <c r="AR95" s="61">
        <v>0</v>
      </c>
      <c r="AS95" s="61">
        <v>0</v>
      </c>
      <c r="AT95" s="61">
        <v>0</v>
      </c>
      <c r="AU95" s="61">
        <v>0</v>
      </c>
      <c r="AV95" s="61">
        <v>0</v>
      </c>
      <c r="AW95" s="61">
        <v>0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61">
        <v>0</v>
      </c>
      <c r="BE95" s="61">
        <v>0</v>
      </c>
      <c r="BF95" s="61">
        <v>0</v>
      </c>
      <c r="BG95" s="61">
        <v>0</v>
      </c>
      <c r="BH95" s="61">
        <v>0</v>
      </c>
      <c r="BI95" s="61">
        <v>0</v>
      </c>
      <c r="BJ95" s="61">
        <v>0</v>
      </c>
      <c r="BK95" s="61">
        <v>0</v>
      </c>
      <c r="BL95" s="61">
        <v>0</v>
      </c>
      <c r="BM95" s="61">
        <v>0</v>
      </c>
      <c r="BN95" s="61">
        <v>0</v>
      </c>
      <c r="BO95" s="61">
        <v>0</v>
      </c>
      <c r="BP95" s="61">
        <v>0</v>
      </c>
      <c r="BQ95" s="61">
        <v>0</v>
      </c>
      <c r="BR95" s="61">
        <v>0</v>
      </c>
      <c r="BS95" s="61">
        <v>0</v>
      </c>
      <c r="BT95" s="61">
        <v>0</v>
      </c>
      <c r="BU95" s="61">
        <v>0</v>
      </c>
      <c r="BV95" s="61">
        <v>0</v>
      </c>
      <c r="BW95" s="61">
        <v>0</v>
      </c>
      <c r="BX95" s="61">
        <v>0</v>
      </c>
      <c r="BY95" s="61">
        <v>0</v>
      </c>
      <c r="BZ95" s="61">
        <v>0</v>
      </c>
      <c r="CA95" s="61">
        <v>0</v>
      </c>
      <c r="CB95" s="61">
        <v>0</v>
      </c>
      <c r="CC95" s="61">
        <v>0</v>
      </c>
      <c r="CD95" s="61">
        <v>0</v>
      </c>
      <c r="CE95" s="61">
        <v>0</v>
      </c>
      <c r="CF95" s="61">
        <v>0</v>
      </c>
      <c r="CG95" s="61">
        <v>0</v>
      </c>
      <c r="CH95" s="61">
        <v>0</v>
      </c>
      <c r="CI95" s="61"/>
    </row>
    <row r="96" spans="4:87" x14ac:dyDescent="0.25">
      <c r="D96" t="s">
        <v>108</v>
      </c>
      <c r="G96" s="61">
        <f>SUM(G92:G95)</f>
        <v>0</v>
      </c>
      <c r="H96" s="61">
        <f>SUM(H92:H95)</f>
        <v>0</v>
      </c>
      <c r="I96" s="61">
        <f t="shared" ref="I96:BT96" si="117">SUM(I92:I95)</f>
        <v>0</v>
      </c>
      <c r="J96" s="61">
        <f t="shared" si="117"/>
        <v>0</v>
      </c>
      <c r="K96" s="61">
        <f t="shared" si="117"/>
        <v>0</v>
      </c>
      <c r="L96" s="61">
        <f t="shared" si="117"/>
        <v>0</v>
      </c>
      <c r="M96" s="61">
        <f t="shared" si="117"/>
        <v>0</v>
      </c>
      <c r="N96" s="61">
        <f t="shared" si="117"/>
        <v>0</v>
      </c>
      <c r="O96" s="61">
        <f t="shared" si="117"/>
        <v>0</v>
      </c>
      <c r="P96" s="61">
        <f t="shared" si="117"/>
        <v>0</v>
      </c>
      <c r="Q96" s="61">
        <f t="shared" si="117"/>
        <v>0</v>
      </c>
      <c r="R96" s="61">
        <f t="shared" si="117"/>
        <v>0</v>
      </c>
      <c r="S96" s="61">
        <f t="shared" si="117"/>
        <v>0</v>
      </c>
      <c r="T96" s="61">
        <f t="shared" si="117"/>
        <v>0</v>
      </c>
      <c r="U96" s="61">
        <f t="shared" si="117"/>
        <v>0</v>
      </c>
      <c r="V96" s="61">
        <f t="shared" si="117"/>
        <v>0</v>
      </c>
      <c r="W96" s="61">
        <f t="shared" si="117"/>
        <v>0</v>
      </c>
      <c r="X96" s="61">
        <f t="shared" si="117"/>
        <v>0</v>
      </c>
      <c r="Y96" s="61">
        <f t="shared" si="117"/>
        <v>0</v>
      </c>
      <c r="Z96" s="61">
        <f t="shared" si="117"/>
        <v>0</v>
      </c>
      <c r="AA96" s="61">
        <f t="shared" si="117"/>
        <v>0</v>
      </c>
      <c r="AB96" s="61">
        <f t="shared" si="117"/>
        <v>0</v>
      </c>
      <c r="AC96" s="61">
        <f t="shared" si="117"/>
        <v>0</v>
      </c>
      <c r="AD96" s="61">
        <f t="shared" si="117"/>
        <v>0</v>
      </c>
      <c r="AE96" s="61">
        <f t="shared" si="117"/>
        <v>0</v>
      </c>
      <c r="AF96" s="61">
        <f t="shared" si="117"/>
        <v>0</v>
      </c>
      <c r="AG96" s="61">
        <f t="shared" si="117"/>
        <v>0</v>
      </c>
      <c r="AH96" s="61">
        <f t="shared" si="117"/>
        <v>0</v>
      </c>
      <c r="AI96" s="61">
        <f t="shared" si="117"/>
        <v>0</v>
      </c>
      <c r="AJ96" s="62">
        <f t="shared" si="117"/>
        <v>0</v>
      </c>
      <c r="AK96" s="61">
        <f t="shared" si="117"/>
        <v>0</v>
      </c>
      <c r="AL96" s="61">
        <f t="shared" si="117"/>
        <v>0</v>
      </c>
      <c r="AM96" s="61">
        <f t="shared" si="117"/>
        <v>0</v>
      </c>
      <c r="AN96" s="61">
        <f t="shared" si="117"/>
        <v>0</v>
      </c>
      <c r="AO96" s="61">
        <f t="shared" si="117"/>
        <v>0</v>
      </c>
      <c r="AP96" s="61">
        <f t="shared" si="117"/>
        <v>0</v>
      </c>
      <c r="AQ96" s="61">
        <f t="shared" si="117"/>
        <v>0</v>
      </c>
      <c r="AR96" s="61">
        <f t="shared" si="117"/>
        <v>0</v>
      </c>
      <c r="AS96" s="61">
        <f t="shared" si="117"/>
        <v>0</v>
      </c>
      <c r="AT96" s="61">
        <f t="shared" si="117"/>
        <v>0</v>
      </c>
      <c r="AU96" s="61">
        <f t="shared" si="117"/>
        <v>0</v>
      </c>
      <c r="AV96" s="61">
        <f t="shared" si="117"/>
        <v>0</v>
      </c>
      <c r="AW96" s="61">
        <f t="shared" si="117"/>
        <v>0</v>
      </c>
      <c r="AX96" s="61">
        <f t="shared" si="117"/>
        <v>0</v>
      </c>
      <c r="AY96" s="61">
        <f t="shared" si="117"/>
        <v>0</v>
      </c>
      <c r="AZ96" s="61">
        <f t="shared" si="117"/>
        <v>0</v>
      </c>
      <c r="BA96" s="61">
        <f t="shared" si="117"/>
        <v>0</v>
      </c>
      <c r="BB96" s="61">
        <f t="shared" si="117"/>
        <v>0</v>
      </c>
      <c r="BC96" s="61">
        <f t="shared" si="117"/>
        <v>0</v>
      </c>
      <c r="BD96" s="61">
        <f t="shared" si="117"/>
        <v>0</v>
      </c>
      <c r="BE96" s="61">
        <f t="shared" si="117"/>
        <v>0</v>
      </c>
      <c r="BF96" s="61">
        <f t="shared" si="117"/>
        <v>0</v>
      </c>
      <c r="BG96" s="61">
        <f t="shared" si="117"/>
        <v>0</v>
      </c>
      <c r="BH96" s="61">
        <f t="shared" si="117"/>
        <v>0</v>
      </c>
      <c r="BI96" s="61">
        <f t="shared" si="117"/>
        <v>0</v>
      </c>
      <c r="BJ96" s="61">
        <f t="shared" si="117"/>
        <v>0</v>
      </c>
      <c r="BK96" s="61">
        <f t="shared" si="117"/>
        <v>0</v>
      </c>
      <c r="BL96" s="61">
        <f t="shared" si="117"/>
        <v>0</v>
      </c>
      <c r="BM96" s="61">
        <f t="shared" si="117"/>
        <v>0</v>
      </c>
      <c r="BN96" s="61">
        <f t="shared" si="117"/>
        <v>0</v>
      </c>
      <c r="BO96" s="61">
        <f t="shared" si="117"/>
        <v>0</v>
      </c>
      <c r="BP96" s="61">
        <f t="shared" si="117"/>
        <v>0</v>
      </c>
      <c r="BQ96" s="61">
        <f t="shared" si="117"/>
        <v>0</v>
      </c>
      <c r="BR96" s="61">
        <f t="shared" si="117"/>
        <v>0</v>
      </c>
      <c r="BS96" s="61">
        <f t="shared" si="117"/>
        <v>0</v>
      </c>
      <c r="BT96" s="61">
        <f t="shared" si="117"/>
        <v>0</v>
      </c>
      <c r="BU96" s="61">
        <f t="shared" ref="BU96:CH96" si="118">SUM(BU92:BU95)</f>
        <v>0</v>
      </c>
      <c r="BV96" s="61">
        <f t="shared" si="118"/>
        <v>0</v>
      </c>
      <c r="BW96" s="61">
        <f t="shared" si="118"/>
        <v>0</v>
      </c>
      <c r="BX96" s="61">
        <f t="shared" si="118"/>
        <v>0</v>
      </c>
      <c r="BY96" s="61">
        <f t="shared" si="118"/>
        <v>0</v>
      </c>
      <c r="BZ96" s="61">
        <f t="shared" si="118"/>
        <v>0</v>
      </c>
      <c r="CA96" s="61">
        <f t="shared" si="118"/>
        <v>0</v>
      </c>
      <c r="CB96" s="61">
        <f t="shared" si="118"/>
        <v>0</v>
      </c>
      <c r="CC96" s="61">
        <f t="shared" si="118"/>
        <v>0</v>
      </c>
      <c r="CD96" s="61">
        <f t="shared" si="118"/>
        <v>0</v>
      </c>
      <c r="CE96" s="61">
        <f t="shared" si="118"/>
        <v>0</v>
      </c>
      <c r="CF96" s="61">
        <f t="shared" si="118"/>
        <v>0</v>
      </c>
      <c r="CG96" s="61">
        <f t="shared" si="118"/>
        <v>0</v>
      </c>
      <c r="CH96" s="61">
        <f t="shared" si="118"/>
        <v>0</v>
      </c>
      <c r="CI96" s="61"/>
    </row>
    <row r="97" spans="4:96" x14ac:dyDescent="0.25">
      <c r="D97" s="14" t="s">
        <v>109</v>
      </c>
      <c r="E97" s="14" t="s">
        <v>135</v>
      </c>
      <c r="G97" s="61">
        <f>G96*44/12</f>
        <v>0</v>
      </c>
      <c r="H97" s="61">
        <f>H96*44/12</f>
        <v>0</v>
      </c>
      <c r="I97" s="61">
        <f t="shared" ref="I97:BT97" si="119">I96*44/12</f>
        <v>0</v>
      </c>
      <c r="J97" s="61">
        <f t="shared" si="119"/>
        <v>0</v>
      </c>
      <c r="K97" s="61">
        <f t="shared" si="119"/>
        <v>0</v>
      </c>
      <c r="L97" s="61">
        <f t="shared" si="119"/>
        <v>0</v>
      </c>
      <c r="M97" s="61">
        <f t="shared" si="119"/>
        <v>0</v>
      </c>
      <c r="N97" s="61">
        <f t="shared" si="119"/>
        <v>0</v>
      </c>
      <c r="O97" s="61">
        <f t="shared" si="119"/>
        <v>0</v>
      </c>
      <c r="P97" s="61">
        <f t="shared" si="119"/>
        <v>0</v>
      </c>
      <c r="Q97" s="61">
        <f t="shared" si="119"/>
        <v>0</v>
      </c>
      <c r="R97" s="61">
        <f t="shared" si="119"/>
        <v>0</v>
      </c>
      <c r="S97" s="61">
        <f t="shared" si="119"/>
        <v>0</v>
      </c>
      <c r="T97" s="61">
        <f t="shared" si="119"/>
        <v>0</v>
      </c>
      <c r="U97" s="61">
        <f t="shared" si="119"/>
        <v>0</v>
      </c>
      <c r="V97" s="61">
        <f t="shared" si="119"/>
        <v>0</v>
      </c>
      <c r="W97" s="61">
        <f t="shared" si="119"/>
        <v>0</v>
      </c>
      <c r="X97" s="61">
        <f t="shared" si="119"/>
        <v>0</v>
      </c>
      <c r="Y97" s="61">
        <f t="shared" si="119"/>
        <v>0</v>
      </c>
      <c r="Z97" s="61">
        <f t="shared" si="119"/>
        <v>0</v>
      </c>
      <c r="AA97" s="61">
        <f t="shared" si="119"/>
        <v>0</v>
      </c>
      <c r="AB97" s="61">
        <f t="shared" si="119"/>
        <v>0</v>
      </c>
      <c r="AC97" s="61">
        <f t="shared" si="119"/>
        <v>0</v>
      </c>
      <c r="AD97" s="61">
        <f t="shared" si="119"/>
        <v>0</v>
      </c>
      <c r="AE97" s="61">
        <f t="shared" si="119"/>
        <v>0</v>
      </c>
      <c r="AF97" s="61">
        <f t="shared" si="119"/>
        <v>0</v>
      </c>
      <c r="AG97" s="61">
        <f t="shared" si="119"/>
        <v>0</v>
      </c>
      <c r="AH97" s="61">
        <f t="shared" si="119"/>
        <v>0</v>
      </c>
      <c r="AI97" s="61">
        <f t="shared" si="119"/>
        <v>0</v>
      </c>
      <c r="AJ97" s="62">
        <f t="shared" si="119"/>
        <v>0</v>
      </c>
      <c r="AK97" s="61">
        <f t="shared" si="119"/>
        <v>0</v>
      </c>
      <c r="AL97" s="61">
        <f t="shared" si="119"/>
        <v>0</v>
      </c>
      <c r="AM97" s="61">
        <f t="shared" si="119"/>
        <v>0</v>
      </c>
      <c r="AN97" s="61">
        <f t="shared" si="119"/>
        <v>0</v>
      </c>
      <c r="AO97" s="61">
        <f t="shared" si="119"/>
        <v>0</v>
      </c>
      <c r="AP97" s="61">
        <f t="shared" si="119"/>
        <v>0</v>
      </c>
      <c r="AQ97" s="61">
        <f t="shared" si="119"/>
        <v>0</v>
      </c>
      <c r="AR97" s="61">
        <f t="shared" si="119"/>
        <v>0</v>
      </c>
      <c r="AS97" s="61">
        <f t="shared" si="119"/>
        <v>0</v>
      </c>
      <c r="AT97" s="61">
        <f t="shared" si="119"/>
        <v>0</v>
      </c>
      <c r="AU97" s="61">
        <f t="shared" si="119"/>
        <v>0</v>
      </c>
      <c r="AV97" s="61">
        <f t="shared" si="119"/>
        <v>0</v>
      </c>
      <c r="AW97" s="61">
        <f t="shared" si="119"/>
        <v>0</v>
      </c>
      <c r="AX97" s="61">
        <f t="shared" si="119"/>
        <v>0</v>
      </c>
      <c r="AY97" s="61">
        <f t="shared" si="119"/>
        <v>0</v>
      </c>
      <c r="AZ97" s="61">
        <f t="shared" si="119"/>
        <v>0</v>
      </c>
      <c r="BA97" s="61">
        <f t="shared" si="119"/>
        <v>0</v>
      </c>
      <c r="BB97" s="61">
        <f t="shared" si="119"/>
        <v>0</v>
      </c>
      <c r="BC97" s="61">
        <f t="shared" si="119"/>
        <v>0</v>
      </c>
      <c r="BD97" s="61">
        <f t="shared" si="119"/>
        <v>0</v>
      </c>
      <c r="BE97" s="61">
        <f t="shared" si="119"/>
        <v>0</v>
      </c>
      <c r="BF97" s="61">
        <f t="shared" si="119"/>
        <v>0</v>
      </c>
      <c r="BG97" s="61">
        <f t="shared" si="119"/>
        <v>0</v>
      </c>
      <c r="BH97" s="61">
        <f t="shared" si="119"/>
        <v>0</v>
      </c>
      <c r="BI97" s="61">
        <f t="shared" si="119"/>
        <v>0</v>
      </c>
      <c r="BJ97" s="61">
        <f t="shared" si="119"/>
        <v>0</v>
      </c>
      <c r="BK97" s="61">
        <f t="shared" si="119"/>
        <v>0</v>
      </c>
      <c r="BL97" s="61">
        <f t="shared" si="119"/>
        <v>0</v>
      </c>
      <c r="BM97" s="61">
        <f t="shared" si="119"/>
        <v>0</v>
      </c>
      <c r="BN97" s="61">
        <f t="shared" si="119"/>
        <v>0</v>
      </c>
      <c r="BO97" s="61">
        <f t="shared" si="119"/>
        <v>0</v>
      </c>
      <c r="BP97" s="61">
        <f t="shared" si="119"/>
        <v>0</v>
      </c>
      <c r="BQ97" s="61">
        <f t="shared" si="119"/>
        <v>0</v>
      </c>
      <c r="BR97" s="61">
        <f t="shared" si="119"/>
        <v>0</v>
      </c>
      <c r="BS97" s="61">
        <f t="shared" si="119"/>
        <v>0</v>
      </c>
      <c r="BT97" s="61">
        <f t="shared" si="119"/>
        <v>0</v>
      </c>
      <c r="BU97" s="61">
        <f t="shared" ref="BU97:CH97" si="120">BU96*44/12</f>
        <v>0</v>
      </c>
      <c r="BV97" s="61">
        <f t="shared" si="120"/>
        <v>0</v>
      </c>
      <c r="BW97" s="61">
        <f t="shared" si="120"/>
        <v>0</v>
      </c>
      <c r="BX97" s="61">
        <f t="shared" si="120"/>
        <v>0</v>
      </c>
      <c r="BY97" s="61">
        <f t="shared" si="120"/>
        <v>0</v>
      </c>
      <c r="BZ97" s="61">
        <f t="shared" si="120"/>
        <v>0</v>
      </c>
      <c r="CA97" s="61">
        <f t="shared" si="120"/>
        <v>0</v>
      </c>
      <c r="CB97" s="61">
        <f t="shared" si="120"/>
        <v>0</v>
      </c>
      <c r="CC97" s="61">
        <f t="shared" si="120"/>
        <v>0</v>
      </c>
      <c r="CD97" s="61">
        <f t="shared" si="120"/>
        <v>0</v>
      </c>
      <c r="CE97" s="61">
        <f t="shared" si="120"/>
        <v>0</v>
      </c>
      <c r="CF97" s="61">
        <f t="shared" si="120"/>
        <v>0</v>
      </c>
      <c r="CG97" s="61">
        <f t="shared" si="120"/>
        <v>0</v>
      </c>
      <c r="CH97" s="61">
        <f t="shared" si="120"/>
        <v>0</v>
      </c>
      <c r="CI97" s="61"/>
    </row>
    <row r="98" spans="4:96" x14ac:dyDescent="0.25">
      <c r="AJ98" s="41"/>
    </row>
    <row r="99" spans="4:96" x14ac:dyDescent="0.25">
      <c r="AJ99" s="41"/>
    </row>
    <row r="100" spans="4:96" x14ac:dyDescent="0.25">
      <c r="D100" s="51" t="s">
        <v>115</v>
      </c>
      <c r="E100" s="5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2"/>
    </row>
    <row r="101" spans="4:96" x14ac:dyDescent="0.25">
      <c r="E101" t="s">
        <v>57</v>
      </c>
      <c r="F101" s="42" t="s">
        <v>136</v>
      </c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2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</row>
    <row r="102" spans="4:96" x14ac:dyDescent="0.25">
      <c r="D102" t="s">
        <v>116</v>
      </c>
      <c r="F102">
        <f>VLOOKUP(F101,'Référencement Essences'!$B$3:$C$6,2,0)</f>
        <v>0.25</v>
      </c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2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</row>
    <row r="103" spans="4:96" x14ac:dyDescent="0.25">
      <c r="D103" t="s">
        <v>117</v>
      </c>
      <c r="E103" s="14" t="s">
        <v>137</v>
      </c>
      <c r="G103" s="61">
        <f>$F$102*G79*$F$63</f>
        <v>0</v>
      </c>
      <c r="H103" s="61">
        <f t="shared" ref="H103:AJ103" si="121">$F$102*H79*$F$63</f>
        <v>0</v>
      </c>
      <c r="I103" s="61">
        <f t="shared" si="121"/>
        <v>0</v>
      </c>
      <c r="J103" s="61">
        <f t="shared" si="121"/>
        <v>0</v>
      </c>
      <c r="K103" s="61">
        <f t="shared" si="121"/>
        <v>0</v>
      </c>
      <c r="L103" s="61">
        <f t="shared" si="121"/>
        <v>0</v>
      </c>
      <c r="M103" s="61">
        <f t="shared" si="121"/>
        <v>0</v>
      </c>
      <c r="N103" s="61">
        <f t="shared" si="121"/>
        <v>0</v>
      </c>
      <c r="O103" s="61">
        <f t="shared" si="121"/>
        <v>0</v>
      </c>
      <c r="P103" s="61">
        <f t="shared" si="121"/>
        <v>0</v>
      </c>
      <c r="Q103" s="61">
        <f t="shared" si="121"/>
        <v>0</v>
      </c>
      <c r="R103" s="61">
        <f t="shared" si="121"/>
        <v>0</v>
      </c>
      <c r="S103" s="61">
        <f t="shared" si="121"/>
        <v>0</v>
      </c>
      <c r="T103" s="61">
        <f t="shared" si="121"/>
        <v>0</v>
      </c>
      <c r="U103" s="61">
        <f t="shared" si="121"/>
        <v>0</v>
      </c>
      <c r="V103" s="61">
        <f t="shared" si="121"/>
        <v>0</v>
      </c>
      <c r="W103" s="61">
        <f t="shared" si="121"/>
        <v>0</v>
      </c>
      <c r="X103" s="61">
        <f t="shared" si="121"/>
        <v>0</v>
      </c>
      <c r="Y103" s="61">
        <f t="shared" si="121"/>
        <v>0</v>
      </c>
      <c r="Z103" s="61">
        <f t="shared" si="121"/>
        <v>0</v>
      </c>
      <c r="AA103" s="61">
        <f t="shared" si="121"/>
        <v>0</v>
      </c>
      <c r="AB103" s="61">
        <f t="shared" si="121"/>
        <v>0</v>
      </c>
      <c r="AC103" s="61">
        <f t="shared" si="121"/>
        <v>0</v>
      </c>
      <c r="AD103" s="61">
        <f t="shared" si="121"/>
        <v>0</v>
      </c>
      <c r="AE103" s="61">
        <f t="shared" si="121"/>
        <v>0</v>
      </c>
      <c r="AF103" s="61">
        <f t="shared" si="121"/>
        <v>0</v>
      </c>
      <c r="AG103" s="61">
        <f t="shared" si="121"/>
        <v>0</v>
      </c>
      <c r="AH103" s="61">
        <f t="shared" si="121"/>
        <v>0</v>
      </c>
      <c r="AI103" s="61">
        <f t="shared" si="121"/>
        <v>0</v>
      </c>
      <c r="AJ103" s="62">
        <f t="shared" si="121"/>
        <v>0</v>
      </c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</row>
    <row r="104" spans="4:96" x14ac:dyDescent="0.25">
      <c r="D104" s="14" t="s">
        <v>119</v>
      </c>
      <c r="G104" s="85">
        <f>SUM(G103:AJ103)</f>
        <v>0</v>
      </c>
      <c r="AJ104" s="41"/>
    </row>
  </sheetData>
  <mergeCells count="1">
    <mergeCell ref="A1:C1"/>
  </mergeCells>
  <conditionalFormatting sqref="G79:CH80 G81:AI97 AK81:CH97">
    <cfRule type="cellIs" dxfId="24" priority="8" operator="greaterThan">
      <formula>0</formula>
    </cfRule>
  </conditionalFormatting>
  <conditionalFormatting sqref="G50:GJ51 G52:AI52 AK52:GJ52">
    <cfRule type="cellIs" dxfId="23" priority="7" operator="greaterThan">
      <formula>0</formula>
    </cfRule>
  </conditionalFormatting>
  <conditionalFormatting sqref="G101:AI103 AK101:CH103">
    <cfRule type="cellIs" dxfId="22" priority="6" operator="greaterThan">
      <formula>0</formula>
    </cfRule>
  </conditionalFormatting>
  <conditionalFormatting sqref="A1 A2:C104">
    <cfRule type="containsBlanks" dxfId="21" priority="5">
      <formula>LEN(TRIM(A1))=0</formula>
    </cfRule>
  </conditionalFormatting>
  <conditionalFormatting sqref="G92:H95 I92:AI94 AK92:CH94">
    <cfRule type="cellIs" dxfId="20" priority="4" operator="greaterThan">
      <formula>0</formula>
    </cfRule>
  </conditionalFormatting>
  <conditionalFormatting sqref="G22:GG22 G23:AI24 AK23:GG24 G25:GG43">
    <cfRule type="cellIs" dxfId="19" priority="3" operator="greaterThan">
      <formula>0</formula>
    </cfRule>
  </conditionalFormatting>
  <conditionalFormatting sqref="CI88:CI97">
    <cfRule type="cellIs" dxfId="18" priority="2" operator="greaterThan">
      <formula>0</formula>
    </cfRule>
  </conditionalFormatting>
  <conditionalFormatting sqref="CI92:CI94">
    <cfRule type="cellIs" dxfId="17" priority="1" operator="greaterThan">
      <formula>0</formula>
    </cfRule>
  </conditionalFormatting>
  <pageMargins left="0.7" right="0.7" top="0.75" bottom="0.75" header="0.3" footer="0.3"/>
  <pageSetup paperSize="8" scale="4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104"/>
  <sheetViews>
    <sheetView topLeftCell="A39" workbookViewId="0">
      <selection activeCell="E31" sqref="E31"/>
    </sheetView>
  </sheetViews>
  <sheetFormatPr baseColWidth="10" defaultRowHeight="15" outlineLevelCol="1" x14ac:dyDescent="0.25"/>
  <cols>
    <col min="1" max="1" width="25" customWidth="1" outlineLevel="1"/>
    <col min="2" max="2" width="21.85546875" customWidth="1" outlineLevel="1"/>
    <col min="3" max="3" width="12.28515625" customWidth="1" outlineLevel="1"/>
    <col min="4" max="4" width="44.85546875" customWidth="1"/>
    <col min="5" max="5" width="15.42578125" customWidth="1"/>
    <col min="6" max="6" width="8.28515625" customWidth="1"/>
    <col min="7" max="7" width="8.140625" customWidth="1"/>
    <col min="8" max="11" width="8.7109375" bestFit="1" customWidth="1"/>
    <col min="12" max="26" width="9.7109375" bestFit="1" customWidth="1"/>
    <col min="27" max="114" width="10.7109375" bestFit="1" customWidth="1"/>
    <col min="115" max="121" width="6.85546875" customWidth="1"/>
  </cols>
  <sheetData>
    <row r="1" spans="1:121" ht="16.5" thickBot="1" x14ac:dyDescent="0.3">
      <c r="A1" s="172" t="s">
        <v>44</v>
      </c>
      <c r="B1" s="173"/>
      <c r="C1" s="174"/>
      <c r="D1" s="39" t="s">
        <v>140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AJ1" s="41"/>
    </row>
    <row r="2" spans="1:121" ht="15.75" thickBot="1" x14ac:dyDescent="0.3">
      <c r="D2" s="42" t="s">
        <v>46</v>
      </c>
      <c r="E2" t="s">
        <v>47</v>
      </c>
      <c r="F2" s="42">
        <v>60</v>
      </c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E2">
        <v>25</v>
      </c>
      <c r="AF2">
        <v>26</v>
      </c>
      <c r="AG2">
        <v>27</v>
      </c>
      <c r="AH2">
        <v>28</v>
      </c>
      <c r="AI2">
        <v>29</v>
      </c>
      <c r="AJ2" s="43">
        <v>30</v>
      </c>
      <c r="AK2">
        <v>31</v>
      </c>
      <c r="AL2">
        <v>32</v>
      </c>
      <c r="AM2">
        <v>33</v>
      </c>
      <c r="AN2">
        <v>34</v>
      </c>
      <c r="AO2">
        <v>35</v>
      </c>
      <c r="AP2">
        <v>36</v>
      </c>
      <c r="AQ2">
        <v>37</v>
      </c>
      <c r="AR2">
        <v>38</v>
      </c>
      <c r="AS2">
        <v>39</v>
      </c>
      <c r="AT2">
        <v>40</v>
      </c>
      <c r="AU2">
        <v>41</v>
      </c>
      <c r="AV2">
        <v>42</v>
      </c>
      <c r="AW2">
        <v>43</v>
      </c>
      <c r="AX2">
        <v>44</v>
      </c>
      <c r="AY2">
        <v>45</v>
      </c>
      <c r="AZ2">
        <v>46</v>
      </c>
      <c r="BA2">
        <v>47</v>
      </c>
      <c r="BB2">
        <v>48</v>
      </c>
      <c r="BC2">
        <v>49</v>
      </c>
      <c r="BD2">
        <v>50</v>
      </c>
      <c r="BE2">
        <v>51</v>
      </c>
      <c r="BF2">
        <v>52</v>
      </c>
      <c r="BG2">
        <v>53</v>
      </c>
      <c r="BH2">
        <v>54</v>
      </c>
      <c r="BI2">
        <v>55</v>
      </c>
      <c r="BJ2">
        <v>56</v>
      </c>
      <c r="BK2">
        <v>57</v>
      </c>
      <c r="BL2">
        <v>58</v>
      </c>
      <c r="BM2">
        <v>59</v>
      </c>
      <c r="BN2">
        <v>60</v>
      </c>
    </row>
    <row r="3" spans="1:121" ht="15.75" thickBot="1" x14ac:dyDescent="0.3">
      <c r="B3" s="44" t="s">
        <v>147</v>
      </c>
      <c r="D3" s="42" t="s">
        <v>49</v>
      </c>
      <c r="E3" t="s">
        <v>50</v>
      </c>
      <c r="F3" s="42">
        <f>'Description plantation'!K5</f>
        <v>1.071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6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</row>
    <row r="4" spans="1:121" ht="15.75" thickBot="1" x14ac:dyDescent="0.3">
      <c r="A4" s="47" t="s">
        <v>51</v>
      </c>
      <c r="B4" s="48">
        <f>ROUND(G18,0)/F3</f>
        <v>187.67507002801122</v>
      </c>
      <c r="D4" t="s">
        <v>52</v>
      </c>
      <c r="E4" t="s">
        <v>53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6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</row>
    <row r="5" spans="1:121" ht="15.75" thickBot="1" x14ac:dyDescent="0.3">
      <c r="A5" s="47" t="s">
        <v>9</v>
      </c>
      <c r="B5" s="48">
        <f>ROUND(G46,0)/F3</f>
        <v>29.878618113912232</v>
      </c>
      <c r="D5" t="s">
        <v>54</v>
      </c>
      <c r="E5" t="s">
        <v>55</v>
      </c>
      <c r="F5" s="42">
        <v>0.57999999999999996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6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</row>
    <row r="6" spans="1:121" ht="15.75" thickBot="1" x14ac:dyDescent="0.3">
      <c r="A6" s="47" t="s">
        <v>56</v>
      </c>
      <c r="B6" s="48">
        <f>ROUND(G54,0)/F3</f>
        <v>49.486461251167135</v>
      </c>
      <c r="E6" t="s">
        <v>57</v>
      </c>
      <c r="F6" s="42" t="s">
        <v>136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6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</row>
    <row r="7" spans="1:121" ht="15.75" thickBot="1" x14ac:dyDescent="0.3">
      <c r="A7" s="49" t="s">
        <v>59</v>
      </c>
      <c r="B7" s="50">
        <f>SUM(B4:B6)</f>
        <v>267.04014939309059</v>
      </c>
      <c r="D7" t="s">
        <v>60</v>
      </c>
      <c r="E7" t="s">
        <v>61</v>
      </c>
      <c r="F7">
        <f>VLOOKUP(F6,'Référencement Essences'!B10:C11,2,0)</f>
        <v>1.56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6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</row>
    <row r="8" spans="1:121" x14ac:dyDescent="0.25">
      <c r="D8" s="51" t="s">
        <v>62</v>
      </c>
      <c r="E8" s="51"/>
      <c r="F8" t="s">
        <v>63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52"/>
      <c r="AI8" s="52"/>
      <c r="AJ8" s="46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53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53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53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53"/>
      <c r="CQ8" s="45"/>
      <c r="CR8" s="45"/>
      <c r="CZ8" s="54"/>
      <c r="DJ8" s="54"/>
    </row>
    <row r="9" spans="1:121" x14ac:dyDescent="0.25">
      <c r="D9" s="42" t="s">
        <v>64</v>
      </c>
      <c r="E9" t="s">
        <v>65</v>
      </c>
      <c r="G9">
        <v>6</v>
      </c>
      <c r="H9">
        <v>12</v>
      </c>
      <c r="I9">
        <v>18</v>
      </c>
      <c r="J9">
        <v>24</v>
      </c>
      <c r="K9">
        <v>30</v>
      </c>
      <c r="L9">
        <v>36</v>
      </c>
      <c r="M9">
        <v>42</v>
      </c>
      <c r="N9">
        <v>48</v>
      </c>
      <c r="O9">
        <v>54</v>
      </c>
      <c r="P9">
        <v>60</v>
      </c>
      <c r="Q9">
        <v>66</v>
      </c>
      <c r="R9">
        <v>52</v>
      </c>
      <c r="S9">
        <v>66.25</v>
      </c>
      <c r="T9">
        <v>80.5</v>
      </c>
      <c r="U9">
        <v>94.75</v>
      </c>
      <c r="V9">
        <v>82</v>
      </c>
      <c r="W9">
        <v>98.5</v>
      </c>
      <c r="X9">
        <v>115</v>
      </c>
      <c r="Y9">
        <v>131.5</v>
      </c>
      <c r="Z9">
        <v>99</v>
      </c>
      <c r="AA9">
        <v>111.2</v>
      </c>
      <c r="AB9">
        <v>123.4</v>
      </c>
      <c r="AC9">
        <v>135.6</v>
      </c>
      <c r="AD9">
        <v>147.79999999999998</v>
      </c>
      <c r="AE9">
        <v>112</v>
      </c>
      <c r="AF9">
        <v>126.6</v>
      </c>
      <c r="AG9">
        <v>141.19999999999999</v>
      </c>
      <c r="AH9">
        <v>155.79999999999998</v>
      </c>
      <c r="AI9">
        <v>170.39999999999998</v>
      </c>
      <c r="AJ9">
        <v>132</v>
      </c>
      <c r="AK9">
        <v>144.33333333333334</v>
      </c>
      <c r="AL9">
        <v>156.66666666666669</v>
      </c>
      <c r="AM9">
        <v>169.00000000000003</v>
      </c>
      <c r="AN9">
        <v>181.33333333333337</v>
      </c>
      <c r="AO9">
        <v>193.66666666666671</v>
      </c>
      <c r="AP9">
        <v>144</v>
      </c>
      <c r="AQ9">
        <v>151.85714285714286</v>
      </c>
      <c r="AR9">
        <v>159.71428571428572</v>
      </c>
      <c r="AS9">
        <v>167.57142857142858</v>
      </c>
      <c r="AT9">
        <v>175.42857142857144</v>
      </c>
      <c r="AU9">
        <v>183.28571428571431</v>
      </c>
      <c r="AV9">
        <v>191.14285714285717</v>
      </c>
      <c r="AW9">
        <v>128</v>
      </c>
      <c r="AX9">
        <v>134.14285714285714</v>
      </c>
      <c r="AY9">
        <v>140.28571428571428</v>
      </c>
      <c r="AZ9">
        <v>146.42857142857142</v>
      </c>
      <c r="BA9">
        <v>152.57142857142856</v>
      </c>
      <c r="BB9">
        <v>158.71428571428569</v>
      </c>
      <c r="BC9">
        <v>164.85714285714283</v>
      </c>
      <c r="BD9">
        <v>114</v>
      </c>
      <c r="BE9">
        <v>121.5</v>
      </c>
      <c r="BF9">
        <v>129</v>
      </c>
      <c r="BG9">
        <v>136.5</v>
      </c>
      <c r="BH9">
        <v>144</v>
      </c>
      <c r="BI9">
        <v>151.5</v>
      </c>
      <c r="BJ9">
        <v>159</v>
      </c>
      <c r="BK9">
        <v>166.5</v>
      </c>
      <c r="BL9">
        <v>174</v>
      </c>
      <c r="BM9">
        <v>181.5</v>
      </c>
      <c r="BN9">
        <v>189</v>
      </c>
      <c r="DD9" s="56"/>
      <c r="DE9" s="56"/>
      <c r="DF9" s="56"/>
      <c r="DG9" s="56"/>
      <c r="DH9" s="56"/>
      <c r="DI9" s="56"/>
      <c r="DJ9" s="56"/>
      <c r="DK9" s="57"/>
      <c r="DL9" s="56"/>
      <c r="DM9" s="56"/>
      <c r="DN9" s="56"/>
      <c r="DO9" s="56"/>
      <c r="DP9" s="56"/>
      <c r="DQ9" s="56"/>
    </row>
    <row r="10" spans="1:121" x14ac:dyDescent="0.25">
      <c r="D10" t="s">
        <v>66</v>
      </c>
      <c r="E10" t="s">
        <v>67</v>
      </c>
      <c r="G10" s="56">
        <f t="shared" ref="G10:BN10" si="0">G9*$F$3*$F$5*$F$7</f>
        <v>5.8142448</v>
      </c>
      <c r="H10" s="56">
        <f t="shared" si="0"/>
        <v>11.6284896</v>
      </c>
      <c r="I10" s="56">
        <f t="shared" si="0"/>
        <v>17.442734399999999</v>
      </c>
      <c r="J10" s="56">
        <f t="shared" si="0"/>
        <v>23.2569792</v>
      </c>
      <c r="K10" s="56">
        <f t="shared" si="0"/>
        <v>29.071223999999997</v>
      </c>
      <c r="L10" s="56">
        <f t="shared" si="0"/>
        <v>34.885468799999998</v>
      </c>
      <c r="M10" s="56">
        <f t="shared" si="0"/>
        <v>40.699713600000003</v>
      </c>
      <c r="N10" s="56">
        <f t="shared" si="0"/>
        <v>46.5139584</v>
      </c>
      <c r="O10" s="56">
        <f t="shared" si="0"/>
        <v>52.32820319999999</v>
      </c>
      <c r="P10" s="56">
        <f t="shared" si="0"/>
        <v>58.142447999999995</v>
      </c>
      <c r="Q10" s="56">
        <f t="shared" si="0"/>
        <v>63.956692799999992</v>
      </c>
      <c r="R10" s="56">
        <f t="shared" si="0"/>
        <v>50.390121599999993</v>
      </c>
      <c r="S10" s="56">
        <f t="shared" si="0"/>
        <v>64.198953000000003</v>
      </c>
      <c r="T10" s="56">
        <f t="shared" si="0"/>
        <v>78.007784399999991</v>
      </c>
      <c r="U10" s="56">
        <f t="shared" si="0"/>
        <v>91.816615799999994</v>
      </c>
      <c r="V10" s="56">
        <f t="shared" si="0"/>
        <v>79.461345600000001</v>
      </c>
      <c r="W10" s="56">
        <f t="shared" si="0"/>
        <v>95.450518799999998</v>
      </c>
      <c r="X10" s="56">
        <f t="shared" si="0"/>
        <v>111.43969199999999</v>
      </c>
      <c r="Y10" s="56">
        <f t="shared" si="0"/>
        <v>127.4288652</v>
      </c>
      <c r="Z10" s="56">
        <f t="shared" si="0"/>
        <v>95.935039199999991</v>
      </c>
      <c r="AA10" s="56">
        <f t="shared" si="0"/>
        <v>107.75733695999998</v>
      </c>
      <c r="AB10" s="56">
        <f t="shared" si="0"/>
        <v>119.57963471999997</v>
      </c>
      <c r="AC10" s="56">
        <f t="shared" si="0"/>
        <v>131.40193248</v>
      </c>
      <c r="AD10" s="56">
        <f t="shared" si="0"/>
        <v>143.22423023999997</v>
      </c>
      <c r="AE10" s="56">
        <f t="shared" si="0"/>
        <v>108.5325696</v>
      </c>
      <c r="AF10" s="56">
        <f t="shared" si="0"/>
        <v>122.68056528</v>
      </c>
      <c r="AG10" s="56">
        <f t="shared" si="0"/>
        <v>136.82856095999998</v>
      </c>
      <c r="AH10" s="56">
        <f t="shared" si="0"/>
        <v>150.97655663999998</v>
      </c>
      <c r="AI10" s="56">
        <f t="shared" si="0"/>
        <v>165.12455231999996</v>
      </c>
      <c r="AJ10" s="46">
        <f t="shared" si="0"/>
        <v>127.91338559999998</v>
      </c>
      <c r="AK10" s="56">
        <f t="shared" si="0"/>
        <v>139.86488880000002</v>
      </c>
      <c r="AL10" s="56">
        <f t="shared" si="0"/>
        <v>151.81639200000001</v>
      </c>
      <c r="AM10" s="56">
        <f t="shared" si="0"/>
        <v>163.76789520000003</v>
      </c>
      <c r="AN10" s="56">
        <f t="shared" si="0"/>
        <v>175.71939840000002</v>
      </c>
      <c r="AO10" s="56">
        <f t="shared" si="0"/>
        <v>187.67090160000001</v>
      </c>
      <c r="AP10" s="56">
        <f t="shared" si="0"/>
        <v>139.54187519999999</v>
      </c>
      <c r="AQ10" s="56">
        <f t="shared" si="0"/>
        <v>147.15576719999999</v>
      </c>
      <c r="AR10" s="56">
        <f t="shared" si="0"/>
        <v>154.76965920000001</v>
      </c>
      <c r="AS10" s="56">
        <f t="shared" si="0"/>
        <v>162.3835512</v>
      </c>
      <c r="AT10" s="56">
        <f t="shared" si="0"/>
        <v>169.99744319999999</v>
      </c>
      <c r="AU10" s="56">
        <f t="shared" si="0"/>
        <v>177.61133520000001</v>
      </c>
      <c r="AV10" s="56">
        <f t="shared" si="0"/>
        <v>185.22522720000001</v>
      </c>
      <c r="AW10" s="56">
        <f t="shared" si="0"/>
        <v>124.03722239999999</v>
      </c>
      <c r="AX10" s="56">
        <f t="shared" si="0"/>
        <v>129.9899016</v>
      </c>
      <c r="AY10" s="56">
        <f t="shared" si="0"/>
        <v>135.94258079999997</v>
      </c>
      <c r="AZ10" s="56">
        <f t="shared" si="0"/>
        <v>141.89525999999998</v>
      </c>
      <c r="BA10" s="56">
        <f t="shared" si="0"/>
        <v>147.84793919999996</v>
      </c>
      <c r="BB10" s="56">
        <f t="shared" si="0"/>
        <v>153.80061839999996</v>
      </c>
      <c r="BC10" s="56">
        <f t="shared" si="0"/>
        <v>159.75329759999994</v>
      </c>
      <c r="BD10" s="56">
        <f t="shared" si="0"/>
        <v>110.47065119999998</v>
      </c>
      <c r="BE10" s="56">
        <f t="shared" si="0"/>
        <v>117.73845719999998</v>
      </c>
      <c r="BF10" s="56">
        <f t="shared" si="0"/>
        <v>125.00626319999999</v>
      </c>
      <c r="BG10" s="56">
        <f t="shared" si="0"/>
        <v>132.27406919999999</v>
      </c>
      <c r="BH10" s="56">
        <f t="shared" si="0"/>
        <v>139.54187519999999</v>
      </c>
      <c r="BI10" s="56">
        <f t="shared" si="0"/>
        <v>146.8096812</v>
      </c>
      <c r="BJ10" s="56">
        <f t="shared" si="0"/>
        <v>154.07748719999998</v>
      </c>
      <c r="BK10" s="56">
        <f t="shared" si="0"/>
        <v>161.34529319999999</v>
      </c>
      <c r="BL10" s="56">
        <f t="shared" si="0"/>
        <v>168.61309919999997</v>
      </c>
      <c r="BM10" s="56">
        <f t="shared" si="0"/>
        <v>175.88090519999997</v>
      </c>
      <c r="BN10" s="56">
        <f t="shared" si="0"/>
        <v>183.14871119999998</v>
      </c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</row>
    <row r="11" spans="1:121" x14ac:dyDescent="0.25">
      <c r="D11" t="s">
        <v>68</v>
      </c>
      <c r="E11" t="s">
        <v>69</v>
      </c>
      <c r="G11" s="56">
        <f>EXP(-1.0587+0.8836*LN(G10)+0.284)</f>
        <v>2.1830232259937206</v>
      </c>
      <c r="H11" s="56">
        <f t="shared" ref="H11:BN11" si="1">EXP(-1.0587+0.8836*LN(H10)+0.284)</f>
        <v>4.0276197380219827</v>
      </c>
      <c r="I11" s="56">
        <f t="shared" si="1"/>
        <v>5.7629214093977383</v>
      </c>
      <c r="J11" s="56">
        <f t="shared" si="1"/>
        <v>7.4308511979848797</v>
      </c>
      <c r="K11" s="56">
        <f t="shared" si="1"/>
        <v>9.0504099626127399</v>
      </c>
      <c r="L11" s="56">
        <f t="shared" si="1"/>
        <v>10.632436586465598</v>
      </c>
      <c r="M11" s="56">
        <f t="shared" si="1"/>
        <v>12.183918478440825</v>
      </c>
      <c r="N11" s="56">
        <f t="shared" si="1"/>
        <v>13.709722644698175</v>
      </c>
      <c r="O11" s="56">
        <f t="shared" si="1"/>
        <v>15.21342639667836</v>
      </c>
      <c r="P11" s="56">
        <f t="shared" si="1"/>
        <v>16.697765451403725</v>
      </c>
      <c r="Q11" s="56">
        <f t="shared" si="1"/>
        <v>18.164896720765633</v>
      </c>
      <c r="R11" s="56">
        <f t="shared" si="1"/>
        <v>14.71446464917484</v>
      </c>
      <c r="S11" s="56">
        <f t="shared" si="1"/>
        <v>18.225680695439621</v>
      </c>
      <c r="T11" s="56">
        <f t="shared" si="1"/>
        <v>21.649364445311964</v>
      </c>
      <c r="U11" s="56">
        <f t="shared" si="1"/>
        <v>25.002838122148113</v>
      </c>
      <c r="V11" s="56">
        <f t="shared" si="1"/>
        <v>22.005428586866852</v>
      </c>
      <c r="W11" s="56">
        <f t="shared" si="1"/>
        <v>25.875226779066292</v>
      </c>
      <c r="X11" s="56">
        <f t="shared" si="1"/>
        <v>29.669930106594002</v>
      </c>
      <c r="Y11" s="56">
        <f t="shared" si="1"/>
        <v>33.401556612952021</v>
      </c>
      <c r="Z11" s="56">
        <f t="shared" si="1"/>
        <v>25.991250172741054</v>
      </c>
      <c r="AA11" s="56">
        <f t="shared" si="1"/>
        <v>28.801963887591711</v>
      </c>
      <c r="AB11" s="56">
        <f t="shared" si="1"/>
        <v>31.576935980849548</v>
      </c>
      <c r="AC11" s="56">
        <f t="shared" si="1"/>
        <v>34.320102258753366</v>
      </c>
      <c r="AD11" s="56">
        <f t="shared" si="1"/>
        <v>37.034649726225368</v>
      </c>
      <c r="AE11" s="56">
        <f t="shared" si="1"/>
        <v>28.984976750271738</v>
      </c>
      <c r="AF11" s="56">
        <f t="shared" si="1"/>
        <v>32.299391000112763</v>
      </c>
      <c r="AG11" s="56">
        <f t="shared" si="1"/>
        <v>35.569507303681355</v>
      </c>
      <c r="AH11" s="56">
        <f t="shared" si="1"/>
        <v>38.800427735915221</v>
      </c>
      <c r="AI11" s="56">
        <f t="shared" si="1"/>
        <v>41.996243158059791</v>
      </c>
      <c r="AJ11" s="46">
        <f t="shared" si="1"/>
        <v>33.513750884800189</v>
      </c>
      <c r="AK11" s="56">
        <f t="shared" si="1"/>
        <v>36.266051677251461</v>
      </c>
      <c r="AL11" s="56">
        <f t="shared" si="1"/>
        <v>38.99107761132003</v>
      </c>
      <c r="AM11" s="56">
        <f t="shared" si="1"/>
        <v>41.691219975589071</v>
      </c>
      <c r="AN11" s="56">
        <f t="shared" si="1"/>
        <v>44.368501244397727</v>
      </c>
      <c r="AO11" s="56">
        <f t="shared" si="1"/>
        <v>47.02465320532842</v>
      </c>
      <c r="AP11" s="56">
        <f t="shared" si="1"/>
        <v>36.192035524528777</v>
      </c>
      <c r="AQ11" s="56">
        <f t="shared" si="1"/>
        <v>37.931505125725117</v>
      </c>
      <c r="AR11" s="56">
        <f t="shared" si="1"/>
        <v>39.660525197499886</v>
      </c>
      <c r="AS11" s="56">
        <f t="shared" si="1"/>
        <v>41.379668474405705</v>
      </c>
      <c r="AT11" s="56">
        <f t="shared" si="1"/>
        <v>43.089450946664485</v>
      </c>
      <c r="AU11" s="56">
        <f t="shared" si="1"/>
        <v>44.79033977084999</v>
      </c>
      <c r="AV11" s="56">
        <f t="shared" si="1"/>
        <v>46.482759785844344</v>
      </c>
      <c r="AW11" s="56">
        <f t="shared" si="1"/>
        <v>32.614794067474975</v>
      </c>
      <c r="AX11" s="56">
        <f t="shared" si="1"/>
        <v>33.994025878056327</v>
      </c>
      <c r="AY11" s="56">
        <f t="shared" si="1"/>
        <v>35.365922750459887</v>
      </c>
      <c r="AZ11" s="56">
        <f t="shared" si="1"/>
        <v>36.730842575368172</v>
      </c>
      <c r="BA11" s="56">
        <f t="shared" si="1"/>
        <v>38.089111516835679</v>
      </c>
      <c r="BB11" s="56">
        <f t="shared" si="1"/>
        <v>39.44102798825427</v>
      </c>
      <c r="BC11" s="56">
        <f t="shared" si="1"/>
        <v>40.786865995461227</v>
      </c>
      <c r="BD11" s="56">
        <f t="shared" si="1"/>
        <v>29.441846096790695</v>
      </c>
      <c r="BE11" s="56">
        <f t="shared" si="1"/>
        <v>31.146948924224866</v>
      </c>
      <c r="BF11" s="56">
        <f t="shared" si="1"/>
        <v>32.839835994005021</v>
      </c>
      <c r="BG11" s="56">
        <f t="shared" si="1"/>
        <v>34.52129843390572</v>
      </c>
      <c r="BH11" s="56">
        <f t="shared" si="1"/>
        <v>36.192035524528777</v>
      </c>
      <c r="BI11" s="56">
        <f t="shared" si="1"/>
        <v>37.852669590568006</v>
      </c>
      <c r="BJ11" s="56">
        <f t="shared" si="1"/>
        <v>39.503757859565376</v>
      </c>
      <c r="BK11" s="56">
        <f t="shared" si="1"/>
        <v>41.145802019802026</v>
      </c>
      <c r="BL11" s="56">
        <f t="shared" si="1"/>
        <v>42.77925600738557</v>
      </c>
      <c r="BM11" s="56">
        <f t="shared" si="1"/>
        <v>44.404532412863098</v>
      </c>
      <c r="BN11" s="56">
        <f t="shared" si="1"/>
        <v>46.022007799058343</v>
      </c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</row>
    <row r="12" spans="1:121" x14ac:dyDescent="0.25">
      <c r="D12" t="s">
        <v>70</v>
      </c>
      <c r="E12" t="s">
        <v>50</v>
      </c>
      <c r="G12" s="56">
        <f>$F$3*70</f>
        <v>74.97</v>
      </c>
      <c r="H12" s="56">
        <f t="shared" ref="H12:BN12" si="2">$F$3*70</f>
        <v>74.97</v>
      </c>
      <c r="I12" s="56">
        <f t="shared" si="2"/>
        <v>74.97</v>
      </c>
      <c r="J12" s="56">
        <f t="shared" si="2"/>
        <v>74.97</v>
      </c>
      <c r="K12" s="56">
        <f t="shared" si="2"/>
        <v>74.97</v>
      </c>
      <c r="L12" s="56">
        <f t="shared" si="2"/>
        <v>74.97</v>
      </c>
      <c r="M12" s="56">
        <f t="shared" si="2"/>
        <v>74.97</v>
      </c>
      <c r="N12" s="56">
        <f t="shared" si="2"/>
        <v>74.97</v>
      </c>
      <c r="O12" s="56">
        <f t="shared" si="2"/>
        <v>74.97</v>
      </c>
      <c r="P12" s="56">
        <f t="shared" si="2"/>
        <v>74.97</v>
      </c>
      <c r="Q12" s="56">
        <f t="shared" si="2"/>
        <v>74.97</v>
      </c>
      <c r="R12" s="56">
        <f t="shared" si="2"/>
        <v>74.97</v>
      </c>
      <c r="S12" s="56">
        <f t="shared" si="2"/>
        <v>74.97</v>
      </c>
      <c r="T12" s="56">
        <f t="shared" si="2"/>
        <v>74.97</v>
      </c>
      <c r="U12" s="56">
        <f t="shared" si="2"/>
        <v>74.97</v>
      </c>
      <c r="V12" s="56">
        <f t="shared" si="2"/>
        <v>74.97</v>
      </c>
      <c r="W12" s="56">
        <f t="shared" si="2"/>
        <v>74.97</v>
      </c>
      <c r="X12" s="56">
        <f t="shared" si="2"/>
        <v>74.97</v>
      </c>
      <c r="Y12" s="56">
        <f t="shared" si="2"/>
        <v>74.97</v>
      </c>
      <c r="Z12" s="56">
        <f t="shared" si="2"/>
        <v>74.97</v>
      </c>
      <c r="AA12" s="56">
        <f t="shared" si="2"/>
        <v>74.97</v>
      </c>
      <c r="AB12" s="56">
        <f t="shared" si="2"/>
        <v>74.97</v>
      </c>
      <c r="AC12" s="56">
        <f t="shared" si="2"/>
        <v>74.97</v>
      </c>
      <c r="AD12" s="56">
        <f t="shared" si="2"/>
        <v>74.97</v>
      </c>
      <c r="AE12" s="56">
        <f t="shared" si="2"/>
        <v>74.97</v>
      </c>
      <c r="AF12" s="56">
        <f t="shared" si="2"/>
        <v>74.97</v>
      </c>
      <c r="AG12" s="56">
        <f t="shared" si="2"/>
        <v>74.97</v>
      </c>
      <c r="AH12" s="56">
        <f t="shared" si="2"/>
        <v>74.97</v>
      </c>
      <c r="AI12" s="56">
        <f t="shared" si="2"/>
        <v>74.97</v>
      </c>
      <c r="AJ12" s="46">
        <f t="shared" si="2"/>
        <v>74.97</v>
      </c>
      <c r="AK12" s="56">
        <f t="shared" si="2"/>
        <v>74.97</v>
      </c>
      <c r="AL12" s="56">
        <f t="shared" si="2"/>
        <v>74.97</v>
      </c>
      <c r="AM12" s="56">
        <f t="shared" si="2"/>
        <v>74.97</v>
      </c>
      <c r="AN12" s="56">
        <f t="shared" si="2"/>
        <v>74.97</v>
      </c>
      <c r="AO12" s="56">
        <f t="shared" si="2"/>
        <v>74.97</v>
      </c>
      <c r="AP12" s="56">
        <f t="shared" si="2"/>
        <v>74.97</v>
      </c>
      <c r="AQ12" s="56">
        <f t="shared" si="2"/>
        <v>74.97</v>
      </c>
      <c r="AR12" s="56">
        <f t="shared" si="2"/>
        <v>74.97</v>
      </c>
      <c r="AS12" s="56">
        <f t="shared" si="2"/>
        <v>74.97</v>
      </c>
      <c r="AT12" s="56">
        <f t="shared" si="2"/>
        <v>74.97</v>
      </c>
      <c r="AU12" s="56">
        <f t="shared" si="2"/>
        <v>74.97</v>
      </c>
      <c r="AV12" s="56">
        <f t="shared" si="2"/>
        <v>74.97</v>
      </c>
      <c r="AW12" s="56">
        <f t="shared" si="2"/>
        <v>74.97</v>
      </c>
      <c r="AX12" s="56">
        <f t="shared" si="2"/>
        <v>74.97</v>
      </c>
      <c r="AY12" s="56">
        <f t="shared" si="2"/>
        <v>74.97</v>
      </c>
      <c r="AZ12" s="56">
        <f t="shared" si="2"/>
        <v>74.97</v>
      </c>
      <c r="BA12" s="56">
        <f t="shared" si="2"/>
        <v>74.97</v>
      </c>
      <c r="BB12" s="56">
        <f t="shared" si="2"/>
        <v>74.97</v>
      </c>
      <c r="BC12" s="56">
        <f t="shared" si="2"/>
        <v>74.97</v>
      </c>
      <c r="BD12" s="56">
        <f t="shared" si="2"/>
        <v>74.97</v>
      </c>
      <c r="BE12" s="56">
        <f t="shared" si="2"/>
        <v>74.97</v>
      </c>
      <c r="BF12" s="56">
        <f t="shared" si="2"/>
        <v>74.97</v>
      </c>
      <c r="BG12" s="56">
        <f t="shared" si="2"/>
        <v>74.97</v>
      </c>
      <c r="BH12" s="56">
        <f t="shared" si="2"/>
        <v>74.97</v>
      </c>
      <c r="BI12" s="56">
        <f t="shared" si="2"/>
        <v>74.97</v>
      </c>
      <c r="BJ12" s="56">
        <f t="shared" si="2"/>
        <v>74.97</v>
      </c>
      <c r="BK12" s="56">
        <f t="shared" si="2"/>
        <v>74.97</v>
      </c>
      <c r="BL12" s="56">
        <f t="shared" si="2"/>
        <v>74.97</v>
      </c>
      <c r="BM12" s="56">
        <f t="shared" si="2"/>
        <v>74.97</v>
      </c>
      <c r="BN12" s="56">
        <f t="shared" si="2"/>
        <v>74.97</v>
      </c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</row>
    <row r="13" spans="1:121" ht="16.5" x14ac:dyDescent="0.25">
      <c r="D13" s="42" t="s">
        <v>71</v>
      </c>
      <c r="E13" t="s">
        <v>72</v>
      </c>
      <c r="F13" s="58" t="s">
        <v>73</v>
      </c>
      <c r="G13" s="56">
        <f t="shared" ref="G13:BN13" si="3">IF(G2&gt;30,10*$F$3,$F$3*(10/2+10/30*G2/2))</f>
        <v>5.5335000000000001</v>
      </c>
      <c r="H13" s="56">
        <f t="shared" si="3"/>
        <v>5.7119999999999997</v>
      </c>
      <c r="I13" s="56">
        <f t="shared" si="3"/>
        <v>5.8904999999999994</v>
      </c>
      <c r="J13" s="56">
        <f t="shared" si="3"/>
        <v>6.069</v>
      </c>
      <c r="K13" s="56">
        <f t="shared" si="3"/>
        <v>6.2474999999999996</v>
      </c>
      <c r="L13" s="56">
        <f t="shared" si="3"/>
        <v>6.4260000000000002</v>
      </c>
      <c r="M13" s="56">
        <f t="shared" si="3"/>
        <v>6.6044999999999989</v>
      </c>
      <c r="N13" s="56">
        <f t="shared" si="3"/>
        <v>6.7829999999999995</v>
      </c>
      <c r="O13" s="56">
        <f t="shared" si="3"/>
        <v>6.9615</v>
      </c>
      <c r="P13" s="56">
        <f t="shared" si="3"/>
        <v>7.1399999999999988</v>
      </c>
      <c r="Q13" s="56">
        <f t="shared" si="3"/>
        <v>7.3184999999999993</v>
      </c>
      <c r="R13" s="56">
        <f t="shared" si="3"/>
        <v>7.4969999999999999</v>
      </c>
      <c r="S13" s="56">
        <f t="shared" si="3"/>
        <v>7.6754999999999987</v>
      </c>
      <c r="T13" s="56">
        <f t="shared" si="3"/>
        <v>7.8539999999999992</v>
      </c>
      <c r="U13" s="56">
        <f t="shared" si="3"/>
        <v>8.0324999999999989</v>
      </c>
      <c r="V13" s="56">
        <f t="shared" si="3"/>
        <v>8.2109999999999985</v>
      </c>
      <c r="W13" s="56">
        <f t="shared" si="3"/>
        <v>8.3895</v>
      </c>
      <c r="X13" s="56">
        <f t="shared" si="3"/>
        <v>8.5679999999999996</v>
      </c>
      <c r="Y13" s="56">
        <f t="shared" si="3"/>
        <v>8.7464999999999993</v>
      </c>
      <c r="Z13" s="56">
        <f t="shared" si="3"/>
        <v>8.9249999999999989</v>
      </c>
      <c r="AA13" s="56">
        <f t="shared" si="3"/>
        <v>9.1035000000000004</v>
      </c>
      <c r="AB13" s="56">
        <f t="shared" si="3"/>
        <v>9.2819999999999983</v>
      </c>
      <c r="AC13" s="56">
        <f t="shared" si="3"/>
        <v>9.4604999999999979</v>
      </c>
      <c r="AD13" s="56">
        <f t="shared" si="3"/>
        <v>9.6389999999999993</v>
      </c>
      <c r="AE13" s="56">
        <f t="shared" si="3"/>
        <v>9.817499999999999</v>
      </c>
      <c r="AF13" s="56">
        <f t="shared" si="3"/>
        <v>9.9959999999999987</v>
      </c>
      <c r="AG13" s="56">
        <f t="shared" si="3"/>
        <v>10.1745</v>
      </c>
      <c r="AH13" s="56">
        <f t="shared" si="3"/>
        <v>10.353</v>
      </c>
      <c r="AI13" s="56">
        <f t="shared" si="3"/>
        <v>10.531499999999998</v>
      </c>
      <c r="AJ13" s="46">
        <f t="shared" si="3"/>
        <v>10.709999999999999</v>
      </c>
      <c r="AK13" s="56">
        <f t="shared" si="3"/>
        <v>10.709999999999999</v>
      </c>
      <c r="AL13" s="56">
        <f t="shared" si="3"/>
        <v>10.709999999999999</v>
      </c>
      <c r="AM13" s="56">
        <f t="shared" si="3"/>
        <v>10.709999999999999</v>
      </c>
      <c r="AN13" s="56">
        <f t="shared" si="3"/>
        <v>10.709999999999999</v>
      </c>
      <c r="AO13" s="56">
        <f t="shared" si="3"/>
        <v>10.709999999999999</v>
      </c>
      <c r="AP13" s="56">
        <f t="shared" si="3"/>
        <v>10.709999999999999</v>
      </c>
      <c r="AQ13" s="56">
        <f t="shared" si="3"/>
        <v>10.709999999999999</v>
      </c>
      <c r="AR13" s="56">
        <f t="shared" si="3"/>
        <v>10.709999999999999</v>
      </c>
      <c r="AS13" s="56">
        <f t="shared" si="3"/>
        <v>10.709999999999999</v>
      </c>
      <c r="AT13" s="56">
        <f t="shared" si="3"/>
        <v>10.709999999999999</v>
      </c>
      <c r="AU13" s="56">
        <f t="shared" si="3"/>
        <v>10.709999999999999</v>
      </c>
      <c r="AV13" s="56">
        <f t="shared" si="3"/>
        <v>10.709999999999999</v>
      </c>
      <c r="AW13" s="56">
        <f t="shared" si="3"/>
        <v>10.709999999999999</v>
      </c>
      <c r="AX13" s="56">
        <f t="shared" si="3"/>
        <v>10.709999999999999</v>
      </c>
      <c r="AY13" s="56">
        <f t="shared" si="3"/>
        <v>10.709999999999999</v>
      </c>
      <c r="AZ13" s="56">
        <f t="shared" si="3"/>
        <v>10.709999999999999</v>
      </c>
      <c r="BA13" s="56">
        <f t="shared" si="3"/>
        <v>10.709999999999999</v>
      </c>
      <c r="BB13" s="56">
        <f t="shared" si="3"/>
        <v>10.709999999999999</v>
      </c>
      <c r="BC13" s="56">
        <f t="shared" si="3"/>
        <v>10.709999999999999</v>
      </c>
      <c r="BD13" s="56">
        <f t="shared" si="3"/>
        <v>10.709999999999999</v>
      </c>
      <c r="BE13" s="56">
        <f t="shared" si="3"/>
        <v>10.709999999999999</v>
      </c>
      <c r="BF13" s="56">
        <f t="shared" si="3"/>
        <v>10.709999999999999</v>
      </c>
      <c r="BG13" s="56">
        <f t="shared" si="3"/>
        <v>10.709999999999999</v>
      </c>
      <c r="BH13" s="56">
        <f t="shared" si="3"/>
        <v>10.709999999999999</v>
      </c>
      <c r="BI13" s="56">
        <f t="shared" si="3"/>
        <v>10.709999999999999</v>
      </c>
      <c r="BJ13" s="56">
        <f t="shared" si="3"/>
        <v>10.709999999999999</v>
      </c>
      <c r="BK13" s="56">
        <f t="shared" si="3"/>
        <v>10.709999999999999</v>
      </c>
      <c r="BL13" s="56">
        <f t="shared" si="3"/>
        <v>10.709999999999999</v>
      </c>
      <c r="BM13" s="56">
        <f t="shared" si="3"/>
        <v>10.709999999999999</v>
      </c>
      <c r="BN13" s="56">
        <f t="shared" si="3"/>
        <v>10.709999999999999</v>
      </c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</row>
    <row r="14" spans="1:121" x14ac:dyDescent="0.25">
      <c r="D14" t="s">
        <v>74</v>
      </c>
      <c r="E14" t="s">
        <v>75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6">
        <v>0</v>
      </c>
      <c r="AI14" s="56">
        <v>0</v>
      </c>
      <c r="AJ14" s="46">
        <v>0</v>
      </c>
      <c r="AK14" s="56">
        <v>0</v>
      </c>
      <c r="AL14" s="56">
        <v>0</v>
      </c>
      <c r="AM14" s="56">
        <v>0</v>
      </c>
      <c r="AN14" s="56">
        <v>0</v>
      </c>
      <c r="AO14" s="56">
        <v>0</v>
      </c>
      <c r="AP14" s="56">
        <v>0</v>
      </c>
      <c r="AQ14" s="56">
        <v>0</v>
      </c>
      <c r="AR14" s="56">
        <v>0</v>
      </c>
      <c r="AS14" s="56">
        <v>0</v>
      </c>
      <c r="AT14" s="56">
        <v>0</v>
      </c>
      <c r="AU14" s="56">
        <v>0</v>
      </c>
      <c r="AV14" s="56">
        <v>0</v>
      </c>
      <c r="AW14" s="56">
        <v>0</v>
      </c>
      <c r="AX14" s="56">
        <v>0</v>
      </c>
      <c r="AY14" s="56">
        <v>0</v>
      </c>
      <c r="AZ14" s="56">
        <v>0</v>
      </c>
      <c r="BA14" s="56">
        <v>0</v>
      </c>
      <c r="BB14" s="56">
        <v>0</v>
      </c>
      <c r="BC14" s="56">
        <v>0</v>
      </c>
      <c r="BD14" s="56">
        <v>0</v>
      </c>
      <c r="BE14" s="56">
        <v>0</v>
      </c>
      <c r="BF14" s="56">
        <v>0</v>
      </c>
      <c r="BG14" s="56">
        <v>0</v>
      </c>
      <c r="BH14" s="56">
        <v>0</v>
      </c>
      <c r="BI14" s="56">
        <v>0</v>
      </c>
      <c r="BJ14" s="56">
        <v>0</v>
      </c>
      <c r="BK14" s="56">
        <v>0</v>
      </c>
      <c r="BL14" s="56">
        <v>0</v>
      </c>
      <c r="BM14" s="56">
        <v>0</v>
      </c>
      <c r="BN14" s="56">
        <v>0</v>
      </c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</row>
    <row r="15" spans="1:121" x14ac:dyDescent="0.25">
      <c r="D15" t="s">
        <v>76</v>
      </c>
      <c r="E15" t="s">
        <v>77</v>
      </c>
      <c r="F15" s="56"/>
      <c r="G15" s="56">
        <f t="shared" ref="G15:BN15" si="4">((G10+G11)*0.475+G12+G13+G14)*44/12</f>
        <v>309.10807514527238</v>
      </c>
      <c r="H15" s="56">
        <f t="shared" si="4"/>
        <v>323.10172376372162</v>
      </c>
      <c r="I15" s="56">
        <f t="shared" si="4"/>
        <v>336.90501720136774</v>
      </c>
      <c r="J15" s="56">
        <f t="shared" si="4"/>
        <v>350.59097127649034</v>
      </c>
      <c r="K15" s="56">
        <f t="shared" si="4"/>
        <v>364.19267915155046</v>
      </c>
      <c r="L15" s="56">
        <f t="shared" si="4"/>
        <v>377.72901854809425</v>
      </c>
      <c r="M15" s="56">
        <f t="shared" si="4"/>
        <v>391.21215920328444</v>
      </c>
      <c r="N15" s="56">
        <f t="shared" si="4"/>
        <v>404.650577819516</v>
      </c>
      <c r="O15" s="56">
        <f t="shared" si="4"/>
        <v>418.05050488088142</v>
      </c>
      <c r="P15" s="56">
        <f t="shared" si="4"/>
        <v>431.41670509452814</v>
      </c>
      <c r="Q15" s="56">
        <f t="shared" si="4"/>
        <v>444.75293508200008</v>
      </c>
      <c r="R15" s="56">
        <f t="shared" si="4"/>
        <v>415.76948771731281</v>
      </c>
      <c r="S15" s="56">
        <f t="shared" si="4"/>
        <v>446.58973701955733</v>
      </c>
      <c r="T15" s="56">
        <f t="shared" si="4"/>
        <v>477.25753423891837</v>
      </c>
      <c r="U15" s="56">
        <f t="shared" si="4"/>
        <v>507.80304891440795</v>
      </c>
      <c r="V15" s="56">
        <f t="shared" si="4"/>
        <v>481.71829837545982</v>
      </c>
      <c r="W15" s="56">
        <f t="shared" si="4"/>
        <v>516.96050688354046</v>
      </c>
      <c r="X15" s="56">
        <f t="shared" si="4"/>
        <v>552.07192516898465</v>
      </c>
      <c r="Y15" s="56">
        <f t="shared" si="4"/>
        <v>587.07348465755797</v>
      </c>
      <c r="Z15" s="56">
        <f t="shared" si="4"/>
        <v>519.96995399085733</v>
      </c>
      <c r="AA15" s="56">
        <f t="shared" si="4"/>
        <v>546.11028230955549</v>
      </c>
      <c r="AB15" s="56">
        <f t="shared" si="4"/>
        <v>572.18836063731294</v>
      </c>
      <c r="AC15" s="56">
        <f t="shared" si="4"/>
        <v>598.21104383666216</v>
      </c>
      <c r="AD15" s="56">
        <f t="shared" si="4"/>
        <v>624.18388260784241</v>
      </c>
      <c r="AE15" s="56">
        <f t="shared" si="4"/>
        <v>550.39722656005654</v>
      </c>
      <c r="AF15" s="56">
        <f t="shared" si="4"/>
        <v>581.46542385452972</v>
      </c>
      <c r="AG15" s="56">
        <f t="shared" si="4"/>
        <v>612.4564688925783</v>
      </c>
      <c r="AH15" s="56">
        <f t="shared" si="4"/>
        <v>643.37924778805245</v>
      </c>
      <c r="AI15" s="56">
        <f t="shared" si="4"/>
        <v>674.24088545762072</v>
      </c>
      <c r="AJ15" s="46">
        <f t="shared" si="4"/>
        <v>595.31226271102696</v>
      </c>
      <c r="AK15" s="56">
        <f t="shared" si="4"/>
        <v>620.92138799787961</v>
      </c>
      <c r="AL15" s="56">
        <f t="shared" si="4"/>
        <v>646.48300957304912</v>
      </c>
      <c r="AM15" s="56">
        <f t="shared" si="4"/>
        <v>672.00129226415095</v>
      </c>
      <c r="AN15" s="56">
        <f t="shared" si="4"/>
        <v>697.47975854732613</v>
      </c>
      <c r="AO15" s="56">
        <f t="shared" si="4"/>
        <v>722.9214246192804</v>
      </c>
      <c r="AP15" s="56">
        <f t="shared" si="4"/>
        <v>620.22989451188766</v>
      </c>
      <c r="AQ15" s="56">
        <f t="shared" si="4"/>
        <v>636.52033263397129</v>
      </c>
      <c r="AR15" s="56">
        <f t="shared" si="4"/>
        <v>652.79257115897906</v>
      </c>
      <c r="AS15" s="56">
        <f t="shared" si="4"/>
        <v>669.04760759958992</v>
      </c>
      <c r="AT15" s="56">
        <f t="shared" si="4"/>
        <v>685.28634063877405</v>
      </c>
      <c r="AU15" s="56">
        <f t="shared" si="4"/>
        <v>701.50958390756375</v>
      </c>
      <c r="AV15" s="56">
        <f t="shared" si="4"/>
        <v>717.71807733367893</v>
      </c>
      <c r="AW15" s="56">
        <f t="shared" si="4"/>
        <v>586.99559534751882</v>
      </c>
      <c r="AX15" s="56">
        <f t="shared" si="4"/>
        <v>599.76534035761483</v>
      </c>
      <c r="AY15" s="56">
        <f t="shared" si="4"/>
        <v>612.52231035038426</v>
      </c>
      <c r="AZ15" s="56">
        <f t="shared" si="4"/>
        <v>625.26712865209947</v>
      </c>
      <c r="BA15" s="56">
        <f t="shared" si="4"/>
        <v>638.00036333182209</v>
      </c>
      <c r="BB15" s="56">
        <f t="shared" si="4"/>
        <v>650.72253412620955</v>
      </c>
      <c r="BC15" s="56">
        <f t="shared" si="4"/>
        <v>663.4341182620949</v>
      </c>
      <c r="BD15" s="56">
        <f t="shared" si="4"/>
        <v>557.84093279191052</v>
      </c>
      <c r="BE15" s="56">
        <f t="shared" si="4"/>
        <v>573.46874899969168</v>
      </c>
      <c r="BF15" s="56">
        <f t="shared" si="4"/>
        <v>589.07528942955878</v>
      </c>
      <c r="BG15" s="56">
        <f t="shared" si="4"/>
        <v>604.66193196238589</v>
      </c>
      <c r="BH15" s="56">
        <f t="shared" si="4"/>
        <v>620.22989451188766</v>
      </c>
      <c r="BI15" s="56">
        <f t="shared" si="4"/>
        <v>635.78026096023927</v>
      </c>
      <c r="BJ15" s="56">
        <f t="shared" si="4"/>
        <v>651.3140018120763</v>
      </c>
      <c r="BK15" s="56">
        <f t="shared" si="4"/>
        <v>666.83199084115529</v>
      </c>
      <c r="BL15" s="56">
        <f t="shared" si="4"/>
        <v>682.33501865286314</v>
      </c>
      <c r="BM15" s="56">
        <f t="shared" si="4"/>
        <v>697.82380384240321</v>
      </c>
      <c r="BN15" s="56">
        <f t="shared" si="4"/>
        <v>713.29900225669326</v>
      </c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</row>
    <row r="16" spans="1:121" x14ac:dyDescent="0.25">
      <c r="E16" s="3" t="s">
        <v>78</v>
      </c>
      <c r="F16" s="59"/>
      <c r="G16" s="59">
        <f>AJ15-AJ74</f>
        <v>238.77633540566103</v>
      </c>
      <c r="H16" s="60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2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</row>
    <row r="17" spans="4:16384" ht="15.75" thickBot="1" x14ac:dyDescent="0.3">
      <c r="E17" s="3" t="s">
        <v>79</v>
      </c>
      <c r="F17" s="59"/>
      <c r="G17" s="59">
        <f>1/$F$2*SUM(G15:GZ15)-1/$F$62*SUM(G74:GZ74)</f>
        <v>200.73359022126226</v>
      </c>
      <c r="H17" s="60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2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</row>
    <row r="18" spans="4:16384" s="63" customFormat="1" ht="15.75" thickBot="1" x14ac:dyDescent="0.3">
      <c r="E18" s="64" t="s">
        <v>51</v>
      </c>
      <c r="F18" s="65"/>
      <c r="G18" s="65">
        <f>MIN(G16:G17)</f>
        <v>200.73359022126226</v>
      </c>
      <c r="H18" s="66" t="s">
        <v>80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8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2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4:16384" s="63" customFormat="1" x14ac:dyDescent="0.25">
      <c r="E19" s="63" t="s">
        <v>81</v>
      </c>
      <c r="F19" s="69"/>
      <c r="G19" s="69">
        <f t="shared" ref="G19:BN19" si="5">G15-G74</f>
        <v>12.346384413464477</v>
      </c>
      <c r="H19" s="69">
        <f t="shared" si="5"/>
        <v>24.183794214822683</v>
      </c>
      <c r="I19" s="69">
        <f t="shared" si="5"/>
        <v>35.856830765397831</v>
      </c>
      <c r="J19" s="69">
        <f t="shared" si="5"/>
        <v>47.428543819646677</v>
      </c>
      <c r="K19" s="69">
        <f t="shared" si="5"/>
        <v>58.927509593196532</v>
      </c>
      <c r="L19" s="69">
        <f t="shared" si="5"/>
        <v>70.370029152531799</v>
      </c>
      <c r="M19" s="69">
        <f t="shared" si="5"/>
        <v>81.766611164924711</v>
      </c>
      <c r="N19" s="69">
        <f t="shared" si="5"/>
        <v>93.124575332012569</v>
      </c>
      <c r="O19" s="69">
        <f t="shared" si="5"/>
        <v>104.44930172761269</v>
      </c>
      <c r="P19" s="69">
        <f t="shared" si="5"/>
        <v>115.74490471519835</v>
      </c>
      <c r="Q19" s="69">
        <f t="shared" si="5"/>
        <v>127.01462816810431</v>
      </c>
      <c r="R19" s="69">
        <f t="shared" si="5"/>
        <v>95.968350786275153</v>
      </c>
      <c r="S19" s="69">
        <f t="shared" si="5"/>
        <v>124.72910538006795</v>
      </c>
      <c r="T19" s="69">
        <f t="shared" si="5"/>
        <v>153.34045746656238</v>
      </c>
      <c r="U19" s="69">
        <f t="shared" si="5"/>
        <v>181.8323339836781</v>
      </c>
      <c r="V19" s="69">
        <f t="shared" si="5"/>
        <v>153.69654383657746</v>
      </c>
      <c r="W19" s="69">
        <f t="shared" si="5"/>
        <v>186.89013038801164</v>
      </c>
      <c r="X19" s="69">
        <f t="shared" si="5"/>
        <v>219.95518595404889</v>
      </c>
      <c r="Y19" s="69">
        <f t="shared" si="5"/>
        <v>252.91250214189262</v>
      </c>
      <c r="Z19" s="69">
        <f t="shared" si="5"/>
        <v>183.76672332357515</v>
      </c>
      <c r="AA19" s="69">
        <f t="shared" si="5"/>
        <v>207.86668749915344</v>
      </c>
      <c r="AB19" s="69">
        <f t="shared" si="5"/>
        <v>231.906185734595</v>
      </c>
      <c r="AC19" s="69">
        <f t="shared" si="5"/>
        <v>255.89198253545993</v>
      </c>
      <c r="AD19" s="69">
        <f t="shared" si="5"/>
        <v>279.82954654646409</v>
      </c>
      <c r="AE19" s="69">
        <f t="shared" si="5"/>
        <v>204.00915254611112</v>
      </c>
      <c r="AF19" s="69">
        <f t="shared" si="5"/>
        <v>233.04508019023569</v>
      </c>
      <c r="AG19" s="69">
        <f t="shared" si="5"/>
        <v>262.00526094283549</v>
      </c>
      <c r="AH19" s="69">
        <f t="shared" si="5"/>
        <v>290.89852290661491</v>
      </c>
      <c r="AI19" s="69">
        <f t="shared" si="5"/>
        <v>319.73193736564633</v>
      </c>
      <c r="AJ19" s="70">
        <f t="shared" si="5"/>
        <v>238.77633540566103</v>
      </c>
      <c r="AK19" s="69">
        <f t="shared" si="5"/>
        <v>263.01417925529438</v>
      </c>
      <c r="AL19" s="69">
        <f t="shared" si="5"/>
        <v>287.20567409973756</v>
      </c>
      <c r="AM19" s="69">
        <f t="shared" si="5"/>
        <v>311.35494454167775</v>
      </c>
      <c r="AN19" s="69">
        <f t="shared" si="5"/>
        <v>335.46547540873752</v>
      </c>
      <c r="AO19" s="69">
        <f t="shared" si="5"/>
        <v>359.54024758962856</v>
      </c>
      <c r="AP19" s="69">
        <f t="shared" si="5"/>
        <v>255.48283194058632</v>
      </c>
      <c r="AQ19" s="69">
        <f t="shared" si="5"/>
        <v>270.40836164276197</v>
      </c>
      <c r="AR19" s="69">
        <f t="shared" si="5"/>
        <v>285.31663942600386</v>
      </c>
      <c r="AS19" s="69">
        <f t="shared" si="5"/>
        <v>300.20863499730621</v>
      </c>
      <c r="AT19" s="69">
        <f t="shared" si="5"/>
        <v>315.0852207411254</v>
      </c>
      <c r="AU19" s="69">
        <f t="shared" si="5"/>
        <v>329.94718537984778</v>
      </c>
      <c r="AV19" s="69">
        <f t="shared" si="5"/>
        <v>344.79524521687989</v>
      </c>
      <c r="AW19" s="69">
        <f t="shared" si="5"/>
        <v>212.71315224743825</v>
      </c>
      <c r="AX19" s="69">
        <f t="shared" si="5"/>
        <v>224.12408754790573</v>
      </c>
      <c r="AY19" s="69">
        <f t="shared" si="5"/>
        <v>235.52302879753705</v>
      </c>
      <c r="AZ19" s="69">
        <f t="shared" si="5"/>
        <v>246.91057996951207</v>
      </c>
      <c r="BA19" s="69">
        <f t="shared" si="5"/>
        <v>258.28729066929543</v>
      </c>
      <c r="BB19" s="69">
        <f t="shared" si="5"/>
        <v>269.65366300051926</v>
      </c>
      <c r="BC19" s="69">
        <f t="shared" si="5"/>
        <v>281.01015733368695</v>
      </c>
      <c r="BD19" s="69">
        <f t="shared" si="5"/>
        <v>174.06257459224486</v>
      </c>
      <c r="BE19" s="69">
        <f t="shared" si="5"/>
        <v>188.33667061329248</v>
      </c>
      <c r="BF19" s="69">
        <f t="shared" si="5"/>
        <v>202.59015313442342</v>
      </c>
      <c r="BG19" s="69">
        <f t="shared" si="5"/>
        <v>216.82438583204856</v>
      </c>
      <c r="BH19" s="69">
        <f t="shared" si="5"/>
        <v>231.04057298211086</v>
      </c>
      <c r="BI19" s="69">
        <f t="shared" si="5"/>
        <v>245.23978536302951</v>
      </c>
      <c r="BJ19" s="69">
        <f t="shared" si="5"/>
        <v>259.42298087946631</v>
      </c>
      <c r="BK19" s="69">
        <f t="shared" si="5"/>
        <v>273.59102118097445</v>
      </c>
      <c r="BL19" s="69">
        <f t="shared" si="5"/>
        <v>287.74468519851649</v>
      </c>
      <c r="BM19" s="69">
        <f t="shared" si="5"/>
        <v>301.88468027850303</v>
      </c>
      <c r="BN19" s="69">
        <f t="shared" si="5"/>
        <v>316.01165142222681</v>
      </c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</row>
    <row r="20" spans="4:16384" x14ac:dyDescent="0.25">
      <c r="D20" s="63"/>
      <c r="E20" s="63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70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  <c r="IM20" s="63"/>
      <c r="IN20" s="63"/>
      <c r="IO20" s="63"/>
      <c r="IP20" s="63"/>
      <c r="IQ20" s="63"/>
      <c r="IR20" s="63"/>
      <c r="IS20" s="63"/>
      <c r="IT20" s="63"/>
      <c r="IU20" s="63"/>
      <c r="IV20" s="63"/>
      <c r="IW20" s="63"/>
      <c r="IX20" s="63"/>
      <c r="IY20" s="63"/>
      <c r="IZ20" s="63"/>
      <c r="JA20" s="63"/>
      <c r="JB20" s="63"/>
      <c r="JC20" s="63"/>
      <c r="JD20" s="63"/>
      <c r="JE20" s="63"/>
      <c r="JF20" s="63"/>
      <c r="JG20" s="63"/>
      <c r="JH20" s="63"/>
      <c r="JI20" s="63"/>
      <c r="JJ20" s="63"/>
      <c r="JK20" s="63"/>
      <c r="JL20" s="63"/>
      <c r="JM20" s="63"/>
      <c r="JN20" s="63"/>
      <c r="JO20" s="63"/>
      <c r="JP20" s="63"/>
      <c r="JQ20" s="63"/>
      <c r="JR20" s="63"/>
      <c r="JS20" s="63"/>
      <c r="JT20" s="63"/>
      <c r="JU20" s="63"/>
      <c r="JV20" s="63"/>
      <c r="JW20" s="63"/>
      <c r="JX20" s="63"/>
      <c r="JY20" s="63"/>
      <c r="JZ20" s="63"/>
      <c r="KA20" s="63"/>
      <c r="KB20" s="63"/>
      <c r="KC20" s="63"/>
      <c r="KD20" s="63"/>
      <c r="KE20" s="63"/>
      <c r="KF20" s="63"/>
      <c r="KG20" s="63"/>
      <c r="KH20" s="63"/>
      <c r="KI20" s="63"/>
      <c r="KJ20" s="63"/>
      <c r="KK20" s="63"/>
      <c r="KL20" s="63"/>
      <c r="KM20" s="63"/>
      <c r="KN20" s="63"/>
      <c r="KO20" s="63"/>
      <c r="KP20" s="63"/>
      <c r="KQ20" s="63"/>
      <c r="KR20" s="63"/>
      <c r="KS20" s="63"/>
      <c r="KT20" s="63"/>
      <c r="KU20" s="63"/>
      <c r="KV20" s="63"/>
      <c r="KW20" s="63"/>
      <c r="KX20" s="63"/>
      <c r="KY20" s="63"/>
      <c r="KZ20" s="63"/>
      <c r="LA20" s="63"/>
      <c r="LB20" s="63"/>
      <c r="LC20" s="63"/>
      <c r="LD20" s="63"/>
      <c r="LE20" s="63"/>
      <c r="LF20" s="63"/>
      <c r="LG20" s="63"/>
      <c r="LH20" s="63"/>
      <c r="LI20" s="63"/>
      <c r="LJ20" s="63"/>
      <c r="LK20" s="63"/>
      <c r="LL20" s="63"/>
      <c r="LM20" s="63"/>
      <c r="LN20" s="63"/>
      <c r="LO20" s="63"/>
      <c r="LP20" s="63"/>
      <c r="LQ20" s="63"/>
      <c r="LR20" s="63"/>
      <c r="LS20" s="63"/>
      <c r="LT20" s="63"/>
      <c r="LU20" s="63"/>
      <c r="LV20" s="63"/>
      <c r="LW20" s="63"/>
      <c r="LX20" s="63"/>
      <c r="LY20" s="63"/>
      <c r="LZ20" s="63"/>
      <c r="MA20" s="63"/>
      <c r="MB20" s="63"/>
      <c r="MC20" s="63"/>
      <c r="MD20" s="63"/>
      <c r="ME20" s="63"/>
      <c r="MF20" s="63"/>
      <c r="MG20" s="63"/>
      <c r="MH20" s="63"/>
      <c r="MI20" s="63"/>
      <c r="MJ20" s="63"/>
      <c r="MK20" s="63"/>
      <c r="ML20" s="63"/>
      <c r="MM20" s="63"/>
      <c r="MN20" s="63"/>
      <c r="MO20" s="63"/>
      <c r="MP20" s="63"/>
      <c r="MQ20" s="63"/>
      <c r="MR20" s="63"/>
      <c r="MS20" s="63"/>
      <c r="MT20" s="63"/>
      <c r="MU20" s="63"/>
      <c r="MV20" s="63"/>
      <c r="MW20" s="63"/>
      <c r="MX20" s="63"/>
      <c r="MY20" s="63"/>
      <c r="MZ20" s="63"/>
      <c r="NA20" s="63"/>
      <c r="NB20" s="63"/>
      <c r="NC20" s="63"/>
      <c r="ND20" s="63"/>
      <c r="NE20" s="63"/>
      <c r="NF20" s="63"/>
      <c r="NG20" s="63"/>
      <c r="NH20" s="63"/>
      <c r="NI20" s="63"/>
      <c r="NJ20" s="63"/>
      <c r="NK20" s="63"/>
      <c r="NL20" s="63"/>
      <c r="NM20" s="63"/>
      <c r="NN20" s="63"/>
      <c r="NO20" s="63"/>
      <c r="NP20" s="63"/>
      <c r="NQ20" s="63"/>
      <c r="NR20" s="63"/>
      <c r="NS20" s="63"/>
      <c r="NT20" s="63"/>
      <c r="NU20" s="63"/>
      <c r="NV20" s="63"/>
      <c r="NW20" s="63"/>
      <c r="NX20" s="63"/>
      <c r="NY20" s="63"/>
      <c r="NZ20" s="63"/>
      <c r="OA20" s="63"/>
      <c r="OB20" s="63"/>
      <c r="OC20" s="63"/>
      <c r="OD20" s="63"/>
      <c r="OE20" s="63"/>
      <c r="OF20" s="63"/>
      <c r="OG20" s="63"/>
      <c r="OH20" s="63"/>
      <c r="OI20" s="63"/>
      <c r="OJ20" s="63"/>
      <c r="OK20" s="63"/>
      <c r="OL20" s="63"/>
      <c r="OM20" s="63"/>
      <c r="ON20" s="63"/>
      <c r="OO20" s="63"/>
      <c r="OP20" s="63"/>
      <c r="OQ20" s="63"/>
      <c r="OR20" s="63"/>
      <c r="OS20" s="63"/>
      <c r="OT20" s="63"/>
      <c r="OU20" s="63"/>
      <c r="OV20" s="63"/>
      <c r="OW20" s="63"/>
      <c r="OX20" s="63"/>
      <c r="OY20" s="63"/>
      <c r="OZ20" s="63"/>
      <c r="PA20" s="63"/>
      <c r="PB20" s="63"/>
      <c r="PC20" s="63"/>
      <c r="PD20" s="63"/>
      <c r="PE20" s="63"/>
      <c r="PF20" s="63"/>
      <c r="PG20" s="63"/>
      <c r="PH20" s="63"/>
      <c r="PI20" s="63"/>
      <c r="PJ20" s="63"/>
      <c r="PK20" s="63"/>
      <c r="PL20" s="63"/>
      <c r="PM20" s="63"/>
      <c r="PN20" s="63"/>
      <c r="PO20" s="63"/>
      <c r="PP20" s="63"/>
      <c r="PQ20" s="63"/>
      <c r="PR20" s="63"/>
      <c r="PS20" s="63"/>
      <c r="PT20" s="63"/>
      <c r="PU20" s="63"/>
      <c r="PV20" s="63"/>
      <c r="PW20" s="63"/>
      <c r="PX20" s="63"/>
      <c r="PY20" s="63"/>
      <c r="PZ20" s="63"/>
      <c r="QA20" s="63"/>
      <c r="QB20" s="63"/>
      <c r="QC20" s="63"/>
      <c r="QD20" s="63"/>
      <c r="QE20" s="63"/>
      <c r="QF20" s="63"/>
      <c r="QG20" s="63"/>
      <c r="QH20" s="63"/>
      <c r="QI20" s="63"/>
      <c r="QJ20" s="63"/>
      <c r="QK20" s="63"/>
      <c r="QL20" s="63"/>
      <c r="QM20" s="63"/>
      <c r="QN20" s="63"/>
      <c r="QO20" s="63"/>
      <c r="QP20" s="63"/>
      <c r="QQ20" s="63"/>
      <c r="QR20" s="63"/>
      <c r="QS20" s="63"/>
      <c r="QT20" s="63"/>
      <c r="QU20" s="63"/>
      <c r="QV20" s="63"/>
      <c r="QW20" s="63"/>
      <c r="QX20" s="63"/>
      <c r="QY20" s="63"/>
      <c r="QZ20" s="63"/>
      <c r="RA20" s="63"/>
      <c r="RB20" s="63"/>
      <c r="RC20" s="63"/>
      <c r="RD20" s="63"/>
      <c r="RE20" s="63"/>
      <c r="RF20" s="63"/>
      <c r="RG20" s="63"/>
      <c r="RH20" s="63"/>
      <c r="RI20" s="63"/>
      <c r="RJ20" s="63"/>
      <c r="RK20" s="63"/>
      <c r="RL20" s="63"/>
      <c r="RM20" s="63"/>
      <c r="RN20" s="63"/>
      <c r="RO20" s="63"/>
      <c r="RP20" s="63"/>
      <c r="RQ20" s="63"/>
      <c r="RR20" s="63"/>
      <c r="RS20" s="63"/>
      <c r="RT20" s="63"/>
      <c r="RU20" s="63"/>
      <c r="RV20" s="63"/>
      <c r="RW20" s="63"/>
      <c r="RX20" s="63"/>
      <c r="RY20" s="63"/>
      <c r="RZ20" s="63"/>
      <c r="SA20" s="63"/>
      <c r="SB20" s="63"/>
      <c r="SC20" s="63"/>
      <c r="SD20" s="63"/>
      <c r="SE20" s="63"/>
      <c r="SF20" s="63"/>
      <c r="SG20" s="63"/>
      <c r="SH20" s="63"/>
      <c r="SI20" s="63"/>
      <c r="SJ20" s="63"/>
      <c r="SK20" s="63"/>
      <c r="SL20" s="63"/>
      <c r="SM20" s="63"/>
      <c r="SN20" s="63"/>
      <c r="SO20" s="63"/>
      <c r="SP20" s="63"/>
      <c r="SQ20" s="63"/>
      <c r="SR20" s="63"/>
      <c r="SS20" s="63"/>
      <c r="ST20" s="63"/>
      <c r="SU20" s="63"/>
      <c r="SV20" s="63"/>
      <c r="SW20" s="63"/>
      <c r="SX20" s="63"/>
      <c r="SY20" s="63"/>
      <c r="SZ20" s="63"/>
      <c r="TA20" s="63"/>
      <c r="TB20" s="63"/>
      <c r="TC20" s="63"/>
      <c r="TD20" s="63"/>
      <c r="TE20" s="63"/>
      <c r="TF20" s="63"/>
      <c r="TG20" s="63"/>
      <c r="TH20" s="63"/>
      <c r="TI20" s="63"/>
      <c r="TJ20" s="63"/>
      <c r="TK20" s="63"/>
      <c r="TL20" s="63"/>
      <c r="TM20" s="63"/>
      <c r="TN20" s="63"/>
      <c r="TO20" s="63"/>
      <c r="TP20" s="63"/>
      <c r="TQ20" s="63"/>
      <c r="TR20" s="63"/>
      <c r="TS20" s="63"/>
      <c r="TT20" s="63"/>
      <c r="TU20" s="63"/>
      <c r="TV20" s="63"/>
      <c r="TW20" s="63"/>
      <c r="TX20" s="63"/>
      <c r="TY20" s="63"/>
      <c r="TZ20" s="63"/>
      <c r="UA20" s="63"/>
      <c r="UB20" s="63"/>
      <c r="UC20" s="63"/>
      <c r="UD20" s="63"/>
      <c r="UE20" s="63"/>
      <c r="UF20" s="63"/>
      <c r="UG20" s="63"/>
      <c r="UH20" s="63"/>
      <c r="UI20" s="63"/>
      <c r="UJ20" s="63"/>
      <c r="UK20" s="63"/>
      <c r="UL20" s="63"/>
      <c r="UM20" s="63"/>
      <c r="UN20" s="63"/>
      <c r="UO20" s="63"/>
      <c r="UP20" s="63"/>
      <c r="UQ20" s="63"/>
      <c r="UR20" s="63"/>
      <c r="US20" s="63"/>
      <c r="UT20" s="63"/>
      <c r="UU20" s="63"/>
      <c r="UV20" s="63"/>
      <c r="UW20" s="63"/>
      <c r="UX20" s="63"/>
      <c r="UY20" s="63"/>
      <c r="UZ20" s="63"/>
      <c r="VA20" s="63"/>
      <c r="VB20" s="63"/>
      <c r="VC20" s="63"/>
      <c r="VD20" s="63"/>
      <c r="VE20" s="63"/>
      <c r="VF20" s="63"/>
      <c r="VG20" s="63"/>
      <c r="VH20" s="63"/>
      <c r="VI20" s="63"/>
      <c r="VJ20" s="63"/>
      <c r="VK20" s="63"/>
      <c r="VL20" s="63"/>
      <c r="VM20" s="63"/>
      <c r="VN20" s="63"/>
      <c r="VO20" s="63"/>
      <c r="VP20" s="63"/>
      <c r="VQ20" s="63"/>
      <c r="VR20" s="63"/>
      <c r="VS20" s="63"/>
      <c r="VT20" s="63"/>
      <c r="VU20" s="63"/>
      <c r="VV20" s="63"/>
      <c r="VW20" s="63"/>
      <c r="VX20" s="63"/>
      <c r="VY20" s="63"/>
      <c r="VZ20" s="63"/>
      <c r="WA20" s="63"/>
      <c r="WB20" s="63"/>
      <c r="WC20" s="63"/>
      <c r="WD20" s="63"/>
      <c r="WE20" s="63"/>
      <c r="WF20" s="63"/>
      <c r="WG20" s="63"/>
      <c r="WH20" s="63"/>
      <c r="WI20" s="63"/>
      <c r="WJ20" s="63"/>
      <c r="WK20" s="63"/>
      <c r="WL20" s="63"/>
      <c r="WM20" s="63"/>
      <c r="WN20" s="63"/>
      <c r="WO20" s="63"/>
      <c r="WP20" s="63"/>
      <c r="WQ20" s="63"/>
      <c r="WR20" s="63"/>
      <c r="WS20" s="63"/>
      <c r="WT20" s="63"/>
      <c r="WU20" s="63"/>
      <c r="WV20" s="63"/>
      <c r="WW20" s="63"/>
      <c r="WX20" s="63"/>
      <c r="WY20" s="63"/>
      <c r="WZ20" s="63"/>
      <c r="XA20" s="63"/>
      <c r="XB20" s="63"/>
      <c r="XC20" s="63"/>
      <c r="XD20" s="63"/>
      <c r="XE20" s="63"/>
      <c r="XF20" s="63"/>
      <c r="XG20" s="63"/>
      <c r="XH20" s="63"/>
      <c r="XI20" s="63"/>
      <c r="XJ20" s="63"/>
      <c r="XK20" s="63"/>
      <c r="XL20" s="63"/>
      <c r="XM20" s="63"/>
      <c r="XN20" s="63"/>
      <c r="XO20" s="63"/>
      <c r="XP20" s="63"/>
      <c r="XQ20" s="63"/>
      <c r="XR20" s="63"/>
      <c r="XS20" s="63"/>
      <c r="XT20" s="63"/>
      <c r="XU20" s="63"/>
      <c r="XV20" s="63"/>
      <c r="XW20" s="63"/>
      <c r="XX20" s="63"/>
      <c r="XY20" s="63"/>
      <c r="XZ20" s="63"/>
      <c r="YA20" s="63"/>
      <c r="YB20" s="63"/>
      <c r="YC20" s="63"/>
      <c r="YD20" s="63"/>
      <c r="YE20" s="63"/>
      <c r="YF20" s="63"/>
      <c r="YG20" s="63"/>
      <c r="YH20" s="63"/>
      <c r="YI20" s="63"/>
      <c r="YJ20" s="63"/>
      <c r="YK20" s="63"/>
      <c r="YL20" s="63"/>
      <c r="YM20" s="63"/>
      <c r="YN20" s="63"/>
      <c r="YO20" s="63"/>
      <c r="YP20" s="63"/>
      <c r="YQ20" s="63"/>
      <c r="YR20" s="63"/>
      <c r="YS20" s="63"/>
      <c r="YT20" s="63"/>
      <c r="YU20" s="63"/>
      <c r="YV20" s="63"/>
      <c r="YW20" s="63"/>
      <c r="YX20" s="63"/>
      <c r="YY20" s="63"/>
      <c r="YZ20" s="63"/>
      <c r="ZA20" s="63"/>
      <c r="ZB20" s="63"/>
      <c r="ZC20" s="63"/>
      <c r="ZD20" s="63"/>
      <c r="ZE20" s="63"/>
      <c r="ZF20" s="63"/>
      <c r="ZG20" s="63"/>
      <c r="ZH20" s="63"/>
      <c r="ZI20" s="63"/>
      <c r="ZJ20" s="63"/>
      <c r="ZK20" s="63"/>
      <c r="ZL20" s="63"/>
      <c r="ZM20" s="63"/>
      <c r="ZN20" s="63"/>
      <c r="ZO20" s="63"/>
      <c r="ZP20" s="63"/>
      <c r="ZQ20" s="63"/>
      <c r="ZR20" s="63"/>
      <c r="ZS20" s="63"/>
      <c r="ZT20" s="63"/>
      <c r="ZU20" s="63"/>
      <c r="ZV20" s="63"/>
      <c r="ZW20" s="63"/>
      <c r="ZX20" s="63"/>
      <c r="ZY20" s="63"/>
      <c r="ZZ20" s="63"/>
      <c r="AAA20" s="63"/>
      <c r="AAB20" s="63"/>
      <c r="AAC20" s="63"/>
      <c r="AAD20" s="63"/>
      <c r="AAE20" s="63"/>
      <c r="AAF20" s="63"/>
      <c r="AAG20" s="63"/>
      <c r="AAH20" s="63"/>
      <c r="AAI20" s="63"/>
      <c r="AAJ20" s="63"/>
      <c r="AAK20" s="63"/>
      <c r="AAL20" s="63"/>
      <c r="AAM20" s="63"/>
      <c r="AAN20" s="63"/>
      <c r="AAO20" s="63"/>
      <c r="AAP20" s="63"/>
      <c r="AAQ20" s="63"/>
      <c r="AAR20" s="63"/>
      <c r="AAS20" s="63"/>
      <c r="AAT20" s="63"/>
      <c r="AAU20" s="63"/>
      <c r="AAV20" s="63"/>
      <c r="AAW20" s="63"/>
      <c r="AAX20" s="63"/>
      <c r="AAY20" s="63"/>
      <c r="AAZ20" s="63"/>
      <c r="ABA20" s="63"/>
      <c r="ABB20" s="63"/>
      <c r="ABC20" s="63"/>
      <c r="ABD20" s="63"/>
      <c r="ABE20" s="63"/>
      <c r="ABF20" s="63"/>
      <c r="ABG20" s="63"/>
      <c r="ABH20" s="63"/>
      <c r="ABI20" s="63"/>
      <c r="ABJ20" s="63"/>
      <c r="ABK20" s="63"/>
      <c r="ABL20" s="63"/>
      <c r="ABM20" s="63"/>
      <c r="ABN20" s="63"/>
      <c r="ABO20" s="63"/>
      <c r="ABP20" s="63"/>
      <c r="ABQ20" s="63"/>
      <c r="ABR20" s="63"/>
      <c r="ABS20" s="63"/>
      <c r="ABT20" s="63"/>
      <c r="ABU20" s="63"/>
      <c r="ABV20" s="63"/>
      <c r="ABW20" s="63"/>
      <c r="ABX20" s="63"/>
      <c r="ABY20" s="63"/>
      <c r="ABZ20" s="63"/>
      <c r="ACA20" s="63"/>
      <c r="ACB20" s="63"/>
      <c r="ACC20" s="63"/>
      <c r="ACD20" s="63"/>
      <c r="ACE20" s="63"/>
      <c r="ACF20" s="63"/>
      <c r="ACG20" s="63"/>
      <c r="ACH20" s="63"/>
      <c r="ACI20" s="63"/>
      <c r="ACJ20" s="63"/>
      <c r="ACK20" s="63"/>
      <c r="ACL20" s="63"/>
      <c r="ACM20" s="63"/>
      <c r="ACN20" s="63"/>
      <c r="ACO20" s="63"/>
      <c r="ACP20" s="63"/>
      <c r="ACQ20" s="63"/>
      <c r="ACR20" s="63"/>
      <c r="ACS20" s="63"/>
      <c r="ACT20" s="63"/>
      <c r="ACU20" s="63"/>
      <c r="ACV20" s="63"/>
      <c r="ACW20" s="63"/>
      <c r="ACX20" s="63"/>
      <c r="ACY20" s="63"/>
      <c r="ACZ20" s="63"/>
      <c r="ADA20" s="63"/>
      <c r="ADB20" s="63"/>
      <c r="ADC20" s="63"/>
      <c r="ADD20" s="63"/>
      <c r="ADE20" s="63"/>
      <c r="ADF20" s="63"/>
      <c r="ADG20" s="63"/>
      <c r="ADH20" s="63"/>
      <c r="ADI20" s="63"/>
      <c r="ADJ20" s="63"/>
      <c r="ADK20" s="63"/>
      <c r="ADL20" s="63"/>
      <c r="ADM20" s="63"/>
      <c r="ADN20" s="63"/>
      <c r="ADO20" s="63"/>
      <c r="ADP20" s="63"/>
      <c r="ADQ20" s="63"/>
      <c r="ADR20" s="63"/>
      <c r="ADS20" s="63"/>
      <c r="ADT20" s="63"/>
      <c r="ADU20" s="63"/>
      <c r="ADV20" s="63"/>
      <c r="ADW20" s="63"/>
      <c r="ADX20" s="63"/>
      <c r="ADY20" s="63"/>
      <c r="ADZ20" s="63"/>
      <c r="AEA20" s="63"/>
      <c r="AEB20" s="63"/>
      <c r="AEC20" s="63"/>
      <c r="AED20" s="63"/>
      <c r="AEE20" s="63"/>
      <c r="AEF20" s="63"/>
      <c r="AEG20" s="63"/>
      <c r="AEH20" s="63"/>
      <c r="AEI20" s="63"/>
      <c r="AEJ20" s="63"/>
      <c r="AEK20" s="63"/>
      <c r="AEL20" s="63"/>
      <c r="AEM20" s="63"/>
      <c r="AEN20" s="63"/>
      <c r="AEO20" s="63"/>
      <c r="AEP20" s="63"/>
      <c r="AEQ20" s="63"/>
      <c r="AER20" s="63"/>
      <c r="AES20" s="63"/>
      <c r="AET20" s="63"/>
      <c r="AEU20" s="63"/>
      <c r="AEV20" s="63"/>
      <c r="AEW20" s="63"/>
      <c r="AEX20" s="63"/>
      <c r="AEY20" s="63"/>
      <c r="AEZ20" s="63"/>
      <c r="AFA20" s="63"/>
      <c r="AFB20" s="63"/>
      <c r="AFC20" s="63"/>
      <c r="AFD20" s="63"/>
      <c r="AFE20" s="63"/>
      <c r="AFF20" s="63"/>
      <c r="AFG20" s="63"/>
      <c r="AFH20" s="63"/>
      <c r="AFI20" s="63"/>
      <c r="AFJ20" s="63"/>
      <c r="AFK20" s="63"/>
      <c r="AFL20" s="63"/>
      <c r="AFM20" s="63"/>
      <c r="AFN20" s="63"/>
      <c r="AFO20" s="63"/>
      <c r="AFP20" s="63"/>
      <c r="AFQ20" s="63"/>
      <c r="AFR20" s="63"/>
      <c r="AFS20" s="63"/>
      <c r="AFT20" s="63"/>
      <c r="AFU20" s="63"/>
      <c r="AFV20" s="63"/>
      <c r="AFW20" s="63"/>
      <c r="AFX20" s="63"/>
      <c r="AFY20" s="63"/>
      <c r="AFZ20" s="63"/>
      <c r="AGA20" s="63"/>
      <c r="AGB20" s="63"/>
      <c r="AGC20" s="63"/>
      <c r="AGD20" s="63"/>
      <c r="AGE20" s="63"/>
      <c r="AGF20" s="63"/>
      <c r="AGG20" s="63"/>
      <c r="AGH20" s="63"/>
      <c r="AGI20" s="63"/>
      <c r="AGJ20" s="63"/>
      <c r="AGK20" s="63"/>
      <c r="AGL20" s="63"/>
      <c r="AGM20" s="63"/>
      <c r="AGN20" s="63"/>
      <c r="AGO20" s="63"/>
      <c r="AGP20" s="63"/>
      <c r="AGQ20" s="63"/>
      <c r="AGR20" s="63"/>
      <c r="AGS20" s="63"/>
      <c r="AGT20" s="63"/>
      <c r="AGU20" s="63"/>
      <c r="AGV20" s="63"/>
      <c r="AGW20" s="63"/>
      <c r="AGX20" s="63"/>
      <c r="AGY20" s="63"/>
      <c r="AGZ20" s="63"/>
      <c r="AHA20" s="63"/>
      <c r="AHB20" s="63"/>
      <c r="AHC20" s="63"/>
      <c r="AHD20" s="63"/>
      <c r="AHE20" s="63"/>
      <c r="AHF20" s="63"/>
      <c r="AHG20" s="63"/>
      <c r="AHH20" s="63"/>
      <c r="AHI20" s="63"/>
      <c r="AHJ20" s="63"/>
      <c r="AHK20" s="63"/>
      <c r="AHL20" s="63"/>
      <c r="AHM20" s="63"/>
      <c r="AHN20" s="63"/>
      <c r="AHO20" s="63"/>
      <c r="AHP20" s="63"/>
      <c r="AHQ20" s="63"/>
      <c r="AHR20" s="63"/>
      <c r="AHS20" s="63"/>
      <c r="AHT20" s="63"/>
      <c r="AHU20" s="63"/>
      <c r="AHV20" s="63"/>
      <c r="AHW20" s="63"/>
      <c r="AHX20" s="63"/>
      <c r="AHY20" s="63"/>
      <c r="AHZ20" s="63"/>
      <c r="AIA20" s="63"/>
      <c r="AIB20" s="63"/>
      <c r="AIC20" s="63"/>
      <c r="AID20" s="63"/>
      <c r="AIE20" s="63"/>
      <c r="AIF20" s="63"/>
      <c r="AIG20" s="63"/>
      <c r="AIH20" s="63"/>
      <c r="AII20" s="63"/>
      <c r="AIJ20" s="63"/>
      <c r="AIK20" s="63"/>
      <c r="AIL20" s="63"/>
      <c r="AIM20" s="63"/>
      <c r="AIN20" s="63"/>
      <c r="AIO20" s="63"/>
      <c r="AIP20" s="63"/>
      <c r="AIQ20" s="63"/>
      <c r="AIR20" s="63"/>
      <c r="AIS20" s="63"/>
      <c r="AIT20" s="63"/>
      <c r="AIU20" s="63"/>
      <c r="AIV20" s="63"/>
      <c r="AIW20" s="63"/>
      <c r="AIX20" s="63"/>
      <c r="AIY20" s="63"/>
      <c r="AIZ20" s="63"/>
      <c r="AJA20" s="63"/>
      <c r="AJB20" s="63"/>
      <c r="AJC20" s="63"/>
      <c r="AJD20" s="63"/>
      <c r="AJE20" s="63"/>
      <c r="AJF20" s="63"/>
      <c r="AJG20" s="63"/>
      <c r="AJH20" s="63"/>
      <c r="AJI20" s="63"/>
      <c r="AJJ20" s="63"/>
      <c r="AJK20" s="63"/>
      <c r="AJL20" s="63"/>
      <c r="AJM20" s="63"/>
      <c r="AJN20" s="63"/>
      <c r="AJO20" s="63"/>
      <c r="AJP20" s="63"/>
      <c r="AJQ20" s="63"/>
      <c r="AJR20" s="63"/>
      <c r="AJS20" s="63"/>
      <c r="AJT20" s="63"/>
      <c r="AJU20" s="63"/>
      <c r="AJV20" s="63"/>
      <c r="AJW20" s="63"/>
      <c r="AJX20" s="63"/>
      <c r="AJY20" s="63"/>
      <c r="AJZ20" s="63"/>
      <c r="AKA20" s="63"/>
      <c r="AKB20" s="63"/>
      <c r="AKC20" s="63"/>
      <c r="AKD20" s="63"/>
      <c r="AKE20" s="63"/>
      <c r="AKF20" s="63"/>
      <c r="AKG20" s="63"/>
      <c r="AKH20" s="63"/>
      <c r="AKI20" s="63"/>
      <c r="AKJ20" s="63"/>
      <c r="AKK20" s="63"/>
      <c r="AKL20" s="63"/>
      <c r="AKM20" s="63"/>
      <c r="AKN20" s="63"/>
      <c r="AKO20" s="63"/>
      <c r="AKP20" s="63"/>
      <c r="AKQ20" s="63"/>
      <c r="AKR20" s="63"/>
      <c r="AKS20" s="63"/>
      <c r="AKT20" s="63"/>
      <c r="AKU20" s="63"/>
      <c r="AKV20" s="63"/>
      <c r="AKW20" s="63"/>
      <c r="AKX20" s="63"/>
      <c r="AKY20" s="63"/>
      <c r="AKZ20" s="63"/>
      <c r="ALA20" s="63"/>
      <c r="ALB20" s="63"/>
      <c r="ALC20" s="63"/>
      <c r="ALD20" s="63"/>
      <c r="ALE20" s="63"/>
      <c r="ALF20" s="63"/>
      <c r="ALG20" s="63"/>
      <c r="ALH20" s="63"/>
      <c r="ALI20" s="63"/>
      <c r="ALJ20" s="63"/>
      <c r="ALK20" s="63"/>
      <c r="ALL20" s="63"/>
      <c r="ALM20" s="63"/>
      <c r="ALN20" s="63"/>
      <c r="ALO20" s="63"/>
      <c r="ALP20" s="63"/>
      <c r="ALQ20" s="63"/>
      <c r="ALR20" s="63"/>
      <c r="ALS20" s="63"/>
      <c r="ALT20" s="63"/>
      <c r="ALU20" s="63"/>
      <c r="ALV20" s="63"/>
      <c r="ALW20" s="63"/>
      <c r="ALX20" s="63"/>
      <c r="ALY20" s="63"/>
      <c r="ALZ20" s="63"/>
      <c r="AMA20" s="63"/>
      <c r="AMB20" s="63"/>
      <c r="AMC20" s="63"/>
      <c r="AMD20" s="63"/>
      <c r="AME20" s="63"/>
      <c r="AMF20" s="63"/>
      <c r="AMG20" s="63"/>
      <c r="AMH20" s="63"/>
      <c r="AMI20" s="63"/>
      <c r="AMJ20" s="63"/>
      <c r="AMK20" s="63"/>
      <c r="AML20" s="63"/>
      <c r="AMM20" s="63"/>
      <c r="AMN20" s="63"/>
      <c r="AMO20" s="63"/>
      <c r="AMP20" s="63"/>
      <c r="AMQ20" s="63"/>
      <c r="AMR20" s="63"/>
      <c r="AMS20" s="63"/>
      <c r="AMT20" s="63"/>
      <c r="AMU20" s="63"/>
      <c r="AMV20" s="63"/>
      <c r="AMW20" s="63"/>
      <c r="AMX20" s="63"/>
      <c r="AMY20" s="63"/>
      <c r="AMZ20" s="63"/>
      <c r="ANA20" s="63"/>
      <c r="ANB20" s="63"/>
      <c r="ANC20" s="63"/>
      <c r="AND20" s="63"/>
      <c r="ANE20" s="63"/>
      <c r="ANF20" s="63"/>
      <c r="ANG20" s="63"/>
      <c r="ANH20" s="63"/>
      <c r="ANI20" s="63"/>
      <c r="ANJ20" s="63"/>
      <c r="ANK20" s="63"/>
      <c r="ANL20" s="63"/>
      <c r="ANM20" s="63"/>
      <c r="ANN20" s="63"/>
      <c r="ANO20" s="63"/>
      <c r="ANP20" s="63"/>
      <c r="ANQ20" s="63"/>
      <c r="ANR20" s="63"/>
      <c r="ANS20" s="63"/>
      <c r="ANT20" s="63"/>
      <c r="ANU20" s="63"/>
      <c r="ANV20" s="63"/>
      <c r="ANW20" s="63"/>
      <c r="ANX20" s="63"/>
      <c r="ANY20" s="63"/>
      <c r="ANZ20" s="63"/>
      <c r="AOA20" s="63"/>
      <c r="AOB20" s="63"/>
      <c r="AOC20" s="63"/>
      <c r="AOD20" s="63"/>
      <c r="AOE20" s="63"/>
      <c r="AOF20" s="63"/>
      <c r="AOG20" s="63"/>
      <c r="AOH20" s="63"/>
      <c r="AOI20" s="63"/>
      <c r="AOJ20" s="63"/>
      <c r="AOK20" s="63"/>
      <c r="AOL20" s="63"/>
      <c r="AOM20" s="63"/>
      <c r="AON20" s="63"/>
      <c r="AOO20" s="63"/>
      <c r="AOP20" s="63"/>
      <c r="AOQ20" s="63"/>
      <c r="AOR20" s="63"/>
      <c r="AOS20" s="63"/>
      <c r="AOT20" s="63"/>
      <c r="AOU20" s="63"/>
      <c r="AOV20" s="63"/>
      <c r="AOW20" s="63"/>
      <c r="AOX20" s="63"/>
      <c r="AOY20" s="63"/>
      <c r="AOZ20" s="63"/>
      <c r="APA20" s="63"/>
      <c r="APB20" s="63"/>
      <c r="APC20" s="63"/>
      <c r="APD20" s="63"/>
      <c r="APE20" s="63"/>
      <c r="APF20" s="63"/>
      <c r="APG20" s="63"/>
      <c r="APH20" s="63"/>
      <c r="API20" s="63"/>
      <c r="APJ20" s="63"/>
      <c r="APK20" s="63"/>
      <c r="APL20" s="63"/>
      <c r="APM20" s="63"/>
      <c r="APN20" s="63"/>
      <c r="APO20" s="63"/>
      <c r="APP20" s="63"/>
      <c r="APQ20" s="63"/>
      <c r="APR20" s="63"/>
      <c r="APS20" s="63"/>
      <c r="APT20" s="63"/>
      <c r="APU20" s="63"/>
      <c r="APV20" s="63"/>
      <c r="APW20" s="63"/>
      <c r="APX20" s="63"/>
      <c r="APY20" s="63"/>
      <c r="APZ20" s="63"/>
      <c r="AQA20" s="63"/>
      <c r="AQB20" s="63"/>
      <c r="AQC20" s="63"/>
      <c r="AQD20" s="63"/>
      <c r="AQE20" s="63"/>
      <c r="AQF20" s="63"/>
      <c r="AQG20" s="63"/>
      <c r="AQH20" s="63"/>
      <c r="AQI20" s="63"/>
      <c r="AQJ20" s="63"/>
      <c r="AQK20" s="63"/>
      <c r="AQL20" s="63"/>
      <c r="AQM20" s="63"/>
      <c r="AQN20" s="63"/>
      <c r="AQO20" s="63"/>
      <c r="AQP20" s="63"/>
      <c r="AQQ20" s="63"/>
      <c r="AQR20" s="63"/>
      <c r="AQS20" s="63"/>
      <c r="AQT20" s="63"/>
      <c r="AQU20" s="63"/>
      <c r="AQV20" s="63"/>
      <c r="AQW20" s="63"/>
      <c r="AQX20" s="63"/>
      <c r="AQY20" s="63"/>
      <c r="AQZ20" s="63"/>
      <c r="ARA20" s="63"/>
      <c r="ARB20" s="63"/>
      <c r="ARC20" s="63"/>
      <c r="ARD20" s="63"/>
      <c r="ARE20" s="63"/>
      <c r="ARF20" s="63"/>
      <c r="ARG20" s="63"/>
      <c r="ARH20" s="63"/>
      <c r="ARI20" s="63"/>
      <c r="ARJ20" s="63"/>
      <c r="ARK20" s="63"/>
      <c r="ARL20" s="63"/>
      <c r="ARM20" s="63"/>
      <c r="ARN20" s="63"/>
      <c r="ARO20" s="63"/>
      <c r="ARP20" s="63"/>
      <c r="ARQ20" s="63"/>
      <c r="ARR20" s="63"/>
      <c r="ARS20" s="63"/>
      <c r="ART20" s="63"/>
      <c r="ARU20" s="63"/>
      <c r="ARV20" s="63"/>
      <c r="ARW20" s="63"/>
      <c r="ARX20" s="63"/>
      <c r="ARY20" s="63"/>
      <c r="ARZ20" s="63"/>
      <c r="ASA20" s="63"/>
      <c r="ASB20" s="63"/>
      <c r="ASC20" s="63"/>
      <c r="ASD20" s="63"/>
      <c r="ASE20" s="63"/>
      <c r="ASF20" s="63"/>
      <c r="ASG20" s="63"/>
      <c r="ASH20" s="63"/>
      <c r="ASI20" s="63"/>
      <c r="ASJ20" s="63"/>
      <c r="ASK20" s="63"/>
      <c r="ASL20" s="63"/>
      <c r="ASM20" s="63"/>
      <c r="ASN20" s="63"/>
      <c r="ASO20" s="63"/>
      <c r="ASP20" s="63"/>
      <c r="ASQ20" s="63"/>
      <c r="ASR20" s="63"/>
      <c r="ASS20" s="63"/>
      <c r="AST20" s="63"/>
      <c r="ASU20" s="63"/>
      <c r="ASV20" s="63"/>
      <c r="ASW20" s="63"/>
      <c r="ASX20" s="63"/>
      <c r="ASY20" s="63"/>
      <c r="ASZ20" s="63"/>
      <c r="ATA20" s="63"/>
      <c r="ATB20" s="63"/>
      <c r="ATC20" s="63"/>
      <c r="ATD20" s="63"/>
      <c r="ATE20" s="63"/>
      <c r="ATF20" s="63"/>
      <c r="ATG20" s="63"/>
      <c r="ATH20" s="63"/>
      <c r="ATI20" s="63"/>
      <c r="ATJ20" s="63"/>
      <c r="ATK20" s="63"/>
      <c r="ATL20" s="63"/>
      <c r="ATM20" s="63"/>
      <c r="ATN20" s="63"/>
      <c r="ATO20" s="63"/>
      <c r="ATP20" s="63"/>
      <c r="ATQ20" s="63"/>
      <c r="ATR20" s="63"/>
      <c r="ATS20" s="63"/>
      <c r="ATT20" s="63"/>
      <c r="ATU20" s="63"/>
      <c r="ATV20" s="63"/>
      <c r="ATW20" s="63"/>
      <c r="ATX20" s="63"/>
      <c r="ATY20" s="63"/>
      <c r="ATZ20" s="63"/>
      <c r="AUA20" s="63"/>
      <c r="AUB20" s="63"/>
      <c r="AUC20" s="63"/>
      <c r="AUD20" s="63"/>
      <c r="AUE20" s="63"/>
      <c r="AUF20" s="63"/>
      <c r="AUG20" s="63"/>
      <c r="AUH20" s="63"/>
      <c r="AUI20" s="63"/>
      <c r="AUJ20" s="63"/>
      <c r="AUK20" s="63"/>
      <c r="AUL20" s="63"/>
      <c r="AUM20" s="63"/>
      <c r="AUN20" s="63"/>
      <c r="AUO20" s="63"/>
      <c r="AUP20" s="63"/>
      <c r="AUQ20" s="63"/>
      <c r="AUR20" s="63"/>
      <c r="AUS20" s="63"/>
      <c r="AUT20" s="63"/>
      <c r="AUU20" s="63"/>
      <c r="AUV20" s="63"/>
      <c r="AUW20" s="63"/>
      <c r="AUX20" s="63"/>
      <c r="AUY20" s="63"/>
      <c r="AUZ20" s="63"/>
      <c r="AVA20" s="63"/>
      <c r="AVB20" s="63"/>
      <c r="AVC20" s="63"/>
      <c r="AVD20" s="63"/>
      <c r="AVE20" s="63"/>
      <c r="AVF20" s="63"/>
      <c r="AVG20" s="63"/>
      <c r="AVH20" s="63"/>
      <c r="AVI20" s="63"/>
      <c r="AVJ20" s="63"/>
      <c r="AVK20" s="63"/>
      <c r="AVL20" s="63"/>
      <c r="AVM20" s="63"/>
      <c r="AVN20" s="63"/>
      <c r="AVO20" s="63"/>
      <c r="AVP20" s="63"/>
      <c r="AVQ20" s="63"/>
      <c r="AVR20" s="63"/>
      <c r="AVS20" s="63"/>
      <c r="AVT20" s="63"/>
      <c r="AVU20" s="63"/>
      <c r="AVV20" s="63"/>
      <c r="AVW20" s="63"/>
      <c r="AVX20" s="63"/>
      <c r="AVY20" s="63"/>
      <c r="AVZ20" s="63"/>
      <c r="AWA20" s="63"/>
      <c r="AWB20" s="63"/>
      <c r="AWC20" s="63"/>
      <c r="AWD20" s="63"/>
      <c r="AWE20" s="63"/>
      <c r="AWF20" s="63"/>
      <c r="AWG20" s="63"/>
      <c r="AWH20" s="63"/>
      <c r="AWI20" s="63"/>
      <c r="AWJ20" s="63"/>
      <c r="AWK20" s="63"/>
      <c r="AWL20" s="63"/>
      <c r="AWM20" s="63"/>
      <c r="AWN20" s="63"/>
      <c r="AWO20" s="63"/>
      <c r="AWP20" s="63"/>
      <c r="AWQ20" s="63"/>
      <c r="AWR20" s="63"/>
      <c r="AWS20" s="63"/>
      <c r="AWT20" s="63"/>
      <c r="AWU20" s="63"/>
      <c r="AWV20" s="63"/>
      <c r="AWW20" s="63"/>
      <c r="AWX20" s="63"/>
      <c r="AWY20" s="63"/>
      <c r="AWZ20" s="63"/>
      <c r="AXA20" s="63"/>
      <c r="AXB20" s="63"/>
      <c r="AXC20" s="63"/>
      <c r="AXD20" s="63"/>
      <c r="AXE20" s="63"/>
      <c r="AXF20" s="63"/>
      <c r="AXG20" s="63"/>
      <c r="AXH20" s="63"/>
      <c r="AXI20" s="63"/>
      <c r="AXJ20" s="63"/>
      <c r="AXK20" s="63"/>
      <c r="AXL20" s="63"/>
      <c r="AXM20" s="63"/>
      <c r="AXN20" s="63"/>
      <c r="AXO20" s="63"/>
      <c r="AXP20" s="63"/>
      <c r="AXQ20" s="63"/>
      <c r="AXR20" s="63"/>
      <c r="AXS20" s="63"/>
      <c r="AXT20" s="63"/>
      <c r="AXU20" s="63"/>
      <c r="AXV20" s="63"/>
      <c r="AXW20" s="63"/>
      <c r="AXX20" s="63"/>
      <c r="AXY20" s="63"/>
      <c r="AXZ20" s="63"/>
      <c r="AYA20" s="63"/>
      <c r="AYB20" s="63"/>
      <c r="AYC20" s="63"/>
      <c r="AYD20" s="63"/>
      <c r="AYE20" s="63"/>
      <c r="AYF20" s="63"/>
      <c r="AYG20" s="63"/>
      <c r="AYH20" s="63"/>
      <c r="AYI20" s="63"/>
      <c r="AYJ20" s="63"/>
      <c r="AYK20" s="63"/>
      <c r="AYL20" s="63"/>
      <c r="AYM20" s="63"/>
      <c r="AYN20" s="63"/>
      <c r="AYO20" s="63"/>
      <c r="AYP20" s="63"/>
      <c r="AYQ20" s="63"/>
      <c r="AYR20" s="63"/>
      <c r="AYS20" s="63"/>
      <c r="AYT20" s="63"/>
      <c r="AYU20" s="63"/>
      <c r="AYV20" s="63"/>
      <c r="AYW20" s="63"/>
      <c r="AYX20" s="63"/>
      <c r="AYY20" s="63"/>
      <c r="AYZ20" s="63"/>
      <c r="AZA20" s="63"/>
      <c r="AZB20" s="63"/>
      <c r="AZC20" s="63"/>
      <c r="AZD20" s="63"/>
      <c r="AZE20" s="63"/>
      <c r="AZF20" s="63"/>
      <c r="AZG20" s="63"/>
      <c r="AZH20" s="63"/>
      <c r="AZI20" s="63"/>
      <c r="AZJ20" s="63"/>
      <c r="AZK20" s="63"/>
      <c r="AZL20" s="63"/>
      <c r="AZM20" s="63"/>
      <c r="AZN20" s="63"/>
      <c r="AZO20" s="63"/>
      <c r="AZP20" s="63"/>
      <c r="AZQ20" s="63"/>
      <c r="AZR20" s="63"/>
      <c r="AZS20" s="63"/>
      <c r="AZT20" s="63"/>
      <c r="AZU20" s="63"/>
      <c r="AZV20" s="63"/>
      <c r="AZW20" s="63"/>
      <c r="AZX20" s="63"/>
      <c r="AZY20" s="63"/>
      <c r="AZZ20" s="63"/>
      <c r="BAA20" s="63"/>
      <c r="BAB20" s="63"/>
      <c r="BAC20" s="63"/>
      <c r="BAD20" s="63"/>
      <c r="BAE20" s="63"/>
      <c r="BAF20" s="63"/>
      <c r="BAG20" s="63"/>
      <c r="BAH20" s="63"/>
      <c r="BAI20" s="63"/>
      <c r="BAJ20" s="63"/>
      <c r="BAK20" s="63"/>
      <c r="BAL20" s="63"/>
      <c r="BAM20" s="63"/>
      <c r="BAN20" s="63"/>
      <c r="BAO20" s="63"/>
      <c r="BAP20" s="63"/>
      <c r="BAQ20" s="63"/>
      <c r="BAR20" s="63"/>
      <c r="BAS20" s="63"/>
      <c r="BAT20" s="63"/>
      <c r="BAU20" s="63"/>
      <c r="BAV20" s="63"/>
      <c r="BAW20" s="63"/>
      <c r="BAX20" s="63"/>
      <c r="BAY20" s="63"/>
      <c r="BAZ20" s="63"/>
      <c r="BBA20" s="63"/>
      <c r="BBB20" s="63"/>
      <c r="BBC20" s="63"/>
      <c r="BBD20" s="63"/>
      <c r="BBE20" s="63"/>
      <c r="BBF20" s="63"/>
      <c r="BBG20" s="63"/>
      <c r="BBH20" s="63"/>
      <c r="BBI20" s="63"/>
      <c r="BBJ20" s="63"/>
      <c r="BBK20" s="63"/>
      <c r="BBL20" s="63"/>
      <c r="BBM20" s="63"/>
      <c r="BBN20" s="63"/>
      <c r="BBO20" s="63"/>
      <c r="BBP20" s="63"/>
      <c r="BBQ20" s="63"/>
      <c r="BBR20" s="63"/>
      <c r="BBS20" s="63"/>
      <c r="BBT20" s="63"/>
      <c r="BBU20" s="63"/>
      <c r="BBV20" s="63"/>
      <c r="BBW20" s="63"/>
      <c r="BBX20" s="63"/>
      <c r="BBY20" s="63"/>
      <c r="BBZ20" s="63"/>
      <c r="BCA20" s="63"/>
      <c r="BCB20" s="63"/>
      <c r="BCC20" s="63"/>
      <c r="BCD20" s="63"/>
      <c r="BCE20" s="63"/>
      <c r="BCF20" s="63"/>
      <c r="BCG20" s="63"/>
      <c r="BCH20" s="63"/>
      <c r="BCI20" s="63"/>
      <c r="BCJ20" s="63"/>
      <c r="BCK20" s="63"/>
      <c r="BCL20" s="63"/>
      <c r="BCM20" s="63"/>
      <c r="BCN20" s="63"/>
      <c r="BCO20" s="63"/>
      <c r="BCP20" s="63"/>
      <c r="BCQ20" s="63"/>
      <c r="BCR20" s="63"/>
      <c r="BCS20" s="63"/>
      <c r="BCT20" s="63"/>
      <c r="BCU20" s="63"/>
      <c r="BCV20" s="63"/>
      <c r="BCW20" s="63"/>
      <c r="BCX20" s="63"/>
      <c r="BCY20" s="63"/>
      <c r="BCZ20" s="63"/>
      <c r="BDA20" s="63"/>
      <c r="BDB20" s="63"/>
      <c r="BDC20" s="63"/>
      <c r="BDD20" s="63"/>
      <c r="BDE20" s="63"/>
      <c r="BDF20" s="63"/>
      <c r="BDG20" s="63"/>
      <c r="BDH20" s="63"/>
      <c r="BDI20" s="63"/>
      <c r="BDJ20" s="63"/>
      <c r="BDK20" s="63"/>
      <c r="BDL20" s="63"/>
      <c r="BDM20" s="63"/>
      <c r="BDN20" s="63"/>
      <c r="BDO20" s="63"/>
      <c r="BDP20" s="63"/>
      <c r="BDQ20" s="63"/>
      <c r="BDR20" s="63"/>
      <c r="BDS20" s="63"/>
      <c r="BDT20" s="63"/>
      <c r="BDU20" s="63"/>
      <c r="BDV20" s="63"/>
      <c r="BDW20" s="63"/>
      <c r="BDX20" s="63"/>
      <c r="BDY20" s="63"/>
      <c r="BDZ20" s="63"/>
      <c r="BEA20" s="63"/>
      <c r="BEB20" s="63"/>
      <c r="BEC20" s="63"/>
      <c r="BED20" s="63"/>
      <c r="BEE20" s="63"/>
      <c r="BEF20" s="63"/>
      <c r="BEG20" s="63"/>
      <c r="BEH20" s="63"/>
      <c r="BEI20" s="63"/>
      <c r="BEJ20" s="63"/>
      <c r="BEK20" s="63"/>
      <c r="BEL20" s="63"/>
      <c r="BEM20" s="63"/>
      <c r="BEN20" s="63"/>
      <c r="BEO20" s="63"/>
      <c r="BEP20" s="63"/>
      <c r="BEQ20" s="63"/>
      <c r="BER20" s="63"/>
      <c r="BES20" s="63"/>
      <c r="BET20" s="63"/>
      <c r="BEU20" s="63"/>
      <c r="BEV20" s="63"/>
      <c r="BEW20" s="63"/>
      <c r="BEX20" s="63"/>
      <c r="BEY20" s="63"/>
      <c r="BEZ20" s="63"/>
      <c r="BFA20" s="63"/>
      <c r="BFB20" s="63"/>
      <c r="BFC20" s="63"/>
      <c r="BFD20" s="63"/>
      <c r="BFE20" s="63"/>
      <c r="BFF20" s="63"/>
      <c r="BFG20" s="63"/>
      <c r="BFH20" s="63"/>
      <c r="BFI20" s="63"/>
      <c r="BFJ20" s="63"/>
      <c r="BFK20" s="63"/>
      <c r="BFL20" s="63"/>
      <c r="BFM20" s="63"/>
      <c r="BFN20" s="63"/>
      <c r="BFO20" s="63"/>
      <c r="BFP20" s="63"/>
      <c r="BFQ20" s="63"/>
      <c r="BFR20" s="63"/>
      <c r="BFS20" s="63"/>
      <c r="BFT20" s="63"/>
      <c r="BFU20" s="63"/>
      <c r="BFV20" s="63"/>
      <c r="BFW20" s="63"/>
      <c r="BFX20" s="63"/>
      <c r="BFY20" s="63"/>
      <c r="BFZ20" s="63"/>
      <c r="BGA20" s="63"/>
      <c r="BGB20" s="63"/>
      <c r="BGC20" s="63"/>
      <c r="BGD20" s="63"/>
      <c r="BGE20" s="63"/>
      <c r="BGF20" s="63"/>
      <c r="BGG20" s="63"/>
      <c r="BGH20" s="63"/>
      <c r="BGI20" s="63"/>
      <c r="BGJ20" s="63"/>
      <c r="BGK20" s="63"/>
      <c r="BGL20" s="63"/>
      <c r="BGM20" s="63"/>
      <c r="BGN20" s="63"/>
      <c r="BGO20" s="63"/>
      <c r="BGP20" s="63"/>
      <c r="BGQ20" s="63"/>
      <c r="BGR20" s="63"/>
      <c r="BGS20" s="63"/>
      <c r="BGT20" s="63"/>
      <c r="BGU20" s="63"/>
      <c r="BGV20" s="63"/>
      <c r="BGW20" s="63"/>
      <c r="BGX20" s="63"/>
      <c r="BGY20" s="63"/>
      <c r="BGZ20" s="63"/>
      <c r="BHA20" s="63"/>
      <c r="BHB20" s="63"/>
      <c r="BHC20" s="63"/>
      <c r="BHD20" s="63"/>
      <c r="BHE20" s="63"/>
      <c r="BHF20" s="63"/>
      <c r="BHG20" s="63"/>
      <c r="BHH20" s="63"/>
      <c r="BHI20" s="63"/>
      <c r="BHJ20" s="63"/>
      <c r="BHK20" s="63"/>
      <c r="BHL20" s="63"/>
      <c r="BHM20" s="63"/>
      <c r="BHN20" s="63"/>
      <c r="BHO20" s="63"/>
      <c r="BHP20" s="63"/>
      <c r="BHQ20" s="63"/>
      <c r="BHR20" s="63"/>
      <c r="BHS20" s="63"/>
      <c r="BHT20" s="63"/>
      <c r="BHU20" s="63"/>
      <c r="BHV20" s="63"/>
      <c r="BHW20" s="63"/>
      <c r="BHX20" s="63"/>
      <c r="BHY20" s="63"/>
      <c r="BHZ20" s="63"/>
      <c r="BIA20" s="63"/>
      <c r="BIB20" s="63"/>
      <c r="BIC20" s="63"/>
      <c r="BID20" s="63"/>
      <c r="BIE20" s="63"/>
      <c r="BIF20" s="63"/>
      <c r="BIG20" s="63"/>
      <c r="BIH20" s="63"/>
      <c r="BII20" s="63"/>
      <c r="BIJ20" s="63"/>
      <c r="BIK20" s="63"/>
      <c r="BIL20" s="63"/>
      <c r="BIM20" s="63"/>
      <c r="BIN20" s="63"/>
      <c r="BIO20" s="63"/>
      <c r="BIP20" s="63"/>
      <c r="BIQ20" s="63"/>
      <c r="BIR20" s="63"/>
      <c r="BIS20" s="63"/>
      <c r="BIT20" s="63"/>
      <c r="BIU20" s="63"/>
      <c r="BIV20" s="63"/>
      <c r="BIW20" s="63"/>
      <c r="BIX20" s="63"/>
      <c r="BIY20" s="63"/>
      <c r="BIZ20" s="63"/>
      <c r="BJA20" s="63"/>
      <c r="BJB20" s="63"/>
      <c r="BJC20" s="63"/>
      <c r="BJD20" s="63"/>
      <c r="BJE20" s="63"/>
      <c r="BJF20" s="63"/>
      <c r="BJG20" s="63"/>
      <c r="BJH20" s="63"/>
      <c r="BJI20" s="63"/>
      <c r="BJJ20" s="63"/>
      <c r="BJK20" s="63"/>
      <c r="BJL20" s="63"/>
      <c r="BJM20" s="63"/>
      <c r="BJN20" s="63"/>
      <c r="BJO20" s="63"/>
      <c r="BJP20" s="63"/>
      <c r="BJQ20" s="63"/>
      <c r="BJR20" s="63"/>
      <c r="BJS20" s="63"/>
      <c r="BJT20" s="63"/>
      <c r="BJU20" s="63"/>
      <c r="BJV20" s="63"/>
      <c r="BJW20" s="63"/>
      <c r="BJX20" s="63"/>
      <c r="BJY20" s="63"/>
      <c r="BJZ20" s="63"/>
      <c r="BKA20" s="63"/>
      <c r="BKB20" s="63"/>
      <c r="BKC20" s="63"/>
      <c r="BKD20" s="63"/>
      <c r="BKE20" s="63"/>
      <c r="BKF20" s="63"/>
      <c r="BKG20" s="63"/>
      <c r="BKH20" s="63"/>
      <c r="BKI20" s="63"/>
      <c r="BKJ20" s="63"/>
      <c r="BKK20" s="63"/>
      <c r="BKL20" s="63"/>
      <c r="BKM20" s="63"/>
      <c r="BKN20" s="63"/>
      <c r="BKO20" s="63"/>
      <c r="BKP20" s="63"/>
      <c r="BKQ20" s="63"/>
      <c r="BKR20" s="63"/>
      <c r="BKS20" s="63"/>
      <c r="BKT20" s="63"/>
      <c r="BKU20" s="63"/>
      <c r="BKV20" s="63"/>
      <c r="BKW20" s="63"/>
      <c r="BKX20" s="63"/>
      <c r="BKY20" s="63"/>
      <c r="BKZ20" s="63"/>
      <c r="BLA20" s="63"/>
      <c r="BLB20" s="63"/>
      <c r="BLC20" s="63"/>
      <c r="BLD20" s="63"/>
      <c r="BLE20" s="63"/>
      <c r="BLF20" s="63"/>
      <c r="BLG20" s="63"/>
      <c r="BLH20" s="63"/>
      <c r="BLI20" s="63"/>
      <c r="BLJ20" s="63"/>
      <c r="BLK20" s="63"/>
      <c r="BLL20" s="63"/>
      <c r="BLM20" s="63"/>
      <c r="BLN20" s="63"/>
      <c r="BLO20" s="63"/>
      <c r="BLP20" s="63"/>
      <c r="BLQ20" s="63"/>
      <c r="BLR20" s="63"/>
      <c r="BLS20" s="63"/>
      <c r="BLT20" s="63"/>
      <c r="BLU20" s="63"/>
      <c r="BLV20" s="63"/>
      <c r="BLW20" s="63"/>
      <c r="BLX20" s="63"/>
      <c r="BLY20" s="63"/>
      <c r="BLZ20" s="63"/>
      <c r="BMA20" s="63"/>
      <c r="BMB20" s="63"/>
      <c r="BMC20" s="63"/>
      <c r="BMD20" s="63"/>
      <c r="BME20" s="63"/>
      <c r="BMF20" s="63"/>
      <c r="BMG20" s="63"/>
      <c r="BMH20" s="63"/>
      <c r="BMI20" s="63"/>
      <c r="BMJ20" s="63"/>
      <c r="BMK20" s="63"/>
      <c r="BML20" s="63"/>
      <c r="BMM20" s="63"/>
      <c r="BMN20" s="63"/>
      <c r="BMO20" s="63"/>
      <c r="BMP20" s="63"/>
      <c r="BMQ20" s="63"/>
      <c r="BMR20" s="63"/>
      <c r="BMS20" s="63"/>
      <c r="BMT20" s="63"/>
      <c r="BMU20" s="63"/>
      <c r="BMV20" s="63"/>
      <c r="BMW20" s="63"/>
      <c r="BMX20" s="63"/>
      <c r="BMY20" s="63"/>
      <c r="BMZ20" s="63"/>
      <c r="BNA20" s="63"/>
      <c r="BNB20" s="63"/>
      <c r="BNC20" s="63"/>
      <c r="BND20" s="63"/>
      <c r="BNE20" s="63"/>
      <c r="BNF20" s="63"/>
      <c r="BNG20" s="63"/>
      <c r="BNH20" s="63"/>
      <c r="BNI20" s="63"/>
      <c r="BNJ20" s="63"/>
      <c r="BNK20" s="63"/>
      <c r="BNL20" s="63"/>
      <c r="BNM20" s="63"/>
      <c r="BNN20" s="63"/>
      <c r="BNO20" s="63"/>
      <c r="BNP20" s="63"/>
      <c r="BNQ20" s="63"/>
      <c r="BNR20" s="63"/>
      <c r="BNS20" s="63"/>
      <c r="BNT20" s="63"/>
      <c r="BNU20" s="63"/>
      <c r="BNV20" s="63"/>
      <c r="BNW20" s="63"/>
      <c r="BNX20" s="63"/>
      <c r="BNY20" s="63"/>
      <c r="BNZ20" s="63"/>
      <c r="BOA20" s="63"/>
      <c r="BOB20" s="63"/>
      <c r="BOC20" s="63"/>
      <c r="BOD20" s="63"/>
      <c r="BOE20" s="63"/>
      <c r="BOF20" s="63"/>
      <c r="BOG20" s="63"/>
      <c r="BOH20" s="63"/>
      <c r="BOI20" s="63"/>
      <c r="BOJ20" s="63"/>
      <c r="BOK20" s="63"/>
      <c r="BOL20" s="63"/>
      <c r="BOM20" s="63"/>
      <c r="BON20" s="63"/>
      <c r="BOO20" s="63"/>
      <c r="BOP20" s="63"/>
      <c r="BOQ20" s="63"/>
      <c r="BOR20" s="63"/>
      <c r="BOS20" s="63"/>
      <c r="BOT20" s="63"/>
      <c r="BOU20" s="63"/>
      <c r="BOV20" s="63"/>
      <c r="BOW20" s="63"/>
      <c r="BOX20" s="63"/>
      <c r="BOY20" s="63"/>
      <c r="BOZ20" s="63"/>
      <c r="BPA20" s="63"/>
      <c r="BPB20" s="63"/>
      <c r="BPC20" s="63"/>
      <c r="BPD20" s="63"/>
      <c r="BPE20" s="63"/>
      <c r="BPF20" s="63"/>
      <c r="BPG20" s="63"/>
      <c r="BPH20" s="63"/>
      <c r="BPI20" s="63"/>
      <c r="BPJ20" s="63"/>
      <c r="BPK20" s="63"/>
      <c r="BPL20" s="63"/>
      <c r="BPM20" s="63"/>
      <c r="BPN20" s="63"/>
      <c r="BPO20" s="63"/>
      <c r="BPP20" s="63"/>
      <c r="BPQ20" s="63"/>
      <c r="BPR20" s="63"/>
      <c r="BPS20" s="63"/>
      <c r="BPT20" s="63"/>
      <c r="BPU20" s="63"/>
      <c r="BPV20" s="63"/>
      <c r="BPW20" s="63"/>
      <c r="BPX20" s="63"/>
      <c r="BPY20" s="63"/>
      <c r="BPZ20" s="63"/>
      <c r="BQA20" s="63"/>
      <c r="BQB20" s="63"/>
      <c r="BQC20" s="63"/>
      <c r="BQD20" s="63"/>
      <c r="BQE20" s="63"/>
      <c r="BQF20" s="63"/>
      <c r="BQG20" s="63"/>
      <c r="BQH20" s="63"/>
      <c r="BQI20" s="63"/>
      <c r="BQJ20" s="63"/>
      <c r="BQK20" s="63"/>
      <c r="BQL20" s="63"/>
      <c r="BQM20" s="63"/>
      <c r="BQN20" s="63"/>
      <c r="BQO20" s="63"/>
      <c r="BQP20" s="63"/>
      <c r="BQQ20" s="63"/>
      <c r="BQR20" s="63"/>
      <c r="BQS20" s="63"/>
      <c r="BQT20" s="63"/>
      <c r="BQU20" s="63"/>
      <c r="BQV20" s="63"/>
      <c r="BQW20" s="63"/>
      <c r="BQX20" s="63"/>
      <c r="BQY20" s="63"/>
      <c r="BQZ20" s="63"/>
      <c r="BRA20" s="63"/>
      <c r="BRB20" s="63"/>
      <c r="BRC20" s="63"/>
      <c r="BRD20" s="63"/>
      <c r="BRE20" s="63"/>
      <c r="BRF20" s="63"/>
      <c r="BRG20" s="63"/>
      <c r="BRH20" s="63"/>
      <c r="BRI20" s="63"/>
      <c r="BRJ20" s="63"/>
      <c r="BRK20" s="63"/>
      <c r="BRL20" s="63"/>
      <c r="BRM20" s="63"/>
      <c r="BRN20" s="63"/>
      <c r="BRO20" s="63"/>
      <c r="BRP20" s="63"/>
      <c r="BRQ20" s="63"/>
      <c r="BRR20" s="63"/>
      <c r="BRS20" s="63"/>
      <c r="BRT20" s="63"/>
      <c r="BRU20" s="63"/>
      <c r="BRV20" s="63"/>
      <c r="BRW20" s="63"/>
      <c r="BRX20" s="63"/>
      <c r="BRY20" s="63"/>
      <c r="BRZ20" s="63"/>
      <c r="BSA20" s="63"/>
      <c r="BSB20" s="63"/>
      <c r="BSC20" s="63"/>
      <c r="BSD20" s="63"/>
      <c r="BSE20" s="63"/>
      <c r="BSF20" s="63"/>
      <c r="BSG20" s="63"/>
      <c r="BSH20" s="63"/>
      <c r="BSI20" s="63"/>
      <c r="BSJ20" s="63"/>
      <c r="BSK20" s="63"/>
      <c r="BSL20" s="63"/>
      <c r="BSM20" s="63"/>
      <c r="BSN20" s="63"/>
      <c r="BSO20" s="63"/>
      <c r="BSP20" s="63"/>
      <c r="BSQ20" s="63"/>
      <c r="BSR20" s="63"/>
      <c r="BSS20" s="63"/>
      <c r="BST20" s="63"/>
      <c r="BSU20" s="63"/>
      <c r="BSV20" s="63"/>
      <c r="BSW20" s="63"/>
      <c r="BSX20" s="63"/>
      <c r="BSY20" s="63"/>
      <c r="BSZ20" s="63"/>
      <c r="BTA20" s="63"/>
      <c r="BTB20" s="63"/>
      <c r="BTC20" s="63"/>
      <c r="BTD20" s="63"/>
      <c r="BTE20" s="63"/>
      <c r="BTF20" s="63"/>
      <c r="BTG20" s="63"/>
      <c r="BTH20" s="63"/>
      <c r="BTI20" s="63"/>
      <c r="BTJ20" s="63"/>
      <c r="BTK20" s="63"/>
      <c r="BTL20" s="63"/>
      <c r="BTM20" s="63"/>
      <c r="BTN20" s="63"/>
      <c r="BTO20" s="63"/>
      <c r="BTP20" s="63"/>
      <c r="BTQ20" s="63"/>
      <c r="BTR20" s="63"/>
      <c r="BTS20" s="63"/>
      <c r="BTT20" s="63"/>
      <c r="BTU20" s="63"/>
      <c r="BTV20" s="63"/>
      <c r="BTW20" s="63"/>
      <c r="BTX20" s="63"/>
      <c r="BTY20" s="63"/>
      <c r="BTZ20" s="63"/>
      <c r="BUA20" s="63"/>
      <c r="BUB20" s="63"/>
      <c r="BUC20" s="63"/>
      <c r="BUD20" s="63"/>
      <c r="BUE20" s="63"/>
      <c r="BUF20" s="63"/>
      <c r="BUG20" s="63"/>
      <c r="BUH20" s="63"/>
      <c r="BUI20" s="63"/>
      <c r="BUJ20" s="63"/>
      <c r="BUK20" s="63"/>
      <c r="BUL20" s="63"/>
      <c r="BUM20" s="63"/>
      <c r="BUN20" s="63"/>
      <c r="BUO20" s="63"/>
      <c r="BUP20" s="63"/>
      <c r="BUQ20" s="63"/>
      <c r="BUR20" s="63"/>
      <c r="BUS20" s="63"/>
      <c r="BUT20" s="63"/>
      <c r="BUU20" s="63"/>
      <c r="BUV20" s="63"/>
      <c r="BUW20" s="63"/>
      <c r="BUX20" s="63"/>
      <c r="BUY20" s="63"/>
      <c r="BUZ20" s="63"/>
      <c r="BVA20" s="63"/>
      <c r="BVB20" s="63"/>
      <c r="BVC20" s="63"/>
      <c r="BVD20" s="63"/>
      <c r="BVE20" s="63"/>
      <c r="BVF20" s="63"/>
      <c r="BVG20" s="63"/>
      <c r="BVH20" s="63"/>
      <c r="BVI20" s="63"/>
      <c r="BVJ20" s="63"/>
      <c r="BVK20" s="63"/>
      <c r="BVL20" s="63"/>
      <c r="BVM20" s="63"/>
      <c r="BVN20" s="63"/>
      <c r="BVO20" s="63"/>
      <c r="BVP20" s="63"/>
      <c r="BVQ20" s="63"/>
      <c r="BVR20" s="63"/>
      <c r="BVS20" s="63"/>
      <c r="BVT20" s="63"/>
      <c r="BVU20" s="63"/>
      <c r="BVV20" s="63"/>
      <c r="BVW20" s="63"/>
      <c r="BVX20" s="63"/>
      <c r="BVY20" s="63"/>
      <c r="BVZ20" s="63"/>
      <c r="BWA20" s="63"/>
      <c r="BWB20" s="63"/>
      <c r="BWC20" s="63"/>
      <c r="BWD20" s="63"/>
      <c r="BWE20" s="63"/>
      <c r="BWF20" s="63"/>
      <c r="BWG20" s="63"/>
      <c r="BWH20" s="63"/>
      <c r="BWI20" s="63"/>
      <c r="BWJ20" s="63"/>
      <c r="BWK20" s="63"/>
      <c r="BWL20" s="63"/>
      <c r="BWM20" s="63"/>
      <c r="BWN20" s="63"/>
      <c r="BWO20" s="63"/>
      <c r="BWP20" s="63"/>
      <c r="BWQ20" s="63"/>
      <c r="BWR20" s="63"/>
      <c r="BWS20" s="63"/>
      <c r="BWT20" s="63"/>
      <c r="BWU20" s="63"/>
      <c r="BWV20" s="63"/>
      <c r="BWW20" s="63"/>
      <c r="BWX20" s="63"/>
      <c r="BWY20" s="63"/>
      <c r="BWZ20" s="63"/>
      <c r="BXA20" s="63"/>
      <c r="BXB20" s="63"/>
      <c r="BXC20" s="63"/>
      <c r="BXD20" s="63"/>
      <c r="BXE20" s="63"/>
      <c r="BXF20" s="63"/>
      <c r="BXG20" s="63"/>
      <c r="BXH20" s="63"/>
      <c r="BXI20" s="63"/>
      <c r="BXJ20" s="63"/>
      <c r="BXK20" s="63"/>
      <c r="BXL20" s="63"/>
      <c r="BXM20" s="63"/>
      <c r="BXN20" s="63"/>
      <c r="BXO20" s="63"/>
      <c r="BXP20" s="63"/>
      <c r="BXQ20" s="63"/>
      <c r="BXR20" s="63"/>
      <c r="BXS20" s="63"/>
      <c r="BXT20" s="63"/>
      <c r="BXU20" s="63"/>
      <c r="BXV20" s="63"/>
      <c r="BXW20" s="63"/>
      <c r="BXX20" s="63"/>
      <c r="BXY20" s="63"/>
      <c r="BXZ20" s="63"/>
      <c r="BYA20" s="63"/>
      <c r="BYB20" s="63"/>
      <c r="BYC20" s="63"/>
      <c r="BYD20" s="63"/>
      <c r="BYE20" s="63"/>
      <c r="BYF20" s="63"/>
      <c r="BYG20" s="63"/>
      <c r="BYH20" s="63"/>
      <c r="BYI20" s="63"/>
      <c r="BYJ20" s="63"/>
      <c r="BYK20" s="63"/>
      <c r="BYL20" s="63"/>
      <c r="BYM20" s="63"/>
      <c r="BYN20" s="63"/>
      <c r="BYO20" s="63"/>
      <c r="BYP20" s="63"/>
      <c r="BYQ20" s="63"/>
      <c r="BYR20" s="63"/>
      <c r="BYS20" s="63"/>
      <c r="BYT20" s="63"/>
      <c r="BYU20" s="63"/>
      <c r="BYV20" s="63"/>
      <c r="BYW20" s="63"/>
      <c r="BYX20" s="63"/>
      <c r="BYY20" s="63"/>
      <c r="BYZ20" s="63"/>
      <c r="BZA20" s="63"/>
      <c r="BZB20" s="63"/>
      <c r="BZC20" s="63"/>
      <c r="BZD20" s="63"/>
      <c r="BZE20" s="63"/>
      <c r="BZF20" s="63"/>
      <c r="BZG20" s="63"/>
      <c r="BZH20" s="63"/>
      <c r="BZI20" s="63"/>
      <c r="BZJ20" s="63"/>
      <c r="BZK20" s="63"/>
      <c r="BZL20" s="63"/>
      <c r="BZM20" s="63"/>
      <c r="BZN20" s="63"/>
      <c r="BZO20" s="63"/>
      <c r="BZP20" s="63"/>
      <c r="BZQ20" s="63"/>
      <c r="BZR20" s="63"/>
      <c r="BZS20" s="63"/>
      <c r="BZT20" s="63"/>
      <c r="BZU20" s="63"/>
      <c r="BZV20" s="63"/>
      <c r="BZW20" s="63"/>
      <c r="BZX20" s="63"/>
      <c r="BZY20" s="63"/>
      <c r="BZZ20" s="63"/>
      <c r="CAA20" s="63"/>
      <c r="CAB20" s="63"/>
      <c r="CAC20" s="63"/>
      <c r="CAD20" s="63"/>
      <c r="CAE20" s="63"/>
      <c r="CAF20" s="63"/>
      <c r="CAG20" s="63"/>
      <c r="CAH20" s="63"/>
      <c r="CAI20" s="63"/>
      <c r="CAJ20" s="63"/>
      <c r="CAK20" s="63"/>
      <c r="CAL20" s="63"/>
      <c r="CAM20" s="63"/>
      <c r="CAN20" s="63"/>
      <c r="CAO20" s="63"/>
      <c r="CAP20" s="63"/>
      <c r="CAQ20" s="63"/>
      <c r="CAR20" s="63"/>
      <c r="CAS20" s="63"/>
      <c r="CAT20" s="63"/>
      <c r="CAU20" s="63"/>
      <c r="CAV20" s="63"/>
      <c r="CAW20" s="63"/>
      <c r="CAX20" s="63"/>
      <c r="CAY20" s="63"/>
      <c r="CAZ20" s="63"/>
      <c r="CBA20" s="63"/>
      <c r="CBB20" s="63"/>
      <c r="CBC20" s="63"/>
      <c r="CBD20" s="63"/>
      <c r="CBE20" s="63"/>
      <c r="CBF20" s="63"/>
      <c r="CBG20" s="63"/>
      <c r="CBH20" s="63"/>
      <c r="CBI20" s="63"/>
      <c r="CBJ20" s="63"/>
      <c r="CBK20" s="63"/>
      <c r="CBL20" s="63"/>
      <c r="CBM20" s="63"/>
      <c r="CBN20" s="63"/>
      <c r="CBO20" s="63"/>
      <c r="CBP20" s="63"/>
      <c r="CBQ20" s="63"/>
      <c r="CBR20" s="63"/>
      <c r="CBS20" s="63"/>
      <c r="CBT20" s="63"/>
      <c r="CBU20" s="63"/>
      <c r="CBV20" s="63"/>
      <c r="CBW20" s="63"/>
      <c r="CBX20" s="63"/>
      <c r="CBY20" s="63"/>
      <c r="CBZ20" s="63"/>
      <c r="CCA20" s="63"/>
      <c r="CCB20" s="63"/>
      <c r="CCC20" s="63"/>
      <c r="CCD20" s="63"/>
      <c r="CCE20" s="63"/>
      <c r="CCF20" s="63"/>
      <c r="CCG20" s="63"/>
      <c r="CCH20" s="63"/>
      <c r="CCI20" s="63"/>
      <c r="CCJ20" s="63"/>
      <c r="CCK20" s="63"/>
      <c r="CCL20" s="63"/>
      <c r="CCM20" s="63"/>
      <c r="CCN20" s="63"/>
      <c r="CCO20" s="63"/>
      <c r="CCP20" s="63"/>
      <c r="CCQ20" s="63"/>
      <c r="CCR20" s="63"/>
      <c r="CCS20" s="63"/>
      <c r="CCT20" s="63"/>
      <c r="CCU20" s="63"/>
      <c r="CCV20" s="63"/>
      <c r="CCW20" s="63"/>
      <c r="CCX20" s="63"/>
      <c r="CCY20" s="63"/>
      <c r="CCZ20" s="63"/>
      <c r="CDA20" s="63"/>
      <c r="CDB20" s="63"/>
      <c r="CDC20" s="63"/>
      <c r="CDD20" s="63"/>
      <c r="CDE20" s="63"/>
      <c r="CDF20" s="63"/>
      <c r="CDG20" s="63"/>
      <c r="CDH20" s="63"/>
      <c r="CDI20" s="63"/>
      <c r="CDJ20" s="63"/>
      <c r="CDK20" s="63"/>
      <c r="CDL20" s="63"/>
      <c r="CDM20" s="63"/>
      <c r="CDN20" s="63"/>
      <c r="CDO20" s="63"/>
      <c r="CDP20" s="63"/>
      <c r="CDQ20" s="63"/>
      <c r="CDR20" s="63"/>
      <c r="CDS20" s="63"/>
      <c r="CDT20" s="63"/>
      <c r="CDU20" s="63"/>
      <c r="CDV20" s="63"/>
      <c r="CDW20" s="63"/>
      <c r="CDX20" s="63"/>
      <c r="CDY20" s="63"/>
      <c r="CDZ20" s="63"/>
      <c r="CEA20" s="63"/>
      <c r="CEB20" s="63"/>
      <c r="CEC20" s="63"/>
      <c r="CED20" s="63"/>
      <c r="CEE20" s="63"/>
      <c r="CEF20" s="63"/>
      <c r="CEG20" s="63"/>
      <c r="CEH20" s="63"/>
      <c r="CEI20" s="63"/>
      <c r="CEJ20" s="63"/>
      <c r="CEK20" s="63"/>
      <c r="CEL20" s="63"/>
      <c r="CEM20" s="63"/>
      <c r="CEN20" s="63"/>
      <c r="CEO20" s="63"/>
      <c r="CEP20" s="63"/>
      <c r="CEQ20" s="63"/>
      <c r="CER20" s="63"/>
      <c r="CES20" s="63"/>
      <c r="CET20" s="63"/>
      <c r="CEU20" s="63"/>
      <c r="CEV20" s="63"/>
      <c r="CEW20" s="63"/>
      <c r="CEX20" s="63"/>
      <c r="CEY20" s="63"/>
      <c r="CEZ20" s="63"/>
      <c r="CFA20" s="63"/>
      <c r="CFB20" s="63"/>
      <c r="CFC20" s="63"/>
      <c r="CFD20" s="63"/>
      <c r="CFE20" s="63"/>
      <c r="CFF20" s="63"/>
      <c r="CFG20" s="63"/>
      <c r="CFH20" s="63"/>
      <c r="CFI20" s="63"/>
      <c r="CFJ20" s="63"/>
      <c r="CFK20" s="63"/>
      <c r="CFL20" s="63"/>
      <c r="CFM20" s="63"/>
      <c r="CFN20" s="63"/>
      <c r="CFO20" s="63"/>
      <c r="CFP20" s="63"/>
      <c r="CFQ20" s="63"/>
      <c r="CFR20" s="63"/>
      <c r="CFS20" s="63"/>
      <c r="CFT20" s="63"/>
      <c r="CFU20" s="63"/>
      <c r="CFV20" s="63"/>
      <c r="CFW20" s="63"/>
      <c r="CFX20" s="63"/>
      <c r="CFY20" s="63"/>
      <c r="CFZ20" s="63"/>
      <c r="CGA20" s="63"/>
      <c r="CGB20" s="63"/>
      <c r="CGC20" s="63"/>
      <c r="CGD20" s="63"/>
      <c r="CGE20" s="63"/>
      <c r="CGF20" s="63"/>
      <c r="CGG20" s="63"/>
      <c r="CGH20" s="63"/>
      <c r="CGI20" s="63"/>
      <c r="CGJ20" s="63"/>
      <c r="CGK20" s="63"/>
      <c r="CGL20" s="63"/>
      <c r="CGM20" s="63"/>
      <c r="CGN20" s="63"/>
      <c r="CGO20" s="63"/>
      <c r="CGP20" s="63"/>
      <c r="CGQ20" s="63"/>
      <c r="CGR20" s="63"/>
      <c r="CGS20" s="63"/>
      <c r="CGT20" s="63"/>
      <c r="CGU20" s="63"/>
      <c r="CGV20" s="63"/>
      <c r="CGW20" s="63"/>
      <c r="CGX20" s="63"/>
      <c r="CGY20" s="63"/>
      <c r="CGZ20" s="63"/>
      <c r="CHA20" s="63"/>
      <c r="CHB20" s="63"/>
      <c r="CHC20" s="63"/>
      <c r="CHD20" s="63"/>
      <c r="CHE20" s="63"/>
      <c r="CHF20" s="63"/>
      <c r="CHG20" s="63"/>
      <c r="CHH20" s="63"/>
      <c r="CHI20" s="63"/>
      <c r="CHJ20" s="63"/>
      <c r="CHK20" s="63"/>
      <c r="CHL20" s="63"/>
      <c r="CHM20" s="63"/>
      <c r="CHN20" s="63"/>
      <c r="CHO20" s="63"/>
      <c r="CHP20" s="63"/>
      <c r="CHQ20" s="63"/>
      <c r="CHR20" s="63"/>
      <c r="CHS20" s="63"/>
      <c r="CHT20" s="63"/>
      <c r="CHU20" s="63"/>
      <c r="CHV20" s="63"/>
      <c r="CHW20" s="63"/>
      <c r="CHX20" s="63"/>
      <c r="CHY20" s="63"/>
      <c r="CHZ20" s="63"/>
      <c r="CIA20" s="63"/>
      <c r="CIB20" s="63"/>
      <c r="CIC20" s="63"/>
      <c r="CID20" s="63"/>
      <c r="CIE20" s="63"/>
      <c r="CIF20" s="63"/>
      <c r="CIG20" s="63"/>
      <c r="CIH20" s="63"/>
      <c r="CII20" s="63"/>
      <c r="CIJ20" s="63"/>
      <c r="CIK20" s="63"/>
      <c r="CIL20" s="63"/>
      <c r="CIM20" s="63"/>
      <c r="CIN20" s="63"/>
      <c r="CIO20" s="63"/>
      <c r="CIP20" s="63"/>
      <c r="CIQ20" s="63"/>
      <c r="CIR20" s="63"/>
      <c r="CIS20" s="63"/>
      <c r="CIT20" s="63"/>
      <c r="CIU20" s="63"/>
      <c r="CIV20" s="63"/>
      <c r="CIW20" s="63"/>
      <c r="CIX20" s="63"/>
      <c r="CIY20" s="63"/>
      <c r="CIZ20" s="63"/>
      <c r="CJA20" s="63"/>
      <c r="CJB20" s="63"/>
      <c r="CJC20" s="63"/>
      <c r="CJD20" s="63"/>
      <c r="CJE20" s="63"/>
      <c r="CJF20" s="63"/>
      <c r="CJG20" s="63"/>
      <c r="CJH20" s="63"/>
      <c r="CJI20" s="63"/>
      <c r="CJJ20" s="63"/>
      <c r="CJK20" s="63"/>
      <c r="CJL20" s="63"/>
      <c r="CJM20" s="63"/>
      <c r="CJN20" s="63"/>
      <c r="CJO20" s="63"/>
      <c r="CJP20" s="63"/>
      <c r="CJQ20" s="63"/>
      <c r="CJR20" s="63"/>
      <c r="CJS20" s="63"/>
      <c r="CJT20" s="63"/>
      <c r="CJU20" s="63"/>
      <c r="CJV20" s="63"/>
      <c r="CJW20" s="63"/>
      <c r="CJX20" s="63"/>
      <c r="CJY20" s="63"/>
      <c r="CJZ20" s="63"/>
      <c r="CKA20" s="63"/>
      <c r="CKB20" s="63"/>
      <c r="CKC20" s="63"/>
      <c r="CKD20" s="63"/>
      <c r="CKE20" s="63"/>
      <c r="CKF20" s="63"/>
      <c r="CKG20" s="63"/>
      <c r="CKH20" s="63"/>
      <c r="CKI20" s="63"/>
      <c r="CKJ20" s="63"/>
      <c r="CKK20" s="63"/>
      <c r="CKL20" s="63"/>
      <c r="CKM20" s="63"/>
      <c r="CKN20" s="63"/>
      <c r="CKO20" s="63"/>
      <c r="CKP20" s="63"/>
      <c r="CKQ20" s="63"/>
      <c r="CKR20" s="63"/>
      <c r="CKS20" s="63"/>
      <c r="CKT20" s="63"/>
      <c r="CKU20" s="63"/>
      <c r="CKV20" s="63"/>
      <c r="CKW20" s="63"/>
      <c r="CKX20" s="63"/>
      <c r="CKY20" s="63"/>
      <c r="CKZ20" s="63"/>
      <c r="CLA20" s="63"/>
      <c r="CLB20" s="63"/>
      <c r="CLC20" s="63"/>
      <c r="CLD20" s="63"/>
      <c r="CLE20" s="63"/>
      <c r="CLF20" s="63"/>
      <c r="CLG20" s="63"/>
      <c r="CLH20" s="63"/>
      <c r="CLI20" s="63"/>
      <c r="CLJ20" s="63"/>
      <c r="CLK20" s="63"/>
      <c r="CLL20" s="63"/>
      <c r="CLM20" s="63"/>
      <c r="CLN20" s="63"/>
      <c r="CLO20" s="63"/>
      <c r="CLP20" s="63"/>
      <c r="CLQ20" s="63"/>
      <c r="CLR20" s="63"/>
      <c r="CLS20" s="63"/>
      <c r="CLT20" s="63"/>
      <c r="CLU20" s="63"/>
      <c r="CLV20" s="63"/>
      <c r="CLW20" s="63"/>
      <c r="CLX20" s="63"/>
      <c r="CLY20" s="63"/>
      <c r="CLZ20" s="63"/>
      <c r="CMA20" s="63"/>
      <c r="CMB20" s="63"/>
      <c r="CMC20" s="63"/>
      <c r="CMD20" s="63"/>
      <c r="CME20" s="63"/>
      <c r="CMF20" s="63"/>
      <c r="CMG20" s="63"/>
      <c r="CMH20" s="63"/>
      <c r="CMI20" s="63"/>
      <c r="CMJ20" s="63"/>
      <c r="CMK20" s="63"/>
      <c r="CML20" s="63"/>
      <c r="CMM20" s="63"/>
      <c r="CMN20" s="63"/>
      <c r="CMO20" s="63"/>
      <c r="CMP20" s="63"/>
      <c r="CMQ20" s="63"/>
      <c r="CMR20" s="63"/>
      <c r="CMS20" s="63"/>
      <c r="CMT20" s="63"/>
      <c r="CMU20" s="63"/>
      <c r="CMV20" s="63"/>
      <c r="CMW20" s="63"/>
      <c r="CMX20" s="63"/>
      <c r="CMY20" s="63"/>
      <c r="CMZ20" s="63"/>
      <c r="CNA20" s="63"/>
      <c r="CNB20" s="63"/>
      <c r="CNC20" s="63"/>
      <c r="CND20" s="63"/>
      <c r="CNE20" s="63"/>
      <c r="CNF20" s="63"/>
      <c r="CNG20" s="63"/>
      <c r="CNH20" s="63"/>
      <c r="CNI20" s="63"/>
      <c r="CNJ20" s="63"/>
      <c r="CNK20" s="63"/>
      <c r="CNL20" s="63"/>
      <c r="CNM20" s="63"/>
      <c r="CNN20" s="63"/>
      <c r="CNO20" s="63"/>
      <c r="CNP20" s="63"/>
      <c r="CNQ20" s="63"/>
      <c r="CNR20" s="63"/>
      <c r="CNS20" s="63"/>
      <c r="CNT20" s="63"/>
      <c r="CNU20" s="63"/>
      <c r="CNV20" s="63"/>
      <c r="CNW20" s="63"/>
      <c r="CNX20" s="63"/>
      <c r="CNY20" s="63"/>
      <c r="CNZ20" s="63"/>
      <c r="COA20" s="63"/>
      <c r="COB20" s="63"/>
      <c r="COC20" s="63"/>
      <c r="COD20" s="63"/>
      <c r="COE20" s="63"/>
      <c r="COF20" s="63"/>
      <c r="COG20" s="63"/>
      <c r="COH20" s="63"/>
      <c r="COI20" s="63"/>
      <c r="COJ20" s="63"/>
      <c r="COK20" s="63"/>
      <c r="COL20" s="63"/>
      <c r="COM20" s="63"/>
      <c r="CON20" s="63"/>
      <c r="COO20" s="63"/>
      <c r="COP20" s="63"/>
      <c r="COQ20" s="63"/>
      <c r="COR20" s="63"/>
      <c r="COS20" s="63"/>
      <c r="COT20" s="63"/>
      <c r="COU20" s="63"/>
      <c r="COV20" s="63"/>
      <c r="COW20" s="63"/>
      <c r="COX20" s="63"/>
      <c r="COY20" s="63"/>
      <c r="COZ20" s="63"/>
      <c r="CPA20" s="63"/>
      <c r="CPB20" s="63"/>
      <c r="CPC20" s="63"/>
      <c r="CPD20" s="63"/>
      <c r="CPE20" s="63"/>
      <c r="CPF20" s="63"/>
      <c r="CPG20" s="63"/>
      <c r="CPH20" s="63"/>
      <c r="CPI20" s="63"/>
      <c r="CPJ20" s="63"/>
      <c r="CPK20" s="63"/>
      <c r="CPL20" s="63"/>
      <c r="CPM20" s="63"/>
      <c r="CPN20" s="63"/>
      <c r="CPO20" s="63"/>
      <c r="CPP20" s="63"/>
      <c r="CPQ20" s="63"/>
      <c r="CPR20" s="63"/>
      <c r="CPS20" s="63"/>
      <c r="CPT20" s="63"/>
      <c r="CPU20" s="63"/>
      <c r="CPV20" s="63"/>
      <c r="CPW20" s="63"/>
      <c r="CPX20" s="63"/>
      <c r="CPY20" s="63"/>
      <c r="CPZ20" s="63"/>
      <c r="CQA20" s="63"/>
      <c r="CQB20" s="63"/>
      <c r="CQC20" s="63"/>
      <c r="CQD20" s="63"/>
      <c r="CQE20" s="63"/>
      <c r="CQF20" s="63"/>
      <c r="CQG20" s="63"/>
      <c r="CQH20" s="63"/>
      <c r="CQI20" s="63"/>
      <c r="CQJ20" s="63"/>
      <c r="CQK20" s="63"/>
      <c r="CQL20" s="63"/>
      <c r="CQM20" s="63"/>
      <c r="CQN20" s="63"/>
      <c r="CQO20" s="63"/>
      <c r="CQP20" s="63"/>
      <c r="CQQ20" s="63"/>
      <c r="CQR20" s="63"/>
      <c r="CQS20" s="63"/>
      <c r="CQT20" s="63"/>
      <c r="CQU20" s="63"/>
      <c r="CQV20" s="63"/>
      <c r="CQW20" s="63"/>
      <c r="CQX20" s="63"/>
      <c r="CQY20" s="63"/>
      <c r="CQZ20" s="63"/>
      <c r="CRA20" s="63"/>
      <c r="CRB20" s="63"/>
      <c r="CRC20" s="63"/>
      <c r="CRD20" s="63"/>
      <c r="CRE20" s="63"/>
      <c r="CRF20" s="63"/>
      <c r="CRG20" s="63"/>
      <c r="CRH20" s="63"/>
      <c r="CRI20" s="63"/>
      <c r="CRJ20" s="63"/>
      <c r="CRK20" s="63"/>
      <c r="CRL20" s="63"/>
      <c r="CRM20" s="63"/>
      <c r="CRN20" s="63"/>
      <c r="CRO20" s="63"/>
      <c r="CRP20" s="63"/>
      <c r="CRQ20" s="63"/>
      <c r="CRR20" s="63"/>
      <c r="CRS20" s="63"/>
      <c r="CRT20" s="63"/>
      <c r="CRU20" s="63"/>
      <c r="CRV20" s="63"/>
      <c r="CRW20" s="63"/>
      <c r="CRX20" s="63"/>
      <c r="CRY20" s="63"/>
      <c r="CRZ20" s="63"/>
      <c r="CSA20" s="63"/>
      <c r="CSB20" s="63"/>
      <c r="CSC20" s="63"/>
      <c r="CSD20" s="63"/>
      <c r="CSE20" s="63"/>
      <c r="CSF20" s="63"/>
      <c r="CSG20" s="63"/>
      <c r="CSH20" s="63"/>
      <c r="CSI20" s="63"/>
      <c r="CSJ20" s="63"/>
      <c r="CSK20" s="63"/>
      <c r="CSL20" s="63"/>
      <c r="CSM20" s="63"/>
      <c r="CSN20" s="63"/>
      <c r="CSO20" s="63"/>
      <c r="CSP20" s="63"/>
      <c r="CSQ20" s="63"/>
      <c r="CSR20" s="63"/>
      <c r="CSS20" s="63"/>
      <c r="CST20" s="63"/>
      <c r="CSU20" s="63"/>
      <c r="CSV20" s="63"/>
      <c r="CSW20" s="63"/>
      <c r="CSX20" s="63"/>
      <c r="CSY20" s="63"/>
      <c r="CSZ20" s="63"/>
      <c r="CTA20" s="63"/>
      <c r="CTB20" s="63"/>
      <c r="CTC20" s="63"/>
      <c r="CTD20" s="63"/>
      <c r="CTE20" s="63"/>
      <c r="CTF20" s="63"/>
      <c r="CTG20" s="63"/>
      <c r="CTH20" s="63"/>
      <c r="CTI20" s="63"/>
      <c r="CTJ20" s="63"/>
      <c r="CTK20" s="63"/>
      <c r="CTL20" s="63"/>
      <c r="CTM20" s="63"/>
      <c r="CTN20" s="63"/>
      <c r="CTO20" s="63"/>
      <c r="CTP20" s="63"/>
      <c r="CTQ20" s="63"/>
      <c r="CTR20" s="63"/>
      <c r="CTS20" s="63"/>
      <c r="CTT20" s="63"/>
      <c r="CTU20" s="63"/>
      <c r="CTV20" s="63"/>
      <c r="CTW20" s="63"/>
      <c r="CTX20" s="63"/>
      <c r="CTY20" s="63"/>
      <c r="CTZ20" s="63"/>
      <c r="CUA20" s="63"/>
      <c r="CUB20" s="63"/>
      <c r="CUC20" s="63"/>
      <c r="CUD20" s="63"/>
      <c r="CUE20" s="63"/>
      <c r="CUF20" s="63"/>
      <c r="CUG20" s="63"/>
      <c r="CUH20" s="63"/>
      <c r="CUI20" s="63"/>
      <c r="CUJ20" s="63"/>
      <c r="CUK20" s="63"/>
      <c r="CUL20" s="63"/>
      <c r="CUM20" s="63"/>
      <c r="CUN20" s="63"/>
      <c r="CUO20" s="63"/>
      <c r="CUP20" s="63"/>
      <c r="CUQ20" s="63"/>
      <c r="CUR20" s="63"/>
      <c r="CUS20" s="63"/>
      <c r="CUT20" s="63"/>
      <c r="CUU20" s="63"/>
      <c r="CUV20" s="63"/>
      <c r="CUW20" s="63"/>
      <c r="CUX20" s="63"/>
      <c r="CUY20" s="63"/>
      <c r="CUZ20" s="63"/>
      <c r="CVA20" s="63"/>
      <c r="CVB20" s="63"/>
      <c r="CVC20" s="63"/>
      <c r="CVD20" s="63"/>
      <c r="CVE20" s="63"/>
      <c r="CVF20" s="63"/>
      <c r="CVG20" s="63"/>
      <c r="CVH20" s="63"/>
      <c r="CVI20" s="63"/>
      <c r="CVJ20" s="63"/>
      <c r="CVK20" s="63"/>
      <c r="CVL20" s="63"/>
      <c r="CVM20" s="63"/>
      <c r="CVN20" s="63"/>
      <c r="CVO20" s="63"/>
      <c r="CVP20" s="63"/>
      <c r="CVQ20" s="63"/>
      <c r="CVR20" s="63"/>
      <c r="CVS20" s="63"/>
      <c r="CVT20" s="63"/>
      <c r="CVU20" s="63"/>
      <c r="CVV20" s="63"/>
      <c r="CVW20" s="63"/>
      <c r="CVX20" s="63"/>
      <c r="CVY20" s="63"/>
      <c r="CVZ20" s="63"/>
      <c r="CWA20" s="63"/>
      <c r="CWB20" s="63"/>
      <c r="CWC20" s="63"/>
      <c r="CWD20" s="63"/>
      <c r="CWE20" s="63"/>
      <c r="CWF20" s="63"/>
      <c r="CWG20" s="63"/>
      <c r="CWH20" s="63"/>
      <c r="CWI20" s="63"/>
      <c r="CWJ20" s="63"/>
      <c r="CWK20" s="63"/>
      <c r="CWL20" s="63"/>
      <c r="CWM20" s="63"/>
      <c r="CWN20" s="63"/>
      <c r="CWO20" s="63"/>
      <c r="CWP20" s="63"/>
      <c r="CWQ20" s="63"/>
      <c r="CWR20" s="63"/>
      <c r="CWS20" s="63"/>
      <c r="CWT20" s="63"/>
      <c r="CWU20" s="63"/>
      <c r="CWV20" s="63"/>
      <c r="CWW20" s="63"/>
      <c r="CWX20" s="63"/>
      <c r="CWY20" s="63"/>
      <c r="CWZ20" s="63"/>
      <c r="CXA20" s="63"/>
      <c r="CXB20" s="63"/>
      <c r="CXC20" s="63"/>
      <c r="CXD20" s="63"/>
      <c r="CXE20" s="63"/>
      <c r="CXF20" s="63"/>
      <c r="CXG20" s="63"/>
      <c r="CXH20" s="63"/>
      <c r="CXI20" s="63"/>
      <c r="CXJ20" s="63"/>
      <c r="CXK20" s="63"/>
      <c r="CXL20" s="63"/>
      <c r="CXM20" s="63"/>
      <c r="CXN20" s="63"/>
      <c r="CXO20" s="63"/>
      <c r="CXP20" s="63"/>
      <c r="CXQ20" s="63"/>
      <c r="CXR20" s="63"/>
      <c r="CXS20" s="63"/>
      <c r="CXT20" s="63"/>
      <c r="CXU20" s="63"/>
      <c r="CXV20" s="63"/>
      <c r="CXW20" s="63"/>
      <c r="CXX20" s="63"/>
      <c r="CXY20" s="63"/>
      <c r="CXZ20" s="63"/>
      <c r="CYA20" s="63"/>
      <c r="CYB20" s="63"/>
      <c r="CYC20" s="63"/>
      <c r="CYD20" s="63"/>
      <c r="CYE20" s="63"/>
      <c r="CYF20" s="63"/>
      <c r="CYG20" s="63"/>
      <c r="CYH20" s="63"/>
      <c r="CYI20" s="63"/>
      <c r="CYJ20" s="63"/>
      <c r="CYK20" s="63"/>
      <c r="CYL20" s="63"/>
      <c r="CYM20" s="63"/>
      <c r="CYN20" s="63"/>
      <c r="CYO20" s="63"/>
      <c r="CYP20" s="63"/>
      <c r="CYQ20" s="63"/>
      <c r="CYR20" s="63"/>
      <c r="CYS20" s="63"/>
      <c r="CYT20" s="63"/>
      <c r="CYU20" s="63"/>
      <c r="CYV20" s="63"/>
      <c r="CYW20" s="63"/>
      <c r="CYX20" s="63"/>
      <c r="CYY20" s="63"/>
      <c r="CYZ20" s="63"/>
      <c r="CZA20" s="63"/>
      <c r="CZB20" s="63"/>
      <c r="CZC20" s="63"/>
      <c r="CZD20" s="63"/>
      <c r="CZE20" s="63"/>
      <c r="CZF20" s="63"/>
      <c r="CZG20" s="63"/>
      <c r="CZH20" s="63"/>
      <c r="CZI20" s="63"/>
      <c r="CZJ20" s="63"/>
      <c r="CZK20" s="63"/>
      <c r="CZL20" s="63"/>
      <c r="CZM20" s="63"/>
      <c r="CZN20" s="63"/>
      <c r="CZO20" s="63"/>
      <c r="CZP20" s="63"/>
      <c r="CZQ20" s="63"/>
      <c r="CZR20" s="63"/>
      <c r="CZS20" s="63"/>
      <c r="CZT20" s="63"/>
      <c r="CZU20" s="63"/>
      <c r="CZV20" s="63"/>
      <c r="CZW20" s="63"/>
      <c r="CZX20" s="63"/>
      <c r="CZY20" s="63"/>
      <c r="CZZ20" s="63"/>
      <c r="DAA20" s="63"/>
      <c r="DAB20" s="63"/>
      <c r="DAC20" s="63"/>
      <c r="DAD20" s="63"/>
      <c r="DAE20" s="63"/>
      <c r="DAF20" s="63"/>
      <c r="DAG20" s="63"/>
      <c r="DAH20" s="63"/>
      <c r="DAI20" s="63"/>
      <c r="DAJ20" s="63"/>
      <c r="DAK20" s="63"/>
      <c r="DAL20" s="63"/>
      <c r="DAM20" s="63"/>
      <c r="DAN20" s="63"/>
      <c r="DAO20" s="63"/>
      <c r="DAP20" s="63"/>
      <c r="DAQ20" s="63"/>
      <c r="DAR20" s="63"/>
      <c r="DAS20" s="63"/>
      <c r="DAT20" s="63"/>
      <c r="DAU20" s="63"/>
      <c r="DAV20" s="63"/>
      <c r="DAW20" s="63"/>
      <c r="DAX20" s="63"/>
      <c r="DAY20" s="63"/>
      <c r="DAZ20" s="63"/>
      <c r="DBA20" s="63"/>
      <c r="DBB20" s="63"/>
      <c r="DBC20" s="63"/>
      <c r="DBD20" s="63"/>
      <c r="DBE20" s="63"/>
      <c r="DBF20" s="63"/>
      <c r="DBG20" s="63"/>
      <c r="DBH20" s="63"/>
      <c r="DBI20" s="63"/>
      <c r="DBJ20" s="63"/>
      <c r="DBK20" s="63"/>
      <c r="DBL20" s="63"/>
      <c r="DBM20" s="63"/>
      <c r="DBN20" s="63"/>
      <c r="DBO20" s="63"/>
      <c r="DBP20" s="63"/>
      <c r="DBQ20" s="63"/>
      <c r="DBR20" s="63"/>
      <c r="DBS20" s="63"/>
      <c r="DBT20" s="63"/>
      <c r="DBU20" s="63"/>
      <c r="DBV20" s="63"/>
      <c r="DBW20" s="63"/>
      <c r="DBX20" s="63"/>
      <c r="DBY20" s="63"/>
      <c r="DBZ20" s="63"/>
      <c r="DCA20" s="63"/>
      <c r="DCB20" s="63"/>
      <c r="DCC20" s="63"/>
      <c r="DCD20" s="63"/>
      <c r="DCE20" s="63"/>
      <c r="DCF20" s="63"/>
      <c r="DCG20" s="63"/>
      <c r="DCH20" s="63"/>
      <c r="DCI20" s="63"/>
      <c r="DCJ20" s="63"/>
      <c r="DCK20" s="63"/>
      <c r="DCL20" s="63"/>
      <c r="DCM20" s="63"/>
      <c r="DCN20" s="63"/>
      <c r="DCO20" s="63"/>
      <c r="DCP20" s="63"/>
      <c r="DCQ20" s="63"/>
      <c r="DCR20" s="63"/>
      <c r="DCS20" s="63"/>
      <c r="DCT20" s="63"/>
      <c r="DCU20" s="63"/>
      <c r="DCV20" s="63"/>
      <c r="DCW20" s="63"/>
      <c r="DCX20" s="63"/>
      <c r="DCY20" s="63"/>
      <c r="DCZ20" s="63"/>
      <c r="DDA20" s="63"/>
      <c r="DDB20" s="63"/>
      <c r="DDC20" s="63"/>
      <c r="DDD20" s="63"/>
      <c r="DDE20" s="63"/>
      <c r="DDF20" s="63"/>
      <c r="DDG20" s="63"/>
      <c r="DDH20" s="63"/>
      <c r="DDI20" s="63"/>
      <c r="DDJ20" s="63"/>
      <c r="DDK20" s="63"/>
      <c r="DDL20" s="63"/>
      <c r="DDM20" s="63"/>
      <c r="DDN20" s="63"/>
      <c r="DDO20" s="63"/>
      <c r="DDP20" s="63"/>
      <c r="DDQ20" s="63"/>
      <c r="DDR20" s="63"/>
      <c r="DDS20" s="63"/>
      <c r="DDT20" s="63"/>
      <c r="DDU20" s="63"/>
      <c r="DDV20" s="63"/>
      <c r="DDW20" s="63"/>
      <c r="DDX20" s="63"/>
      <c r="DDY20" s="63"/>
      <c r="DDZ20" s="63"/>
      <c r="DEA20" s="63"/>
      <c r="DEB20" s="63"/>
      <c r="DEC20" s="63"/>
      <c r="DED20" s="63"/>
      <c r="DEE20" s="63"/>
      <c r="DEF20" s="63"/>
      <c r="DEG20" s="63"/>
      <c r="DEH20" s="63"/>
      <c r="DEI20" s="63"/>
      <c r="DEJ20" s="63"/>
      <c r="DEK20" s="63"/>
      <c r="DEL20" s="63"/>
      <c r="DEM20" s="63"/>
      <c r="DEN20" s="63"/>
      <c r="DEO20" s="63"/>
      <c r="DEP20" s="63"/>
      <c r="DEQ20" s="63"/>
      <c r="DER20" s="63"/>
      <c r="DES20" s="63"/>
      <c r="DET20" s="63"/>
      <c r="DEU20" s="63"/>
      <c r="DEV20" s="63"/>
      <c r="DEW20" s="63"/>
      <c r="DEX20" s="63"/>
      <c r="DEY20" s="63"/>
      <c r="DEZ20" s="63"/>
      <c r="DFA20" s="63"/>
      <c r="DFB20" s="63"/>
      <c r="DFC20" s="63"/>
      <c r="DFD20" s="63"/>
      <c r="DFE20" s="63"/>
      <c r="DFF20" s="63"/>
      <c r="DFG20" s="63"/>
      <c r="DFH20" s="63"/>
      <c r="DFI20" s="63"/>
      <c r="DFJ20" s="63"/>
      <c r="DFK20" s="63"/>
      <c r="DFL20" s="63"/>
      <c r="DFM20" s="63"/>
      <c r="DFN20" s="63"/>
      <c r="DFO20" s="63"/>
      <c r="DFP20" s="63"/>
      <c r="DFQ20" s="63"/>
      <c r="DFR20" s="63"/>
      <c r="DFS20" s="63"/>
      <c r="DFT20" s="63"/>
      <c r="DFU20" s="63"/>
      <c r="DFV20" s="63"/>
      <c r="DFW20" s="63"/>
      <c r="DFX20" s="63"/>
      <c r="DFY20" s="63"/>
      <c r="DFZ20" s="63"/>
      <c r="DGA20" s="63"/>
      <c r="DGB20" s="63"/>
      <c r="DGC20" s="63"/>
      <c r="DGD20" s="63"/>
      <c r="DGE20" s="63"/>
      <c r="DGF20" s="63"/>
      <c r="DGG20" s="63"/>
      <c r="DGH20" s="63"/>
      <c r="DGI20" s="63"/>
      <c r="DGJ20" s="63"/>
      <c r="DGK20" s="63"/>
      <c r="DGL20" s="63"/>
      <c r="DGM20" s="63"/>
      <c r="DGN20" s="63"/>
      <c r="DGO20" s="63"/>
      <c r="DGP20" s="63"/>
      <c r="DGQ20" s="63"/>
      <c r="DGR20" s="63"/>
      <c r="DGS20" s="63"/>
      <c r="DGT20" s="63"/>
      <c r="DGU20" s="63"/>
      <c r="DGV20" s="63"/>
      <c r="DGW20" s="63"/>
      <c r="DGX20" s="63"/>
      <c r="DGY20" s="63"/>
      <c r="DGZ20" s="63"/>
      <c r="DHA20" s="63"/>
      <c r="DHB20" s="63"/>
      <c r="DHC20" s="63"/>
      <c r="DHD20" s="63"/>
      <c r="DHE20" s="63"/>
      <c r="DHF20" s="63"/>
      <c r="DHG20" s="63"/>
      <c r="DHH20" s="63"/>
      <c r="DHI20" s="63"/>
      <c r="DHJ20" s="63"/>
      <c r="DHK20" s="63"/>
      <c r="DHL20" s="63"/>
      <c r="DHM20" s="63"/>
      <c r="DHN20" s="63"/>
      <c r="DHO20" s="63"/>
      <c r="DHP20" s="63"/>
      <c r="DHQ20" s="63"/>
      <c r="DHR20" s="63"/>
      <c r="DHS20" s="63"/>
      <c r="DHT20" s="63"/>
      <c r="DHU20" s="63"/>
      <c r="DHV20" s="63"/>
      <c r="DHW20" s="63"/>
      <c r="DHX20" s="63"/>
      <c r="DHY20" s="63"/>
      <c r="DHZ20" s="63"/>
      <c r="DIA20" s="63"/>
      <c r="DIB20" s="63"/>
      <c r="DIC20" s="63"/>
      <c r="DID20" s="63"/>
      <c r="DIE20" s="63"/>
      <c r="DIF20" s="63"/>
      <c r="DIG20" s="63"/>
      <c r="DIH20" s="63"/>
      <c r="DII20" s="63"/>
      <c r="DIJ20" s="63"/>
      <c r="DIK20" s="63"/>
      <c r="DIL20" s="63"/>
      <c r="DIM20" s="63"/>
      <c r="DIN20" s="63"/>
      <c r="DIO20" s="63"/>
      <c r="DIP20" s="63"/>
      <c r="DIQ20" s="63"/>
      <c r="DIR20" s="63"/>
      <c r="DIS20" s="63"/>
      <c r="DIT20" s="63"/>
      <c r="DIU20" s="63"/>
      <c r="DIV20" s="63"/>
      <c r="DIW20" s="63"/>
      <c r="DIX20" s="63"/>
      <c r="DIY20" s="63"/>
      <c r="DIZ20" s="63"/>
      <c r="DJA20" s="63"/>
      <c r="DJB20" s="63"/>
      <c r="DJC20" s="63"/>
      <c r="DJD20" s="63"/>
      <c r="DJE20" s="63"/>
      <c r="DJF20" s="63"/>
      <c r="DJG20" s="63"/>
      <c r="DJH20" s="63"/>
      <c r="DJI20" s="63"/>
      <c r="DJJ20" s="63"/>
      <c r="DJK20" s="63"/>
      <c r="DJL20" s="63"/>
      <c r="DJM20" s="63"/>
      <c r="DJN20" s="63"/>
      <c r="DJO20" s="63"/>
      <c r="DJP20" s="63"/>
      <c r="DJQ20" s="63"/>
      <c r="DJR20" s="63"/>
      <c r="DJS20" s="63"/>
      <c r="DJT20" s="63"/>
      <c r="DJU20" s="63"/>
      <c r="DJV20" s="63"/>
      <c r="DJW20" s="63"/>
      <c r="DJX20" s="63"/>
      <c r="DJY20" s="63"/>
      <c r="DJZ20" s="63"/>
      <c r="DKA20" s="63"/>
      <c r="DKB20" s="63"/>
      <c r="DKC20" s="63"/>
      <c r="DKD20" s="63"/>
      <c r="DKE20" s="63"/>
      <c r="DKF20" s="63"/>
      <c r="DKG20" s="63"/>
      <c r="DKH20" s="63"/>
      <c r="DKI20" s="63"/>
      <c r="DKJ20" s="63"/>
      <c r="DKK20" s="63"/>
      <c r="DKL20" s="63"/>
      <c r="DKM20" s="63"/>
      <c r="DKN20" s="63"/>
      <c r="DKO20" s="63"/>
      <c r="DKP20" s="63"/>
      <c r="DKQ20" s="63"/>
      <c r="DKR20" s="63"/>
      <c r="DKS20" s="63"/>
      <c r="DKT20" s="63"/>
      <c r="DKU20" s="63"/>
      <c r="DKV20" s="63"/>
      <c r="DKW20" s="63"/>
      <c r="DKX20" s="63"/>
      <c r="DKY20" s="63"/>
      <c r="DKZ20" s="63"/>
      <c r="DLA20" s="63"/>
      <c r="DLB20" s="63"/>
      <c r="DLC20" s="63"/>
      <c r="DLD20" s="63"/>
      <c r="DLE20" s="63"/>
      <c r="DLF20" s="63"/>
      <c r="DLG20" s="63"/>
      <c r="DLH20" s="63"/>
      <c r="DLI20" s="63"/>
      <c r="DLJ20" s="63"/>
      <c r="DLK20" s="63"/>
      <c r="DLL20" s="63"/>
      <c r="DLM20" s="63"/>
      <c r="DLN20" s="63"/>
      <c r="DLO20" s="63"/>
      <c r="DLP20" s="63"/>
      <c r="DLQ20" s="63"/>
      <c r="DLR20" s="63"/>
      <c r="DLS20" s="63"/>
      <c r="DLT20" s="63"/>
      <c r="DLU20" s="63"/>
      <c r="DLV20" s="63"/>
      <c r="DLW20" s="63"/>
      <c r="DLX20" s="63"/>
      <c r="DLY20" s="63"/>
      <c r="DLZ20" s="63"/>
      <c r="DMA20" s="63"/>
      <c r="DMB20" s="63"/>
      <c r="DMC20" s="63"/>
      <c r="DMD20" s="63"/>
      <c r="DME20" s="63"/>
      <c r="DMF20" s="63"/>
      <c r="DMG20" s="63"/>
      <c r="DMH20" s="63"/>
      <c r="DMI20" s="63"/>
      <c r="DMJ20" s="63"/>
      <c r="DMK20" s="63"/>
      <c r="DML20" s="63"/>
      <c r="DMM20" s="63"/>
      <c r="DMN20" s="63"/>
      <c r="DMO20" s="63"/>
      <c r="DMP20" s="63"/>
      <c r="DMQ20" s="63"/>
      <c r="DMR20" s="63"/>
      <c r="DMS20" s="63"/>
      <c r="DMT20" s="63"/>
      <c r="DMU20" s="63"/>
      <c r="DMV20" s="63"/>
      <c r="DMW20" s="63"/>
      <c r="DMX20" s="63"/>
      <c r="DMY20" s="63"/>
      <c r="DMZ20" s="63"/>
      <c r="DNA20" s="63"/>
      <c r="DNB20" s="63"/>
      <c r="DNC20" s="63"/>
      <c r="DND20" s="63"/>
      <c r="DNE20" s="63"/>
      <c r="DNF20" s="63"/>
      <c r="DNG20" s="63"/>
      <c r="DNH20" s="63"/>
      <c r="DNI20" s="63"/>
      <c r="DNJ20" s="63"/>
      <c r="DNK20" s="63"/>
      <c r="DNL20" s="63"/>
      <c r="DNM20" s="63"/>
      <c r="DNN20" s="63"/>
      <c r="DNO20" s="63"/>
      <c r="DNP20" s="63"/>
      <c r="DNQ20" s="63"/>
      <c r="DNR20" s="63"/>
      <c r="DNS20" s="63"/>
      <c r="DNT20" s="63"/>
      <c r="DNU20" s="63"/>
      <c r="DNV20" s="63"/>
      <c r="DNW20" s="63"/>
      <c r="DNX20" s="63"/>
      <c r="DNY20" s="63"/>
      <c r="DNZ20" s="63"/>
      <c r="DOA20" s="63"/>
      <c r="DOB20" s="63"/>
      <c r="DOC20" s="63"/>
      <c r="DOD20" s="63"/>
      <c r="DOE20" s="63"/>
      <c r="DOF20" s="63"/>
      <c r="DOG20" s="63"/>
      <c r="DOH20" s="63"/>
      <c r="DOI20" s="63"/>
      <c r="DOJ20" s="63"/>
      <c r="DOK20" s="63"/>
      <c r="DOL20" s="63"/>
      <c r="DOM20" s="63"/>
      <c r="DON20" s="63"/>
      <c r="DOO20" s="63"/>
      <c r="DOP20" s="63"/>
      <c r="DOQ20" s="63"/>
      <c r="DOR20" s="63"/>
      <c r="DOS20" s="63"/>
      <c r="DOT20" s="63"/>
      <c r="DOU20" s="63"/>
      <c r="DOV20" s="63"/>
      <c r="DOW20" s="63"/>
      <c r="DOX20" s="63"/>
      <c r="DOY20" s="63"/>
      <c r="DOZ20" s="63"/>
      <c r="DPA20" s="63"/>
      <c r="DPB20" s="63"/>
      <c r="DPC20" s="63"/>
      <c r="DPD20" s="63"/>
      <c r="DPE20" s="63"/>
      <c r="DPF20" s="63"/>
      <c r="DPG20" s="63"/>
      <c r="DPH20" s="63"/>
      <c r="DPI20" s="63"/>
      <c r="DPJ20" s="63"/>
      <c r="DPK20" s="63"/>
      <c r="DPL20" s="63"/>
      <c r="DPM20" s="63"/>
      <c r="DPN20" s="63"/>
      <c r="DPO20" s="63"/>
      <c r="DPP20" s="63"/>
      <c r="DPQ20" s="63"/>
      <c r="DPR20" s="63"/>
      <c r="DPS20" s="63"/>
      <c r="DPT20" s="63"/>
      <c r="DPU20" s="63"/>
      <c r="DPV20" s="63"/>
      <c r="DPW20" s="63"/>
      <c r="DPX20" s="63"/>
      <c r="DPY20" s="63"/>
      <c r="DPZ20" s="63"/>
      <c r="DQA20" s="63"/>
      <c r="DQB20" s="63"/>
      <c r="DQC20" s="63"/>
      <c r="DQD20" s="63"/>
      <c r="DQE20" s="63"/>
      <c r="DQF20" s="63"/>
      <c r="DQG20" s="63"/>
      <c r="DQH20" s="63"/>
      <c r="DQI20" s="63"/>
      <c r="DQJ20" s="63"/>
      <c r="DQK20" s="63"/>
      <c r="DQL20" s="63"/>
      <c r="DQM20" s="63"/>
      <c r="DQN20" s="63"/>
      <c r="DQO20" s="63"/>
      <c r="DQP20" s="63"/>
      <c r="DQQ20" s="63"/>
      <c r="DQR20" s="63"/>
      <c r="DQS20" s="63"/>
      <c r="DQT20" s="63"/>
      <c r="DQU20" s="63"/>
      <c r="DQV20" s="63"/>
      <c r="DQW20" s="63"/>
      <c r="DQX20" s="63"/>
      <c r="DQY20" s="63"/>
      <c r="DQZ20" s="63"/>
      <c r="DRA20" s="63"/>
      <c r="DRB20" s="63"/>
      <c r="DRC20" s="63"/>
      <c r="DRD20" s="63"/>
      <c r="DRE20" s="63"/>
      <c r="DRF20" s="63"/>
      <c r="DRG20" s="63"/>
      <c r="DRH20" s="63"/>
      <c r="DRI20" s="63"/>
      <c r="DRJ20" s="63"/>
      <c r="DRK20" s="63"/>
      <c r="DRL20" s="63"/>
      <c r="DRM20" s="63"/>
      <c r="DRN20" s="63"/>
      <c r="DRO20" s="63"/>
      <c r="DRP20" s="63"/>
      <c r="DRQ20" s="63"/>
      <c r="DRR20" s="63"/>
      <c r="DRS20" s="63"/>
      <c r="DRT20" s="63"/>
      <c r="DRU20" s="63"/>
      <c r="DRV20" s="63"/>
      <c r="DRW20" s="63"/>
      <c r="DRX20" s="63"/>
      <c r="DRY20" s="63"/>
      <c r="DRZ20" s="63"/>
      <c r="DSA20" s="63"/>
      <c r="DSB20" s="63"/>
      <c r="DSC20" s="63"/>
      <c r="DSD20" s="63"/>
      <c r="DSE20" s="63"/>
      <c r="DSF20" s="63"/>
      <c r="DSG20" s="63"/>
      <c r="DSH20" s="63"/>
      <c r="DSI20" s="63"/>
      <c r="DSJ20" s="63"/>
      <c r="DSK20" s="63"/>
      <c r="DSL20" s="63"/>
      <c r="DSM20" s="63"/>
      <c r="DSN20" s="63"/>
      <c r="DSO20" s="63"/>
      <c r="DSP20" s="63"/>
      <c r="DSQ20" s="63"/>
      <c r="DSR20" s="63"/>
      <c r="DSS20" s="63"/>
      <c r="DST20" s="63"/>
      <c r="DSU20" s="63"/>
      <c r="DSV20" s="63"/>
      <c r="DSW20" s="63"/>
      <c r="DSX20" s="63"/>
      <c r="DSY20" s="63"/>
      <c r="DSZ20" s="63"/>
      <c r="DTA20" s="63"/>
      <c r="DTB20" s="63"/>
      <c r="DTC20" s="63"/>
      <c r="DTD20" s="63"/>
      <c r="DTE20" s="63"/>
      <c r="DTF20" s="63"/>
      <c r="DTG20" s="63"/>
      <c r="DTH20" s="63"/>
      <c r="DTI20" s="63"/>
      <c r="DTJ20" s="63"/>
      <c r="DTK20" s="63"/>
      <c r="DTL20" s="63"/>
      <c r="DTM20" s="63"/>
      <c r="DTN20" s="63"/>
      <c r="DTO20" s="63"/>
      <c r="DTP20" s="63"/>
      <c r="DTQ20" s="63"/>
      <c r="DTR20" s="63"/>
      <c r="DTS20" s="63"/>
      <c r="DTT20" s="63"/>
      <c r="DTU20" s="63"/>
      <c r="DTV20" s="63"/>
      <c r="DTW20" s="63"/>
      <c r="DTX20" s="63"/>
      <c r="DTY20" s="63"/>
      <c r="DTZ20" s="63"/>
      <c r="DUA20" s="63"/>
      <c r="DUB20" s="63"/>
      <c r="DUC20" s="63"/>
      <c r="DUD20" s="63"/>
      <c r="DUE20" s="63"/>
      <c r="DUF20" s="63"/>
      <c r="DUG20" s="63"/>
      <c r="DUH20" s="63"/>
      <c r="DUI20" s="63"/>
      <c r="DUJ20" s="63"/>
      <c r="DUK20" s="63"/>
      <c r="DUL20" s="63"/>
      <c r="DUM20" s="63"/>
      <c r="DUN20" s="63"/>
      <c r="DUO20" s="63"/>
      <c r="DUP20" s="63"/>
      <c r="DUQ20" s="63"/>
      <c r="DUR20" s="63"/>
      <c r="DUS20" s="63"/>
      <c r="DUT20" s="63"/>
      <c r="DUU20" s="63"/>
      <c r="DUV20" s="63"/>
      <c r="DUW20" s="63"/>
      <c r="DUX20" s="63"/>
      <c r="DUY20" s="63"/>
      <c r="DUZ20" s="63"/>
      <c r="DVA20" s="63"/>
      <c r="DVB20" s="63"/>
      <c r="DVC20" s="63"/>
      <c r="DVD20" s="63"/>
      <c r="DVE20" s="63"/>
      <c r="DVF20" s="63"/>
      <c r="DVG20" s="63"/>
      <c r="DVH20" s="63"/>
      <c r="DVI20" s="63"/>
      <c r="DVJ20" s="63"/>
      <c r="DVK20" s="63"/>
      <c r="DVL20" s="63"/>
      <c r="DVM20" s="63"/>
      <c r="DVN20" s="63"/>
      <c r="DVO20" s="63"/>
      <c r="DVP20" s="63"/>
      <c r="DVQ20" s="63"/>
      <c r="DVR20" s="63"/>
      <c r="DVS20" s="63"/>
      <c r="DVT20" s="63"/>
      <c r="DVU20" s="63"/>
      <c r="DVV20" s="63"/>
      <c r="DVW20" s="63"/>
      <c r="DVX20" s="63"/>
      <c r="DVY20" s="63"/>
      <c r="DVZ20" s="63"/>
      <c r="DWA20" s="63"/>
      <c r="DWB20" s="63"/>
      <c r="DWC20" s="63"/>
      <c r="DWD20" s="63"/>
      <c r="DWE20" s="63"/>
      <c r="DWF20" s="63"/>
      <c r="DWG20" s="63"/>
      <c r="DWH20" s="63"/>
      <c r="DWI20" s="63"/>
      <c r="DWJ20" s="63"/>
      <c r="DWK20" s="63"/>
      <c r="DWL20" s="63"/>
      <c r="DWM20" s="63"/>
      <c r="DWN20" s="63"/>
      <c r="DWO20" s="63"/>
      <c r="DWP20" s="63"/>
      <c r="DWQ20" s="63"/>
      <c r="DWR20" s="63"/>
      <c r="DWS20" s="63"/>
      <c r="DWT20" s="63"/>
      <c r="DWU20" s="63"/>
      <c r="DWV20" s="63"/>
      <c r="DWW20" s="63"/>
      <c r="DWX20" s="63"/>
      <c r="DWY20" s="63"/>
      <c r="DWZ20" s="63"/>
      <c r="DXA20" s="63"/>
      <c r="DXB20" s="63"/>
      <c r="DXC20" s="63"/>
      <c r="DXD20" s="63"/>
      <c r="DXE20" s="63"/>
      <c r="DXF20" s="63"/>
      <c r="DXG20" s="63"/>
      <c r="DXH20" s="63"/>
      <c r="DXI20" s="63"/>
      <c r="DXJ20" s="63"/>
      <c r="DXK20" s="63"/>
      <c r="DXL20" s="63"/>
      <c r="DXM20" s="63"/>
      <c r="DXN20" s="63"/>
      <c r="DXO20" s="63"/>
      <c r="DXP20" s="63"/>
      <c r="DXQ20" s="63"/>
      <c r="DXR20" s="63"/>
      <c r="DXS20" s="63"/>
      <c r="DXT20" s="63"/>
      <c r="DXU20" s="63"/>
      <c r="DXV20" s="63"/>
      <c r="DXW20" s="63"/>
      <c r="DXX20" s="63"/>
      <c r="DXY20" s="63"/>
      <c r="DXZ20" s="63"/>
      <c r="DYA20" s="63"/>
      <c r="DYB20" s="63"/>
      <c r="DYC20" s="63"/>
      <c r="DYD20" s="63"/>
      <c r="DYE20" s="63"/>
      <c r="DYF20" s="63"/>
      <c r="DYG20" s="63"/>
      <c r="DYH20" s="63"/>
      <c r="DYI20" s="63"/>
      <c r="DYJ20" s="63"/>
      <c r="DYK20" s="63"/>
      <c r="DYL20" s="63"/>
      <c r="DYM20" s="63"/>
      <c r="DYN20" s="63"/>
      <c r="DYO20" s="63"/>
      <c r="DYP20" s="63"/>
      <c r="DYQ20" s="63"/>
      <c r="DYR20" s="63"/>
      <c r="DYS20" s="63"/>
      <c r="DYT20" s="63"/>
      <c r="DYU20" s="63"/>
      <c r="DYV20" s="63"/>
      <c r="DYW20" s="63"/>
      <c r="DYX20" s="63"/>
      <c r="DYY20" s="63"/>
      <c r="DYZ20" s="63"/>
      <c r="DZA20" s="63"/>
      <c r="DZB20" s="63"/>
      <c r="DZC20" s="63"/>
      <c r="DZD20" s="63"/>
      <c r="DZE20" s="63"/>
      <c r="DZF20" s="63"/>
      <c r="DZG20" s="63"/>
      <c r="DZH20" s="63"/>
      <c r="DZI20" s="63"/>
      <c r="DZJ20" s="63"/>
      <c r="DZK20" s="63"/>
      <c r="DZL20" s="63"/>
      <c r="DZM20" s="63"/>
      <c r="DZN20" s="63"/>
      <c r="DZO20" s="63"/>
      <c r="DZP20" s="63"/>
      <c r="DZQ20" s="63"/>
      <c r="DZR20" s="63"/>
      <c r="DZS20" s="63"/>
      <c r="DZT20" s="63"/>
      <c r="DZU20" s="63"/>
      <c r="DZV20" s="63"/>
      <c r="DZW20" s="63"/>
      <c r="DZX20" s="63"/>
      <c r="DZY20" s="63"/>
      <c r="DZZ20" s="63"/>
      <c r="EAA20" s="63"/>
      <c r="EAB20" s="63"/>
      <c r="EAC20" s="63"/>
      <c r="EAD20" s="63"/>
      <c r="EAE20" s="63"/>
      <c r="EAF20" s="63"/>
      <c r="EAG20" s="63"/>
      <c r="EAH20" s="63"/>
      <c r="EAI20" s="63"/>
      <c r="EAJ20" s="63"/>
      <c r="EAK20" s="63"/>
      <c r="EAL20" s="63"/>
      <c r="EAM20" s="63"/>
      <c r="EAN20" s="63"/>
      <c r="EAO20" s="63"/>
      <c r="EAP20" s="63"/>
      <c r="EAQ20" s="63"/>
      <c r="EAR20" s="63"/>
      <c r="EAS20" s="63"/>
      <c r="EAT20" s="63"/>
      <c r="EAU20" s="63"/>
      <c r="EAV20" s="63"/>
      <c r="EAW20" s="63"/>
      <c r="EAX20" s="63"/>
      <c r="EAY20" s="63"/>
      <c r="EAZ20" s="63"/>
      <c r="EBA20" s="63"/>
      <c r="EBB20" s="63"/>
      <c r="EBC20" s="63"/>
      <c r="EBD20" s="63"/>
      <c r="EBE20" s="63"/>
      <c r="EBF20" s="63"/>
      <c r="EBG20" s="63"/>
      <c r="EBH20" s="63"/>
      <c r="EBI20" s="63"/>
      <c r="EBJ20" s="63"/>
      <c r="EBK20" s="63"/>
      <c r="EBL20" s="63"/>
      <c r="EBM20" s="63"/>
      <c r="EBN20" s="63"/>
      <c r="EBO20" s="63"/>
      <c r="EBP20" s="63"/>
      <c r="EBQ20" s="63"/>
      <c r="EBR20" s="63"/>
      <c r="EBS20" s="63"/>
      <c r="EBT20" s="63"/>
      <c r="EBU20" s="63"/>
      <c r="EBV20" s="63"/>
      <c r="EBW20" s="63"/>
      <c r="EBX20" s="63"/>
      <c r="EBY20" s="63"/>
      <c r="EBZ20" s="63"/>
      <c r="ECA20" s="63"/>
      <c r="ECB20" s="63"/>
      <c r="ECC20" s="63"/>
      <c r="ECD20" s="63"/>
      <c r="ECE20" s="63"/>
      <c r="ECF20" s="63"/>
      <c r="ECG20" s="63"/>
      <c r="ECH20" s="63"/>
      <c r="ECI20" s="63"/>
      <c r="ECJ20" s="63"/>
      <c r="ECK20" s="63"/>
      <c r="ECL20" s="63"/>
      <c r="ECM20" s="63"/>
      <c r="ECN20" s="63"/>
      <c r="ECO20" s="63"/>
      <c r="ECP20" s="63"/>
      <c r="ECQ20" s="63"/>
      <c r="ECR20" s="63"/>
      <c r="ECS20" s="63"/>
      <c r="ECT20" s="63"/>
      <c r="ECU20" s="63"/>
      <c r="ECV20" s="63"/>
      <c r="ECW20" s="63"/>
      <c r="ECX20" s="63"/>
      <c r="ECY20" s="63"/>
      <c r="ECZ20" s="63"/>
      <c r="EDA20" s="63"/>
      <c r="EDB20" s="63"/>
      <c r="EDC20" s="63"/>
      <c r="EDD20" s="63"/>
      <c r="EDE20" s="63"/>
      <c r="EDF20" s="63"/>
      <c r="EDG20" s="63"/>
      <c r="EDH20" s="63"/>
      <c r="EDI20" s="63"/>
      <c r="EDJ20" s="63"/>
      <c r="EDK20" s="63"/>
      <c r="EDL20" s="63"/>
      <c r="EDM20" s="63"/>
      <c r="EDN20" s="63"/>
      <c r="EDO20" s="63"/>
      <c r="EDP20" s="63"/>
      <c r="EDQ20" s="63"/>
      <c r="EDR20" s="63"/>
      <c r="EDS20" s="63"/>
      <c r="EDT20" s="63"/>
      <c r="EDU20" s="63"/>
      <c r="EDV20" s="63"/>
      <c r="EDW20" s="63"/>
      <c r="EDX20" s="63"/>
      <c r="EDY20" s="63"/>
      <c r="EDZ20" s="63"/>
      <c r="EEA20" s="63"/>
      <c r="EEB20" s="63"/>
      <c r="EEC20" s="63"/>
      <c r="EED20" s="63"/>
      <c r="EEE20" s="63"/>
      <c r="EEF20" s="63"/>
      <c r="EEG20" s="63"/>
      <c r="EEH20" s="63"/>
      <c r="EEI20" s="63"/>
      <c r="EEJ20" s="63"/>
      <c r="EEK20" s="63"/>
      <c r="EEL20" s="63"/>
      <c r="EEM20" s="63"/>
      <c r="EEN20" s="63"/>
      <c r="EEO20" s="63"/>
      <c r="EEP20" s="63"/>
      <c r="EEQ20" s="63"/>
      <c r="EER20" s="63"/>
      <c r="EES20" s="63"/>
      <c r="EET20" s="63"/>
      <c r="EEU20" s="63"/>
      <c r="EEV20" s="63"/>
      <c r="EEW20" s="63"/>
      <c r="EEX20" s="63"/>
      <c r="EEY20" s="63"/>
      <c r="EEZ20" s="63"/>
      <c r="EFA20" s="63"/>
      <c r="EFB20" s="63"/>
      <c r="EFC20" s="63"/>
      <c r="EFD20" s="63"/>
      <c r="EFE20" s="63"/>
      <c r="EFF20" s="63"/>
      <c r="EFG20" s="63"/>
      <c r="EFH20" s="63"/>
      <c r="EFI20" s="63"/>
      <c r="EFJ20" s="63"/>
      <c r="EFK20" s="63"/>
      <c r="EFL20" s="63"/>
      <c r="EFM20" s="63"/>
      <c r="EFN20" s="63"/>
      <c r="EFO20" s="63"/>
      <c r="EFP20" s="63"/>
      <c r="EFQ20" s="63"/>
      <c r="EFR20" s="63"/>
      <c r="EFS20" s="63"/>
      <c r="EFT20" s="63"/>
      <c r="EFU20" s="63"/>
      <c r="EFV20" s="63"/>
      <c r="EFW20" s="63"/>
      <c r="EFX20" s="63"/>
      <c r="EFY20" s="63"/>
      <c r="EFZ20" s="63"/>
      <c r="EGA20" s="63"/>
      <c r="EGB20" s="63"/>
      <c r="EGC20" s="63"/>
      <c r="EGD20" s="63"/>
      <c r="EGE20" s="63"/>
      <c r="EGF20" s="63"/>
      <c r="EGG20" s="63"/>
      <c r="EGH20" s="63"/>
      <c r="EGI20" s="63"/>
      <c r="EGJ20" s="63"/>
      <c r="EGK20" s="63"/>
      <c r="EGL20" s="63"/>
      <c r="EGM20" s="63"/>
      <c r="EGN20" s="63"/>
      <c r="EGO20" s="63"/>
      <c r="EGP20" s="63"/>
      <c r="EGQ20" s="63"/>
      <c r="EGR20" s="63"/>
      <c r="EGS20" s="63"/>
      <c r="EGT20" s="63"/>
      <c r="EGU20" s="63"/>
      <c r="EGV20" s="63"/>
      <c r="EGW20" s="63"/>
      <c r="EGX20" s="63"/>
      <c r="EGY20" s="63"/>
      <c r="EGZ20" s="63"/>
      <c r="EHA20" s="63"/>
      <c r="EHB20" s="63"/>
      <c r="EHC20" s="63"/>
      <c r="EHD20" s="63"/>
      <c r="EHE20" s="63"/>
      <c r="EHF20" s="63"/>
      <c r="EHG20" s="63"/>
      <c r="EHH20" s="63"/>
      <c r="EHI20" s="63"/>
      <c r="EHJ20" s="63"/>
      <c r="EHK20" s="63"/>
      <c r="EHL20" s="63"/>
      <c r="EHM20" s="63"/>
      <c r="EHN20" s="63"/>
      <c r="EHO20" s="63"/>
      <c r="EHP20" s="63"/>
      <c r="EHQ20" s="63"/>
      <c r="EHR20" s="63"/>
      <c r="EHS20" s="63"/>
      <c r="EHT20" s="63"/>
      <c r="EHU20" s="63"/>
      <c r="EHV20" s="63"/>
      <c r="EHW20" s="63"/>
      <c r="EHX20" s="63"/>
      <c r="EHY20" s="63"/>
      <c r="EHZ20" s="63"/>
      <c r="EIA20" s="63"/>
      <c r="EIB20" s="63"/>
      <c r="EIC20" s="63"/>
      <c r="EID20" s="63"/>
      <c r="EIE20" s="63"/>
      <c r="EIF20" s="63"/>
      <c r="EIG20" s="63"/>
      <c r="EIH20" s="63"/>
      <c r="EII20" s="63"/>
      <c r="EIJ20" s="63"/>
      <c r="EIK20" s="63"/>
      <c r="EIL20" s="63"/>
      <c r="EIM20" s="63"/>
      <c r="EIN20" s="63"/>
      <c r="EIO20" s="63"/>
      <c r="EIP20" s="63"/>
      <c r="EIQ20" s="63"/>
      <c r="EIR20" s="63"/>
      <c r="EIS20" s="63"/>
      <c r="EIT20" s="63"/>
      <c r="EIU20" s="63"/>
      <c r="EIV20" s="63"/>
      <c r="EIW20" s="63"/>
      <c r="EIX20" s="63"/>
      <c r="EIY20" s="63"/>
      <c r="EIZ20" s="63"/>
      <c r="EJA20" s="63"/>
      <c r="EJB20" s="63"/>
      <c r="EJC20" s="63"/>
      <c r="EJD20" s="63"/>
      <c r="EJE20" s="63"/>
      <c r="EJF20" s="63"/>
      <c r="EJG20" s="63"/>
      <c r="EJH20" s="63"/>
      <c r="EJI20" s="63"/>
      <c r="EJJ20" s="63"/>
      <c r="EJK20" s="63"/>
      <c r="EJL20" s="63"/>
      <c r="EJM20" s="63"/>
      <c r="EJN20" s="63"/>
      <c r="EJO20" s="63"/>
      <c r="EJP20" s="63"/>
      <c r="EJQ20" s="63"/>
      <c r="EJR20" s="63"/>
      <c r="EJS20" s="63"/>
      <c r="EJT20" s="63"/>
      <c r="EJU20" s="63"/>
      <c r="EJV20" s="63"/>
      <c r="EJW20" s="63"/>
      <c r="EJX20" s="63"/>
      <c r="EJY20" s="63"/>
      <c r="EJZ20" s="63"/>
      <c r="EKA20" s="63"/>
      <c r="EKB20" s="63"/>
      <c r="EKC20" s="63"/>
      <c r="EKD20" s="63"/>
      <c r="EKE20" s="63"/>
      <c r="EKF20" s="63"/>
      <c r="EKG20" s="63"/>
      <c r="EKH20" s="63"/>
      <c r="EKI20" s="63"/>
      <c r="EKJ20" s="63"/>
      <c r="EKK20" s="63"/>
      <c r="EKL20" s="63"/>
      <c r="EKM20" s="63"/>
      <c r="EKN20" s="63"/>
      <c r="EKO20" s="63"/>
      <c r="EKP20" s="63"/>
      <c r="EKQ20" s="63"/>
      <c r="EKR20" s="63"/>
      <c r="EKS20" s="63"/>
      <c r="EKT20" s="63"/>
      <c r="EKU20" s="63"/>
      <c r="EKV20" s="63"/>
      <c r="EKW20" s="63"/>
      <c r="EKX20" s="63"/>
      <c r="EKY20" s="63"/>
      <c r="EKZ20" s="63"/>
      <c r="ELA20" s="63"/>
      <c r="ELB20" s="63"/>
      <c r="ELC20" s="63"/>
      <c r="ELD20" s="63"/>
      <c r="ELE20" s="63"/>
      <c r="ELF20" s="63"/>
      <c r="ELG20" s="63"/>
      <c r="ELH20" s="63"/>
      <c r="ELI20" s="63"/>
      <c r="ELJ20" s="63"/>
      <c r="ELK20" s="63"/>
      <c r="ELL20" s="63"/>
      <c r="ELM20" s="63"/>
      <c r="ELN20" s="63"/>
      <c r="ELO20" s="63"/>
      <c r="ELP20" s="63"/>
      <c r="ELQ20" s="63"/>
      <c r="ELR20" s="63"/>
      <c r="ELS20" s="63"/>
      <c r="ELT20" s="63"/>
      <c r="ELU20" s="63"/>
      <c r="ELV20" s="63"/>
      <c r="ELW20" s="63"/>
      <c r="ELX20" s="63"/>
      <c r="ELY20" s="63"/>
      <c r="ELZ20" s="63"/>
      <c r="EMA20" s="63"/>
      <c r="EMB20" s="63"/>
      <c r="EMC20" s="63"/>
      <c r="EMD20" s="63"/>
      <c r="EME20" s="63"/>
      <c r="EMF20" s="63"/>
      <c r="EMG20" s="63"/>
      <c r="EMH20" s="63"/>
      <c r="EMI20" s="63"/>
      <c r="EMJ20" s="63"/>
      <c r="EMK20" s="63"/>
      <c r="EML20" s="63"/>
      <c r="EMM20" s="63"/>
      <c r="EMN20" s="63"/>
      <c r="EMO20" s="63"/>
      <c r="EMP20" s="63"/>
      <c r="EMQ20" s="63"/>
      <c r="EMR20" s="63"/>
      <c r="EMS20" s="63"/>
      <c r="EMT20" s="63"/>
      <c r="EMU20" s="63"/>
      <c r="EMV20" s="63"/>
      <c r="EMW20" s="63"/>
      <c r="EMX20" s="63"/>
      <c r="EMY20" s="63"/>
      <c r="EMZ20" s="63"/>
      <c r="ENA20" s="63"/>
      <c r="ENB20" s="63"/>
      <c r="ENC20" s="63"/>
      <c r="END20" s="63"/>
      <c r="ENE20" s="63"/>
      <c r="ENF20" s="63"/>
      <c r="ENG20" s="63"/>
      <c r="ENH20" s="63"/>
      <c r="ENI20" s="63"/>
      <c r="ENJ20" s="63"/>
      <c r="ENK20" s="63"/>
      <c r="ENL20" s="63"/>
      <c r="ENM20" s="63"/>
      <c r="ENN20" s="63"/>
      <c r="ENO20" s="63"/>
      <c r="ENP20" s="63"/>
      <c r="ENQ20" s="63"/>
      <c r="ENR20" s="63"/>
      <c r="ENS20" s="63"/>
      <c r="ENT20" s="63"/>
      <c r="ENU20" s="63"/>
      <c r="ENV20" s="63"/>
      <c r="ENW20" s="63"/>
      <c r="ENX20" s="63"/>
      <c r="ENY20" s="63"/>
      <c r="ENZ20" s="63"/>
      <c r="EOA20" s="63"/>
      <c r="EOB20" s="63"/>
      <c r="EOC20" s="63"/>
      <c r="EOD20" s="63"/>
      <c r="EOE20" s="63"/>
      <c r="EOF20" s="63"/>
      <c r="EOG20" s="63"/>
      <c r="EOH20" s="63"/>
      <c r="EOI20" s="63"/>
      <c r="EOJ20" s="63"/>
      <c r="EOK20" s="63"/>
      <c r="EOL20" s="63"/>
      <c r="EOM20" s="63"/>
      <c r="EON20" s="63"/>
      <c r="EOO20" s="63"/>
      <c r="EOP20" s="63"/>
      <c r="EOQ20" s="63"/>
      <c r="EOR20" s="63"/>
      <c r="EOS20" s="63"/>
      <c r="EOT20" s="63"/>
      <c r="EOU20" s="63"/>
      <c r="EOV20" s="63"/>
      <c r="EOW20" s="63"/>
      <c r="EOX20" s="63"/>
      <c r="EOY20" s="63"/>
      <c r="EOZ20" s="63"/>
      <c r="EPA20" s="63"/>
      <c r="EPB20" s="63"/>
      <c r="EPC20" s="63"/>
      <c r="EPD20" s="63"/>
      <c r="EPE20" s="63"/>
      <c r="EPF20" s="63"/>
      <c r="EPG20" s="63"/>
      <c r="EPH20" s="63"/>
      <c r="EPI20" s="63"/>
      <c r="EPJ20" s="63"/>
      <c r="EPK20" s="63"/>
      <c r="EPL20" s="63"/>
      <c r="EPM20" s="63"/>
      <c r="EPN20" s="63"/>
      <c r="EPO20" s="63"/>
      <c r="EPP20" s="63"/>
      <c r="EPQ20" s="63"/>
      <c r="EPR20" s="63"/>
      <c r="EPS20" s="63"/>
      <c r="EPT20" s="63"/>
      <c r="EPU20" s="63"/>
      <c r="EPV20" s="63"/>
      <c r="EPW20" s="63"/>
      <c r="EPX20" s="63"/>
      <c r="EPY20" s="63"/>
      <c r="EPZ20" s="63"/>
      <c r="EQA20" s="63"/>
      <c r="EQB20" s="63"/>
      <c r="EQC20" s="63"/>
      <c r="EQD20" s="63"/>
      <c r="EQE20" s="63"/>
      <c r="EQF20" s="63"/>
      <c r="EQG20" s="63"/>
      <c r="EQH20" s="63"/>
      <c r="EQI20" s="63"/>
      <c r="EQJ20" s="63"/>
      <c r="EQK20" s="63"/>
      <c r="EQL20" s="63"/>
      <c r="EQM20" s="63"/>
      <c r="EQN20" s="63"/>
      <c r="EQO20" s="63"/>
      <c r="EQP20" s="63"/>
      <c r="EQQ20" s="63"/>
      <c r="EQR20" s="63"/>
      <c r="EQS20" s="63"/>
      <c r="EQT20" s="63"/>
      <c r="EQU20" s="63"/>
      <c r="EQV20" s="63"/>
      <c r="EQW20" s="63"/>
      <c r="EQX20" s="63"/>
      <c r="EQY20" s="63"/>
      <c r="EQZ20" s="63"/>
      <c r="ERA20" s="63"/>
      <c r="ERB20" s="63"/>
      <c r="ERC20" s="63"/>
      <c r="ERD20" s="63"/>
      <c r="ERE20" s="63"/>
      <c r="ERF20" s="63"/>
      <c r="ERG20" s="63"/>
      <c r="ERH20" s="63"/>
      <c r="ERI20" s="63"/>
      <c r="ERJ20" s="63"/>
      <c r="ERK20" s="63"/>
      <c r="ERL20" s="63"/>
      <c r="ERM20" s="63"/>
      <c r="ERN20" s="63"/>
      <c r="ERO20" s="63"/>
      <c r="ERP20" s="63"/>
      <c r="ERQ20" s="63"/>
      <c r="ERR20" s="63"/>
      <c r="ERS20" s="63"/>
      <c r="ERT20" s="63"/>
      <c r="ERU20" s="63"/>
      <c r="ERV20" s="63"/>
      <c r="ERW20" s="63"/>
      <c r="ERX20" s="63"/>
      <c r="ERY20" s="63"/>
      <c r="ERZ20" s="63"/>
      <c r="ESA20" s="63"/>
      <c r="ESB20" s="63"/>
      <c r="ESC20" s="63"/>
      <c r="ESD20" s="63"/>
      <c r="ESE20" s="63"/>
      <c r="ESF20" s="63"/>
      <c r="ESG20" s="63"/>
      <c r="ESH20" s="63"/>
      <c r="ESI20" s="63"/>
      <c r="ESJ20" s="63"/>
      <c r="ESK20" s="63"/>
      <c r="ESL20" s="63"/>
      <c r="ESM20" s="63"/>
      <c r="ESN20" s="63"/>
      <c r="ESO20" s="63"/>
      <c r="ESP20" s="63"/>
      <c r="ESQ20" s="63"/>
      <c r="ESR20" s="63"/>
      <c r="ESS20" s="63"/>
      <c r="EST20" s="63"/>
      <c r="ESU20" s="63"/>
      <c r="ESV20" s="63"/>
      <c r="ESW20" s="63"/>
      <c r="ESX20" s="63"/>
      <c r="ESY20" s="63"/>
      <c r="ESZ20" s="63"/>
      <c r="ETA20" s="63"/>
      <c r="ETB20" s="63"/>
      <c r="ETC20" s="63"/>
      <c r="ETD20" s="63"/>
      <c r="ETE20" s="63"/>
      <c r="ETF20" s="63"/>
      <c r="ETG20" s="63"/>
      <c r="ETH20" s="63"/>
      <c r="ETI20" s="63"/>
      <c r="ETJ20" s="63"/>
      <c r="ETK20" s="63"/>
      <c r="ETL20" s="63"/>
      <c r="ETM20" s="63"/>
      <c r="ETN20" s="63"/>
      <c r="ETO20" s="63"/>
      <c r="ETP20" s="63"/>
      <c r="ETQ20" s="63"/>
      <c r="ETR20" s="63"/>
      <c r="ETS20" s="63"/>
      <c r="ETT20" s="63"/>
      <c r="ETU20" s="63"/>
      <c r="ETV20" s="63"/>
      <c r="ETW20" s="63"/>
      <c r="ETX20" s="63"/>
      <c r="ETY20" s="63"/>
      <c r="ETZ20" s="63"/>
      <c r="EUA20" s="63"/>
      <c r="EUB20" s="63"/>
      <c r="EUC20" s="63"/>
      <c r="EUD20" s="63"/>
      <c r="EUE20" s="63"/>
      <c r="EUF20" s="63"/>
      <c r="EUG20" s="63"/>
      <c r="EUH20" s="63"/>
      <c r="EUI20" s="63"/>
      <c r="EUJ20" s="63"/>
      <c r="EUK20" s="63"/>
      <c r="EUL20" s="63"/>
      <c r="EUM20" s="63"/>
      <c r="EUN20" s="63"/>
      <c r="EUO20" s="63"/>
      <c r="EUP20" s="63"/>
      <c r="EUQ20" s="63"/>
      <c r="EUR20" s="63"/>
      <c r="EUS20" s="63"/>
      <c r="EUT20" s="63"/>
      <c r="EUU20" s="63"/>
      <c r="EUV20" s="63"/>
      <c r="EUW20" s="63"/>
      <c r="EUX20" s="63"/>
      <c r="EUY20" s="63"/>
      <c r="EUZ20" s="63"/>
      <c r="EVA20" s="63"/>
      <c r="EVB20" s="63"/>
      <c r="EVC20" s="63"/>
      <c r="EVD20" s="63"/>
      <c r="EVE20" s="63"/>
      <c r="EVF20" s="63"/>
      <c r="EVG20" s="63"/>
      <c r="EVH20" s="63"/>
      <c r="EVI20" s="63"/>
      <c r="EVJ20" s="63"/>
      <c r="EVK20" s="63"/>
      <c r="EVL20" s="63"/>
      <c r="EVM20" s="63"/>
      <c r="EVN20" s="63"/>
      <c r="EVO20" s="63"/>
      <c r="EVP20" s="63"/>
      <c r="EVQ20" s="63"/>
      <c r="EVR20" s="63"/>
      <c r="EVS20" s="63"/>
      <c r="EVT20" s="63"/>
      <c r="EVU20" s="63"/>
      <c r="EVV20" s="63"/>
      <c r="EVW20" s="63"/>
      <c r="EVX20" s="63"/>
      <c r="EVY20" s="63"/>
      <c r="EVZ20" s="63"/>
      <c r="EWA20" s="63"/>
      <c r="EWB20" s="63"/>
      <c r="EWC20" s="63"/>
      <c r="EWD20" s="63"/>
      <c r="EWE20" s="63"/>
      <c r="EWF20" s="63"/>
      <c r="EWG20" s="63"/>
      <c r="EWH20" s="63"/>
      <c r="EWI20" s="63"/>
      <c r="EWJ20" s="63"/>
      <c r="EWK20" s="63"/>
      <c r="EWL20" s="63"/>
      <c r="EWM20" s="63"/>
      <c r="EWN20" s="63"/>
      <c r="EWO20" s="63"/>
      <c r="EWP20" s="63"/>
      <c r="EWQ20" s="63"/>
      <c r="EWR20" s="63"/>
      <c r="EWS20" s="63"/>
      <c r="EWT20" s="63"/>
      <c r="EWU20" s="63"/>
      <c r="EWV20" s="63"/>
      <c r="EWW20" s="63"/>
      <c r="EWX20" s="63"/>
      <c r="EWY20" s="63"/>
      <c r="EWZ20" s="63"/>
      <c r="EXA20" s="63"/>
      <c r="EXB20" s="63"/>
      <c r="EXC20" s="63"/>
      <c r="EXD20" s="63"/>
      <c r="EXE20" s="63"/>
      <c r="EXF20" s="63"/>
      <c r="EXG20" s="63"/>
      <c r="EXH20" s="63"/>
      <c r="EXI20" s="63"/>
      <c r="EXJ20" s="63"/>
      <c r="EXK20" s="63"/>
      <c r="EXL20" s="63"/>
      <c r="EXM20" s="63"/>
      <c r="EXN20" s="63"/>
      <c r="EXO20" s="63"/>
      <c r="EXP20" s="63"/>
      <c r="EXQ20" s="63"/>
      <c r="EXR20" s="63"/>
      <c r="EXS20" s="63"/>
      <c r="EXT20" s="63"/>
      <c r="EXU20" s="63"/>
      <c r="EXV20" s="63"/>
      <c r="EXW20" s="63"/>
      <c r="EXX20" s="63"/>
      <c r="EXY20" s="63"/>
      <c r="EXZ20" s="63"/>
      <c r="EYA20" s="63"/>
      <c r="EYB20" s="63"/>
      <c r="EYC20" s="63"/>
      <c r="EYD20" s="63"/>
      <c r="EYE20" s="63"/>
      <c r="EYF20" s="63"/>
      <c r="EYG20" s="63"/>
      <c r="EYH20" s="63"/>
      <c r="EYI20" s="63"/>
      <c r="EYJ20" s="63"/>
      <c r="EYK20" s="63"/>
      <c r="EYL20" s="63"/>
      <c r="EYM20" s="63"/>
      <c r="EYN20" s="63"/>
      <c r="EYO20" s="63"/>
      <c r="EYP20" s="63"/>
      <c r="EYQ20" s="63"/>
      <c r="EYR20" s="63"/>
      <c r="EYS20" s="63"/>
      <c r="EYT20" s="63"/>
      <c r="EYU20" s="63"/>
      <c r="EYV20" s="63"/>
      <c r="EYW20" s="63"/>
      <c r="EYX20" s="63"/>
      <c r="EYY20" s="63"/>
      <c r="EYZ20" s="63"/>
      <c r="EZA20" s="63"/>
      <c r="EZB20" s="63"/>
      <c r="EZC20" s="63"/>
      <c r="EZD20" s="63"/>
      <c r="EZE20" s="63"/>
      <c r="EZF20" s="63"/>
      <c r="EZG20" s="63"/>
      <c r="EZH20" s="63"/>
      <c r="EZI20" s="63"/>
      <c r="EZJ20" s="63"/>
      <c r="EZK20" s="63"/>
      <c r="EZL20" s="63"/>
      <c r="EZM20" s="63"/>
      <c r="EZN20" s="63"/>
      <c r="EZO20" s="63"/>
      <c r="EZP20" s="63"/>
      <c r="EZQ20" s="63"/>
      <c r="EZR20" s="63"/>
      <c r="EZS20" s="63"/>
      <c r="EZT20" s="63"/>
      <c r="EZU20" s="63"/>
      <c r="EZV20" s="63"/>
      <c r="EZW20" s="63"/>
      <c r="EZX20" s="63"/>
      <c r="EZY20" s="63"/>
      <c r="EZZ20" s="63"/>
      <c r="FAA20" s="63"/>
      <c r="FAB20" s="63"/>
      <c r="FAC20" s="63"/>
      <c r="FAD20" s="63"/>
      <c r="FAE20" s="63"/>
      <c r="FAF20" s="63"/>
      <c r="FAG20" s="63"/>
      <c r="FAH20" s="63"/>
      <c r="FAI20" s="63"/>
      <c r="FAJ20" s="63"/>
      <c r="FAK20" s="63"/>
      <c r="FAL20" s="63"/>
      <c r="FAM20" s="63"/>
      <c r="FAN20" s="63"/>
      <c r="FAO20" s="63"/>
      <c r="FAP20" s="63"/>
      <c r="FAQ20" s="63"/>
      <c r="FAR20" s="63"/>
      <c r="FAS20" s="63"/>
      <c r="FAT20" s="63"/>
      <c r="FAU20" s="63"/>
      <c r="FAV20" s="63"/>
      <c r="FAW20" s="63"/>
      <c r="FAX20" s="63"/>
      <c r="FAY20" s="63"/>
      <c r="FAZ20" s="63"/>
      <c r="FBA20" s="63"/>
      <c r="FBB20" s="63"/>
      <c r="FBC20" s="63"/>
      <c r="FBD20" s="63"/>
      <c r="FBE20" s="63"/>
      <c r="FBF20" s="63"/>
      <c r="FBG20" s="63"/>
      <c r="FBH20" s="63"/>
      <c r="FBI20" s="63"/>
      <c r="FBJ20" s="63"/>
      <c r="FBK20" s="63"/>
      <c r="FBL20" s="63"/>
      <c r="FBM20" s="63"/>
      <c r="FBN20" s="63"/>
      <c r="FBO20" s="63"/>
      <c r="FBP20" s="63"/>
      <c r="FBQ20" s="63"/>
      <c r="FBR20" s="63"/>
      <c r="FBS20" s="63"/>
      <c r="FBT20" s="63"/>
      <c r="FBU20" s="63"/>
      <c r="FBV20" s="63"/>
      <c r="FBW20" s="63"/>
      <c r="FBX20" s="63"/>
      <c r="FBY20" s="63"/>
      <c r="FBZ20" s="63"/>
      <c r="FCA20" s="63"/>
      <c r="FCB20" s="63"/>
      <c r="FCC20" s="63"/>
      <c r="FCD20" s="63"/>
      <c r="FCE20" s="63"/>
      <c r="FCF20" s="63"/>
      <c r="FCG20" s="63"/>
      <c r="FCH20" s="63"/>
      <c r="FCI20" s="63"/>
      <c r="FCJ20" s="63"/>
      <c r="FCK20" s="63"/>
      <c r="FCL20" s="63"/>
      <c r="FCM20" s="63"/>
      <c r="FCN20" s="63"/>
      <c r="FCO20" s="63"/>
      <c r="FCP20" s="63"/>
      <c r="FCQ20" s="63"/>
      <c r="FCR20" s="63"/>
      <c r="FCS20" s="63"/>
      <c r="FCT20" s="63"/>
      <c r="FCU20" s="63"/>
      <c r="FCV20" s="63"/>
      <c r="FCW20" s="63"/>
      <c r="FCX20" s="63"/>
      <c r="FCY20" s="63"/>
      <c r="FCZ20" s="63"/>
      <c r="FDA20" s="63"/>
      <c r="FDB20" s="63"/>
      <c r="FDC20" s="63"/>
      <c r="FDD20" s="63"/>
      <c r="FDE20" s="63"/>
      <c r="FDF20" s="63"/>
      <c r="FDG20" s="63"/>
      <c r="FDH20" s="63"/>
      <c r="FDI20" s="63"/>
      <c r="FDJ20" s="63"/>
      <c r="FDK20" s="63"/>
      <c r="FDL20" s="63"/>
      <c r="FDM20" s="63"/>
      <c r="FDN20" s="63"/>
      <c r="FDO20" s="63"/>
      <c r="FDP20" s="63"/>
      <c r="FDQ20" s="63"/>
      <c r="FDR20" s="63"/>
      <c r="FDS20" s="63"/>
      <c r="FDT20" s="63"/>
      <c r="FDU20" s="63"/>
      <c r="FDV20" s="63"/>
      <c r="FDW20" s="63"/>
      <c r="FDX20" s="63"/>
      <c r="FDY20" s="63"/>
      <c r="FDZ20" s="63"/>
      <c r="FEA20" s="63"/>
      <c r="FEB20" s="63"/>
      <c r="FEC20" s="63"/>
      <c r="FED20" s="63"/>
      <c r="FEE20" s="63"/>
      <c r="FEF20" s="63"/>
      <c r="FEG20" s="63"/>
      <c r="FEH20" s="63"/>
      <c r="FEI20" s="63"/>
      <c r="FEJ20" s="63"/>
      <c r="FEK20" s="63"/>
      <c r="FEL20" s="63"/>
      <c r="FEM20" s="63"/>
      <c r="FEN20" s="63"/>
      <c r="FEO20" s="63"/>
      <c r="FEP20" s="63"/>
      <c r="FEQ20" s="63"/>
      <c r="FER20" s="63"/>
      <c r="FES20" s="63"/>
      <c r="FET20" s="63"/>
      <c r="FEU20" s="63"/>
      <c r="FEV20" s="63"/>
      <c r="FEW20" s="63"/>
      <c r="FEX20" s="63"/>
      <c r="FEY20" s="63"/>
      <c r="FEZ20" s="63"/>
      <c r="FFA20" s="63"/>
      <c r="FFB20" s="63"/>
      <c r="FFC20" s="63"/>
      <c r="FFD20" s="63"/>
      <c r="FFE20" s="63"/>
      <c r="FFF20" s="63"/>
      <c r="FFG20" s="63"/>
      <c r="FFH20" s="63"/>
      <c r="FFI20" s="63"/>
      <c r="FFJ20" s="63"/>
      <c r="FFK20" s="63"/>
      <c r="FFL20" s="63"/>
      <c r="FFM20" s="63"/>
      <c r="FFN20" s="63"/>
      <c r="FFO20" s="63"/>
      <c r="FFP20" s="63"/>
      <c r="FFQ20" s="63"/>
      <c r="FFR20" s="63"/>
      <c r="FFS20" s="63"/>
      <c r="FFT20" s="63"/>
      <c r="FFU20" s="63"/>
      <c r="FFV20" s="63"/>
      <c r="FFW20" s="63"/>
      <c r="FFX20" s="63"/>
      <c r="FFY20" s="63"/>
      <c r="FFZ20" s="63"/>
      <c r="FGA20" s="63"/>
      <c r="FGB20" s="63"/>
      <c r="FGC20" s="63"/>
      <c r="FGD20" s="63"/>
      <c r="FGE20" s="63"/>
      <c r="FGF20" s="63"/>
      <c r="FGG20" s="63"/>
      <c r="FGH20" s="63"/>
      <c r="FGI20" s="63"/>
      <c r="FGJ20" s="63"/>
      <c r="FGK20" s="63"/>
      <c r="FGL20" s="63"/>
      <c r="FGM20" s="63"/>
      <c r="FGN20" s="63"/>
      <c r="FGO20" s="63"/>
      <c r="FGP20" s="63"/>
      <c r="FGQ20" s="63"/>
      <c r="FGR20" s="63"/>
      <c r="FGS20" s="63"/>
      <c r="FGT20" s="63"/>
      <c r="FGU20" s="63"/>
      <c r="FGV20" s="63"/>
      <c r="FGW20" s="63"/>
      <c r="FGX20" s="63"/>
      <c r="FGY20" s="63"/>
      <c r="FGZ20" s="63"/>
      <c r="FHA20" s="63"/>
      <c r="FHB20" s="63"/>
      <c r="FHC20" s="63"/>
      <c r="FHD20" s="63"/>
      <c r="FHE20" s="63"/>
      <c r="FHF20" s="63"/>
      <c r="FHG20" s="63"/>
      <c r="FHH20" s="63"/>
      <c r="FHI20" s="63"/>
      <c r="FHJ20" s="63"/>
      <c r="FHK20" s="63"/>
      <c r="FHL20" s="63"/>
      <c r="FHM20" s="63"/>
      <c r="FHN20" s="63"/>
      <c r="FHO20" s="63"/>
      <c r="FHP20" s="63"/>
      <c r="FHQ20" s="63"/>
      <c r="FHR20" s="63"/>
      <c r="FHS20" s="63"/>
      <c r="FHT20" s="63"/>
      <c r="FHU20" s="63"/>
      <c r="FHV20" s="63"/>
      <c r="FHW20" s="63"/>
      <c r="FHX20" s="63"/>
      <c r="FHY20" s="63"/>
      <c r="FHZ20" s="63"/>
      <c r="FIA20" s="63"/>
      <c r="FIB20" s="63"/>
      <c r="FIC20" s="63"/>
      <c r="FID20" s="63"/>
      <c r="FIE20" s="63"/>
      <c r="FIF20" s="63"/>
      <c r="FIG20" s="63"/>
      <c r="FIH20" s="63"/>
      <c r="FII20" s="63"/>
      <c r="FIJ20" s="63"/>
      <c r="FIK20" s="63"/>
      <c r="FIL20" s="63"/>
      <c r="FIM20" s="63"/>
      <c r="FIN20" s="63"/>
      <c r="FIO20" s="63"/>
      <c r="FIP20" s="63"/>
      <c r="FIQ20" s="63"/>
      <c r="FIR20" s="63"/>
      <c r="FIS20" s="63"/>
      <c r="FIT20" s="63"/>
      <c r="FIU20" s="63"/>
      <c r="FIV20" s="63"/>
      <c r="FIW20" s="63"/>
      <c r="FIX20" s="63"/>
      <c r="FIY20" s="63"/>
      <c r="FIZ20" s="63"/>
      <c r="FJA20" s="63"/>
      <c r="FJB20" s="63"/>
      <c r="FJC20" s="63"/>
      <c r="FJD20" s="63"/>
      <c r="FJE20" s="63"/>
      <c r="FJF20" s="63"/>
      <c r="FJG20" s="63"/>
      <c r="FJH20" s="63"/>
      <c r="FJI20" s="63"/>
      <c r="FJJ20" s="63"/>
      <c r="FJK20" s="63"/>
      <c r="FJL20" s="63"/>
      <c r="FJM20" s="63"/>
      <c r="FJN20" s="63"/>
      <c r="FJO20" s="63"/>
      <c r="FJP20" s="63"/>
      <c r="FJQ20" s="63"/>
      <c r="FJR20" s="63"/>
      <c r="FJS20" s="63"/>
      <c r="FJT20" s="63"/>
      <c r="FJU20" s="63"/>
      <c r="FJV20" s="63"/>
      <c r="FJW20" s="63"/>
      <c r="FJX20" s="63"/>
      <c r="FJY20" s="63"/>
      <c r="FJZ20" s="63"/>
      <c r="FKA20" s="63"/>
      <c r="FKB20" s="63"/>
      <c r="FKC20" s="63"/>
      <c r="FKD20" s="63"/>
      <c r="FKE20" s="63"/>
      <c r="FKF20" s="63"/>
      <c r="FKG20" s="63"/>
      <c r="FKH20" s="63"/>
      <c r="FKI20" s="63"/>
      <c r="FKJ20" s="63"/>
      <c r="FKK20" s="63"/>
      <c r="FKL20" s="63"/>
      <c r="FKM20" s="63"/>
      <c r="FKN20" s="63"/>
      <c r="FKO20" s="63"/>
      <c r="FKP20" s="63"/>
      <c r="FKQ20" s="63"/>
      <c r="FKR20" s="63"/>
      <c r="FKS20" s="63"/>
      <c r="FKT20" s="63"/>
      <c r="FKU20" s="63"/>
      <c r="FKV20" s="63"/>
      <c r="FKW20" s="63"/>
      <c r="FKX20" s="63"/>
      <c r="FKY20" s="63"/>
      <c r="FKZ20" s="63"/>
      <c r="FLA20" s="63"/>
      <c r="FLB20" s="63"/>
      <c r="FLC20" s="63"/>
      <c r="FLD20" s="63"/>
      <c r="FLE20" s="63"/>
      <c r="FLF20" s="63"/>
      <c r="FLG20" s="63"/>
      <c r="FLH20" s="63"/>
      <c r="FLI20" s="63"/>
      <c r="FLJ20" s="63"/>
      <c r="FLK20" s="63"/>
      <c r="FLL20" s="63"/>
      <c r="FLM20" s="63"/>
      <c r="FLN20" s="63"/>
      <c r="FLO20" s="63"/>
      <c r="FLP20" s="63"/>
      <c r="FLQ20" s="63"/>
      <c r="FLR20" s="63"/>
      <c r="FLS20" s="63"/>
      <c r="FLT20" s="63"/>
      <c r="FLU20" s="63"/>
      <c r="FLV20" s="63"/>
      <c r="FLW20" s="63"/>
      <c r="FLX20" s="63"/>
      <c r="FLY20" s="63"/>
      <c r="FLZ20" s="63"/>
      <c r="FMA20" s="63"/>
      <c r="FMB20" s="63"/>
      <c r="FMC20" s="63"/>
      <c r="FMD20" s="63"/>
      <c r="FME20" s="63"/>
      <c r="FMF20" s="63"/>
      <c r="FMG20" s="63"/>
      <c r="FMH20" s="63"/>
      <c r="FMI20" s="63"/>
      <c r="FMJ20" s="63"/>
      <c r="FMK20" s="63"/>
      <c r="FML20" s="63"/>
      <c r="FMM20" s="63"/>
      <c r="FMN20" s="63"/>
      <c r="FMO20" s="63"/>
      <c r="FMP20" s="63"/>
      <c r="FMQ20" s="63"/>
      <c r="FMR20" s="63"/>
      <c r="FMS20" s="63"/>
      <c r="FMT20" s="63"/>
      <c r="FMU20" s="63"/>
      <c r="FMV20" s="63"/>
      <c r="FMW20" s="63"/>
      <c r="FMX20" s="63"/>
      <c r="FMY20" s="63"/>
      <c r="FMZ20" s="63"/>
      <c r="FNA20" s="63"/>
      <c r="FNB20" s="63"/>
      <c r="FNC20" s="63"/>
      <c r="FND20" s="63"/>
      <c r="FNE20" s="63"/>
      <c r="FNF20" s="63"/>
      <c r="FNG20" s="63"/>
      <c r="FNH20" s="63"/>
      <c r="FNI20" s="63"/>
      <c r="FNJ20" s="63"/>
      <c r="FNK20" s="63"/>
      <c r="FNL20" s="63"/>
      <c r="FNM20" s="63"/>
      <c r="FNN20" s="63"/>
      <c r="FNO20" s="63"/>
      <c r="FNP20" s="63"/>
      <c r="FNQ20" s="63"/>
      <c r="FNR20" s="63"/>
      <c r="FNS20" s="63"/>
      <c r="FNT20" s="63"/>
      <c r="FNU20" s="63"/>
      <c r="FNV20" s="63"/>
      <c r="FNW20" s="63"/>
      <c r="FNX20" s="63"/>
      <c r="FNY20" s="63"/>
      <c r="FNZ20" s="63"/>
      <c r="FOA20" s="63"/>
      <c r="FOB20" s="63"/>
      <c r="FOC20" s="63"/>
      <c r="FOD20" s="63"/>
      <c r="FOE20" s="63"/>
      <c r="FOF20" s="63"/>
      <c r="FOG20" s="63"/>
      <c r="FOH20" s="63"/>
      <c r="FOI20" s="63"/>
      <c r="FOJ20" s="63"/>
      <c r="FOK20" s="63"/>
      <c r="FOL20" s="63"/>
      <c r="FOM20" s="63"/>
      <c r="FON20" s="63"/>
      <c r="FOO20" s="63"/>
      <c r="FOP20" s="63"/>
      <c r="FOQ20" s="63"/>
      <c r="FOR20" s="63"/>
      <c r="FOS20" s="63"/>
      <c r="FOT20" s="63"/>
      <c r="FOU20" s="63"/>
      <c r="FOV20" s="63"/>
      <c r="FOW20" s="63"/>
      <c r="FOX20" s="63"/>
      <c r="FOY20" s="63"/>
      <c r="FOZ20" s="63"/>
      <c r="FPA20" s="63"/>
      <c r="FPB20" s="63"/>
      <c r="FPC20" s="63"/>
      <c r="FPD20" s="63"/>
      <c r="FPE20" s="63"/>
      <c r="FPF20" s="63"/>
      <c r="FPG20" s="63"/>
      <c r="FPH20" s="63"/>
      <c r="FPI20" s="63"/>
      <c r="FPJ20" s="63"/>
      <c r="FPK20" s="63"/>
      <c r="FPL20" s="63"/>
      <c r="FPM20" s="63"/>
      <c r="FPN20" s="63"/>
      <c r="FPO20" s="63"/>
      <c r="FPP20" s="63"/>
      <c r="FPQ20" s="63"/>
      <c r="FPR20" s="63"/>
      <c r="FPS20" s="63"/>
      <c r="FPT20" s="63"/>
      <c r="FPU20" s="63"/>
      <c r="FPV20" s="63"/>
      <c r="FPW20" s="63"/>
      <c r="FPX20" s="63"/>
      <c r="FPY20" s="63"/>
      <c r="FPZ20" s="63"/>
      <c r="FQA20" s="63"/>
      <c r="FQB20" s="63"/>
      <c r="FQC20" s="63"/>
      <c r="FQD20" s="63"/>
      <c r="FQE20" s="63"/>
      <c r="FQF20" s="63"/>
      <c r="FQG20" s="63"/>
      <c r="FQH20" s="63"/>
      <c r="FQI20" s="63"/>
      <c r="FQJ20" s="63"/>
      <c r="FQK20" s="63"/>
      <c r="FQL20" s="63"/>
      <c r="FQM20" s="63"/>
      <c r="FQN20" s="63"/>
      <c r="FQO20" s="63"/>
      <c r="FQP20" s="63"/>
      <c r="FQQ20" s="63"/>
      <c r="FQR20" s="63"/>
      <c r="FQS20" s="63"/>
      <c r="FQT20" s="63"/>
      <c r="FQU20" s="63"/>
      <c r="FQV20" s="63"/>
      <c r="FQW20" s="63"/>
      <c r="FQX20" s="63"/>
      <c r="FQY20" s="63"/>
      <c r="FQZ20" s="63"/>
      <c r="FRA20" s="63"/>
      <c r="FRB20" s="63"/>
      <c r="FRC20" s="63"/>
      <c r="FRD20" s="63"/>
      <c r="FRE20" s="63"/>
      <c r="FRF20" s="63"/>
      <c r="FRG20" s="63"/>
      <c r="FRH20" s="63"/>
      <c r="FRI20" s="63"/>
      <c r="FRJ20" s="63"/>
      <c r="FRK20" s="63"/>
      <c r="FRL20" s="63"/>
      <c r="FRM20" s="63"/>
      <c r="FRN20" s="63"/>
      <c r="FRO20" s="63"/>
      <c r="FRP20" s="63"/>
      <c r="FRQ20" s="63"/>
      <c r="FRR20" s="63"/>
      <c r="FRS20" s="63"/>
      <c r="FRT20" s="63"/>
      <c r="FRU20" s="63"/>
      <c r="FRV20" s="63"/>
      <c r="FRW20" s="63"/>
      <c r="FRX20" s="63"/>
      <c r="FRY20" s="63"/>
      <c r="FRZ20" s="63"/>
      <c r="FSA20" s="63"/>
      <c r="FSB20" s="63"/>
      <c r="FSC20" s="63"/>
      <c r="FSD20" s="63"/>
      <c r="FSE20" s="63"/>
      <c r="FSF20" s="63"/>
      <c r="FSG20" s="63"/>
      <c r="FSH20" s="63"/>
      <c r="FSI20" s="63"/>
      <c r="FSJ20" s="63"/>
      <c r="FSK20" s="63"/>
      <c r="FSL20" s="63"/>
      <c r="FSM20" s="63"/>
      <c r="FSN20" s="63"/>
      <c r="FSO20" s="63"/>
      <c r="FSP20" s="63"/>
      <c r="FSQ20" s="63"/>
      <c r="FSR20" s="63"/>
      <c r="FSS20" s="63"/>
      <c r="FST20" s="63"/>
      <c r="FSU20" s="63"/>
      <c r="FSV20" s="63"/>
      <c r="FSW20" s="63"/>
      <c r="FSX20" s="63"/>
      <c r="FSY20" s="63"/>
      <c r="FSZ20" s="63"/>
      <c r="FTA20" s="63"/>
      <c r="FTB20" s="63"/>
      <c r="FTC20" s="63"/>
      <c r="FTD20" s="63"/>
      <c r="FTE20" s="63"/>
      <c r="FTF20" s="63"/>
      <c r="FTG20" s="63"/>
      <c r="FTH20" s="63"/>
      <c r="FTI20" s="63"/>
      <c r="FTJ20" s="63"/>
      <c r="FTK20" s="63"/>
      <c r="FTL20" s="63"/>
      <c r="FTM20" s="63"/>
      <c r="FTN20" s="63"/>
      <c r="FTO20" s="63"/>
      <c r="FTP20" s="63"/>
      <c r="FTQ20" s="63"/>
      <c r="FTR20" s="63"/>
      <c r="FTS20" s="63"/>
      <c r="FTT20" s="63"/>
      <c r="FTU20" s="63"/>
      <c r="FTV20" s="63"/>
      <c r="FTW20" s="63"/>
      <c r="FTX20" s="63"/>
      <c r="FTY20" s="63"/>
      <c r="FTZ20" s="63"/>
      <c r="FUA20" s="63"/>
      <c r="FUB20" s="63"/>
      <c r="FUC20" s="63"/>
      <c r="FUD20" s="63"/>
      <c r="FUE20" s="63"/>
      <c r="FUF20" s="63"/>
      <c r="FUG20" s="63"/>
      <c r="FUH20" s="63"/>
      <c r="FUI20" s="63"/>
      <c r="FUJ20" s="63"/>
      <c r="FUK20" s="63"/>
      <c r="FUL20" s="63"/>
      <c r="FUM20" s="63"/>
      <c r="FUN20" s="63"/>
      <c r="FUO20" s="63"/>
      <c r="FUP20" s="63"/>
      <c r="FUQ20" s="63"/>
      <c r="FUR20" s="63"/>
      <c r="FUS20" s="63"/>
      <c r="FUT20" s="63"/>
      <c r="FUU20" s="63"/>
      <c r="FUV20" s="63"/>
      <c r="FUW20" s="63"/>
      <c r="FUX20" s="63"/>
      <c r="FUY20" s="63"/>
      <c r="FUZ20" s="63"/>
      <c r="FVA20" s="63"/>
      <c r="FVB20" s="63"/>
      <c r="FVC20" s="63"/>
      <c r="FVD20" s="63"/>
      <c r="FVE20" s="63"/>
      <c r="FVF20" s="63"/>
      <c r="FVG20" s="63"/>
      <c r="FVH20" s="63"/>
      <c r="FVI20" s="63"/>
      <c r="FVJ20" s="63"/>
      <c r="FVK20" s="63"/>
      <c r="FVL20" s="63"/>
      <c r="FVM20" s="63"/>
      <c r="FVN20" s="63"/>
      <c r="FVO20" s="63"/>
      <c r="FVP20" s="63"/>
      <c r="FVQ20" s="63"/>
      <c r="FVR20" s="63"/>
      <c r="FVS20" s="63"/>
      <c r="FVT20" s="63"/>
      <c r="FVU20" s="63"/>
      <c r="FVV20" s="63"/>
      <c r="FVW20" s="63"/>
      <c r="FVX20" s="63"/>
      <c r="FVY20" s="63"/>
      <c r="FVZ20" s="63"/>
      <c r="FWA20" s="63"/>
      <c r="FWB20" s="63"/>
      <c r="FWC20" s="63"/>
      <c r="FWD20" s="63"/>
      <c r="FWE20" s="63"/>
      <c r="FWF20" s="63"/>
      <c r="FWG20" s="63"/>
      <c r="FWH20" s="63"/>
      <c r="FWI20" s="63"/>
      <c r="FWJ20" s="63"/>
      <c r="FWK20" s="63"/>
      <c r="FWL20" s="63"/>
      <c r="FWM20" s="63"/>
      <c r="FWN20" s="63"/>
      <c r="FWO20" s="63"/>
      <c r="FWP20" s="63"/>
      <c r="FWQ20" s="63"/>
      <c r="FWR20" s="63"/>
      <c r="FWS20" s="63"/>
      <c r="FWT20" s="63"/>
      <c r="FWU20" s="63"/>
      <c r="FWV20" s="63"/>
      <c r="FWW20" s="63"/>
      <c r="FWX20" s="63"/>
      <c r="FWY20" s="63"/>
      <c r="FWZ20" s="63"/>
      <c r="FXA20" s="63"/>
      <c r="FXB20" s="63"/>
      <c r="FXC20" s="63"/>
      <c r="FXD20" s="63"/>
      <c r="FXE20" s="63"/>
      <c r="FXF20" s="63"/>
      <c r="FXG20" s="63"/>
      <c r="FXH20" s="63"/>
      <c r="FXI20" s="63"/>
      <c r="FXJ20" s="63"/>
      <c r="FXK20" s="63"/>
      <c r="FXL20" s="63"/>
      <c r="FXM20" s="63"/>
      <c r="FXN20" s="63"/>
      <c r="FXO20" s="63"/>
      <c r="FXP20" s="63"/>
      <c r="FXQ20" s="63"/>
      <c r="FXR20" s="63"/>
      <c r="FXS20" s="63"/>
      <c r="FXT20" s="63"/>
      <c r="FXU20" s="63"/>
      <c r="FXV20" s="63"/>
      <c r="FXW20" s="63"/>
      <c r="FXX20" s="63"/>
      <c r="FXY20" s="63"/>
      <c r="FXZ20" s="63"/>
      <c r="FYA20" s="63"/>
      <c r="FYB20" s="63"/>
      <c r="FYC20" s="63"/>
      <c r="FYD20" s="63"/>
      <c r="FYE20" s="63"/>
      <c r="FYF20" s="63"/>
      <c r="FYG20" s="63"/>
      <c r="FYH20" s="63"/>
      <c r="FYI20" s="63"/>
      <c r="FYJ20" s="63"/>
      <c r="FYK20" s="63"/>
      <c r="FYL20" s="63"/>
      <c r="FYM20" s="63"/>
      <c r="FYN20" s="63"/>
      <c r="FYO20" s="63"/>
      <c r="FYP20" s="63"/>
      <c r="FYQ20" s="63"/>
      <c r="FYR20" s="63"/>
      <c r="FYS20" s="63"/>
      <c r="FYT20" s="63"/>
      <c r="FYU20" s="63"/>
      <c r="FYV20" s="63"/>
      <c r="FYW20" s="63"/>
      <c r="FYX20" s="63"/>
      <c r="FYY20" s="63"/>
      <c r="FYZ20" s="63"/>
      <c r="FZA20" s="63"/>
      <c r="FZB20" s="63"/>
      <c r="FZC20" s="63"/>
      <c r="FZD20" s="63"/>
      <c r="FZE20" s="63"/>
      <c r="FZF20" s="63"/>
      <c r="FZG20" s="63"/>
      <c r="FZH20" s="63"/>
      <c r="FZI20" s="63"/>
      <c r="FZJ20" s="63"/>
      <c r="FZK20" s="63"/>
      <c r="FZL20" s="63"/>
      <c r="FZM20" s="63"/>
      <c r="FZN20" s="63"/>
      <c r="FZO20" s="63"/>
      <c r="FZP20" s="63"/>
      <c r="FZQ20" s="63"/>
      <c r="FZR20" s="63"/>
      <c r="FZS20" s="63"/>
      <c r="FZT20" s="63"/>
      <c r="FZU20" s="63"/>
      <c r="FZV20" s="63"/>
      <c r="FZW20" s="63"/>
      <c r="FZX20" s="63"/>
      <c r="FZY20" s="63"/>
      <c r="FZZ20" s="63"/>
      <c r="GAA20" s="63"/>
      <c r="GAB20" s="63"/>
      <c r="GAC20" s="63"/>
      <c r="GAD20" s="63"/>
      <c r="GAE20" s="63"/>
      <c r="GAF20" s="63"/>
      <c r="GAG20" s="63"/>
      <c r="GAH20" s="63"/>
      <c r="GAI20" s="63"/>
      <c r="GAJ20" s="63"/>
      <c r="GAK20" s="63"/>
      <c r="GAL20" s="63"/>
      <c r="GAM20" s="63"/>
      <c r="GAN20" s="63"/>
      <c r="GAO20" s="63"/>
      <c r="GAP20" s="63"/>
      <c r="GAQ20" s="63"/>
      <c r="GAR20" s="63"/>
      <c r="GAS20" s="63"/>
      <c r="GAT20" s="63"/>
      <c r="GAU20" s="63"/>
      <c r="GAV20" s="63"/>
      <c r="GAW20" s="63"/>
      <c r="GAX20" s="63"/>
      <c r="GAY20" s="63"/>
      <c r="GAZ20" s="63"/>
      <c r="GBA20" s="63"/>
      <c r="GBB20" s="63"/>
      <c r="GBC20" s="63"/>
      <c r="GBD20" s="63"/>
      <c r="GBE20" s="63"/>
      <c r="GBF20" s="63"/>
      <c r="GBG20" s="63"/>
      <c r="GBH20" s="63"/>
      <c r="GBI20" s="63"/>
      <c r="GBJ20" s="63"/>
      <c r="GBK20" s="63"/>
      <c r="GBL20" s="63"/>
      <c r="GBM20" s="63"/>
      <c r="GBN20" s="63"/>
      <c r="GBO20" s="63"/>
      <c r="GBP20" s="63"/>
      <c r="GBQ20" s="63"/>
      <c r="GBR20" s="63"/>
      <c r="GBS20" s="63"/>
      <c r="GBT20" s="63"/>
      <c r="GBU20" s="63"/>
      <c r="GBV20" s="63"/>
      <c r="GBW20" s="63"/>
      <c r="GBX20" s="63"/>
      <c r="GBY20" s="63"/>
      <c r="GBZ20" s="63"/>
      <c r="GCA20" s="63"/>
      <c r="GCB20" s="63"/>
      <c r="GCC20" s="63"/>
      <c r="GCD20" s="63"/>
      <c r="GCE20" s="63"/>
      <c r="GCF20" s="63"/>
      <c r="GCG20" s="63"/>
      <c r="GCH20" s="63"/>
      <c r="GCI20" s="63"/>
      <c r="GCJ20" s="63"/>
      <c r="GCK20" s="63"/>
      <c r="GCL20" s="63"/>
      <c r="GCM20" s="63"/>
      <c r="GCN20" s="63"/>
      <c r="GCO20" s="63"/>
      <c r="GCP20" s="63"/>
      <c r="GCQ20" s="63"/>
      <c r="GCR20" s="63"/>
      <c r="GCS20" s="63"/>
      <c r="GCT20" s="63"/>
      <c r="GCU20" s="63"/>
      <c r="GCV20" s="63"/>
      <c r="GCW20" s="63"/>
      <c r="GCX20" s="63"/>
      <c r="GCY20" s="63"/>
      <c r="GCZ20" s="63"/>
      <c r="GDA20" s="63"/>
      <c r="GDB20" s="63"/>
      <c r="GDC20" s="63"/>
      <c r="GDD20" s="63"/>
      <c r="GDE20" s="63"/>
      <c r="GDF20" s="63"/>
      <c r="GDG20" s="63"/>
      <c r="GDH20" s="63"/>
      <c r="GDI20" s="63"/>
      <c r="GDJ20" s="63"/>
      <c r="GDK20" s="63"/>
      <c r="GDL20" s="63"/>
      <c r="GDM20" s="63"/>
      <c r="GDN20" s="63"/>
      <c r="GDO20" s="63"/>
      <c r="GDP20" s="63"/>
      <c r="GDQ20" s="63"/>
      <c r="GDR20" s="63"/>
      <c r="GDS20" s="63"/>
      <c r="GDT20" s="63"/>
      <c r="GDU20" s="63"/>
      <c r="GDV20" s="63"/>
      <c r="GDW20" s="63"/>
      <c r="GDX20" s="63"/>
      <c r="GDY20" s="63"/>
      <c r="GDZ20" s="63"/>
      <c r="GEA20" s="63"/>
      <c r="GEB20" s="63"/>
      <c r="GEC20" s="63"/>
      <c r="GED20" s="63"/>
      <c r="GEE20" s="63"/>
      <c r="GEF20" s="63"/>
      <c r="GEG20" s="63"/>
      <c r="GEH20" s="63"/>
      <c r="GEI20" s="63"/>
      <c r="GEJ20" s="63"/>
      <c r="GEK20" s="63"/>
      <c r="GEL20" s="63"/>
      <c r="GEM20" s="63"/>
      <c r="GEN20" s="63"/>
      <c r="GEO20" s="63"/>
      <c r="GEP20" s="63"/>
      <c r="GEQ20" s="63"/>
      <c r="GER20" s="63"/>
      <c r="GES20" s="63"/>
      <c r="GET20" s="63"/>
      <c r="GEU20" s="63"/>
      <c r="GEV20" s="63"/>
      <c r="GEW20" s="63"/>
      <c r="GEX20" s="63"/>
      <c r="GEY20" s="63"/>
      <c r="GEZ20" s="63"/>
      <c r="GFA20" s="63"/>
      <c r="GFB20" s="63"/>
      <c r="GFC20" s="63"/>
      <c r="GFD20" s="63"/>
      <c r="GFE20" s="63"/>
      <c r="GFF20" s="63"/>
      <c r="GFG20" s="63"/>
      <c r="GFH20" s="63"/>
      <c r="GFI20" s="63"/>
      <c r="GFJ20" s="63"/>
      <c r="GFK20" s="63"/>
      <c r="GFL20" s="63"/>
      <c r="GFM20" s="63"/>
      <c r="GFN20" s="63"/>
      <c r="GFO20" s="63"/>
      <c r="GFP20" s="63"/>
      <c r="GFQ20" s="63"/>
      <c r="GFR20" s="63"/>
      <c r="GFS20" s="63"/>
      <c r="GFT20" s="63"/>
      <c r="GFU20" s="63"/>
      <c r="GFV20" s="63"/>
      <c r="GFW20" s="63"/>
      <c r="GFX20" s="63"/>
      <c r="GFY20" s="63"/>
      <c r="GFZ20" s="63"/>
      <c r="GGA20" s="63"/>
      <c r="GGB20" s="63"/>
      <c r="GGC20" s="63"/>
      <c r="GGD20" s="63"/>
      <c r="GGE20" s="63"/>
      <c r="GGF20" s="63"/>
      <c r="GGG20" s="63"/>
      <c r="GGH20" s="63"/>
      <c r="GGI20" s="63"/>
      <c r="GGJ20" s="63"/>
      <c r="GGK20" s="63"/>
      <c r="GGL20" s="63"/>
      <c r="GGM20" s="63"/>
      <c r="GGN20" s="63"/>
      <c r="GGO20" s="63"/>
      <c r="GGP20" s="63"/>
      <c r="GGQ20" s="63"/>
      <c r="GGR20" s="63"/>
      <c r="GGS20" s="63"/>
      <c r="GGT20" s="63"/>
      <c r="GGU20" s="63"/>
      <c r="GGV20" s="63"/>
      <c r="GGW20" s="63"/>
      <c r="GGX20" s="63"/>
      <c r="GGY20" s="63"/>
      <c r="GGZ20" s="63"/>
      <c r="GHA20" s="63"/>
      <c r="GHB20" s="63"/>
      <c r="GHC20" s="63"/>
      <c r="GHD20" s="63"/>
      <c r="GHE20" s="63"/>
      <c r="GHF20" s="63"/>
      <c r="GHG20" s="63"/>
      <c r="GHH20" s="63"/>
      <c r="GHI20" s="63"/>
      <c r="GHJ20" s="63"/>
      <c r="GHK20" s="63"/>
      <c r="GHL20" s="63"/>
      <c r="GHM20" s="63"/>
      <c r="GHN20" s="63"/>
      <c r="GHO20" s="63"/>
      <c r="GHP20" s="63"/>
      <c r="GHQ20" s="63"/>
      <c r="GHR20" s="63"/>
      <c r="GHS20" s="63"/>
      <c r="GHT20" s="63"/>
      <c r="GHU20" s="63"/>
      <c r="GHV20" s="63"/>
      <c r="GHW20" s="63"/>
      <c r="GHX20" s="63"/>
      <c r="GHY20" s="63"/>
      <c r="GHZ20" s="63"/>
      <c r="GIA20" s="63"/>
      <c r="GIB20" s="63"/>
      <c r="GIC20" s="63"/>
      <c r="GID20" s="63"/>
      <c r="GIE20" s="63"/>
      <c r="GIF20" s="63"/>
      <c r="GIG20" s="63"/>
      <c r="GIH20" s="63"/>
      <c r="GII20" s="63"/>
      <c r="GIJ20" s="63"/>
      <c r="GIK20" s="63"/>
      <c r="GIL20" s="63"/>
      <c r="GIM20" s="63"/>
      <c r="GIN20" s="63"/>
      <c r="GIO20" s="63"/>
      <c r="GIP20" s="63"/>
      <c r="GIQ20" s="63"/>
      <c r="GIR20" s="63"/>
      <c r="GIS20" s="63"/>
      <c r="GIT20" s="63"/>
      <c r="GIU20" s="63"/>
      <c r="GIV20" s="63"/>
      <c r="GIW20" s="63"/>
      <c r="GIX20" s="63"/>
      <c r="GIY20" s="63"/>
      <c r="GIZ20" s="63"/>
      <c r="GJA20" s="63"/>
      <c r="GJB20" s="63"/>
      <c r="GJC20" s="63"/>
      <c r="GJD20" s="63"/>
      <c r="GJE20" s="63"/>
      <c r="GJF20" s="63"/>
      <c r="GJG20" s="63"/>
      <c r="GJH20" s="63"/>
      <c r="GJI20" s="63"/>
      <c r="GJJ20" s="63"/>
      <c r="GJK20" s="63"/>
      <c r="GJL20" s="63"/>
      <c r="GJM20" s="63"/>
      <c r="GJN20" s="63"/>
      <c r="GJO20" s="63"/>
      <c r="GJP20" s="63"/>
      <c r="GJQ20" s="63"/>
      <c r="GJR20" s="63"/>
      <c r="GJS20" s="63"/>
      <c r="GJT20" s="63"/>
      <c r="GJU20" s="63"/>
      <c r="GJV20" s="63"/>
      <c r="GJW20" s="63"/>
      <c r="GJX20" s="63"/>
      <c r="GJY20" s="63"/>
      <c r="GJZ20" s="63"/>
      <c r="GKA20" s="63"/>
      <c r="GKB20" s="63"/>
      <c r="GKC20" s="63"/>
      <c r="GKD20" s="63"/>
      <c r="GKE20" s="63"/>
      <c r="GKF20" s="63"/>
      <c r="GKG20" s="63"/>
      <c r="GKH20" s="63"/>
      <c r="GKI20" s="63"/>
      <c r="GKJ20" s="63"/>
      <c r="GKK20" s="63"/>
      <c r="GKL20" s="63"/>
      <c r="GKM20" s="63"/>
      <c r="GKN20" s="63"/>
      <c r="GKO20" s="63"/>
      <c r="GKP20" s="63"/>
      <c r="GKQ20" s="63"/>
      <c r="GKR20" s="63"/>
      <c r="GKS20" s="63"/>
      <c r="GKT20" s="63"/>
      <c r="GKU20" s="63"/>
      <c r="GKV20" s="63"/>
      <c r="GKW20" s="63"/>
      <c r="GKX20" s="63"/>
      <c r="GKY20" s="63"/>
      <c r="GKZ20" s="63"/>
      <c r="GLA20" s="63"/>
      <c r="GLB20" s="63"/>
      <c r="GLC20" s="63"/>
      <c r="GLD20" s="63"/>
      <c r="GLE20" s="63"/>
      <c r="GLF20" s="63"/>
      <c r="GLG20" s="63"/>
      <c r="GLH20" s="63"/>
      <c r="GLI20" s="63"/>
      <c r="GLJ20" s="63"/>
      <c r="GLK20" s="63"/>
      <c r="GLL20" s="63"/>
      <c r="GLM20" s="63"/>
      <c r="GLN20" s="63"/>
      <c r="GLO20" s="63"/>
      <c r="GLP20" s="63"/>
      <c r="GLQ20" s="63"/>
      <c r="GLR20" s="63"/>
      <c r="GLS20" s="63"/>
      <c r="GLT20" s="63"/>
      <c r="GLU20" s="63"/>
      <c r="GLV20" s="63"/>
      <c r="GLW20" s="63"/>
      <c r="GLX20" s="63"/>
      <c r="GLY20" s="63"/>
      <c r="GLZ20" s="63"/>
      <c r="GMA20" s="63"/>
      <c r="GMB20" s="63"/>
      <c r="GMC20" s="63"/>
      <c r="GMD20" s="63"/>
      <c r="GME20" s="63"/>
      <c r="GMF20" s="63"/>
      <c r="GMG20" s="63"/>
      <c r="GMH20" s="63"/>
      <c r="GMI20" s="63"/>
      <c r="GMJ20" s="63"/>
      <c r="GMK20" s="63"/>
      <c r="GML20" s="63"/>
      <c r="GMM20" s="63"/>
      <c r="GMN20" s="63"/>
      <c r="GMO20" s="63"/>
      <c r="GMP20" s="63"/>
      <c r="GMQ20" s="63"/>
      <c r="GMR20" s="63"/>
      <c r="GMS20" s="63"/>
      <c r="GMT20" s="63"/>
      <c r="GMU20" s="63"/>
      <c r="GMV20" s="63"/>
      <c r="GMW20" s="63"/>
      <c r="GMX20" s="63"/>
      <c r="GMY20" s="63"/>
      <c r="GMZ20" s="63"/>
      <c r="GNA20" s="63"/>
      <c r="GNB20" s="63"/>
      <c r="GNC20" s="63"/>
      <c r="GND20" s="63"/>
      <c r="GNE20" s="63"/>
      <c r="GNF20" s="63"/>
      <c r="GNG20" s="63"/>
      <c r="GNH20" s="63"/>
      <c r="GNI20" s="63"/>
      <c r="GNJ20" s="63"/>
      <c r="GNK20" s="63"/>
      <c r="GNL20" s="63"/>
      <c r="GNM20" s="63"/>
      <c r="GNN20" s="63"/>
      <c r="GNO20" s="63"/>
      <c r="GNP20" s="63"/>
      <c r="GNQ20" s="63"/>
      <c r="GNR20" s="63"/>
      <c r="GNS20" s="63"/>
      <c r="GNT20" s="63"/>
      <c r="GNU20" s="63"/>
      <c r="GNV20" s="63"/>
      <c r="GNW20" s="63"/>
      <c r="GNX20" s="63"/>
      <c r="GNY20" s="63"/>
      <c r="GNZ20" s="63"/>
      <c r="GOA20" s="63"/>
      <c r="GOB20" s="63"/>
      <c r="GOC20" s="63"/>
      <c r="GOD20" s="63"/>
      <c r="GOE20" s="63"/>
      <c r="GOF20" s="63"/>
      <c r="GOG20" s="63"/>
      <c r="GOH20" s="63"/>
      <c r="GOI20" s="63"/>
      <c r="GOJ20" s="63"/>
      <c r="GOK20" s="63"/>
      <c r="GOL20" s="63"/>
      <c r="GOM20" s="63"/>
      <c r="GON20" s="63"/>
      <c r="GOO20" s="63"/>
      <c r="GOP20" s="63"/>
      <c r="GOQ20" s="63"/>
      <c r="GOR20" s="63"/>
      <c r="GOS20" s="63"/>
      <c r="GOT20" s="63"/>
      <c r="GOU20" s="63"/>
      <c r="GOV20" s="63"/>
      <c r="GOW20" s="63"/>
      <c r="GOX20" s="63"/>
      <c r="GOY20" s="63"/>
      <c r="GOZ20" s="63"/>
      <c r="GPA20" s="63"/>
      <c r="GPB20" s="63"/>
      <c r="GPC20" s="63"/>
      <c r="GPD20" s="63"/>
      <c r="GPE20" s="63"/>
      <c r="GPF20" s="63"/>
      <c r="GPG20" s="63"/>
      <c r="GPH20" s="63"/>
      <c r="GPI20" s="63"/>
      <c r="GPJ20" s="63"/>
      <c r="GPK20" s="63"/>
      <c r="GPL20" s="63"/>
      <c r="GPM20" s="63"/>
      <c r="GPN20" s="63"/>
      <c r="GPO20" s="63"/>
      <c r="GPP20" s="63"/>
      <c r="GPQ20" s="63"/>
      <c r="GPR20" s="63"/>
      <c r="GPS20" s="63"/>
      <c r="GPT20" s="63"/>
      <c r="GPU20" s="63"/>
      <c r="GPV20" s="63"/>
      <c r="GPW20" s="63"/>
      <c r="GPX20" s="63"/>
      <c r="GPY20" s="63"/>
      <c r="GPZ20" s="63"/>
      <c r="GQA20" s="63"/>
      <c r="GQB20" s="63"/>
      <c r="GQC20" s="63"/>
      <c r="GQD20" s="63"/>
      <c r="GQE20" s="63"/>
      <c r="GQF20" s="63"/>
      <c r="GQG20" s="63"/>
      <c r="GQH20" s="63"/>
      <c r="GQI20" s="63"/>
      <c r="GQJ20" s="63"/>
      <c r="GQK20" s="63"/>
      <c r="GQL20" s="63"/>
      <c r="GQM20" s="63"/>
      <c r="GQN20" s="63"/>
      <c r="GQO20" s="63"/>
      <c r="GQP20" s="63"/>
      <c r="GQQ20" s="63"/>
      <c r="GQR20" s="63"/>
      <c r="GQS20" s="63"/>
      <c r="GQT20" s="63"/>
      <c r="GQU20" s="63"/>
      <c r="GQV20" s="63"/>
      <c r="GQW20" s="63"/>
      <c r="GQX20" s="63"/>
      <c r="GQY20" s="63"/>
      <c r="GQZ20" s="63"/>
      <c r="GRA20" s="63"/>
      <c r="GRB20" s="63"/>
      <c r="GRC20" s="63"/>
      <c r="GRD20" s="63"/>
      <c r="GRE20" s="63"/>
      <c r="GRF20" s="63"/>
      <c r="GRG20" s="63"/>
      <c r="GRH20" s="63"/>
      <c r="GRI20" s="63"/>
      <c r="GRJ20" s="63"/>
      <c r="GRK20" s="63"/>
      <c r="GRL20" s="63"/>
      <c r="GRM20" s="63"/>
      <c r="GRN20" s="63"/>
      <c r="GRO20" s="63"/>
      <c r="GRP20" s="63"/>
      <c r="GRQ20" s="63"/>
      <c r="GRR20" s="63"/>
      <c r="GRS20" s="63"/>
      <c r="GRT20" s="63"/>
      <c r="GRU20" s="63"/>
      <c r="GRV20" s="63"/>
      <c r="GRW20" s="63"/>
      <c r="GRX20" s="63"/>
      <c r="GRY20" s="63"/>
      <c r="GRZ20" s="63"/>
      <c r="GSA20" s="63"/>
      <c r="GSB20" s="63"/>
      <c r="GSC20" s="63"/>
      <c r="GSD20" s="63"/>
      <c r="GSE20" s="63"/>
      <c r="GSF20" s="63"/>
      <c r="GSG20" s="63"/>
      <c r="GSH20" s="63"/>
      <c r="GSI20" s="63"/>
      <c r="GSJ20" s="63"/>
      <c r="GSK20" s="63"/>
      <c r="GSL20" s="63"/>
      <c r="GSM20" s="63"/>
      <c r="GSN20" s="63"/>
      <c r="GSO20" s="63"/>
      <c r="GSP20" s="63"/>
      <c r="GSQ20" s="63"/>
      <c r="GSR20" s="63"/>
      <c r="GSS20" s="63"/>
      <c r="GST20" s="63"/>
      <c r="GSU20" s="63"/>
      <c r="GSV20" s="63"/>
      <c r="GSW20" s="63"/>
      <c r="GSX20" s="63"/>
      <c r="GSY20" s="63"/>
      <c r="GSZ20" s="63"/>
      <c r="GTA20" s="63"/>
      <c r="GTB20" s="63"/>
      <c r="GTC20" s="63"/>
      <c r="GTD20" s="63"/>
      <c r="GTE20" s="63"/>
      <c r="GTF20" s="63"/>
      <c r="GTG20" s="63"/>
      <c r="GTH20" s="63"/>
      <c r="GTI20" s="63"/>
      <c r="GTJ20" s="63"/>
      <c r="GTK20" s="63"/>
      <c r="GTL20" s="63"/>
      <c r="GTM20" s="63"/>
      <c r="GTN20" s="63"/>
      <c r="GTO20" s="63"/>
      <c r="GTP20" s="63"/>
      <c r="GTQ20" s="63"/>
      <c r="GTR20" s="63"/>
      <c r="GTS20" s="63"/>
      <c r="GTT20" s="63"/>
      <c r="GTU20" s="63"/>
      <c r="GTV20" s="63"/>
      <c r="GTW20" s="63"/>
      <c r="GTX20" s="63"/>
      <c r="GTY20" s="63"/>
      <c r="GTZ20" s="63"/>
      <c r="GUA20" s="63"/>
      <c r="GUB20" s="63"/>
      <c r="GUC20" s="63"/>
      <c r="GUD20" s="63"/>
      <c r="GUE20" s="63"/>
      <c r="GUF20" s="63"/>
      <c r="GUG20" s="63"/>
      <c r="GUH20" s="63"/>
      <c r="GUI20" s="63"/>
      <c r="GUJ20" s="63"/>
      <c r="GUK20" s="63"/>
      <c r="GUL20" s="63"/>
      <c r="GUM20" s="63"/>
      <c r="GUN20" s="63"/>
      <c r="GUO20" s="63"/>
      <c r="GUP20" s="63"/>
      <c r="GUQ20" s="63"/>
      <c r="GUR20" s="63"/>
      <c r="GUS20" s="63"/>
      <c r="GUT20" s="63"/>
      <c r="GUU20" s="63"/>
      <c r="GUV20" s="63"/>
      <c r="GUW20" s="63"/>
      <c r="GUX20" s="63"/>
      <c r="GUY20" s="63"/>
      <c r="GUZ20" s="63"/>
      <c r="GVA20" s="63"/>
      <c r="GVB20" s="63"/>
      <c r="GVC20" s="63"/>
      <c r="GVD20" s="63"/>
      <c r="GVE20" s="63"/>
      <c r="GVF20" s="63"/>
      <c r="GVG20" s="63"/>
      <c r="GVH20" s="63"/>
      <c r="GVI20" s="63"/>
      <c r="GVJ20" s="63"/>
      <c r="GVK20" s="63"/>
      <c r="GVL20" s="63"/>
      <c r="GVM20" s="63"/>
      <c r="GVN20" s="63"/>
      <c r="GVO20" s="63"/>
      <c r="GVP20" s="63"/>
      <c r="GVQ20" s="63"/>
      <c r="GVR20" s="63"/>
      <c r="GVS20" s="63"/>
      <c r="GVT20" s="63"/>
      <c r="GVU20" s="63"/>
      <c r="GVV20" s="63"/>
      <c r="GVW20" s="63"/>
      <c r="GVX20" s="63"/>
      <c r="GVY20" s="63"/>
      <c r="GVZ20" s="63"/>
      <c r="GWA20" s="63"/>
      <c r="GWB20" s="63"/>
      <c r="GWC20" s="63"/>
      <c r="GWD20" s="63"/>
      <c r="GWE20" s="63"/>
      <c r="GWF20" s="63"/>
      <c r="GWG20" s="63"/>
      <c r="GWH20" s="63"/>
      <c r="GWI20" s="63"/>
      <c r="GWJ20" s="63"/>
      <c r="GWK20" s="63"/>
      <c r="GWL20" s="63"/>
      <c r="GWM20" s="63"/>
      <c r="GWN20" s="63"/>
      <c r="GWO20" s="63"/>
      <c r="GWP20" s="63"/>
      <c r="GWQ20" s="63"/>
      <c r="GWR20" s="63"/>
      <c r="GWS20" s="63"/>
      <c r="GWT20" s="63"/>
      <c r="GWU20" s="63"/>
      <c r="GWV20" s="63"/>
      <c r="GWW20" s="63"/>
      <c r="GWX20" s="63"/>
      <c r="GWY20" s="63"/>
      <c r="GWZ20" s="63"/>
      <c r="GXA20" s="63"/>
      <c r="GXB20" s="63"/>
      <c r="GXC20" s="63"/>
      <c r="GXD20" s="63"/>
      <c r="GXE20" s="63"/>
      <c r="GXF20" s="63"/>
      <c r="GXG20" s="63"/>
      <c r="GXH20" s="63"/>
      <c r="GXI20" s="63"/>
      <c r="GXJ20" s="63"/>
      <c r="GXK20" s="63"/>
      <c r="GXL20" s="63"/>
      <c r="GXM20" s="63"/>
      <c r="GXN20" s="63"/>
      <c r="GXO20" s="63"/>
      <c r="GXP20" s="63"/>
      <c r="GXQ20" s="63"/>
      <c r="GXR20" s="63"/>
      <c r="GXS20" s="63"/>
      <c r="GXT20" s="63"/>
      <c r="GXU20" s="63"/>
      <c r="GXV20" s="63"/>
      <c r="GXW20" s="63"/>
      <c r="GXX20" s="63"/>
      <c r="GXY20" s="63"/>
      <c r="GXZ20" s="63"/>
      <c r="GYA20" s="63"/>
      <c r="GYB20" s="63"/>
      <c r="GYC20" s="63"/>
      <c r="GYD20" s="63"/>
      <c r="GYE20" s="63"/>
      <c r="GYF20" s="63"/>
      <c r="GYG20" s="63"/>
      <c r="GYH20" s="63"/>
      <c r="GYI20" s="63"/>
      <c r="GYJ20" s="63"/>
      <c r="GYK20" s="63"/>
      <c r="GYL20" s="63"/>
      <c r="GYM20" s="63"/>
      <c r="GYN20" s="63"/>
      <c r="GYO20" s="63"/>
      <c r="GYP20" s="63"/>
      <c r="GYQ20" s="63"/>
      <c r="GYR20" s="63"/>
      <c r="GYS20" s="63"/>
      <c r="GYT20" s="63"/>
      <c r="GYU20" s="63"/>
      <c r="GYV20" s="63"/>
      <c r="GYW20" s="63"/>
      <c r="GYX20" s="63"/>
      <c r="GYY20" s="63"/>
      <c r="GYZ20" s="63"/>
      <c r="GZA20" s="63"/>
      <c r="GZB20" s="63"/>
      <c r="GZC20" s="63"/>
      <c r="GZD20" s="63"/>
      <c r="GZE20" s="63"/>
      <c r="GZF20" s="63"/>
      <c r="GZG20" s="63"/>
      <c r="GZH20" s="63"/>
      <c r="GZI20" s="63"/>
      <c r="GZJ20" s="63"/>
      <c r="GZK20" s="63"/>
      <c r="GZL20" s="63"/>
      <c r="GZM20" s="63"/>
      <c r="GZN20" s="63"/>
      <c r="GZO20" s="63"/>
      <c r="GZP20" s="63"/>
      <c r="GZQ20" s="63"/>
      <c r="GZR20" s="63"/>
      <c r="GZS20" s="63"/>
      <c r="GZT20" s="63"/>
      <c r="GZU20" s="63"/>
      <c r="GZV20" s="63"/>
      <c r="GZW20" s="63"/>
      <c r="GZX20" s="63"/>
      <c r="GZY20" s="63"/>
      <c r="GZZ20" s="63"/>
      <c r="HAA20" s="63"/>
      <c r="HAB20" s="63"/>
      <c r="HAC20" s="63"/>
      <c r="HAD20" s="63"/>
      <c r="HAE20" s="63"/>
      <c r="HAF20" s="63"/>
      <c r="HAG20" s="63"/>
      <c r="HAH20" s="63"/>
      <c r="HAI20" s="63"/>
      <c r="HAJ20" s="63"/>
      <c r="HAK20" s="63"/>
      <c r="HAL20" s="63"/>
      <c r="HAM20" s="63"/>
      <c r="HAN20" s="63"/>
      <c r="HAO20" s="63"/>
      <c r="HAP20" s="63"/>
      <c r="HAQ20" s="63"/>
      <c r="HAR20" s="63"/>
      <c r="HAS20" s="63"/>
      <c r="HAT20" s="63"/>
      <c r="HAU20" s="63"/>
      <c r="HAV20" s="63"/>
      <c r="HAW20" s="63"/>
      <c r="HAX20" s="63"/>
      <c r="HAY20" s="63"/>
      <c r="HAZ20" s="63"/>
      <c r="HBA20" s="63"/>
      <c r="HBB20" s="63"/>
      <c r="HBC20" s="63"/>
      <c r="HBD20" s="63"/>
      <c r="HBE20" s="63"/>
      <c r="HBF20" s="63"/>
      <c r="HBG20" s="63"/>
      <c r="HBH20" s="63"/>
      <c r="HBI20" s="63"/>
      <c r="HBJ20" s="63"/>
      <c r="HBK20" s="63"/>
      <c r="HBL20" s="63"/>
      <c r="HBM20" s="63"/>
      <c r="HBN20" s="63"/>
      <c r="HBO20" s="63"/>
      <c r="HBP20" s="63"/>
      <c r="HBQ20" s="63"/>
      <c r="HBR20" s="63"/>
      <c r="HBS20" s="63"/>
      <c r="HBT20" s="63"/>
      <c r="HBU20" s="63"/>
      <c r="HBV20" s="63"/>
      <c r="HBW20" s="63"/>
      <c r="HBX20" s="63"/>
      <c r="HBY20" s="63"/>
      <c r="HBZ20" s="63"/>
      <c r="HCA20" s="63"/>
      <c r="HCB20" s="63"/>
      <c r="HCC20" s="63"/>
      <c r="HCD20" s="63"/>
      <c r="HCE20" s="63"/>
      <c r="HCF20" s="63"/>
      <c r="HCG20" s="63"/>
      <c r="HCH20" s="63"/>
      <c r="HCI20" s="63"/>
      <c r="HCJ20" s="63"/>
      <c r="HCK20" s="63"/>
      <c r="HCL20" s="63"/>
      <c r="HCM20" s="63"/>
      <c r="HCN20" s="63"/>
      <c r="HCO20" s="63"/>
      <c r="HCP20" s="63"/>
      <c r="HCQ20" s="63"/>
      <c r="HCR20" s="63"/>
      <c r="HCS20" s="63"/>
      <c r="HCT20" s="63"/>
      <c r="HCU20" s="63"/>
      <c r="HCV20" s="63"/>
      <c r="HCW20" s="63"/>
      <c r="HCX20" s="63"/>
      <c r="HCY20" s="63"/>
      <c r="HCZ20" s="63"/>
      <c r="HDA20" s="63"/>
      <c r="HDB20" s="63"/>
      <c r="HDC20" s="63"/>
      <c r="HDD20" s="63"/>
      <c r="HDE20" s="63"/>
      <c r="HDF20" s="63"/>
      <c r="HDG20" s="63"/>
      <c r="HDH20" s="63"/>
      <c r="HDI20" s="63"/>
      <c r="HDJ20" s="63"/>
      <c r="HDK20" s="63"/>
      <c r="HDL20" s="63"/>
      <c r="HDM20" s="63"/>
      <c r="HDN20" s="63"/>
      <c r="HDO20" s="63"/>
      <c r="HDP20" s="63"/>
      <c r="HDQ20" s="63"/>
      <c r="HDR20" s="63"/>
      <c r="HDS20" s="63"/>
      <c r="HDT20" s="63"/>
      <c r="HDU20" s="63"/>
      <c r="HDV20" s="63"/>
      <c r="HDW20" s="63"/>
      <c r="HDX20" s="63"/>
      <c r="HDY20" s="63"/>
      <c r="HDZ20" s="63"/>
      <c r="HEA20" s="63"/>
      <c r="HEB20" s="63"/>
      <c r="HEC20" s="63"/>
      <c r="HED20" s="63"/>
      <c r="HEE20" s="63"/>
      <c r="HEF20" s="63"/>
      <c r="HEG20" s="63"/>
      <c r="HEH20" s="63"/>
      <c r="HEI20" s="63"/>
      <c r="HEJ20" s="63"/>
      <c r="HEK20" s="63"/>
      <c r="HEL20" s="63"/>
      <c r="HEM20" s="63"/>
      <c r="HEN20" s="63"/>
      <c r="HEO20" s="63"/>
      <c r="HEP20" s="63"/>
      <c r="HEQ20" s="63"/>
      <c r="HER20" s="63"/>
      <c r="HES20" s="63"/>
      <c r="HET20" s="63"/>
      <c r="HEU20" s="63"/>
      <c r="HEV20" s="63"/>
      <c r="HEW20" s="63"/>
      <c r="HEX20" s="63"/>
      <c r="HEY20" s="63"/>
      <c r="HEZ20" s="63"/>
      <c r="HFA20" s="63"/>
      <c r="HFB20" s="63"/>
      <c r="HFC20" s="63"/>
      <c r="HFD20" s="63"/>
      <c r="HFE20" s="63"/>
      <c r="HFF20" s="63"/>
      <c r="HFG20" s="63"/>
      <c r="HFH20" s="63"/>
      <c r="HFI20" s="63"/>
      <c r="HFJ20" s="63"/>
      <c r="HFK20" s="63"/>
      <c r="HFL20" s="63"/>
      <c r="HFM20" s="63"/>
      <c r="HFN20" s="63"/>
      <c r="HFO20" s="63"/>
      <c r="HFP20" s="63"/>
      <c r="HFQ20" s="63"/>
      <c r="HFR20" s="63"/>
      <c r="HFS20" s="63"/>
      <c r="HFT20" s="63"/>
      <c r="HFU20" s="63"/>
      <c r="HFV20" s="63"/>
      <c r="HFW20" s="63"/>
      <c r="HFX20" s="63"/>
      <c r="HFY20" s="63"/>
      <c r="HFZ20" s="63"/>
      <c r="HGA20" s="63"/>
      <c r="HGB20" s="63"/>
      <c r="HGC20" s="63"/>
      <c r="HGD20" s="63"/>
      <c r="HGE20" s="63"/>
      <c r="HGF20" s="63"/>
      <c r="HGG20" s="63"/>
      <c r="HGH20" s="63"/>
      <c r="HGI20" s="63"/>
      <c r="HGJ20" s="63"/>
      <c r="HGK20" s="63"/>
      <c r="HGL20" s="63"/>
      <c r="HGM20" s="63"/>
      <c r="HGN20" s="63"/>
      <c r="HGO20" s="63"/>
      <c r="HGP20" s="63"/>
      <c r="HGQ20" s="63"/>
      <c r="HGR20" s="63"/>
      <c r="HGS20" s="63"/>
      <c r="HGT20" s="63"/>
      <c r="HGU20" s="63"/>
      <c r="HGV20" s="63"/>
      <c r="HGW20" s="63"/>
      <c r="HGX20" s="63"/>
      <c r="HGY20" s="63"/>
      <c r="HGZ20" s="63"/>
      <c r="HHA20" s="63"/>
      <c r="HHB20" s="63"/>
      <c r="HHC20" s="63"/>
      <c r="HHD20" s="63"/>
      <c r="HHE20" s="63"/>
      <c r="HHF20" s="63"/>
      <c r="HHG20" s="63"/>
      <c r="HHH20" s="63"/>
      <c r="HHI20" s="63"/>
      <c r="HHJ20" s="63"/>
      <c r="HHK20" s="63"/>
      <c r="HHL20" s="63"/>
      <c r="HHM20" s="63"/>
      <c r="HHN20" s="63"/>
      <c r="HHO20" s="63"/>
      <c r="HHP20" s="63"/>
      <c r="HHQ20" s="63"/>
      <c r="HHR20" s="63"/>
      <c r="HHS20" s="63"/>
      <c r="HHT20" s="63"/>
      <c r="HHU20" s="63"/>
      <c r="HHV20" s="63"/>
      <c r="HHW20" s="63"/>
      <c r="HHX20" s="63"/>
      <c r="HHY20" s="63"/>
      <c r="HHZ20" s="63"/>
      <c r="HIA20" s="63"/>
      <c r="HIB20" s="63"/>
      <c r="HIC20" s="63"/>
      <c r="HID20" s="63"/>
      <c r="HIE20" s="63"/>
      <c r="HIF20" s="63"/>
      <c r="HIG20" s="63"/>
      <c r="HIH20" s="63"/>
      <c r="HII20" s="63"/>
      <c r="HIJ20" s="63"/>
      <c r="HIK20" s="63"/>
      <c r="HIL20" s="63"/>
      <c r="HIM20" s="63"/>
      <c r="HIN20" s="63"/>
      <c r="HIO20" s="63"/>
      <c r="HIP20" s="63"/>
      <c r="HIQ20" s="63"/>
      <c r="HIR20" s="63"/>
      <c r="HIS20" s="63"/>
      <c r="HIT20" s="63"/>
      <c r="HIU20" s="63"/>
      <c r="HIV20" s="63"/>
      <c r="HIW20" s="63"/>
      <c r="HIX20" s="63"/>
      <c r="HIY20" s="63"/>
      <c r="HIZ20" s="63"/>
      <c r="HJA20" s="63"/>
      <c r="HJB20" s="63"/>
      <c r="HJC20" s="63"/>
      <c r="HJD20" s="63"/>
      <c r="HJE20" s="63"/>
      <c r="HJF20" s="63"/>
      <c r="HJG20" s="63"/>
      <c r="HJH20" s="63"/>
      <c r="HJI20" s="63"/>
      <c r="HJJ20" s="63"/>
      <c r="HJK20" s="63"/>
      <c r="HJL20" s="63"/>
      <c r="HJM20" s="63"/>
      <c r="HJN20" s="63"/>
      <c r="HJO20" s="63"/>
      <c r="HJP20" s="63"/>
      <c r="HJQ20" s="63"/>
      <c r="HJR20" s="63"/>
      <c r="HJS20" s="63"/>
      <c r="HJT20" s="63"/>
      <c r="HJU20" s="63"/>
      <c r="HJV20" s="63"/>
      <c r="HJW20" s="63"/>
      <c r="HJX20" s="63"/>
      <c r="HJY20" s="63"/>
      <c r="HJZ20" s="63"/>
      <c r="HKA20" s="63"/>
      <c r="HKB20" s="63"/>
      <c r="HKC20" s="63"/>
      <c r="HKD20" s="63"/>
      <c r="HKE20" s="63"/>
      <c r="HKF20" s="63"/>
      <c r="HKG20" s="63"/>
      <c r="HKH20" s="63"/>
      <c r="HKI20" s="63"/>
      <c r="HKJ20" s="63"/>
      <c r="HKK20" s="63"/>
      <c r="HKL20" s="63"/>
      <c r="HKM20" s="63"/>
      <c r="HKN20" s="63"/>
      <c r="HKO20" s="63"/>
      <c r="HKP20" s="63"/>
      <c r="HKQ20" s="63"/>
      <c r="HKR20" s="63"/>
      <c r="HKS20" s="63"/>
      <c r="HKT20" s="63"/>
      <c r="HKU20" s="63"/>
      <c r="HKV20" s="63"/>
      <c r="HKW20" s="63"/>
      <c r="HKX20" s="63"/>
      <c r="HKY20" s="63"/>
      <c r="HKZ20" s="63"/>
      <c r="HLA20" s="63"/>
      <c r="HLB20" s="63"/>
      <c r="HLC20" s="63"/>
      <c r="HLD20" s="63"/>
      <c r="HLE20" s="63"/>
      <c r="HLF20" s="63"/>
      <c r="HLG20" s="63"/>
      <c r="HLH20" s="63"/>
      <c r="HLI20" s="63"/>
      <c r="HLJ20" s="63"/>
      <c r="HLK20" s="63"/>
      <c r="HLL20" s="63"/>
      <c r="HLM20" s="63"/>
      <c r="HLN20" s="63"/>
      <c r="HLO20" s="63"/>
      <c r="HLP20" s="63"/>
      <c r="HLQ20" s="63"/>
      <c r="HLR20" s="63"/>
      <c r="HLS20" s="63"/>
      <c r="HLT20" s="63"/>
      <c r="HLU20" s="63"/>
      <c r="HLV20" s="63"/>
      <c r="HLW20" s="63"/>
      <c r="HLX20" s="63"/>
      <c r="HLY20" s="63"/>
      <c r="HLZ20" s="63"/>
      <c r="HMA20" s="63"/>
      <c r="HMB20" s="63"/>
      <c r="HMC20" s="63"/>
      <c r="HMD20" s="63"/>
      <c r="HME20" s="63"/>
      <c r="HMF20" s="63"/>
      <c r="HMG20" s="63"/>
      <c r="HMH20" s="63"/>
      <c r="HMI20" s="63"/>
      <c r="HMJ20" s="63"/>
      <c r="HMK20" s="63"/>
      <c r="HML20" s="63"/>
      <c r="HMM20" s="63"/>
      <c r="HMN20" s="63"/>
      <c r="HMO20" s="63"/>
      <c r="HMP20" s="63"/>
      <c r="HMQ20" s="63"/>
      <c r="HMR20" s="63"/>
      <c r="HMS20" s="63"/>
      <c r="HMT20" s="63"/>
      <c r="HMU20" s="63"/>
      <c r="HMV20" s="63"/>
      <c r="HMW20" s="63"/>
      <c r="HMX20" s="63"/>
      <c r="HMY20" s="63"/>
      <c r="HMZ20" s="63"/>
      <c r="HNA20" s="63"/>
      <c r="HNB20" s="63"/>
      <c r="HNC20" s="63"/>
      <c r="HND20" s="63"/>
      <c r="HNE20" s="63"/>
      <c r="HNF20" s="63"/>
      <c r="HNG20" s="63"/>
      <c r="HNH20" s="63"/>
      <c r="HNI20" s="63"/>
      <c r="HNJ20" s="63"/>
      <c r="HNK20" s="63"/>
      <c r="HNL20" s="63"/>
      <c r="HNM20" s="63"/>
      <c r="HNN20" s="63"/>
      <c r="HNO20" s="63"/>
      <c r="HNP20" s="63"/>
      <c r="HNQ20" s="63"/>
      <c r="HNR20" s="63"/>
      <c r="HNS20" s="63"/>
      <c r="HNT20" s="63"/>
      <c r="HNU20" s="63"/>
      <c r="HNV20" s="63"/>
      <c r="HNW20" s="63"/>
      <c r="HNX20" s="63"/>
      <c r="HNY20" s="63"/>
      <c r="HNZ20" s="63"/>
      <c r="HOA20" s="63"/>
      <c r="HOB20" s="63"/>
      <c r="HOC20" s="63"/>
      <c r="HOD20" s="63"/>
      <c r="HOE20" s="63"/>
      <c r="HOF20" s="63"/>
      <c r="HOG20" s="63"/>
      <c r="HOH20" s="63"/>
      <c r="HOI20" s="63"/>
      <c r="HOJ20" s="63"/>
      <c r="HOK20" s="63"/>
      <c r="HOL20" s="63"/>
      <c r="HOM20" s="63"/>
      <c r="HON20" s="63"/>
      <c r="HOO20" s="63"/>
      <c r="HOP20" s="63"/>
      <c r="HOQ20" s="63"/>
      <c r="HOR20" s="63"/>
      <c r="HOS20" s="63"/>
      <c r="HOT20" s="63"/>
      <c r="HOU20" s="63"/>
      <c r="HOV20" s="63"/>
      <c r="HOW20" s="63"/>
      <c r="HOX20" s="63"/>
      <c r="HOY20" s="63"/>
      <c r="HOZ20" s="63"/>
      <c r="HPA20" s="63"/>
      <c r="HPB20" s="63"/>
      <c r="HPC20" s="63"/>
      <c r="HPD20" s="63"/>
      <c r="HPE20" s="63"/>
      <c r="HPF20" s="63"/>
      <c r="HPG20" s="63"/>
      <c r="HPH20" s="63"/>
      <c r="HPI20" s="63"/>
      <c r="HPJ20" s="63"/>
      <c r="HPK20" s="63"/>
      <c r="HPL20" s="63"/>
      <c r="HPM20" s="63"/>
      <c r="HPN20" s="63"/>
      <c r="HPO20" s="63"/>
      <c r="HPP20" s="63"/>
      <c r="HPQ20" s="63"/>
      <c r="HPR20" s="63"/>
      <c r="HPS20" s="63"/>
      <c r="HPT20" s="63"/>
      <c r="HPU20" s="63"/>
      <c r="HPV20" s="63"/>
      <c r="HPW20" s="63"/>
      <c r="HPX20" s="63"/>
      <c r="HPY20" s="63"/>
      <c r="HPZ20" s="63"/>
      <c r="HQA20" s="63"/>
      <c r="HQB20" s="63"/>
      <c r="HQC20" s="63"/>
      <c r="HQD20" s="63"/>
      <c r="HQE20" s="63"/>
      <c r="HQF20" s="63"/>
      <c r="HQG20" s="63"/>
      <c r="HQH20" s="63"/>
      <c r="HQI20" s="63"/>
      <c r="HQJ20" s="63"/>
      <c r="HQK20" s="63"/>
      <c r="HQL20" s="63"/>
      <c r="HQM20" s="63"/>
      <c r="HQN20" s="63"/>
      <c r="HQO20" s="63"/>
      <c r="HQP20" s="63"/>
      <c r="HQQ20" s="63"/>
      <c r="HQR20" s="63"/>
      <c r="HQS20" s="63"/>
      <c r="HQT20" s="63"/>
      <c r="HQU20" s="63"/>
      <c r="HQV20" s="63"/>
      <c r="HQW20" s="63"/>
      <c r="HQX20" s="63"/>
      <c r="HQY20" s="63"/>
      <c r="HQZ20" s="63"/>
      <c r="HRA20" s="63"/>
      <c r="HRB20" s="63"/>
      <c r="HRC20" s="63"/>
      <c r="HRD20" s="63"/>
      <c r="HRE20" s="63"/>
      <c r="HRF20" s="63"/>
      <c r="HRG20" s="63"/>
      <c r="HRH20" s="63"/>
      <c r="HRI20" s="63"/>
      <c r="HRJ20" s="63"/>
      <c r="HRK20" s="63"/>
      <c r="HRL20" s="63"/>
      <c r="HRM20" s="63"/>
      <c r="HRN20" s="63"/>
      <c r="HRO20" s="63"/>
      <c r="HRP20" s="63"/>
      <c r="HRQ20" s="63"/>
      <c r="HRR20" s="63"/>
      <c r="HRS20" s="63"/>
      <c r="HRT20" s="63"/>
      <c r="HRU20" s="63"/>
      <c r="HRV20" s="63"/>
      <c r="HRW20" s="63"/>
      <c r="HRX20" s="63"/>
      <c r="HRY20" s="63"/>
      <c r="HRZ20" s="63"/>
      <c r="HSA20" s="63"/>
      <c r="HSB20" s="63"/>
      <c r="HSC20" s="63"/>
      <c r="HSD20" s="63"/>
      <c r="HSE20" s="63"/>
      <c r="HSF20" s="63"/>
      <c r="HSG20" s="63"/>
      <c r="HSH20" s="63"/>
      <c r="HSI20" s="63"/>
      <c r="HSJ20" s="63"/>
      <c r="HSK20" s="63"/>
      <c r="HSL20" s="63"/>
      <c r="HSM20" s="63"/>
      <c r="HSN20" s="63"/>
      <c r="HSO20" s="63"/>
      <c r="HSP20" s="63"/>
      <c r="HSQ20" s="63"/>
      <c r="HSR20" s="63"/>
      <c r="HSS20" s="63"/>
      <c r="HST20" s="63"/>
      <c r="HSU20" s="63"/>
      <c r="HSV20" s="63"/>
      <c r="HSW20" s="63"/>
      <c r="HSX20" s="63"/>
      <c r="HSY20" s="63"/>
      <c r="HSZ20" s="63"/>
      <c r="HTA20" s="63"/>
      <c r="HTB20" s="63"/>
      <c r="HTC20" s="63"/>
      <c r="HTD20" s="63"/>
      <c r="HTE20" s="63"/>
      <c r="HTF20" s="63"/>
      <c r="HTG20" s="63"/>
      <c r="HTH20" s="63"/>
      <c r="HTI20" s="63"/>
      <c r="HTJ20" s="63"/>
      <c r="HTK20" s="63"/>
      <c r="HTL20" s="63"/>
      <c r="HTM20" s="63"/>
      <c r="HTN20" s="63"/>
      <c r="HTO20" s="63"/>
      <c r="HTP20" s="63"/>
      <c r="HTQ20" s="63"/>
      <c r="HTR20" s="63"/>
      <c r="HTS20" s="63"/>
      <c r="HTT20" s="63"/>
      <c r="HTU20" s="63"/>
      <c r="HTV20" s="63"/>
      <c r="HTW20" s="63"/>
      <c r="HTX20" s="63"/>
      <c r="HTY20" s="63"/>
      <c r="HTZ20" s="63"/>
      <c r="HUA20" s="63"/>
      <c r="HUB20" s="63"/>
      <c r="HUC20" s="63"/>
      <c r="HUD20" s="63"/>
      <c r="HUE20" s="63"/>
      <c r="HUF20" s="63"/>
      <c r="HUG20" s="63"/>
      <c r="HUH20" s="63"/>
      <c r="HUI20" s="63"/>
      <c r="HUJ20" s="63"/>
      <c r="HUK20" s="63"/>
      <c r="HUL20" s="63"/>
      <c r="HUM20" s="63"/>
      <c r="HUN20" s="63"/>
      <c r="HUO20" s="63"/>
      <c r="HUP20" s="63"/>
      <c r="HUQ20" s="63"/>
      <c r="HUR20" s="63"/>
      <c r="HUS20" s="63"/>
      <c r="HUT20" s="63"/>
      <c r="HUU20" s="63"/>
      <c r="HUV20" s="63"/>
      <c r="HUW20" s="63"/>
      <c r="HUX20" s="63"/>
      <c r="HUY20" s="63"/>
      <c r="HUZ20" s="63"/>
      <c r="HVA20" s="63"/>
      <c r="HVB20" s="63"/>
      <c r="HVC20" s="63"/>
      <c r="HVD20" s="63"/>
      <c r="HVE20" s="63"/>
      <c r="HVF20" s="63"/>
      <c r="HVG20" s="63"/>
      <c r="HVH20" s="63"/>
      <c r="HVI20" s="63"/>
      <c r="HVJ20" s="63"/>
      <c r="HVK20" s="63"/>
      <c r="HVL20" s="63"/>
      <c r="HVM20" s="63"/>
      <c r="HVN20" s="63"/>
      <c r="HVO20" s="63"/>
      <c r="HVP20" s="63"/>
      <c r="HVQ20" s="63"/>
      <c r="HVR20" s="63"/>
      <c r="HVS20" s="63"/>
      <c r="HVT20" s="63"/>
      <c r="HVU20" s="63"/>
      <c r="HVV20" s="63"/>
      <c r="HVW20" s="63"/>
      <c r="HVX20" s="63"/>
      <c r="HVY20" s="63"/>
      <c r="HVZ20" s="63"/>
      <c r="HWA20" s="63"/>
      <c r="HWB20" s="63"/>
      <c r="HWC20" s="63"/>
      <c r="HWD20" s="63"/>
      <c r="HWE20" s="63"/>
      <c r="HWF20" s="63"/>
      <c r="HWG20" s="63"/>
      <c r="HWH20" s="63"/>
      <c r="HWI20" s="63"/>
      <c r="HWJ20" s="63"/>
      <c r="HWK20" s="63"/>
      <c r="HWL20" s="63"/>
      <c r="HWM20" s="63"/>
      <c r="HWN20" s="63"/>
      <c r="HWO20" s="63"/>
      <c r="HWP20" s="63"/>
      <c r="HWQ20" s="63"/>
      <c r="HWR20" s="63"/>
      <c r="HWS20" s="63"/>
      <c r="HWT20" s="63"/>
      <c r="HWU20" s="63"/>
      <c r="HWV20" s="63"/>
      <c r="HWW20" s="63"/>
      <c r="HWX20" s="63"/>
      <c r="HWY20" s="63"/>
      <c r="HWZ20" s="63"/>
      <c r="HXA20" s="63"/>
      <c r="HXB20" s="63"/>
      <c r="HXC20" s="63"/>
      <c r="HXD20" s="63"/>
      <c r="HXE20" s="63"/>
      <c r="HXF20" s="63"/>
      <c r="HXG20" s="63"/>
      <c r="HXH20" s="63"/>
      <c r="HXI20" s="63"/>
      <c r="HXJ20" s="63"/>
      <c r="HXK20" s="63"/>
      <c r="HXL20" s="63"/>
      <c r="HXM20" s="63"/>
      <c r="HXN20" s="63"/>
      <c r="HXO20" s="63"/>
      <c r="HXP20" s="63"/>
      <c r="HXQ20" s="63"/>
      <c r="HXR20" s="63"/>
      <c r="HXS20" s="63"/>
      <c r="HXT20" s="63"/>
      <c r="HXU20" s="63"/>
      <c r="HXV20" s="63"/>
      <c r="HXW20" s="63"/>
      <c r="HXX20" s="63"/>
      <c r="HXY20" s="63"/>
      <c r="HXZ20" s="63"/>
      <c r="HYA20" s="63"/>
      <c r="HYB20" s="63"/>
      <c r="HYC20" s="63"/>
      <c r="HYD20" s="63"/>
      <c r="HYE20" s="63"/>
      <c r="HYF20" s="63"/>
      <c r="HYG20" s="63"/>
      <c r="HYH20" s="63"/>
      <c r="HYI20" s="63"/>
      <c r="HYJ20" s="63"/>
      <c r="HYK20" s="63"/>
      <c r="HYL20" s="63"/>
      <c r="HYM20" s="63"/>
      <c r="HYN20" s="63"/>
      <c r="HYO20" s="63"/>
      <c r="HYP20" s="63"/>
      <c r="HYQ20" s="63"/>
      <c r="HYR20" s="63"/>
      <c r="HYS20" s="63"/>
      <c r="HYT20" s="63"/>
      <c r="HYU20" s="63"/>
      <c r="HYV20" s="63"/>
      <c r="HYW20" s="63"/>
      <c r="HYX20" s="63"/>
      <c r="HYY20" s="63"/>
      <c r="HYZ20" s="63"/>
      <c r="HZA20" s="63"/>
      <c r="HZB20" s="63"/>
      <c r="HZC20" s="63"/>
      <c r="HZD20" s="63"/>
      <c r="HZE20" s="63"/>
      <c r="HZF20" s="63"/>
      <c r="HZG20" s="63"/>
      <c r="HZH20" s="63"/>
      <c r="HZI20" s="63"/>
      <c r="HZJ20" s="63"/>
      <c r="HZK20" s="63"/>
      <c r="HZL20" s="63"/>
      <c r="HZM20" s="63"/>
      <c r="HZN20" s="63"/>
      <c r="HZO20" s="63"/>
      <c r="HZP20" s="63"/>
      <c r="HZQ20" s="63"/>
      <c r="HZR20" s="63"/>
      <c r="HZS20" s="63"/>
      <c r="HZT20" s="63"/>
      <c r="HZU20" s="63"/>
      <c r="HZV20" s="63"/>
      <c r="HZW20" s="63"/>
      <c r="HZX20" s="63"/>
      <c r="HZY20" s="63"/>
      <c r="HZZ20" s="63"/>
      <c r="IAA20" s="63"/>
      <c r="IAB20" s="63"/>
      <c r="IAC20" s="63"/>
      <c r="IAD20" s="63"/>
      <c r="IAE20" s="63"/>
      <c r="IAF20" s="63"/>
      <c r="IAG20" s="63"/>
      <c r="IAH20" s="63"/>
      <c r="IAI20" s="63"/>
      <c r="IAJ20" s="63"/>
      <c r="IAK20" s="63"/>
      <c r="IAL20" s="63"/>
      <c r="IAM20" s="63"/>
      <c r="IAN20" s="63"/>
      <c r="IAO20" s="63"/>
      <c r="IAP20" s="63"/>
      <c r="IAQ20" s="63"/>
      <c r="IAR20" s="63"/>
      <c r="IAS20" s="63"/>
      <c r="IAT20" s="63"/>
      <c r="IAU20" s="63"/>
      <c r="IAV20" s="63"/>
      <c r="IAW20" s="63"/>
      <c r="IAX20" s="63"/>
      <c r="IAY20" s="63"/>
      <c r="IAZ20" s="63"/>
      <c r="IBA20" s="63"/>
      <c r="IBB20" s="63"/>
      <c r="IBC20" s="63"/>
      <c r="IBD20" s="63"/>
      <c r="IBE20" s="63"/>
      <c r="IBF20" s="63"/>
      <c r="IBG20" s="63"/>
      <c r="IBH20" s="63"/>
      <c r="IBI20" s="63"/>
      <c r="IBJ20" s="63"/>
      <c r="IBK20" s="63"/>
      <c r="IBL20" s="63"/>
      <c r="IBM20" s="63"/>
      <c r="IBN20" s="63"/>
      <c r="IBO20" s="63"/>
      <c r="IBP20" s="63"/>
      <c r="IBQ20" s="63"/>
      <c r="IBR20" s="63"/>
      <c r="IBS20" s="63"/>
      <c r="IBT20" s="63"/>
      <c r="IBU20" s="63"/>
      <c r="IBV20" s="63"/>
      <c r="IBW20" s="63"/>
      <c r="IBX20" s="63"/>
      <c r="IBY20" s="63"/>
      <c r="IBZ20" s="63"/>
      <c r="ICA20" s="63"/>
      <c r="ICB20" s="63"/>
      <c r="ICC20" s="63"/>
      <c r="ICD20" s="63"/>
      <c r="ICE20" s="63"/>
      <c r="ICF20" s="63"/>
      <c r="ICG20" s="63"/>
      <c r="ICH20" s="63"/>
      <c r="ICI20" s="63"/>
      <c r="ICJ20" s="63"/>
      <c r="ICK20" s="63"/>
      <c r="ICL20" s="63"/>
      <c r="ICM20" s="63"/>
      <c r="ICN20" s="63"/>
      <c r="ICO20" s="63"/>
      <c r="ICP20" s="63"/>
      <c r="ICQ20" s="63"/>
      <c r="ICR20" s="63"/>
      <c r="ICS20" s="63"/>
      <c r="ICT20" s="63"/>
      <c r="ICU20" s="63"/>
      <c r="ICV20" s="63"/>
      <c r="ICW20" s="63"/>
      <c r="ICX20" s="63"/>
      <c r="ICY20" s="63"/>
      <c r="ICZ20" s="63"/>
      <c r="IDA20" s="63"/>
      <c r="IDB20" s="63"/>
      <c r="IDC20" s="63"/>
      <c r="IDD20" s="63"/>
      <c r="IDE20" s="63"/>
      <c r="IDF20" s="63"/>
      <c r="IDG20" s="63"/>
      <c r="IDH20" s="63"/>
      <c r="IDI20" s="63"/>
      <c r="IDJ20" s="63"/>
      <c r="IDK20" s="63"/>
      <c r="IDL20" s="63"/>
      <c r="IDM20" s="63"/>
      <c r="IDN20" s="63"/>
      <c r="IDO20" s="63"/>
      <c r="IDP20" s="63"/>
      <c r="IDQ20" s="63"/>
      <c r="IDR20" s="63"/>
      <c r="IDS20" s="63"/>
      <c r="IDT20" s="63"/>
      <c r="IDU20" s="63"/>
      <c r="IDV20" s="63"/>
      <c r="IDW20" s="63"/>
      <c r="IDX20" s="63"/>
      <c r="IDY20" s="63"/>
      <c r="IDZ20" s="63"/>
      <c r="IEA20" s="63"/>
      <c r="IEB20" s="63"/>
      <c r="IEC20" s="63"/>
      <c r="IED20" s="63"/>
      <c r="IEE20" s="63"/>
      <c r="IEF20" s="63"/>
      <c r="IEG20" s="63"/>
      <c r="IEH20" s="63"/>
      <c r="IEI20" s="63"/>
      <c r="IEJ20" s="63"/>
      <c r="IEK20" s="63"/>
      <c r="IEL20" s="63"/>
      <c r="IEM20" s="63"/>
      <c r="IEN20" s="63"/>
      <c r="IEO20" s="63"/>
      <c r="IEP20" s="63"/>
      <c r="IEQ20" s="63"/>
      <c r="IER20" s="63"/>
      <c r="IES20" s="63"/>
      <c r="IET20" s="63"/>
      <c r="IEU20" s="63"/>
      <c r="IEV20" s="63"/>
      <c r="IEW20" s="63"/>
      <c r="IEX20" s="63"/>
      <c r="IEY20" s="63"/>
      <c r="IEZ20" s="63"/>
      <c r="IFA20" s="63"/>
      <c r="IFB20" s="63"/>
      <c r="IFC20" s="63"/>
      <c r="IFD20" s="63"/>
      <c r="IFE20" s="63"/>
      <c r="IFF20" s="63"/>
      <c r="IFG20" s="63"/>
      <c r="IFH20" s="63"/>
      <c r="IFI20" s="63"/>
      <c r="IFJ20" s="63"/>
      <c r="IFK20" s="63"/>
      <c r="IFL20" s="63"/>
      <c r="IFM20" s="63"/>
      <c r="IFN20" s="63"/>
      <c r="IFO20" s="63"/>
      <c r="IFP20" s="63"/>
      <c r="IFQ20" s="63"/>
      <c r="IFR20" s="63"/>
      <c r="IFS20" s="63"/>
      <c r="IFT20" s="63"/>
      <c r="IFU20" s="63"/>
      <c r="IFV20" s="63"/>
      <c r="IFW20" s="63"/>
      <c r="IFX20" s="63"/>
      <c r="IFY20" s="63"/>
      <c r="IFZ20" s="63"/>
      <c r="IGA20" s="63"/>
      <c r="IGB20" s="63"/>
      <c r="IGC20" s="63"/>
      <c r="IGD20" s="63"/>
      <c r="IGE20" s="63"/>
      <c r="IGF20" s="63"/>
      <c r="IGG20" s="63"/>
      <c r="IGH20" s="63"/>
      <c r="IGI20" s="63"/>
      <c r="IGJ20" s="63"/>
      <c r="IGK20" s="63"/>
      <c r="IGL20" s="63"/>
      <c r="IGM20" s="63"/>
      <c r="IGN20" s="63"/>
      <c r="IGO20" s="63"/>
      <c r="IGP20" s="63"/>
      <c r="IGQ20" s="63"/>
      <c r="IGR20" s="63"/>
      <c r="IGS20" s="63"/>
      <c r="IGT20" s="63"/>
      <c r="IGU20" s="63"/>
      <c r="IGV20" s="63"/>
      <c r="IGW20" s="63"/>
      <c r="IGX20" s="63"/>
      <c r="IGY20" s="63"/>
      <c r="IGZ20" s="63"/>
      <c r="IHA20" s="63"/>
      <c r="IHB20" s="63"/>
      <c r="IHC20" s="63"/>
      <c r="IHD20" s="63"/>
      <c r="IHE20" s="63"/>
      <c r="IHF20" s="63"/>
      <c r="IHG20" s="63"/>
      <c r="IHH20" s="63"/>
      <c r="IHI20" s="63"/>
      <c r="IHJ20" s="63"/>
      <c r="IHK20" s="63"/>
      <c r="IHL20" s="63"/>
      <c r="IHM20" s="63"/>
      <c r="IHN20" s="63"/>
      <c r="IHO20" s="63"/>
      <c r="IHP20" s="63"/>
      <c r="IHQ20" s="63"/>
      <c r="IHR20" s="63"/>
      <c r="IHS20" s="63"/>
      <c r="IHT20" s="63"/>
      <c r="IHU20" s="63"/>
      <c r="IHV20" s="63"/>
      <c r="IHW20" s="63"/>
      <c r="IHX20" s="63"/>
      <c r="IHY20" s="63"/>
      <c r="IHZ20" s="63"/>
      <c r="IIA20" s="63"/>
      <c r="IIB20" s="63"/>
      <c r="IIC20" s="63"/>
      <c r="IID20" s="63"/>
      <c r="IIE20" s="63"/>
      <c r="IIF20" s="63"/>
      <c r="IIG20" s="63"/>
      <c r="IIH20" s="63"/>
      <c r="III20" s="63"/>
      <c r="IIJ20" s="63"/>
      <c r="IIK20" s="63"/>
      <c r="IIL20" s="63"/>
      <c r="IIM20" s="63"/>
      <c r="IIN20" s="63"/>
      <c r="IIO20" s="63"/>
      <c r="IIP20" s="63"/>
      <c r="IIQ20" s="63"/>
      <c r="IIR20" s="63"/>
      <c r="IIS20" s="63"/>
      <c r="IIT20" s="63"/>
      <c r="IIU20" s="63"/>
      <c r="IIV20" s="63"/>
      <c r="IIW20" s="63"/>
      <c r="IIX20" s="63"/>
      <c r="IIY20" s="63"/>
      <c r="IIZ20" s="63"/>
      <c r="IJA20" s="63"/>
      <c r="IJB20" s="63"/>
      <c r="IJC20" s="63"/>
      <c r="IJD20" s="63"/>
      <c r="IJE20" s="63"/>
      <c r="IJF20" s="63"/>
      <c r="IJG20" s="63"/>
      <c r="IJH20" s="63"/>
      <c r="IJI20" s="63"/>
      <c r="IJJ20" s="63"/>
      <c r="IJK20" s="63"/>
      <c r="IJL20" s="63"/>
      <c r="IJM20" s="63"/>
      <c r="IJN20" s="63"/>
      <c r="IJO20" s="63"/>
      <c r="IJP20" s="63"/>
      <c r="IJQ20" s="63"/>
      <c r="IJR20" s="63"/>
      <c r="IJS20" s="63"/>
      <c r="IJT20" s="63"/>
      <c r="IJU20" s="63"/>
      <c r="IJV20" s="63"/>
      <c r="IJW20" s="63"/>
      <c r="IJX20" s="63"/>
      <c r="IJY20" s="63"/>
      <c r="IJZ20" s="63"/>
      <c r="IKA20" s="63"/>
      <c r="IKB20" s="63"/>
      <c r="IKC20" s="63"/>
      <c r="IKD20" s="63"/>
      <c r="IKE20" s="63"/>
      <c r="IKF20" s="63"/>
      <c r="IKG20" s="63"/>
      <c r="IKH20" s="63"/>
      <c r="IKI20" s="63"/>
      <c r="IKJ20" s="63"/>
      <c r="IKK20" s="63"/>
      <c r="IKL20" s="63"/>
      <c r="IKM20" s="63"/>
      <c r="IKN20" s="63"/>
      <c r="IKO20" s="63"/>
      <c r="IKP20" s="63"/>
      <c r="IKQ20" s="63"/>
      <c r="IKR20" s="63"/>
      <c r="IKS20" s="63"/>
      <c r="IKT20" s="63"/>
      <c r="IKU20" s="63"/>
      <c r="IKV20" s="63"/>
      <c r="IKW20" s="63"/>
      <c r="IKX20" s="63"/>
      <c r="IKY20" s="63"/>
      <c r="IKZ20" s="63"/>
      <c r="ILA20" s="63"/>
      <c r="ILB20" s="63"/>
      <c r="ILC20" s="63"/>
      <c r="ILD20" s="63"/>
      <c r="ILE20" s="63"/>
      <c r="ILF20" s="63"/>
      <c r="ILG20" s="63"/>
      <c r="ILH20" s="63"/>
      <c r="ILI20" s="63"/>
      <c r="ILJ20" s="63"/>
      <c r="ILK20" s="63"/>
      <c r="ILL20" s="63"/>
      <c r="ILM20" s="63"/>
      <c r="ILN20" s="63"/>
      <c r="ILO20" s="63"/>
      <c r="ILP20" s="63"/>
      <c r="ILQ20" s="63"/>
      <c r="ILR20" s="63"/>
      <c r="ILS20" s="63"/>
      <c r="ILT20" s="63"/>
      <c r="ILU20" s="63"/>
      <c r="ILV20" s="63"/>
      <c r="ILW20" s="63"/>
      <c r="ILX20" s="63"/>
      <c r="ILY20" s="63"/>
      <c r="ILZ20" s="63"/>
      <c r="IMA20" s="63"/>
      <c r="IMB20" s="63"/>
      <c r="IMC20" s="63"/>
      <c r="IMD20" s="63"/>
      <c r="IME20" s="63"/>
      <c r="IMF20" s="63"/>
      <c r="IMG20" s="63"/>
      <c r="IMH20" s="63"/>
      <c r="IMI20" s="63"/>
      <c r="IMJ20" s="63"/>
      <c r="IMK20" s="63"/>
      <c r="IML20" s="63"/>
      <c r="IMM20" s="63"/>
      <c r="IMN20" s="63"/>
      <c r="IMO20" s="63"/>
      <c r="IMP20" s="63"/>
      <c r="IMQ20" s="63"/>
      <c r="IMR20" s="63"/>
      <c r="IMS20" s="63"/>
      <c r="IMT20" s="63"/>
      <c r="IMU20" s="63"/>
      <c r="IMV20" s="63"/>
      <c r="IMW20" s="63"/>
      <c r="IMX20" s="63"/>
      <c r="IMY20" s="63"/>
      <c r="IMZ20" s="63"/>
      <c r="INA20" s="63"/>
      <c r="INB20" s="63"/>
      <c r="INC20" s="63"/>
      <c r="IND20" s="63"/>
      <c r="INE20" s="63"/>
      <c r="INF20" s="63"/>
      <c r="ING20" s="63"/>
      <c r="INH20" s="63"/>
      <c r="INI20" s="63"/>
      <c r="INJ20" s="63"/>
      <c r="INK20" s="63"/>
      <c r="INL20" s="63"/>
      <c r="INM20" s="63"/>
      <c r="INN20" s="63"/>
      <c r="INO20" s="63"/>
      <c r="INP20" s="63"/>
      <c r="INQ20" s="63"/>
      <c r="INR20" s="63"/>
      <c r="INS20" s="63"/>
      <c r="INT20" s="63"/>
      <c r="INU20" s="63"/>
      <c r="INV20" s="63"/>
      <c r="INW20" s="63"/>
      <c r="INX20" s="63"/>
      <c r="INY20" s="63"/>
      <c r="INZ20" s="63"/>
      <c r="IOA20" s="63"/>
      <c r="IOB20" s="63"/>
      <c r="IOC20" s="63"/>
      <c r="IOD20" s="63"/>
      <c r="IOE20" s="63"/>
      <c r="IOF20" s="63"/>
      <c r="IOG20" s="63"/>
      <c r="IOH20" s="63"/>
      <c r="IOI20" s="63"/>
      <c r="IOJ20" s="63"/>
      <c r="IOK20" s="63"/>
      <c r="IOL20" s="63"/>
      <c r="IOM20" s="63"/>
      <c r="ION20" s="63"/>
      <c r="IOO20" s="63"/>
      <c r="IOP20" s="63"/>
      <c r="IOQ20" s="63"/>
      <c r="IOR20" s="63"/>
      <c r="IOS20" s="63"/>
      <c r="IOT20" s="63"/>
      <c r="IOU20" s="63"/>
      <c r="IOV20" s="63"/>
      <c r="IOW20" s="63"/>
      <c r="IOX20" s="63"/>
      <c r="IOY20" s="63"/>
      <c r="IOZ20" s="63"/>
      <c r="IPA20" s="63"/>
      <c r="IPB20" s="63"/>
      <c r="IPC20" s="63"/>
      <c r="IPD20" s="63"/>
      <c r="IPE20" s="63"/>
      <c r="IPF20" s="63"/>
      <c r="IPG20" s="63"/>
      <c r="IPH20" s="63"/>
      <c r="IPI20" s="63"/>
      <c r="IPJ20" s="63"/>
      <c r="IPK20" s="63"/>
      <c r="IPL20" s="63"/>
      <c r="IPM20" s="63"/>
      <c r="IPN20" s="63"/>
      <c r="IPO20" s="63"/>
      <c r="IPP20" s="63"/>
      <c r="IPQ20" s="63"/>
      <c r="IPR20" s="63"/>
      <c r="IPS20" s="63"/>
      <c r="IPT20" s="63"/>
      <c r="IPU20" s="63"/>
      <c r="IPV20" s="63"/>
      <c r="IPW20" s="63"/>
      <c r="IPX20" s="63"/>
      <c r="IPY20" s="63"/>
      <c r="IPZ20" s="63"/>
      <c r="IQA20" s="63"/>
      <c r="IQB20" s="63"/>
      <c r="IQC20" s="63"/>
      <c r="IQD20" s="63"/>
      <c r="IQE20" s="63"/>
      <c r="IQF20" s="63"/>
      <c r="IQG20" s="63"/>
      <c r="IQH20" s="63"/>
      <c r="IQI20" s="63"/>
      <c r="IQJ20" s="63"/>
      <c r="IQK20" s="63"/>
      <c r="IQL20" s="63"/>
      <c r="IQM20" s="63"/>
      <c r="IQN20" s="63"/>
      <c r="IQO20" s="63"/>
      <c r="IQP20" s="63"/>
      <c r="IQQ20" s="63"/>
      <c r="IQR20" s="63"/>
      <c r="IQS20" s="63"/>
      <c r="IQT20" s="63"/>
      <c r="IQU20" s="63"/>
      <c r="IQV20" s="63"/>
      <c r="IQW20" s="63"/>
      <c r="IQX20" s="63"/>
      <c r="IQY20" s="63"/>
      <c r="IQZ20" s="63"/>
      <c r="IRA20" s="63"/>
      <c r="IRB20" s="63"/>
      <c r="IRC20" s="63"/>
      <c r="IRD20" s="63"/>
      <c r="IRE20" s="63"/>
      <c r="IRF20" s="63"/>
      <c r="IRG20" s="63"/>
      <c r="IRH20" s="63"/>
      <c r="IRI20" s="63"/>
      <c r="IRJ20" s="63"/>
      <c r="IRK20" s="63"/>
      <c r="IRL20" s="63"/>
      <c r="IRM20" s="63"/>
      <c r="IRN20" s="63"/>
      <c r="IRO20" s="63"/>
      <c r="IRP20" s="63"/>
      <c r="IRQ20" s="63"/>
      <c r="IRR20" s="63"/>
      <c r="IRS20" s="63"/>
      <c r="IRT20" s="63"/>
      <c r="IRU20" s="63"/>
      <c r="IRV20" s="63"/>
      <c r="IRW20" s="63"/>
      <c r="IRX20" s="63"/>
      <c r="IRY20" s="63"/>
      <c r="IRZ20" s="63"/>
      <c r="ISA20" s="63"/>
      <c r="ISB20" s="63"/>
      <c r="ISC20" s="63"/>
      <c r="ISD20" s="63"/>
      <c r="ISE20" s="63"/>
      <c r="ISF20" s="63"/>
      <c r="ISG20" s="63"/>
      <c r="ISH20" s="63"/>
      <c r="ISI20" s="63"/>
      <c r="ISJ20" s="63"/>
      <c r="ISK20" s="63"/>
      <c r="ISL20" s="63"/>
      <c r="ISM20" s="63"/>
      <c r="ISN20" s="63"/>
      <c r="ISO20" s="63"/>
      <c r="ISP20" s="63"/>
      <c r="ISQ20" s="63"/>
      <c r="ISR20" s="63"/>
      <c r="ISS20" s="63"/>
      <c r="IST20" s="63"/>
      <c r="ISU20" s="63"/>
      <c r="ISV20" s="63"/>
      <c r="ISW20" s="63"/>
      <c r="ISX20" s="63"/>
      <c r="ISY20" s="63"/>
      <c r="ISZ20" s="63"/>
      <c r="ITA20" s="63"/>
      <c r="ITB20" s="63"/>
      <c r="ITC20" s="63"/>
      <c r="ITD20" s="63"/>
      <c r="ITE20" s="63"/>
      <c r="ITF20" s="63"/>
      <c r="ITG20" s="63"/>
      <c r="ITH20" s="63"/>
      <c r="ITI20" s="63"/>
      <c r="ITJ20" s="63"/>
      <c r="ITK20" s="63"/>
      <c r="ITL20" s="63"/>
      <c r="ITM20" s="63"/>
      <c r="ITN20" s="63"/>
      <c r="ITO20" s="63"/>
      <c r="ITP20" s="63"/>
      <c r="ITQ20" s="63"/>
      <c r="ITR20" s="63"/>
      <c r="ITS20" s="63"/>
      <c r="ITT20" s="63"/>
      <c r="ITU20" s="63"/>
      <c r="ITV20" s="63"/>
      <c r="ITW20" s="63"/>
      <c r="ITX20" s="63"/>
      <c r="ITY20" s="63"/>
      <c r="ITZ20" s="63"/>
      <c r="IUA20" s="63"/>
      <c r="IUB20" s="63"/>
      <c r="IUC20" s="63"/>
      <c r="IUD20" s="63"/>
      <c r="IUE20" s="63"/>
      <c r="IUF20" s="63"/>
      <c r="IUG20" s="63"/>
      <c r="IUH20" s="63"/>
      <c r="IUI20" s="63"/>
      <c r="IUJ20" s="63"/>
      <c r="IUK20" s="63"/>
      <c r="IUL20" s="63"/>
      <c r="IUM20" s="63"/>
      <c r="IUN20" s="63"/>
      <c r="IUO20" s="63"/>
      <c r="IUP20" s="63"/>
      <c r="IUQ20" s="63"/>
      <c r="IUR20" s="63"/>
      <c r="IUS20" s="63"/>
      <c r="IUT20" s="63"/>
      <c r="IUU20" s="63"/>
      <c r="IUV20" s="63"/>
      <c r="IUW20" s="63"/>
      <c r="IUX20" s="63"/>
      <c r="IUY20" s="63"/>
      <c r="IUZ20" s="63"/>
      <c r="IVA20" s="63"/>
      <c r="IVB20" s="63"/>
      <c r="IVC20" s="63"/>
      <c r="IVD20" s="63"/>
      <c r="IVE20" s="63"/>
      <c r="IVF20" s="63"/>
      <c r="IVG20" s="63"/>
      <c r="IVH20" s="63"/>
      <c r="IVI20" s="63"/>
      <c r="IVJ20" s="63"/>
      <c r="IVK20" s="63"/>
      <c r="IVL20" s="63"/>
      <c r="IVM20" s="63"/>
      <c r="IVN20" s="63"/>
      <c r="IVO20" s="63"/>
      <c r="IVP20" s="63"/>
      <c r="IVQ20" s="63"/>
      <c r="IVR20" s="63"/>
      <c r="IVS20" s="63"/>
      <c r="IVT20" s="63"/>
      <c r="IVU20" s="63"/>
      <c r="IVV20" s="63"/>
      <c r="IVW20" s="63"/>
      <c r="IVX20" s="63"/>
      <c r="IVY20" s="63"/>
      <c r="IVZ20" s="63"/>
      <c r="IWA20" s="63"/>
      <c r="IWB20" s="63"/>
      <c r="IWC20" s="63"/>
      <c r="IWD20" s="63"/>
      <c r="IWE20" s="63"/>
      <c r="IWF20" s="63"/>
      <c r="IWG20" s="63"/>
      <c r="IWH20" s="63"/>
      <c r="IWI20" s="63"/>
      <c r="IWJ20" s="63"/>
      <c r="IWK20" s="63"/>
      <c r="IWL20" s="63"/>
      <c r="IWM20" s="63"/>
      <c r="IWN20" s="63"/>
      <c r="IWO20" s="63"/>
      <c r="IWP20" s="63"/>
      <c r="IWQ20" s="63"/>
      <c r="IWR20" s="63"/>
      <c r="IWS20" s="63"/>
      <c r="IWT20" s="63"/>
      <c r="IWU20" s="63"/>
      <c r="IWV20" s="63"/>
      <c r="IWW20" s="63"/>
      <c r="IWX20" s="63"/>
      <c r="IWY20" s="63"/>
      <c r="IWZ20" s="63"/>
      <c r="IXA20" s="63"/>
      <c r="IXB20" s="63"/>
      <c r="IXC20" s="63"/>
      <c r="IXD20" s="63"/>
      <c r="IXE20" s="63"/>
      <c r="IXF20" s="63"/>
      <c r="IXG20" s="63"/>
      <c r="IXH20" s="63"/>
      <c r="IXI20" s="63"/>
      <c r="IXJ20" s="63"/>
      <c r="IXK20" s="63"/>
      <c r="IXL20" s="63"/>
      <c r="IXM20" s="63"/>
      <c r="IXN20" s="63"/>
      <c r="IXO20" s="63"/>
      <c r="IXP20" s="63"/>
      <c r="IXQ20" s="63"/>
      <c r="IXR20" s="63"/>
      <c r="IXS20" s="63"/>
      <c r="IXT20" s="63"/>
      <c r="IXU20" s="63"/>
      <c r="IXV20" s="63"/>
      <c r="IXW20" s="63"/>
      <c r="IXX20" s="63"/>
      <c r="IXY20" s="63"/>
      <c r="IXZ20" s="63"/>
      <c r="IYA20" s="63"/>
      <c r="IYB20" s="63"/>
      <c r="IYC20" s="63"/>
      <c r="IYD20" s="63"/>
      <c r="IYE20" s="63"/>
      <c r="IYF20" s="63"/>
      <c r="IYG20" s="63"/>
      <c r="IYH20" s="63"/>
      <c r="IYI20" s="63"/>
      <c r="IYJ20" s="63"/>
      <c r="IYK20" s="63"/>
      <c r="IYL20" s="63"/>
      <c r="IYM20" s="63"/>
      <c r="IYN20" s="63"/>
      <c r="IYO20" s="63"/>
      <c r="IYP20" s="63"/>
      <c r="IYQ20" s="63"/>
      <c r="IYR20" s="63"/>
      <c r="IYS20" s="63"/>
      <c r="IYT20" s="63"/>
      <c r="IYU20" s="63"/>
      <c r="IYV20" s="63"/>
      <c r="IYW20" s="63"/>
      <c r="IYX20" s="63"/>
      <c r="IYY20" s="63"/>
      <c r="IYZ20" s="63"/>
      <c r="IZA20" s="63"/>
      <c r="IZB20" s="63"/>
      <c r="IZC20" s="63"/>
      <c r="IZD20" s="63"/>
      <c r="IZE20" s="63"/>
      <c r="IZF20" s="63"/>
      <c r="IZG20" s="63"/>
      <c r="IZH20" s="63"/>
      <c r="IZI20" s="63"/>
      <c r="IZJ20" s="63"/>
      <c r="IZK20" s="63"/>
      <c r="IZL20" s="63"/>
      <c r="IZM20" s="63"/>
      <c r="IZN20" s="63"/>
      <c r="IZO20" s="63"/>
      <c r="IZP20" s="63"/>
      <c r="IZQ20" s="63"/>
      <c r="IZR20" s="63"/>
      <c r="IZS20" s="63"/>
      <c r="IZT20" s="63"/>
      <c r="IZU20" s="63"/>
      <c r="IZV20" s="63"/>
      <c r="IZW20" s="63"/>
      <c r="IZX20" s="63"/>
      <c r="IZY20" s="63"/>
      <c r="IZZ20" s="63"/>
      <c r="JAA20" s="63"/>
      <c r="JAB20" s="63"/>
      <c r="JAC20" s="63"/>
      <c r="JAD20" s="63"/>
      <c r="JAE20" s="63"/>
      <c r="JAF20" s="63"/>
      <c r="JAG20" s="63"/>
      <c r="JAH20" s="63"/>
      <c r="JAI20" s="63"/>
      <c r="JAJ20" s="63"/>
      <c r="JAK20" s="63"/>
      <c r="JAL20" s="63"/>
      <c r="JAM20" s="63"/>
      <c r="JAN20" s="63"/>
      <c r="JAO20" s="63"/>
      <c r="JAP20" s="63"/>
      <c r="JAQ20" s="63"/>
      <c r="JAR20" s="63"/>
      <c r="JAS20" s="63"/>
      <c r="JAT20" s="63"/>
      <c r="JAU20" s="63"/>
      <c r="JAV20" s="63"/>
      <c r="JAW20" s="63"/>
      <c r="JAX20" s="63"/>
      <c r="JAY20" s="63"/>
      <c r="JAZ20" s="63"/>
      <c r="JBA20" s="63"/>
      <c r="JBB20" s="63"/>
      <c r="JBC20" s="63"/>
      <c r="JBD20" s="63"/>
      <c r="JBE20" s="63"/>
      <c r="JBF20" s="63"/>
      <c r="JBG20" s="63"/>
      <c r="JBH20" s="63"/>
      <c r="JBI20" s="63"/>
      <c r="JBJ20" s="63"/>
      <c r="JBK20" s="63"/>
      <c r="JBL20" s="63"/>
      <c r="JBM20" s="63"/>
      <c r="JBN20" s="63"/>
      <c r="JBO20" s="63"/>
      <c r="JBP20" s="63"/>
      <c r="JBQ20" s="63"/>
      <c r="JBR20" s="63"/>
      <c r="JBS20" s="63"/>
      <c r="JBT20" s="63"/>
      <c r="JBU20" s="63"/>
      <c r="JBV20" s="63"/>
      <c r="JBW20" s="63"/>
      <c r="JBX20" s="63"/>
      <c r="JBY20" s="63"/>
      <c r="JBZ20" s="63"/>
      <c r="JCA20" s="63"/>
      <c r="JCB20" s="63"/>
      <c r="JCC20" s="63"/>
      <c r="JCD20" s="63"/>
      <c r="JCE20" s="63"/>
      <c r="JCF20" s="63"/>
      <c r="JCG20" s="63"/>
      <c r="JCH20" s="63"/>
      <c r="JCI20" s="63"/>
      <c r="JCJ20" s="63"/>
      <c r="JCK20" s="63"/>
      <c r="JCL20" s="63"/>
      <c r="JCM20" s="63"/>
      <c r="JCN20" s="63"/>
      <c r="JCO20" s="63"/>
      <c r="JCP20" s="63"/>
      <c r="JCQ20" s="63"/>
      <c r="JCR20" s="63"/>
      <c r="JCS20" s="63"/>
      <c r="JCT20" s="63"/>
      <c r="JCU20" s="63"/>
      <c r="JCV20" s="63"/>
      <c r="JCW20" s="63"/>
      <c r="JCX20" s="63"/>
      <c r="JCY20" s="63"/>
      <c r="JCZ20" s="63"/>
      <c r="JDA20" s="63"/>
      <c r="JDB20" s="63"/>
      <c r="JDC20" s="63"/>
      <c r="JDD20" s="63"/>
      <c r="JDE20" s="63"/>
      <c r="JDF20" s="63"/>
      <c r="JDG20" s="63"/>
      <c r="JDH20" s="63"/>
      <c r="JDI20" s="63"/>
      <c r="JDJ20" s="63"/>
      <c r="JDK20" s="63"/>
      <c r="JDL20" s="63"/>
      <c r="JDM20" s="63"/>
      <c r="JDN20" s="63"/>
      <c r="JDO20" s="63"/>
      <c r="JDP20" s="63"/>
      <c r="JDQ20" s="63"/>
      <c r="JDR20" s="63"/>
      <c r="JDS20" s="63"/>
      <c r="JDT20" s="63"/>
      <c r="JDU20" s="63"/>
      <c r="JDV20" s="63"/>
      <c r="JDW20" s="63"/>
      <c r="JDX20" s="63"/>
      <c r="JDY20" s="63"/>
      <c r="JDZ20" s="63"/>
      <c r="JEA20" s="63"/>
      <c r="JEB20" s="63"/>
      <c r="JEC20" s="63"/>
      <c r="JED20" s="63"/>
      <c r="JEE20" s="63"/>
      <c r="JEF20" s="63"/>
      <c r="JEG20" s="63"/>
      <c r="JEH20" s="63"/>
      <c r="JEI20" s="63"/>
      <c r="JEJ20" s="63"/>
      <c r="JEK20" s="63"/>
      <c r="JEL20" s="63"/>
      <c r="JEM20" s="63"/>
      <c r="JEN20" s="63"/>
      <c r="JEO20" s="63"/>
      <c r="JEP20" s="63"/>
      <c r="JEQ20" s="63"/>
      <c r="JER20" s="63"/>
      <c r="JES20" s="63"/>
      <c r="JET20" s="63"/>
      <c r="JEU20" s="63"/>
      <c r="JEV20" s="63"/>
      <c r="JEW20" s="63"/>
      <c r="JEX20" s="63"/>
      <c r="JEY20" s="63"/>
      <c r="JEZ20" s="63"/>
      <c r="JFA20" s="63"/>
      <c r="JFB20" s="63"/>
      <c r="JFC20" s="63"/>
      <c r="JFD20" s="63"/>
      <c r="JFE20" s="63"/>
      <c r="JFF20" s="63"/>
      <c r="JFG20" s="63"/>
      <c r="JFH20" s="63"/>
      <c r="JFI20" s="63"/>
      <c r="JFJ20" s="63"/>
      <c r="JFK20" s="63"/>
      <c r="JFL20" s="63"/>
      <c r="JFM20" s="63"/>
      <c r="JFN20" s="63"/>
      <c r="JFO20" s="63"/>
      <c r="JFP20" s="63"/>
      <c r="JFQ20" s="63"/>
      <c r="JFR20" s="63"/>
      <c r="JFS20" s="63"/>
      <c r="JFT20" s="63"/>
      <c r="JFU20" s="63"/>
      <c r="JFV20" s="63"/>
      <c r="JFW20" s="63"/>
      <c r="JFX20" s="63"/>
      <c r="JFY20" s="63"/>
      <c r="JFZ20" s="63"/>
      <c r="JGA20" s="63"/>
      <c r="JGB20" s="63"/>
      <c r="JGC20" s="63"/>
      <c r="JGD20" s="63"/>
      <c r="JGE20" s="63"/>
      <c r="JGF20" s="63"/>
      <c r="JGG20" s="63"/>
      <c r="JGH20" s="63"/>
      <c r="JGI20" s="63"/>
      <c r="JGJ20" s="63"/>
      <c r="JGK20" s="63"/>
      <c r="JGL20" s="63"/>
      <c r="JGM20" s="63"/>
      <c r="JGN20" s="63"/>
      <c r="JGO20" s="63"/>
      <c r="JGP20" s="63"/>
      <c r="JGQ20" s="63"/>
      <c r="JGR20" s="63"/>
      <c r="JGS20" s="63"/>
      <c r="JGT20" s="63"/>
      <c r="JGU20" s="63"/>
      <c r="JGV20" s="63"/>
      <c r="JGW20" s="63"/>
      <c r="JGX20" s="63"/>
      <c r="JGY20" s="63"/>
      <c r="JGZ20" s="63"/>
      <c r="JHA20" s="63"/>
      <c r="JHB20" s="63"/>
      <c r="JHC20" s="63"/>
      <c r="JHD20" s="63"/>
      <c r="JHE20" s="63"/>
      <c r="JHF20" s="63"/>
      <c r="JHG20" s="63"/>
      <c r="JHH20" s="63"/>
      <c r="JHI20" s="63"/>
      <c r="JHJ20" s="63"/>
      <c r="JHK20" s="63"/>
      <c r="JHL20" s="63"/>
      <c r="JHM20" s="63"/>
      <c r="JHN20" s="63"/>
      <c r="JHO20" s="63"/>
      <c r="JHP20" s="63"/>
      <c r="JHQ20" s="63"/>
      <c r="JHR20" s="63"/>
      <c r="JHS20" s="63"/>
      <c r="JHT20" s="63"/>
      <c r="JHU20" s="63"/>
      <c r="JHV20" s="63"/>
      <c r="JHW20" s="63"/>
      <c r="JHX20" s="63"/>
      <c r="JHY20" s="63"/>
      <c r="JHZ20" s="63"/>
      <c r="JIA20" s="63"/>
      <c r="JIB20" s="63"/>
      <c r="JIC20" s="63"/>
      <c r="JID20" s="63"/>
      <c r="JIE20" s="63"/>
      <c r="JIF20" s="63"/>
      <c r="JIG20" s="63"/>
      <c r="JIH20" s="63"/>
      <c r="JII20" s="63"/>
      <c r="JIJ20" s="63"/>
      <c r="JIK20" s="63"/>
      <c r="JIL20" s="63"/>
      <c r="JIM20" s="63"/>
      <c r="JIN20" s="63"/>
      <c r="JIO20" s="63"/>
      <c r="JIP20" s="63"/>
      <c r="JIQ20" s="63"/>
      <c r="JIR20" s="63"/>
      <c r="JIS20" s="63"/>
      <c r="JIT20" s="63"/>
      <c r="JIU20" s="63"/>
      <c r="JIV20" s="63"/>
      <c r="JIW20" s="63"/>
      <c r="JIX20" s="63"/>
      <c r="JIY20" s="63"/>
      <c r="JIZ20" s="63"/>
      <c r="JJA20" s="63"/>
      <c r="JJB20" s="63"/>
      <c r="JJC20" s="63"/>
      <c r="JJD20" s="63"/>
      <c r="JJE20" s="63"/>
      <c r="JJF20" s="63"/>
      <c r="JJG20" s="63"/>
      <c r="JJH20" s="63"/>
      <c r="JJI20" s="63"/>
      <c r="JJJ20" s="63"/>
      <c r="JJK20" s="63"/>
      <c r="JJL20" s="63"/>
      <c r="JJM20" s="63"/>
      <c r="JJN20" s="63"/>
      <c r="JJO20" s="63"/>
      <c r="JJP20" s="63"/>
      <c r="JJQ20" s="63"/>
      <c r="JJR20" s="63"/>
      <c r="JJS20" s="63"/>
      <c r="JJT20" s="63"/>
      <c r="JJU20" s="63"/>
      <c r="JJV20" s="63"/>
      <c r="JJW20" s="63"/>
      <c r="JJX20" s="63"/>
      <c r="JJY20" s="63"/>
      <c r="JJZ20" s="63"/>
      <c r="JKA20" s="63"/>
      <c r="JKB20" s="63"/>
      <c r="JKC20" s="63"/>
      <c r="JKD20" s="63"/>
      <c r="JKE20" s="63"/>
      <c r="JKF20" s="63"/>
      <c r="JKG20" s="63"/>
      <c r="JKH20" s="63"/>
      <c r="JKI20" s="63"/>
      <c r="JKJ20" s="63"/>
      <c r="JKK20" s="63"/>
      <c r="JKL20" s="63"/>
      <c r="JKM20" s="63"/>
      <c r="JKN20" s="63"/>
      <c r="JKO20" s="63"/>
      <c r="JKP20" s="63"/>
      <c r="JKQ20" s="63"/>
      <c r="JKR20" s="63"/>
      <c r="JKS20" s="63"/>
      <c r="JKT20" s="63"/>
      <c r="JKU20" s="63"/>
      <c r="JKV20" s="63"/>
      <c r="JKW20" s="63"/>
      <c r="JKX20" s="63"/>
      <c r="JKY20" s="63"/>
      <c r="JKZ20" s="63"/>
      <c r="JLA20" s="63"/>
      <c r="JLB20" s="63"/>
      <c r="JLC20" s="63"/>
      <c r="JLD20" s="63"/>
      <c r="JLE20" s="63"/>
      <c r="JLF20" s="63"/>
      <c r="JLG20" s="63"/>
      <c r="JLH20" s="63"/>
      <c r="JLI20" s="63"/>
      <c r="JLJ20" s="63"/>
      <c r="JLK20" s="63"/>
      <c r="JLL20" s="63"/>
      <c r="JLM20" s="63"/>
      <c r="JLN20" s="63"/>
      <c r="JLO20" s="63"/>
      <c r="JLP20" s="63"/>
      <c r="JLQ20" s="63"/>
      <c r="JLR20" s="63"/>
      <c r="JLS20" s="63"/>
      <c r="JLT20" s="63"/>
      <c r="JLU20" s="63"/>
      <c r="JLV20" s="63"/>
      <c r="JLW20" s="63"/>
      <c r="JLX20" s="63"/>
      <c r="JLY20" s="63"/>
      <c r="JLZ20" s="63"/>
      <c r="JMA20" s="63"/>
      <c r="JMB20" s="63"/>
      <c r="JMC20" s="63"/>
      <c r="JMD20" s="63"/>
      <c r="JME20" s="63"/>
      <c r="JMF20" s="63"/>
      <c r="JMG20" s="63"/>
      <c r="JMH20" s="63"/>
      <c r="JMI20" s="63"/>
      <c r="JMJ20" s="63"/>
      <c r="JMK20" s="63"/>
      <c r="JML20" s="63"/>
      <c r="JMM20" s="63"/>
      <c r="JMN20" s="63"/>
      <c r="JMO20" s="63"/>
      <c r="JMP20" s="63"/>
      <c r="JMQ20" s="63"/>
      <c r="JMR20" s="63"/>
      <c r="JMS20" s="63"/>
      <c r="JMT20" s="63"/>
      <c r="JMU20" s="63"/>
      <c r="JMV20" s="63"/>
      <c r="JMW20" s="63"/>
      <c r="JMX20" s="63"/>
      <c r="JMY20" s="63"/>
      <c r="JMZ20" s="63"/>
      <c r="JNA20" s="63"/>
      <c r="JNB20" s="63"/>
      <c r="JNC20" s="63"/>
      <c r="JND20" s="63"/>
      <c r="JNE20" s="63"/>
      <c r="JNF20" s="63"/>
      <c r="JNG20" s="63"/>
      <c r="JNH20" s="63"/>
      <c r="JNI20" s="63"/>
      <c r="JNJ20" s="63"/>
      <c r="JNK20" s="63"/>
      <c r="JNL20" s="63"/>
      <c r="JNM20" s="63"/>
      <c r="JNN20" s="63"/>
      <c r="JNO20" s="63"/>
      <c r="JNP20" s="63"/>
      <c r="JNQ20" s="63"/>
      <c r="JNR20" s="63"/>
      <c r="JNS20" s="63"/>
      <c r="JNT20" s="63"/>
      <c r="JNU20" s="63"/>
      <c r="JNV20" s="63"/>
      <c r="JNW20" s="63"/>
      <c r="JNX20" s="63"/>
      <c r="JNY20" s="63"/>
      <c r="JNZ20" s="63"/>
      <c r="JOA20" s="63"/>
      <c r="JOB20" s="63"/>
      <c r="JOC20" s="63"/>
      <c r="JOD20" s="63"/>
      <c r="JOE20" s="63"/>
      <c r="JOF20" s="63"/>
      <c r="JOG20" s="63"/>
      <c r="JOH20" s="63"/>
      <c r="JOI20" s="63"/>
      <c r="JOJ20" s="63"/>
      <c r="JOK20" s="63"/>
      <c r="JOL20" s="63"/>
      <c r="JOM20" s="63"/>
      <c r="JON20" s="63"/>
      <c r="JOO20" s="63"/>
      <c r="JOP20" s="63"/>
      <c r="JOQ20" s="63"/>
      <c r="JOR20" s="63"/>
      <c r="JOS20" s="63"/>
      <c r="JOT20" s="63"/>
      <c r="JOU20" s="63"/>
      <c r="JOV20" s="63"/>
      <c r="JOW20" s="63"/>
      <c r="JOX20" s="63"/>
      <c r="JOY20" s="63"/>
      <c r="JOZ20" s="63"/>
      <c r="JPA20" s="63"/>
      <c r="JPB20" s="63"/>
      <c r="JPC20" s="63"/>
      <c r="JPD20" s="63"/>
      <c r="JPE20" s="63"/>
      <c r="JPF20" s="63"/>
      <c r="JPG20" s="63"/>
      <c r="JPH20" s="63"/>
      <c r="JPI20" s="63"/>
      <c r="JPJ20" s="63"/>
      <c r="JPK20" s="63"/>
      <c r="JPL20" s="63"/>
      <c r="JPM20" s="63"/>
      <c r="JPN20" s="63"/>
      <c r="JPO20" s="63"/>
      <c r="JPP20" s="63"/>
      <c r="JPQ20" s="63"/>
      <c r="JPR20" s="63"/>
      <c r="JPS20" s="63"/>
      <c r="JPT20" s="63"/>
      <c r="JPU20" s="63"/>
      <c r="JPV20" s="63"/>
      <c r="JPW20" s="63"/>
      <c r="JPX20" s="63"/>
      <c r="JPY20" s="63"/>
      <c r="JPZ20" s="63"/>
      <c r="JQA20" s="63"/>
      <c r="JQB20" s="63"/>
      <c r="JQC20" s="63"/>
      <c r="JQD20" s="63"/>
      <c r="JQE20" s="63"/>
      <c r="JQF20" s="63"/>
      <c r="JQG20" s="63"/>
      <c r="JQH20" s="63"/>
      <c r="JQI20" s="63"/>
      <c r="JQJ20" s="63"/>
      <c r="JQK20" s="63"/>
      <c r="JQL20" s="63"/>
      <c r="JQM20" s="63"/>
      <c r="JQN20" s="63"/>
      <c r="JQO20" s="63"/>
      <c r="JQP20" s="63"/>
      <c r="JQQ20" s="63"/>
      <c r="JQR20" s="63"/>
      <c r="JQS20" s="63"/>
      <c r="JQT20" s="63"/>
      <c r="JQU20" s="63"/>
      <c r="JQV20" s="63"/>
      <c r="JQW20" s="63"/>
      <c r="JQX20" s="63"/>
      <c r="JQY20" s="63"/>
      <c r="JQZ20" s="63"/>
      <c r="JRA20" s="63"/>
      <c r="JRB20" s="63"/>
      <c r="JRC20" s="63"/>
      <c r="JRD20" s="63"/>
      <c r="JRE20" s="63"/>
      <c r="JRF20" s="63"/>
      <c r="JRG20" s="63"/>
      <c r="JRH20" s="63"/>
      <c r="JRI20" s="63"/>
      <c r="JRJ20" s="63"/>
      <c r="JRK20" s="63"/>
      <c r="JRL20" s="63"/>
      <c r="JRM20" s="63"/>
      <c r="JRN20" s="63"/>
      <c r="JRO20" s="63"/>
      <c r="JRP20" s="63"/>
      <c r="JRQ20" s="63"/>
      <c r="JRR20" s="63"/>
      <c r="JRS20" s="63"/>
      <c r="JRT20" s="63"/>
      <c r="JRU20" s="63"/>
      <c r="JRV20" s="63"/>
      <c r="JRW20" s="63"/>
      <c r="JRX20" s="63"/>
      <c r="JRY20" s="63"/>
      <c r="JRZ20" s="63"/>
      <c r="JSA20" s="63"/>
      <c r="JSB20" s="63"/>
      <c r="JSC20" s="63"/>
      <c r="JSD20" s="63"/>
      <c r="JSE20" s="63"/>
      <c r="JSF20" s="63"/>
      <c r="JSG20" s="63"/>
      <c r="JSH20" s="63"/>
      <c r="JSI20" s="63"/>
      <c r="JSJ20" s="63"/>
      <c r="JSK20" s="63"/>
      <c r="JSL20" s="63"/>
      <c r="JSM20" s="63"/>
      <c r="JSN20" s="63"/>
      <c r="JSO20" s="63"/>
      <c r="JSP20" s="63"/>
      <c r="JSQ20" s="63"/>
      <c r="JSR20" s="63"/>
      <c r="JSS20" s="63"/>
      <c r="JST20" s="63"/>
      <c r="JSU20" s="63"/>
      <c r="JSV20" s="63"/>
      <c r="JSW20" s="63"/>
      <c r="JSX20" s="63"/>
      <c r="JSY20" s="63"/>
      <c r="JSZ20" s="63"/>
      <c r="JTA20" s="63"/>
      <c r="JTB20" s="63"/>
      <c r="JTC20" s="63"/>
      <c r="JTD20" s="63"/>
      <c r="JTE20" s="63"/>
      <c r="JTF20" s="63"/>
      <c r="JTG20" s="63"/>
      <c r="JTH20" s="63"/>
      <c r="JTI20" s="63"/>
      <c r="JTJ20" s="63"/>
      <c r="JTK20" s="63"/>
      <c r="JTL20" s="63"/>
      <c r="JTM20" s="63"/>
      <c r="JTN20" s="63"/>
      <c r="JTO20" s="63"/>
      <c r="JTP20" s="63"/>
      <c r="JTQ20" s="63"/>
      <c r="JTR20" s="63"/>
      <c r="JTS20" s="63"/>
      <c r="JTT20" s="63"/>
      <c r="JTU20" s="63"/>
      <c r="JTV20" s="63"/>
      <c r="JTW20" s="63"/>
      <c r="JTX20" s="63"/>
      <c r="JTY20" s="63"/>
      <c r="JTZ20" s="63"/>
      <c r="JUA20" s="63"/>
      <c r="JUB20" s="63"/>
      <c r="JUC20" s="63"/>
      <c r="JUD20" s="63"/>
      <c r="JUE20" s="63"/>
      <c r="JUF20" s="63"/>
      <c r="JUG20" s="63"/>
      <c r="JUH20" s="63"/>
      <c r="JUI20" s="63"/>
      <c r="JUJ20" s="63"/>
      <c r="JUK20" s="63"/>
      <c r="JUL20" s="63"/>
      <c r="JUM20" s="63"/>
      <c r="JUN20" s="63"/>
      <c r="JUO20" s="63"/>
      <c r="JUP20" s="63"/>
      <c r="JUQ20" s="63"/>
      <c r="JUR20" s="63"/>
      <c r="JUS20" s="63"/>
      <c r="JUT20" s="63"/>
      <c r="JUU20" s="63"/>
      <c r="JUV20" s="63"/>
      <c r="JUW20" s="63"/>
      <c r="JUX20" s="63"/>
      <c r="JUY20" s="63"/>
      <c r="JUZ20" s="63"/>
      <c r="JVA20" s="63"/>
      <c r="JVB20" s="63"/>
      <c r="JVC20" s="63"/>
      <c r="JVD20" s="63"/>
      <c r="JVE20" s="63"/>
      <c r="JVF20" s="63"/>
      <c r="JVG20" s="63"/>
      <c r="JVH20" s="63"/>
      <c r="JVI20" s="63"/>
      <c r="JVJ20" s="63"/>
      <c r="JVK20" s="63"/>
      <c r="JVL20" s="63"/>
      <c r="JVM20" s="63"/>
      <c r="JVN20" s="63"/>
      <c r="JVO20" s="63"/>
      <c r="JVP20" s="63"/>
      <c r="JVQ20" s="63"/>
      <c r="JVR20" s="63"/>
      <c r="JVS20" s="63"/>
      <c r="JVT20" s="63"/>
      <c r="JVU20" s="63"/>
      <c r="JVV20" s="63"/>
      <c r="JVW20" s="63"/>
      <c r="JVX20" s="63"/>
      <c r="JVY20" s="63"/>
      <c r="JVZ20" s="63"/>
      <c r="JWA20" s="63"/>
      <c r="JWB20" s="63"/>
      <c r="JWC20" s="63"/>
      <c r="JWD20" s="63"/>
      <c r="JWE20" s="63"/>
      <c r="JWF20" s="63"/>
      <c r="JWG20" s="63"/>
      <c r="JWH20" s="63"/>
      <c r="JWI20" s="63"/>
      <c r="JWJ20" s="63"/>
      <c r="JWK20" s="63"/>
      <c r="JWL20" s="63"/>
      <c r="JWM20" s="63"/>
      <c r="JWN20" s="63"/>
      <c r="JWO20" s="63"/>
      <c r="JWP20" s="63"/>
      <c r="JWQ20" s="63"/>
      <c r="JWR20" s="63"/>
      <c r="JWS20" s="63"/>
      <c r="JWT20" s="63"/>
      <c r="JWU20" s="63"/>
      <c r="JWV20" s="63"/>
      <c r="JWW20" s="63"/>
      <c r="JWX20" s="63"/>
      <c r="JWY20" s="63"/>
      <c r="JWZ20" s="63"/>
      <c r="JXA20" s="63"/>
      <c r="JXB20" s="63"/>
      <c r="JXC20" s="63"/>
      <c r="JXD20" s="63"/>
      <c r="JXE20" s="63"/>
      <c r="JXF20" s="63"/>
      <c r="JXG20" s="63"/>
      <c r="JXH20" s="63"/>
      <c r="JXI20" s="63"/>
      <c r="JXJ20" s="63"/>
      <c r="JXK20" s="63"/>
      <c r="JXL20" s="63"/>
      <c r="JXM20" s="63"/>
      <c r="JXN20" s="63"/>
      <c r="JXO20" s="63"/>
      <c r="JXP20" s="63"/>
      <c r="JXQ20" s="63"/>
      <c r="JXR20" s="63"/>
      <c r="JXS20" s="63"/>
      <c r="JXT20" s="63"/>
      <c r="JXU20" s="63"/>
      <c r="JXV20" s="63"/>
      <c r="JXW20" s="63"/>
      <c r="JXX20" s="63"/>
      <c r="JXY20" s="63"/>
      <c r="JXZ20" s="63"/>
      <c r="JYA20" s="63"/>
      <c r="JYB20" s="63"/>
      <c r="JYC20" s="63"/>
      <c r="JYD20" s="63"/>
      <c r="JYE20" s="63"/>
      <c r="JYF20" s="63"/>
      <c r="JYG20" s="63"/>
      <c r="JYH20" s="63"/>
      <c r="JYI20" s="63"/>
      <c r="JYJ20" s="63"/>
      <c r="JYK20" s="63"/>
      <c r="JYL20" s="63"/>
      <c r="JYM20" s="63"/>
      <c r="JYN20" s="63"/>
      <c r="JYO20" s="63"/>
      <c r="JYP20" s="63"/>
      <c r="JYQ20" s="63"/>
      <c r="JYR20" s="63"/>
      <c r="JYS20" s="63"/>
      <c r="JYT20" s="63"/>
      <c r="JYU20" s="63"/>
      <c r="JYV20" s="63"/>
      <c r="JYW20" s="63"/>
      <c r="JYX20" s="63"/>
      <c r="JYY20" s="63"/>
      <c r="JYZ20" s="63"/>
      <c r="JZA20" s="63"/>
      <c r="JZB20" s="63"/>
      <c r="JZC20" s="63"/>
      <c r="JZD20" s="63"/>
      <c r="JZE20" s="63"/>
      <c r="JZF20" s="63"/>
      <c r="JZG20" s="63"/>
      <c r="JZH20" s="63"/>
      <c r="JZI20" s="63"/>
      <c r="JZJ20" s="63"/>
      <c r="JZK20" s="63"/>
      <c r="JZL20" s="63"/>
      <c r="JZM20" s="63"/>
      <c r="JZN20" s="63"/>
      <c r="JZO20" s="63"/>
      <c r="JZP20" s="63"/>
      <c r="JZQ20" s="63"/>
      <c r="JZR20" s="63"/>
      <c r="JZS20" s="63"/>
      <c r="JZT20" s="63"/>
      <c r="JZU20" s="63"/>
      <c r="JZV20" s="63"/>
      <c r="JZW20" s="63"/>
      <c r="JZX20" s="63"/>
      <c r="JZY20" s="63"/>
      <c r="JZZ20" s="63"/>
      <c r="KAA20" s="63"/>
      <c r="KAB20" s="63"/>
      <c r="KAC20" s="63"/>
      <c r="KAD20" s="63"/>
      <c r="KAE20" s="63"/>
      <c r="KAF20" s="63"/>
      <c r="KAG20" s="63"/>
      <c r="KAH20" s="63"/>
      <c r="KAI20" s="63"/>
      <c r="KAJ20" s="63"/>
      <c r="KAK20" s="63"/>
      <c r="KAL20" s="63"/>
      <c r="KAM20" s="63"/>
      <c r="KAN20" s="63"/>
      <c r="KAO20" s="63"/>
      <c r="KAP20" s="63"/>
      <c r="KAQ20" s="63"/>
      <c r="KAR20" s="63"/>
      <c r="KAS20" s="63"/>
      <c r="KAT20" s="63"/>
      <c r="KAU20" s="63"/>
      <c r="KAV20" s="63"/>
      <c r="KAW20" s="63"/>
      <c r="KAX20" s="63"/>
      <c r="KAY20" s="63"/>
      <c r="KAZ20" s="63"/>
      <c r="KBA20" s="63"/>
      <c r="KBB20" s="63"/>
      <c r="KBC20" s="63"/>
      <c r="KBD20" s="63"/>
      <c r="KBE20" s="63"/>
      <c r="KBF20" s="63"/>
      <c r="KBG20" s="63"/>
      <c r="KBH20" s="63"/>
      <c r="KBI20" s="63"/>
      <c r="KBJ20" s="63"/>
      <c r="KBK20" s="63"/>
      <c r="KBL20" s="63"/>
      <c r="KBM20" s="63"/>
      <c r="KBN20" s="63"/>
      <c r="KBO20" s="63"/>
      <c r="KBP20" s="63"/>
      <c r="KBQ20" s="63"/>
      <c r="KBR20" s="63"/>
      <c r="KBS20" s="63"/>
      <c r="KBT20" s="63"/>
      <c r="KBU20" s="63"/>
      <c r="KBV20" s="63"/>
      <c r="KBW20" s="63"/>
      <c r="KBX20" s="63"/>
      <c r="KBY20" s="63"/>
      <c r="KBZ20" s="63"/>
      <c r="KCA20" s="63"/>
      <c r="KCB20" s="63"/>
      <c r="KCC20" s="63"/>
      <c r="KCD20" s="63"/>
      <c r="KCE20" s="63"/>
      <c r="KCF20" s="63"/>
      <c r="KCG20" s="63"/>
      <c r="KCH20" s="63"/>
      <c r="KCI20" s="63"/>
      <c r="KCJ20" s="63"/>
      <c r="KCK20" s="63"/>
      <c r="KCL20" s="63"/>
      <c r="KCM20" s="63"/>
      <c r="KCN20" s="63"/>
      <c r="KCO20" s="63"/>
      <c r="KCP20" s="63"/>
      <c r="KCQ20" s="63"/>
      <c r="KCR20" s="63"/>
      <c r="KCS20" s="63"/>
      <c r="KCT20" s="63"/>
      <c r="KCU20" s="63"/>
      <c r="KCV20" s="63"/>
      <c r="KCW20" s="63"/>
      <c r="KCX20" s="63"/>
      <c r="KCY20" s="63"/>
      <c r="KCZ20" s="63"/>
      <c r="KDA20" s="63"/>
      <c r="KDB20" s="63"/>
      <c r="KDC20" s="63"/>
      <c r="KDD20" s="63"/>
      <c r="KDE20" s="63"/>
      <c r="KDF20" s="63"/>
      <c r="KDG20" s="63"/>
      <c r="KDH20" s="63"/>
      <c r="KDI20" s="63"/>
      <c r="KDJ20" s="63"/>
      <c r="KDK20" s="63"/>
      <c r="KDL20" s="63"/>
      <c r="KDM20" s="63"/>
      <c r="KDN20" s="63"/>
      <c r="KDO20" s="63"/>
      <c r="KDP20" s="63"/>
      <c r="KDQ20" s="63"/>
      <c r="KDR20" s="63"/>
      <c r="KDS20" s="63"/>
      <c r="KDT20" s="63"/>
      <c r="KDU20" s="63"/>
      <c r="KDV20" s="63"/>
      <c r="KDW20" s="63"/>
      <c r="KDX20" s="63"/>
      <c r="KDY20" s="63"/>
      <c r="KDZ20" s="63"/>
      <c r="KEA20" s="63"/>
      <c r="KEB20" s="63"/>
      <c r="KEC20" s="63"/>
      <c r="KED20" s="63"/>
      <c r="KEE20" s="63"/>
      <c r="KEF20" s="63"/>
      <c r="KEG20" s="63"/>
      <c r="KEH20" s="63"/>
      <c r="KEI20" s="63"/>
      <c r="KEJ20" s="63"/>
      <c r="KEK20" s="63"/>
      <c r="KEL20" s="63"/>
      <c r="KEM20" s="63"/>
      <c r="KEN20" s="63"/>
      <c r="KEO20" s="63"/>
      <c r="KEP20" s="63"/>
      <c r="KEQ20" s="63"/>
      <c r="KER20" s="63"/>
      <c r="KES20" s="63"/>
      <c r="KET20" s="63"/>
      <c r="KEU20" s="63"/>
      <c r="KEV20" s="63"/>
      <c r="KEW20" s="63"/>
      <c r="KEX20" s="63"/>
      <c r="KEY20" s="63"/>
      <c r="KEZ20" s="63"/>
      <c r="KFA20" s="63"/>
      <c r="KFB20" s="63"/>
      <c r="KFC20" s="63"/>
      <c r="KFD20" s="63"/>
      <c r="KFE20" s="63"/>
      <c r="KFF20" s="63"/>
      <c r="KFG20" s="63"/>
      <c r="KFH20" s="63"/>
      <c r="KFI20" s="63"/>
      <c r="KFJ20" s="63"/>
      <c r="KFK20" s="63"/>
      <c r="KFL20" s="63"/>
      <c r="KFM20" s="63"/>
      <c r="KFN20" s="63"/>
      <c r="KFO20" s="63"/>
      <c r="KFP20" s="63"/>
      <c r="KFQ20" s="63"/>
      <c r="KFR20" s="63"/>
      <c r="KFS20" s="63"/>
      <c r="KFT20" s="63"/>
      <c r="KFU20" s="63"/>
      <c r="KFV20" s="63"/>
      <c r="KFW20" s="63"/>
      <c r="KFX20" s="63"/>
      <c r="KFY20" s="63"/>
      <c r="KFZ20" s="63"/>
      <c r="KGA20" s="63"/>
      <c r="KGB20" s="63"/>
      <c r="KGC20" s="63"/>
      <c r="KGD20" s="63"/>
      <c r="KGE20" s="63"/>
      <c r="KGF20" s="63"/>
      <c r="KGG20" s="63"/>
      <c r="KGH20" s="63"/>
      <c r="KGI20" s="63"/>
      <c r="KGJ20" s="63"/>
      <c r="KGK20" s="63"/>
      <c r="KGL20" s="63"/>
      <c r="KGM20" s="63"/>
      <c r="KGN20" s="63"/>
      <c r="KGO20" s="63"/>
      <c r="KGP20" s="63"/>
      <c r="KGQ20" s="63"/>
      <c r="KGR20" s="63"/>
      <c r="KGS20" s="63"/>
      <c r="KGT20" s="63"/>
      <c r="KGU20" s="63"/>
      <c r="KGV20" s="63"/>
      <c r="KGW20" s="63"/>
      <c r="KGX20" s="63"/>
      <c r="KGY20" s="63"/>
      <c r="KGZ20" s="63"/>
      <c r="KHA20" s="63"/>
      <c r="KHB20" s="63"/>
      <c r="KHC20" s="63"/>
      <c r="KHD20" s="63"/>
      <c r="KHE20" s="63"/>
      <c r="KHF20" s="63"/>
      <c r="KHG20" s="63"/>
      <c r="KHH20" s="63"/>
      <c r="KHI20" s="63"/>
      <c r="KHJ20" s="63"/>
      <c r="KHK20" s="63"/>
      <c r="KHL20" s="63"/>
      <c r="KHM20" s="63"/>
      <c r="KHN20" s="63"/>
      <c r="KHO20" s="63"/>
      <c r="KHP20" s="63"/>
      <c r="KHQ20" s="63"/>
      <c r="KHR20" s="63"/>
      <c r="KHS20" s="63"/>
      <c r="KHT20" s="63"/>
      <c r="KHU20" s="63"/>
      <c r="KHV20" s="63"/>
      <c r="KHW20" s="63"/>
      <c r="KHX20" s="63"/>
      <c r="KHY20" s="63"/>
      <c r="KHZ20" s="63"/>
      <c r="KIA20" s="63"/>
      <c r="KIB20" s="63"/>
      <c r="KIC20" s="63"/>
      <c r="KID20" s="63"/>
      <c r="KIE20" s="63"/>
      <c r="KIF20" s="63"/>
      <c r="KIG20" s="63"/>
      <c r="KIH20" s="63"/>
      <c r="KII20" s="63"/>
      <c r="KIJ20" s="63"/>
      <c r="KIK20" s="63"/>
      <c r="KIL20" s="63"/>
      <c r="KIM20" s="63"/>
      <c r="KIN20" s="63"/>
      <c r="KIO20" s="63"/>
      <c r="KIP20" s="63"/>
      <c r="KIQ20" s="63"/>
      <c r="KIR20" s="63"/>
      <c r="KIS20" s="63"/>
      <c r="KIT20" s="63"/>
      <c r="KIU20" s="63"/>
      <c r="KIV20" s="63"/>
      <c r="KIW20" s="63"/>
      <c r="KIX20" s="63"/>
      <c r="KIY20" s="63"/>
      <c r="KIZ20" s="63"/>
      <c r="KJA20" s="63"/>
      <c r="KJB20" s="63"/>
      <c r="KJC20" s="63"/>
      <c r="KJD20" s="63"/>
      <c r="KJE20" s="63"/>
      <c r="KJF20" s="63"/>
      <c r="KJG20" s="63"/>
      <c r="KJH20" s="63"/>
      <c r="KJI20" s="63"/>
      <c r="KJJ20" s="63"/>
      <c r="KJK20" s="63"/>
      <c r="KJL20" s="63"/>
      <c r="KJM20" s="63"/>
      <c r="KJN20" s="63"/>
      <c r="KJO20" s="63"/>
      <c r="KJP20" s="63"/>
      <c r="KJQ20" s="63"/>
      <c r="KJR20" s="63"/>
      <c r="KJS20" s="63"/>
      <c r="KJT20" s="63"/>
      <c r="KJU20" s="63"/>
      <c r="KJV20" s="63"/>
      <c r="KJW20" s="63"/>
      <c r="KJX20" s="63"/>
      <c r="KJY20" s="63"/>
      <c r="KJZ20" s="63"/>
      <c r="KKA20" s="63"/>
      <c r="KKB20" s="63"/>
      <c r="KKC20" s="63"/>
      <c r="KKD20" s="63"/>
      <c r="KKE20" s="63"/>
      <c r="KKF20" s="63"/>
      <c r="KKG20" s="63"/>
      <c r="KKH20" s="63"/>
      <c r="KKI20" s="63"/>
      <c r="KKJ20" s="63"/>
      <c r="KKK20" s="63"/>
      <c r="KKL20" s="63"/>
      <c r="KKM20" s="63"/>
      <c r="KKN20" s="63"/>
      <c r="KKO20" s="63"/>
      <c r="KKP20" s="63"/>
      <c r="KKQ20" s="63"/>
      <c r="KKR20" s="63"/>
      <c r="KKS20" s="63"/>
      <c r="KKT20" s="63"/>
      <c r="KKU20" s="63"/>
      <c r="KKV20" s="63"/>
      <c r="KKW20" s="63"/>
      <c r="KKX20" s="63"/>
      <c r="KKY20" s="63"/>
      <c r="KKZ20" s="63"/>
      <c r="KLA20" s="63"/>
      <c r="KLB20" s="63"/>
      <c r="KLC20" s="63"/>
      <c r="KLD20" s="63"/>
      <c r="KLE20" s="63"/>
      <c r="KLF20" s="63"/>
      <c r="KLG20" s="63"/>
      <c r="KLH20" s="63"/>
      <c r="KLI20" s="63"/>
      <c r="KLJ20" s="63"/>
      <c r="KLK20" s="63"/>
      <c r="KLL20" s="63"/>
      <c r="KLM20" s="63"/>
      <c r="KLN20" s="63"/>
      <c r="KLO20" s="63"/>
      <c r="KLP20" s="63"/>
      <c r="KLQ20" s="63"/>
      <c r="KLR20" s="63"/>
      <c r="KLS20" s="63"/>
      <c r="KLT20" s="63"/>
      <c r="KLU20" s="63"/>
      <c r="KLV20" s="63"/>
      <c r="KLW20" s="63"/>
      <c r="KLX20" s="63"/>
      <c r="KLY20" s="63"/>
      <c r="KLZ20" s="63"/>
      <c r="KMA20" s="63"/>
      <c r="KMB20" s="63"/>
      <c r="KMC20" s="63"/>
      <c r="KMD20" s="63"/>
      <c r="KME20" s="63"/>
      <c r="KMF20" s="63"/>
      <c r="KMG20" s="63"/>
      <c r="KMH20" s="63"/>
      <c r="KMI20" s="63"/>
      <c r="KMJ20" s="63"/>
      <c r="KMK20" s="63"/>
      <c r="KML20" s="63"/>
      <c r="KMM20" s="63"/>
      <c r="KMN20" s="63"/>
      <c r="KMO20" s="63"/>
      <c r="KMP20" s="63"/>
      <c r="KMQ20" s="63"/>
      <c r="KMR20" s="63"/>
      <c r="KMS20" s="63"/>
      <c r="KMT20" s="63"/>
      <c r="KMU20" s="63"/>
      <c r="KMV20" s="63"/>
      <c r="KMW20" s="63"/>
      <c r="KMX20" s="63"/>
      <c r="KMY20" s="63"/>
      <c r="KMZ20" s="63"/>
      <c r="KNA20" s="63"/>
      <c r="KNB20" s="63"/>
      <c r="KNC20" s="63"/>
      <c r="KND20" s="63"/>
      <c r="KNE20" s="63"/>
      <c r="KNF20" s="63"/>
      <c r="KNG20" s="63"/>
      <c r="KNH20" s="63"/>
      <c r="KNI20" s="63"/>
      <c r="KNJ20" s="63"/>
      <c r="KNK20" s="63"/>
      <c r="KNL20" s="63"/>
      <c r="KNM20" s="63"/>
      <c r="KNN20" s="63"/>
      <c r="KNO20" s="63"/>
      <c r="KNP20" s="63"/>
      <c r="KNQ20" s="63"/>
      <c r="KNR20" s="63"/>
      <c r="KNS20" s="63"/>
      <c r="KNT20" s="63"/>
      <c r="KNU20" s="63"/>
      <c r="KNV20" s="63"/>
      <c r="KNW20" s="63"/>
      <c r="KNX20" s="63"/>
      <c r="KNY20" s="63"/>
      <c r="KNZ20" s="63"/>
      <c r="KOA20" s="63"/>
      <c r="KOB20" s="63"/>
      <c r="KOC20" s="63"/>
      <c r="KOD20" s="63"/>
      <c r="KOE20" s="63"/>
      <c r="KOF20" s="63"/>
      <c r="KOG20" s="63"/>
      <c r="KOH20" s="63"/>
      <c r="KOI20" s="63"/>
      <c r="KOJ20" s="63"/>
      <c r="KOK20" s="63"/>
      <c r="KOL20" s="63"/>
      <c r="KOM20" s="63"/>
      <c r="KON20" s="63"/>
      <c r="KOO20" s="63"/>
      <c r="KOP20" s="63"/>
      <c r="KOQ20" s="63"/>
      <c r="KOR20" s="63"/>
      <c r="KOS20" s="63"/>
      <c r="KOT20" s="63"/>
      <c r="KOU20" s="63"/>
      <c r="KOV20" s="63"/>
      <c r="KOW20" s="63"/>
      <c r="KOX20" s="63"/>
      <c r="KOY20" s="63"/>
      <c r="KOZ20" s="63"/>
      <c r="KPA20" s="63"/>
      <c r="KPB20" s="63"/>
      <c r="KPC20" s="63"/>
      <c r="KPD20" s="63"/>
      <c r="KPE20" s="63"/>
      <c r="KPF20" s="63"/>
      <c r="KPG20" s="63"/>
      <c r="KPH20" s="63"/>
      <c r="KPI20" s="63"/>
      <c r="KPJ20" s="63"/>
      <c r="KPK20" s="63"/>
      <c r="KPL20" s="63"/>
      <c r="KPM20" s="63"/>
      <c r="KPN20" s="63"/>
      <c r="KPO20" s="63"/>
      <c r="KPP20" s="63"/>
      <c r="KPQ20" s="63"/>
      <c r="KPR20" s="63"/>
      <c r="KPS20" s="63"/>
      <c r="KPT20" s="63"/>
      <c r="KPU20" s="63"/>
      <c r="KPV20" s="63"/>
      <c r="KPW20" s="63"/>
      <c r="KPX20" s="63"/>
      <c r="KPY20" s="63"/>
      <c r="KPZ20" s="63"/>
      <c r="KQA20" s="63"/>
      <c r="KQB20" s="63"/>
      <c r="KQC20" s="63"/>
      <c r="KQD20" s="63"/>
      <c r="KQE20" s="63"/>
      <c r="KQF20" s="63"/>
      <c r="KQG20" s="63"/>
      <c r="KQH20" s="63"/>
      <c r="KQI20" s="63"/>
      <c r="KQJ20" s="63"/>
      <c r="KQK20" s="63"/>
      <c r="KQL20" s="63"/>
      <c r="KQM20" s="63"/>
      <c r="KQN20" s="63"/>
      <c r="KQO20" s="63"/>
      <c r="KQP20" s="63"/>
      <c r="KQQ20" s="63"/>
      <c r="KQR20" s="63"/>
      <c r="KQS20" s="63"/>
      <c r="KQT20" s="63"/>
      <c r="KQU20" s="63"/>
      <c r="KQV20" s="63"/>
      <c r="KQW20" s="63"/>
      <c r="KQX20" s="63"/>
      <c r="KQY20" s="63"/>
      <c r="KQZ20" s="63"/>
      <c r="KRA20" s="63"/>
      <c r="KRB20" s="63"/>
      <c r="KRC20" s="63"/>
      <c r="KRD20" s="63"/>
      <c r="KRE20" s="63"/>
      <c r="KRF20" s="63"/>
      <c r="KRG20" s="63"/>
      <c r="KRH20" s="63"/>
      <c r="KRI20" s="63"/>
      <c r="KRJ20" s="63"/>
      <c r="KRK20" s="63"/>
      <c r="KRL20" s="63"/>
      <c r="KRM20" s="63"/>
      <c r="KRN20" s="63"/>
      <c r="KRO20" s="63"/>
      <c r="KRP20" s="63"/>
      <c r="KRQ20" s="63"/>
      <c r="KRR20" s="63"/>
      <c r="KRS20" s="63"/>
      <c r="KRT20" s="63"/>
      <c r="KRU20" s="63"/>
      <c r="KRV20" s="63"/>
      <c r="KRW20" s="63"/>
      <c r="KRX20" s="63"/>
      <c r="KRY20" s="63"/>
      <c r="KRZ20" s="63"/>
      <c r="KSA20" s="63"/>
      <c r="KSB20" s="63"/>
      <c r="KSC20" s="63"/>
      <c r="KSD20" s="63"/>
      <c r="KSE20" s="63"/>
      <c r="KSF20" s="63"/>
      <c r="KSG20" s="63"/>
      <c r="KSH20" s="63"/>
      <c r="KSI20" s="63"/>
      <c r="KSJ20" s="63"/>
      <c r="KSK20" s="63"/>
      <c r="KSL20" s="63"/>
      <c r="KSM20" s="63"/>
      <c r="KSN20" s="63"/>
      <c r="KSO20" s="63"/>
      <c r="KSP20" s="63"/>
      <c r="KSQ20" s="63"/>
      <c r="KSR20" s="63"/>
      <c r="KSS20" s="63"/>
      <c r="KST20" s="63"/>
      <c r="KSU20" s="63"/>
      <c r="KSV20" s="63"/>
      <c r="KSW20" s="63"/>
      <c r="KSX20" s="63"/>
      <c r="KSY20" s="63"/>
      <c r="KSZ20" s="63"/>
      <c r="KTA20" s="63"/>
      <c r="KTB20" s="63"/>
      <c r="KTC20" s="63"/>
      <c r="KTD20" s="63"/>
      <c r="KTE20" s="63"/>
      <c r="KTF20" s="63"/>
      <c r="KTG20" s="63"/>
      <c r="KTH20" s="63"/>
      <c r="KTI20" s="63"/>
      <c r="KTJ20" s="63"/>
      <c r="KTK20" s="63"/>
      <c r="KTL20" s="63"/>
      <c r="KTM20" s="63"/>
      <c r="KTN20" s="63"/>
      <c r="KTO20" s="63"/>
      <c r="KTP20" s="63"/>
      <c r="KTQ20" s="63"/>
      <c r="KTR20" s="63"/>
      <c r="KTS20" s="63"/>
      <c r="KTT20" s="63"/>
      <c r="KTU20" s="63"/>
      <c r="KTV20" s="63"/>
      <c r="KTW20" s="63"/>
      <c r="KTX20" s="63"/>
      <c r="KTY20" s="63"/>
      <c r="KTZ20" s="63"/>
      <c r="KUA20" s="63"/>
      <c r="KUB20" s="63"/>
      <c r="KUC20" s="63"/>
      <c r="KUD20" s="63"/>
      <c r="KUE20" s="63"/>
      <c r="KUF20" s="63"/>
      <c r="KUG20" s="63"/>
      <c r="KUH20" s="63"/>
      <c r="KUI20" s="63"/>
      <c r="KUJ20" s="63"/>
      <c r="KUK20" s="63"/>
      <c r="KUL20" s="63"/>
      <c r="KUM20" s="63"/>
      <c r="KUN20" s="63"/>
      <c r="KUO20" s="63"/>
      <c r="KUP20" s="63"/>
      <c r="KUQ20" s="63"/>
      <c r="KUR20" s="63"/>
      <c r="KUS20" s="63"/>
      <c r="KUT20" s="63"/>
      <c r="KUU20" s="63"/>
      <c r="KUV20" s="63"/>
      <c r="KUW20" s="63"/>
      <c r="KUX20" s="63"/>
      <c r="KUY20" s="63"/>
      <c r="KUZ20" s="63"/>
      <c r="KVA20" s="63"/>
      <c r="KVB20" s="63"/>
      <c r="KVC20" s="63"/>
      <c r="KVD20" s="63"/>
      <c r="KVE20" s="63"/>
      <c r="KVF20" s="63"/>
      <c r="KVG20" s="63"/>
      <c r="KVH20" s="63"/>
      <c r="KVI20" s="63"/>
      <c r="KVJ20" s="63"/>
      <c r="KVK20" s="63"/>
      <c r="KVL20" s="63"/>
      <c r="KVM20" s="63"/>
      <c r="KVN20" s="63"/>
      <c r="KVO20" s="63"/>
      <c r="KVP20" s="63"/>
      <c r="KVQ20" s="63"/>
      <c r="KVR20" s="63"/>
      <c r="KVS20" s="63"/>
      <c r="KVT20" s="63"/>
      <c r="KVU20" s="63"/>
      <c r="KVV20" s="63"/>
      <c r="KVW20" s="63"/>
      <c r="KVX20" s="63"/>
      <c r="KVY20" s="63"/>
      <c r="KVZ20" s="63"/>
      <c r="KWA20" s="63"/>
      <c r="KWB20" s="63"/>
      <c r="KWC20" s="63"/>
      <c r="KWD20" s="63"/>
      <c r="KWE20" s="63"/>
      <c r="KWF20" s="63"/>
      <c r="KWG20" s="63"/>
      <c r="KWH20" s="63"/>
      <c r="KWI20" s="63"/>
      <c r="KWJ20" s="63"/>
      <c r="KWK20" s="63"/>
      <c r="KWL20" s="63"/>
      <c r="KWM20" s="63"/>
      <c r="KWN20" s="63"/>
      <c r="KWO20" s="63"/>
      <c r="KWP20" s="63"/>
      <c r="KWQ20" s="63"/>
      <c r="KWR20" s="63"/>
      <c r="KWS20" s="63"/>
      <c r="KWT20" s="63"/>
      <c r="KWU20" s="63"/>
      <c r="KWV20" s="63"/>
      <c r="KWW20" s="63"/>
      <c r="KWX20" s="63"/>
      <c r="KWY20" s="63"/>
      <c r="KWZ20" s="63"/>
      <c r="KXA20" s="63"/>
      <c r="KXB20" s="63"/>
      <c r="KXC20" s="63"/>
      <c r="KXD20" s="63"/>
      <c r="KXE20" s="63"/>
      <c r="KXF20" s="63"/>
      <c r="KXG20" s="63"/>
      <c r="KXH20" s="63"/>
      <c r="KXI20" s="63"/>
      <c r="KXJ20" s="63"/>
      <c r="KXK20" s="63"/>
      <c r="KXL20" s="63"/>
      <c r="KXM20" s="63"/>
      <c r="KXN20" s="63"/>
      <c r="KXO20" s="63"/>
      <c r="KXP20" s="63"/>
      <c r="KXQ20" s="63"/>
      <c r="KXR20" s="63"/>
      <c r="KXS20" s="63"/>
      <c r="KXT20" s="63"/>
      <c r="KXU20" s="63"/>
      <c r="KXV20" s="63"/>
      <c r="KXW20" s="63"/>
      <c r="KXX20" s="63"/>
      <c r="KXY20" s="63"/>
      <c r="KXZ20" s="63"/>
      <c r="KYA20" s="63"/>
      <c r="KYB20" s="63"/>
      <c r="KYC20" s="63"/>
      <c r="KYD20" s="63"/>
      <c r="KYE20" s="63"/>
      <c r="KYF20" s="63"/>
      <c r="KYG20" s="63"/>
      <c r="KYH20" s="63"/>
      <c r="KYI20" s="63"/>
      <c r="KYJ20" s="63"/>
      <c r="KYK20" s="63"/>
      <c r="KYL20" s="63"/>
      <c r="KYM20" s="63"/>
      <c r="KYN20" s="63"/>
      <c r="KYO20" s="63"/>
      <c r="KYP20" s="63"/>
      <c r="KYQ20" s="63"/>
      <c r="KYR20" s="63"/>
      <c r="KYS20" s="63"/>
      <c r="KYT20" s="63"/>
      <c r="KYU20" s="63"/>
      <c r="KYV20" s="63"/>
      <c r="KYW20" s="63"/>
      <c r="KYX20" s="63"/>
      <c r="KYY20" s="63"/>
      <c r="KYZ20" s="63"/>
      <c r="KZA20" s="63"/>
      <c r="KZB20" s="63"/>
      <c r="KZC20" s="63"/>
      <c r="KZD20" s="63"/>
      <c r="KZE20" s="63"/>
      <c r="KZF20" s="63"/>
      <c r="KZG20" s="63"/>
      <c r="KZH20" s="63"/>
      <c r="KZI20" s="63"/>
      <c r="KZJ20" s="63"/>
      <c r="KZK20" s="63"/>
      <c r="KZL20" s="63"/>
      <c r="KZM20" s="63"/>
      <c r="KZN20" s="63"/>
      <c r="KZO20" s="63"/>
      <c r="KZP20" s="63"/>
      <c r="KZQ20" s="63"/>
      <c r="KZR20" s="63"/>
      <c r="KZS20" s="63"/>
      <c r="KZT20" s="63"/>
      <c r="KZU20" s="63"/>
      <c r="KZV20" s="63"/>
      <c r="KZW20" s="63"/>
      <c r="KZX20" s="63"/>
      <c r="KZY20" s="63"/>
      <c r="KZZ20" s="63"/>
      <c r="LAA20" s="63"/>
      <c r="LAB20" s="63"/>
      <c r="LAC20" s="63"/>
      <c r="LAD20" s="63"/>
      <c r="LAE20" s="63"/>
      <c r="LAF20" s="63"/>
      <c r="LAG20" s="63"/>
      <c r="LAH20" s="63"/>
      <c r="LAI20" s="63"/>
      <c r="LAJ20" s="63"/>
      <c r="LAK20" s="63"/>
      <c r="LAL20" s="63"/>
      <c r="LAM20" s="63"/>
      <c r="LAN20" s="63"/>
      <c r="LAO20" s="63"/>
      <c r="LAP20" s="63"/>
      <c r="LAQ20" s="63"/>
      <c r="LAR20" s="63"/>
      <c r="LAS20" s="63"/>
      <c r="LAT20" s="63"/>
      <c r="LAU20" s="63"/>
      <c r="LAV20" s="63"/>
      <c r="LAW20" s="63"/>
      <c r="LAX20" s="63"/>
      <c r="LAY20" s="63"/>
      <c r="LAZ20" s="63"/>
      <c r="LBA20" s="63"/>
      <c r="LBB20" s="63"/>
      <c r="LBC20" s="63"/>
      <c r="LBD20" s="63"/>
      <c r="LBE20" s="63"/>
      <c r="LBF20" s="63"/>
      <c r="LBG20" s="63"/>
      <c r="LBH20" s="63"/>
      <c r="LBI20" s="63"/>
      <c r="LBJ20" s="63"/>
      <c r="LBK20" s="63"/>
      <c r="LBL20" s="63"/>
      <c r="LBM20" s="63"/>
      <c r="LBN20" s="63"/>
      <c r="LBO20" s="63"/>
      <c r="LBP20" s="63"/>
      <c r="LBQ20" s="63"/>
      <c r="LBR20" s="63"/>
      <c r="LBS20" s="63"/>
      <c r="LBT20" s="63"/>
      <c r="LBU20" s="63"/>
      <c r="LBV20" s="63"/>
      <c r="LBW20" s="63"/>
      <c r="LBX20" s="63"/>
      <c r="LBY20" s="63"/>
      <c r="LBZ20" s="63"/>
      <c r="LCA20" s="63"/>
      <c r="LCB20" s="63"/>
      <c r="LCC20" s="63"/>
      <c r="LCD20" s="63"/>
      <c r="LCE20" s="63"/>
      <c r="LCF20" s="63"/>
      <c r="LCG20" s="63"/>
      <c r="LCH20" s="63"/>
      <c r="LCI20" s="63"/>
      <c r="LCJ20" s="63"/>
      <c r="LCK20" s="63"/>
      <c r="LCL20" s="63"/>
      <c r="LCM20" s="63"/>
      <c r="LCN20" s="63"/>
      <c r="LCO20" s="63"/>
      <c r="LCP20" s="63"/>
      <c r="LCQ20" s="63"/>
      <c r="LCR20" s="63"/>
      <c r="LCS20" s="63"/>
      <c r="LCT20" s="63"/>
      <c r="LCU20" s="63"/>
      <c r="LCV20" s="63"/>
      <c r="LCW20" s="63"/>
      <c r="LCX20" s="63"/>
      <c r="LCY20" s="63"/>
      <c r="LCZ20" s="63"/>
      <c r="LDA20" s="63"/>
      <c r="LDB20" s="63"/>
      <c r="LDC20" s="63"/>
      <c r="LDD20" s="63"/>
      <c r="LDE20" s="63"/>
      <c r="LDF20" s="63"/>
      <c r="LDG20" s="63"/>
      <c r="LDH20" s="63"/>
      <c r="LDI20" s="63"/>
      <c r="LDJ20" s="63"/>
      <c r="LDK20" s="63"/>
      <c r="LDL20" s="63"/>
      <c r="LDM20" s="63"/>
      <c r="LDN20" s="63"/>
      <c r="LDO20" s="63"/>
      <c r="LDP20" s="63"/>
      <c r="LDQ20" s="63"/>
      <c r="LDR20" s="63"/>
      <c r="LDS20" s="63"/>
      <c r="LDT20" s="63"/>
      <c r="LDU20" s="63"/>
      <c r="LDV20" s="63"/>
      <c r="LDW20" s="63"/>
      <c r="LDX20" s="63"/>
      <c r="LDY20" s="63"/>
      <c r="LDZ20" s="63"/>
      <c r="LEA20" s="63"/>
      <c r="LEB20" s="63"/>
      <c r="LEC20" s="63"/>
      <c r="LED20" s="63"/>
      <c r="LEE20" s="63"/>
      <c r="LEF20" s="63"/>
      <c r="LEG20" s="63"/>
      <c r="LEH20" s="63"/>
      <c r="LEI20" s="63"/>
      <c r="LEJ20" s="63"/>
      <c r="LEK20" s="63"/>
      <c r="LEL20" s="63"/>
      <c r="LEM20" s="63"/>
      <c r="LEN20" s="63"/>
      <c r="LEO20" s="63"/>
      <c r="LEP20" s="63"/>
      <c r="LEQ20" s="63"/>
      <c r="LER20" s="63"/>
      <c r="LES20" s="63"/>
      <c r="LET20" s="63"/>
      <c r="LEU20" s="63"/>
      <c r="LEV20" s="63"/>
      <c r="LEW20" s="63"/>
      <c r="LEX20" s="63"/>
      <c r="LEY20" s="63"/>
      <c r="LEZ20" s="63"/>
      <c r="LFA20" s="63"/>
      <c r="LFB20" s="63"/>
      <c r="LFC20" s="63"/>
      <c r="LFD20" s="63"/>
      <c r="LFE20" s="63"/>
      <c r="LFF20" s="63"/>
      <c r="LFG20" s="63"/>
      <c r="LFH20" s="63"/>
      <c r="LFI20" s="63"/>
      <c r="LFJ20" s="63"/>
      <c r="LFK20" s="63"/>
      <c r="LFL20" s="63"/>
      <c r="LFM20" s="63"/>
      <c r="LFN20" s="63"/>
      <c r="LFO20" s="63"/>
      <c r="LFP20" s="63"/>
      <c r="LFQ20" s="63"/>
      <c r="LFR20" s="63"/>
      <c r="LFS20" s="63"/>
      <c r="LFT20" s="63"/>
      <c r="LFU20" s="63"/>
      <c r="LFV20" s="63"/>
      <c r="LFW20" s="63"/>
      <c r="LFX20" s="63"/>
      <c r="LFY20" s="63"/>
      <c r="LFZ20" s="63"/>
      <c r="LGA20" s="63"/>
      <c r="LGB20" s="63"/>
      <c r="LGC20" s="63"/>
      <c r="LGD20" s="63"/>
      <c r="LGE20" s="63"/>
      <c r="LGF20" s="63"/>
      <c r="LGG20" s="63"/>
      <c r="LGH20" s="63"/>
      <c r="LGI20" s="63"/>
      <c r="LGJ20" s="63"/>
      <c r="LGK20" s="63"/>
      <c r="LGL20" s="63"/>
      <c r="LGM20" s="63"/>
      <c r="LGN20" s="63"/>
      <c r="LGO20" s="63"/>
      <c r="LGP20" s="63"/>
      <c r="LGQ20" s="63"/>
      <c r="LGR20" s="63"/>
      <c r="LGS20" s="63"/>
      <c r="LGT20" s="63"/>
      <c r="LGU20" s="63"/>
      <c r="LGV20" s="63"/>
      <c r="LGW20" s="63"/>
      <c r="LGX20" s="63"/>
      <c r="LGY20" s="63"/>
      <c r="LGZ20" s="63"/>
      <c r="LHA20" s="63"/>
      <c r="LHB20" s="63"/>
      <c r="LHC20" s="63"/>
      <c r="LHD20" s="63"/>
      <c r="LHE20" s="63"/>
      <c r="LHF20" s="63"/>
      <c r="LHG20" s="63"/>
      <c r="LHH20" s="63"/>
      <c r="LHI20" s="63"/>
      <c r="LHJ20" s="63"/>
      <c r="LHK20" s="63"/>
      <c r="LHL20" s="63"/>
      <c r="LHM20" s="63"/>
      <c r="LHN20" s="63"/>
      <c r="LHO20" s="63"/>
      <c r="LHP20" s="63"/>
      <c r="LHQ20" s="63"/>
      <c r="LHR20" s="63"/>
      <c r="LHS20" s="63"/>
      <c r="LHT20" s="63"/>
      <c r="LHU20" s="63"/>
      <c r="LHV20" s="63"/>
      <c r="LHW20" s="63"/>
      <c r="LHX20" s="63"/>
      <c r="LHY20" s="63"/>
      <c r="LHZ20" s="63"/>
      <c r="LIA20" s="63"/>
      <c r="LIB20" s="63"/>
      <c r="LIC20" s="63"/>
      <c r="LID20" s="63"/>
      <c r="LIE20" s="63"/>
      <c r="LIF20" s="63"/>
      <c r="LIG20" s="63"/>
      <c r="LIH20" s="63"/>
      <c r="LII20" s="63"/>
      <c r="LIJ20" s="63"/>
      <c r="LIK20" s="63"/>
      <c r="LIL20" s="63"/>
      <c r="LIM20" s="63"/>
      <c r="LIN20" s="63"/>
      <c r="LIO20" s="63"/>
      <c r="LIP20" s="63"/>
      <c r="LIQ20" s="63"/>
      <c r="LIR20" s="63"/>
      <c r="LIS20" s="63"/>
      <c r="LIT20" s="63"/>
      <c r="LIU20" s="63"/>
      <c r="LIV20" s="63"/>
      <c r="LIW20" s="63"/>
      <c r="LIX20" s="63"/>
      <c r="LIY20" s="63"/>
      <c r="LIZ20" s="63"/>
      <c r="LJA20" s="63"/>
      <c r="LJB20" s="63"/>
      <c r="LJC20" s="63"/>
      <c r="LJD20" s="63"/>
      <c r="LJE20" s="63"/>
      <c r="LJF20" s="63"/>
      <c r="LJG20" s="63"/>
      <c r="LJH20" s="63"/>
      <c r="LJI20" s="63"/>
      <c r="LJJ20" s="63"/>
      <c r="LJK20" s="63"/>
      <c r="LJL20" s="63"/>
      <c r="LJM20" s="63"/>
      <c r="LJN20" s="63"/>
      <c r="LJO20" s="63"/>
      <c r="LJP20" s="63"/>
      <c r="LJQ20" s="63"/>
      <c r="LJR20" s="63"/>
      <c r="LJS20" s="63"/>
      <c r="LJT20" s="63"/>
      <c r="LJU20" s="63"/>
      <c r="LJV20" s="63"/>
      <c r="LJW20" s="63"/>
      <c r="LJX20" s="63"/>
      <c r="LJY20" s="63"/>
      <c r="LJZ20" s="63"/>
      <c r="LKA20" s="63"/>
      <c r="LKB20" s="63"/>
      <c r="LKC20" s="63"/>
      <c r="LKD20" s="63"/>
      <c r="LKE20" s="63"/>
      <c r="LKF20" s="63"/>
      <c r="LKG20" s="63"/>
      <c r="LKH20" s="63"/>
      <c r="LKI20" s="63"/>
      <c r="LKJ20" s="63"/>
      <c r="LKK20" s="63"/>
      <c r="LKL20" s="63"/>
      <c r="LKM20" s="63"/>
      <c r="LKN20" s="63"/>
      <c r="LKO20" s="63"/>
      <c r="LKP20" s="63"/>
      <c r="LKQ20" s="63"/>
      <c r="LKR20" s="63"/>
      <c r="LKS20" s="63"/>
      <c r="LKT20" s="63"/>
      <c r="LKU20" s="63"/>
      <c r="LKV20" s="63"/>
      <c r="LKW20" s="63"/>
      <c r="LKX20" s="63"/>
      <c r="LKY20" s="63"/>
      <c r="LKZ20" s="63"/>
      <c r="LLA20" s="63"/>
      <c r="LLB20" s="63"/>
      <c r="LLC20" s="63"/>
      <c r="LLD20" s="63"/>
      <c r="LLE20" s="63"/>
      <c r="LLF20" s="63"/>
      <c r="LLG20" s="63"/>
      <c r="LLH20" s="63"/>
      <c r="LLI20" s="63"/>
      <c r="LLJ20" s="63"/>
      <c r="LLK20" s="63"/>
      <c r="LLL20" s="63"/>
      <c r="LLM20" s="63"/>
      <c r="LLN20" s="63"/>
      <c r="LLO20" s="63"/>
      <c r="LLP20" s="63"/>
      <c r="LLQ20" s="63"/>
      <c r="LLR20" s="63"/>
      <c r="LLS20" s="63"/>
      <c r="LLT20" s="63"/>
      <c r="LLU20" s="63"/>
      <c r="LLV20" s="63"/>
      <c r="LLW20" s="63"/>
      <c r="LLX20" s="63"/>
      <c r="LLY20" s="63"/>
      <c r="LLZ20" s="63"/>
      <c r="LMA20" s="63"/>
      <c r="LMB20" s="63"/>
      <c r="LMC20" s="63"/>
      <c r="LMD20" s="63"/>
      <c r="LME20" s="63"/>
      <c r="LMF20" s="63"/>
      <c r="LMG20" s="63"/>
      <c r="LMH20" s="63"/>
      <c r="LMI20" s="63"/>
      <c r="LMJ20" s="63"/>
      <c r="LMK20" s="63"/>
      <c r="LML20" s="63"/>
      <c r="LMM20" s="63"/>
      <c r="LMN20" s="63"/>
      <c r="LMO20" s="63"/>
      <c r="LMP20" s="63"/>
      <c r="LMQ20" s="63"/>
      <c r="LMR20" s="63"/>
      <c r="LMS20" s="63"/>
      <c r="LMT20" s="63"/>
      <c r="LMU20" s="63"/>
      <c r="LMV20" s="63"/>
      <c r="LMW20" s="63"/>
      <c r="LMX20" s="63"/>
      <c r="LMY20" s="63"/>
      <c r="LMZ20" s="63"/>
      <c r="LNA20" s="63"/>
      <c r="LNB20" s="63"/>
      <c r="LNC20" s="63"/>
      <c r="LND20" s="63"/>
      <c r="LNE20" s="63"/>
      <c r="LNF20" s="63"/>
      <c r="LNG20" s="63"/>
      <c r="LNH20" s="63"/>
      <c r="LNI20" s="63"/>
      <c r="LNJ20" s="63"/>
      <c r="LNK20" s="63"/>
      <c r="LNL20" s="63"/>
      <c r="LNM20" s="63"/>
      <c r="LNN20" s="63"/>
      <c r="LNO20" s="63"/>
      <c r="LNP20" s="63"/>
      <c r="LNQ20" s="63"/>
      <c r="LNR20" s="63"/>
      <c r="LNS20" s="63"/>
      <c r="LNT20" s="63"/>
      <c r="LNU20" s="63"/>
      <c r="LNV20" s="63"/>
      <c r="LNW20" s="63"/>
      <c r="LNX20" s="63"/>
      <c r="LNY20" s="63"/>
      <c r="LNZ20" s="63"/>
      <c r="LOA20" s="63"/>
      <c r="LOB20" s="63"/>
      <c r="LOC20" s="63"/>
      <c r="LOD20" s="63"/>
      <c r="LOE20" s="63"/>
      <c r="LOF20" s="63"/>
      <c r="LOG20" s="63"/>
      <c r="LOH20" s="63"/>
      <c r="LOI20" s="63"/>
      <c r="LOJ20" s="63"/>
      <c r="LOK20" s="63"/>
      <c r="LOL20" s="63"/>
      <c r="LOM20" s="63"/>
      <c r="LON20" s="63"/>
      <c r="LOO20" s="63"/>
      <c r="LOP20" s="63"/>
      <c r="LOQ20" s="63"/>
      <c r="LOR20" s="63"/>
      <c r="LOS20" s="63"/>
      <c r="LOT20" s="63"/>
      <c r="LOU20" s="63"/>
      <c r="LOV20" s="63"/>
      <c r="LOW20" s="63"/>
      <c r="LOX20" s="63"/>
      <c r="LOY20" s="63"/>
      <c r="LOZ20" s="63"/>
      <c r="LPA20" s="63"/>
      <c r="LPB20" s="63"/>
      <c r="LPC20" s="63"/>
      <c r="LPD20" s="63"/>
      <c r="LPE20" s="63"/>
      <c r="LPF20" s="63"/>
      <c r="LPG20" s="63"/>
      <c r="LPH20" s="63"/>
      <c r="LPI20" s="63"/>
      <c r="LPJ20" s="63"/>
      <c r="LPK20" s="63"/>
      <c r="LPL20" s="63"/>
      <c r="LPM20" s="63"/>
      <c r="LPN20" s="63"/>
      <c r="LPO20" s="63"/>
      <c r="LPP20" s="63"/>
      <c r="LPQ20" s="63"/>
      <c r="LPR20" s="63"/>
      <c r="LPS20" s="63"/>
      <c r="LPT20" s="63"/>
      <c r="LPU20" s="63"/>
      <c r="LPV20" s="63"/>
      <c r="LPW20" s="63"/>
      <c r="LPX20" s="63"/>
      <c r="LPY20" s="63"/>
      <c r="LPZ20" s="63"/>
      <c r="LQA20" s="63"/>
      <c r="LQB20" s="63"/>
      <c r="LQC20" s="63"/>
      <c r="LQD20" s="63"/>
      <c r="LQE20" s="63"/>
      <c r="LQF20" s="63"/>
      <c r="LQG20" s="63"/>
      <c r="LQH20" s="63"/>
      <c r="LQI20" s="63"/>
      <c r="LQJ20" s="63"/>
      <c r="LQK20" s="63"/>
      <c r="LQL20" s="63"/>
      <c r="LQM20" s="63"/>
      <c r="LQN20" s="63"/>
      <c r="LQO20" s="63"/>
      <c r="LQP20" s="63"/>
      <c r="LQQ20" s="63"/>
      <c r="LQR20" s="63"/>
      <c r="LQS20" s="63"/>
      <c r="LQT20" s="63"/>
      <c r="LQU20" s="63"/>
      <c r="LQV20" s="63"/>
      <c r="LQW20" s="63"/>
      <c r="LQX20" s="63"/>
      <c r="LQY20" s="63"/>
      <c r="LQZ20" s="63"/>
      <c r="LRA20" s="63"/>
      <c r="LRB20" s="63"/>
      <c r="LRC20" s="63"/>
      <c r="LRD20" s="63"/>
      <c r="LRE20" s="63"/>
      <c r="LRF20" s="63"/>
      <c r="LRG20" s="63"/>
      <c r="LRH20" s="63"/>
      <c r="LRI20" s="63"/>
      <c r="LRJ20" s="63"/>
      <c r="LRK20" s="63"/>
      <c r="LRL20" s="63"/>
      <c r="LRM20" s="63"/>
      <c r="LRN20" s="63"/>
      <c r="LRO20" s="63"/>
      <c r="LRP20" s="63"/>
      <c r="LRQ20" s="63"/>
      <c r="LRR20" s="63"/>
      <c r="LRS20" s="63"/>
      <c r="LRT20" s="63"/>
      <c r="LRU20" s="63"/>
      <c r="LRV20" s="63"/>
      <c r="LRW20" s="63"/>
      <c r="LRX20" s="63"/>
      <c r="LRY20" s="63"/>
      <c r="LRZ20" s="63"/>
      <c r="LSA20" s="63"/>
      <c r="LSB20" s="63"/>
      <c r="LSC20" s="63"/>
      <c r="LSD20" s="63"/>
      <c r="LSE20" s="63"/>
      <c r="LSF20" s="63"/>
      <c r="LSG20" s="63"/>
      <c r="LSH20" s="63"/>
      <c r="LSI20" s="63"/>
      <c r="LSJ20" s="63"/>
      <c r="LSK20" s="63"/>
      <c r="LSL20" s="63"/>
      <c r="LSM20" s="63"/>
      <c r="LSN20" s="63"/>
      <c r="LSO20" s="63"/>
      <c r="LSP20" s="63"/>
      <c r="LSQ20" s="63"/>
      <c r="LSR20" s="63"/>
      <c r="LSS20" s="63"/>
      <c r="LST20" s="63"/>
      <c r="LSU20" s="63"/>
      <c r="LSV20" s="63"/>
      <c r="LSW20" s="63"/>
      <c r="LSX20" s="63"/>
      <c r="LSY20" s="63"/>
      <c r="LSZ20" s="63"/>
      <c r="LTA20" s="63"/>
      <c r="LTB20" s="63"/>
      <c r="LTC20" s="63"/>
      <c r="LTD20" s="63"/>
      <c r="LTE20" s="63"/>
      <c r="LTF20" s="63"/>
      <c r="LTG20" s="63"/>
      <c r="LTH20" s="63"/>
      <c r="LTI20" s="63"/>
      <c r="LTJ20" s="63"/>
      <c r="LTK20" s="63"/>
      <c r="LTL20" s="63"/>
      <c r="LTM20" s="63"/>
      <c r="LTN20" s="63"/>
      <c r="LTO20" s="63"/>
      <c r="LTP20" s="63"/>
      <c r="LTQ20" s="63"/>
      <c r="LTR20" s="63"/>
      <c r="LTS20" s="63"/>
      <c r="LTT20" s="63"/>
      <c r="LTU20" s="63"/>
      <c r="LTV20" s="63"/>
      <c r="LTW20" s="63"/>
      <c r="LTX20" s="63"/>
      <c r="LTY20" s="63"/>
      <c r="LTZ20" s="63"/>
      <c r="LUA20" s="63"/>
      <c r="LUB20" s="63"/>
      <c r="LUC20" s="63"/>
      <c r="LUD20" s="63"/>
      <c r="LUE20" s="63"/>
      <c r="LUF20" s="63"/>
      <c r="LUG20" s="63"/>
      <c r="LUH20" s="63"/>
      <c r="LUI20" s="63"/>
      <c r="LUJ20" s="63"/>
      <c r="LUK20" s="63"/>
      <c r="LUL20" s="63"/>
      <c r="LUM20" s="63"/>
      <c r="LUN20" s="63"/>
      <c r="LUO20" s="63"/>
      <c r="LUP20" s="63"/>
      <c r="LUQ20" s="63"/>
      <c r="LUR20" s="63"/>
      <c r="LUS20" s="63"/>
      <c r="LUT20" s="63"/>
      <c r="LUU20" s="63"/>
      <c r="LUV20" s="63"/>
      <c r="LUW20" s="63"/>
      <c r="LUX20" s="63"/>
      <c r="LUY20" s="63"/>
      <c r="LUZ20" s="63"/>
      <c r="LVA20" s="63"/>
      <c r="LVB20" s="63"/>
      <c r="LVC20" s="63"/>
      <c r="LVD20" s="63"/>
      <c r="LVE20" s="63"/>
      <c r="LVF20" s="63"/>
      <c r="LVG20" s="63"/>
      <c r="LVH20" s="63"/>
      <c r="LVI20" s="63"/>
      <c r="LVJ20" s="63"/>
      <c r="LVK20" s="63"/>
      <c r="LVL20" s="63"/>
      <c r="LVM20" s="63"/>
      <c r="LVN20" s="63"/>
      <c r="LVO20" s="63"/>
      <c r="LVP20" s="63"/>
      <c r="LVQ20" s="63"/>
      <c r="LVR20" s="63"/>
      <c r="LVS20" s="63"/>
      <c r="LVT20" s="63"/>
      <c r="LVU20" s="63"/>
      <c r="LVV20" s="63"/>
      <c r="LVW20" s="63"/>
      <c r="LVX20" s="63"/>
      <c r="LVY20" s="63"/>
      <c r="LVZ20" s="63"/>
      <c r="LWA20" s="63"/>
      <c r="LWB20" s="63"/>
      <c r="LWC20" s="63"/>
      <c r="LWD20" s="63"/>
      <c r="LWE20" s="63"/>
      <c r="LWF20" s="63"/>
      <c r="LWG20" s="63"/>
      <c r="LWH20" s="63"/>
      <c r="LWI20" s="63"/>
      <c r="LWJ20" s="63"/>
      <c r="LWK20" s="63"/>
      <c r="LWL20" s="63"/>
      <c r="LWM20" s="63"/>
      <c r="LWN20" s="63"/>
      <c r="LWO20" s="63"/>
      <c r="LWP20" s="63"/>
      <c r="LWQ20" s="63"/>
      <c r="LWR20" s="63"/>
      <c r="LWS20" s="63"/>
      <c r="LWT20" s="63"/>
      <c r="LWU20" s="63"/>
      <c r="LWV20" s="63"/>
      <c r="LWW20" s="63"/>
      <c r="LWX20" s="63"/>
      <c r="LWY20" s="63"/>
      <c r="LWZ20" s="63"/>
      <c r="LXA20" s="63"/>
      <c r="LXB20" s="63"/>
      <c r="LXC20" s="63"/>
      <c r="LXD20" s="63"/>
      <c r="LXE20" s="63"/>
      <c r="LXF20" s="63"/>
      <c r="LXG20" s="63"/>
      <c r="LXH20" s="63"/>
      <c r="LXI20" s="63"/>
      <c r="LXJ20" s="63"/>
      <c r="LXK20" s="63"/>
      <c r="LXL20" s="63"/>
      <c r="LXM20" s="63"/>
      <c r="LXN20" s="63"/>
      <c r="LXO20" s="63"/>
      <c r="LXP20" s="63"/>
      <c r="LXQ20" s="63"/>
      <c r="LXR20" s="63"/>
      <c r="LXS20" s="63"/>
      <c r="LXT20" s="63"/>
      <c r="LXU20" s="63"/>
      <c r="LXV20" s="63"/>
      <c r="LXW20" s="63"/>
      <c r="LXX20" s="63"/>
      <c r="LXY20" s="63"/>
      <c r="LXZ20" s="63"/>
      <c r="LYA20" s="63"/>
      <c r="LYB20" s="63"/>
      <c r="LYC20" s="63"/>
      <c r="LYD20" s="63"/>
      <c r="LYE20" s="63"/>
      <c r="LYF20" s="63"/>
      <c r="LYG20" s="63"/>
      <c r="LYH20" s="63"/>
      <c r="LYI20" s="63"/>
      <c r="LYJ20" s="63"/>
      <c r="LYK20" s="63"/>
      <c r="LYL20" s="63"/>
      <c r="LYM20" s="63"/>
      <c r="LYN20" s="63"/>
      <c r="LYO20" s="63"/>
      <c r="LYP20" s="63"/>
      <c r="LYQ20" s="63"/>
      <c r="LYR20" s="63"/>
      <c r="LYS20" s="63"/>
      <c r="LYT20" s="63"/>
      <c r="LYU20" s="63"/>
      <c r="LYV20" s="63"/>
      <c r="LYW20" s="63"/>
      <c r="LYX20" s="63"/>
      <c r="LYY20" s="63"/>
      <c r="LYZ20" s="63"/>
      <c r="LZA20" s="63"/>
      <c r="LZB20" s="63"/>
      <c r="LZC20" s="63"/>
      <c r="LZD20" s="63"/>
      <c r="LZE20" s="63"/>
      <c r="LZF20" s="63"/>
      <c r="LZG20" s="63"/>
      <c r="LZH20" s="63"/>
      <c r="LZI20" s="63"/>
      <c r="LZJ20" s="63"/>
      <c r="LZK20" s="63"/>
      <c r="LZL20" s="63"/>
      <c r="LZM20" s="63"/>
      <c r="LZN20" s="63"/>
      <c r="LZO20" s="63"/>
      <c r="LZP20" s="63"/>
      <c r="LZQ20" s="63"/>
      <c r="LZR20" s="63"/>
      <c r="LZS20" s="63"/>
      <c r="LZT20" s="63"/>
      <c r="LZU20" s="63"/>
      <c r="LZV20" s="63"/>
      <c r="LZW20" s="63"/>
      <c r="LZX20" s="63"/>
      <c r="LZY20" s="63"/>
      <c r="LZZ20" s="63"/>
      <c r="MAA20" s="63"/>
      <c r="MAB20" s="63"/>
      <c r="MAC20" s="63"/>
      <c r="MAD20" s="63"/>
      <c r="MAE20" s="63"/>
      <c r="MAF20" s="63"/>
      <c r="MAG20" s="63"/>
      <c r="MAH20" s="63"/>
      <c r="MAI20" s="63"/>
      <c r="MAJ20" s="63"/>
      <c r="MAK20" s="63"/>
      <c r="MAL20" s="63"/>
      <c r="MAM20" s="63"/>
      <c r="MAN20" s="63"/>
      <c r="MAO20" s="63"/>
      <c r="MAP20" s="63"/>
      <c r="MAQ20" s="63"/>
      <c r="MAR20" s="63"/>
      <c r="MAS20" s="63"/>
      <c r="MAT20" s="63"/>
      <c r="MAU20" s="63"/>
      <c r="MAV20" s="63"/>
      <c r="MAW20" s="63"/>
      <c r="MAX20" s="63"/>
      <c r="MAY20" s="63"/>
      <c r="MAZ20" s="63"/>
      <c r="MBA20" s="63"/>
      <c r="MBB20" s="63"/>
      <c r="MBC20" s="63"/>
      <c r="MBD20" s="63"/>
      <c r="MBE20" s="63"/>
      <c r="MBF20" s="63"/>
      <c r="MBG20" s="63"/>
      <c r="MBH20" s="63"/>
      <c r="MBI20" s="63"/>
      <c r="MBJ20" s="63"/>
      <c r="MBK20" s="63"/>
      <c r="MBL20" s="63"/>
      <c r="MBM20" s="63"/>
      <c r="MBN20" s="63"/>
      <c r="MBO20" s="63"/>
      <c r="MBP20" s="63"/>
      <c r="MBQ20" s="63"/>
      <c r="MBR20" s="63"/>
      <c r="MBS20" s="63"/>
      <c r="MBT20" s="63"/>
      <c r="MBU20" s="63"/>
      <c r="MBV20" s="63"/>
      <c r="MBW20" s="63"/>
      <c r="MBX20" s="63"/>
      <c r="MBY20" s="63"/>
      <c r="MBZ20" s="63"/>
      <c r="MCA20" s="63"/>
      <c r="MCB20" s="63"/>
      <c r="MCC20" s="63"/>
      <c r="MCD20" s="63"/>
      <c r="MCE20" s="63"/>
      <c r="MCF20" s="63"/>
      <c r="MCG20" s="63"/>
      <c r="MCH20" s="63"/>
      <c r="MCI20" s="63"/>
      <c r="MCJ20" s="63"/>
      <c r="MCK20" s="63"/>
      <c r="MCL20" s="63"/>
      <c r="MCM20" s="63"/>
      <c r="MCN20" s="63"/>
      <c r="MCO20" s="63"/>
      <c r="MCP20" s="63"/>
      <c r="MCQ20" s="63"/>
      <c r="MCR20" s="63"/>
      <c r="MCS20" s="63"/>
      <c r="MCT20" s="63"/>
      <c r="MCU20" s="63"/>
      <c r="MCV20" s="63"/>
      <c r="MCW20" s="63"/>
      <c r="MCX20" s="63"/>
      <c r="MCY20" s="63"/>
      <c r="MCZ20" s="63"/>
      <c r="MDA20" s="63"/>
      <c r="MDB20" s="63"/>
      <c r="MDC20" s="63"/>
      <c r="MDD20" s="63"/>
      <c r="MDE20" s="63"/>
      <c r="MDF20" s="63"/>
      <c r="MDG20" s="63"/>
      <c r="MDH20" s="63"/>
      <c r="MDI20" s="63"/>
      <c r="MDJ20" s="63"/>
      <c r="MDK20" s="63"/>
      <c r="MDL20" s="63"/>
      <c r="MDM20" s="63"/>
      <c r="MDN20" s="63"/>
      <c r="MDO20" s="63"/>
      <c r="MDP20" s="63"/>
      <c r="MDQ20" s="63"/>
      <c r="MDR20" s="63"/>
      <c r="MDS20" s="63"/>
      <c r="MDT20" s="63"/>
      <c r="MDU20" s="63"/>
      <c r="MDV20" s="63"/>
      <c r="MDW20" s="63"/>
      <c r="MDX20" s="63"/>
      <c r="MDY20" s="63"/>
      <c r="MDZ20" s="63"/>
      <c r="MEA20" s="63"/>
      <c r="MEB20" s="63"/>
      <c r="MEC20" s="63"/>
      <c r="MED20" s="63"/>
      <c r="MEE20" s="63"/>
      <c r="MEF20" s="63"/>
      <c r="MEG20" s="63"/>
      <c r="MEH20" s="63"/>
      <c r="MEI20" s="63"/>
      <c r="MEJ20" s="63"/>
      <c r="MEK20" s="63"/>
      <c r="MEL20" s="63"/>
      <c r="MEM20" s="63"/>
      <c r="MEN20" s="63"/>
      <c r="MEO20" s="63"/>
      <c r="MEP20" s="63"/>
      <c r="MEQ20" s="63"/>
      <c r="MER20" s="63"/>
      <c r="MES20" s="63"/>
      <c r="MET20" s="63"/>
      <c r="MEU20" s="63"/>
      <c r="MEV20" s="63"/>
      <c r="MEW20" s="63"/>
      <c r="MEX20" s="63"/>
      <c r="MEY20" s="63"/>
      <c r="MEZ20" s="63"/>
      <c r="MFA20" s="63"/>
      <c r="MFB20" s="63"/>
      <c r="MFC20" s="63"/>
      <c r="MFD20" s="63"/>
      <c r="MFE20" s="63"/>
      <c r="MFF20" s="63"/>
      <c r="MFG20" s="63"/>
      <c r="MFH20" s="63"/>
      <c r="MFI20" s="63"/>
      <c r="MFJ20" s="63"/>
      <c r="MFK20" s="63"/>
      <c r="MFL20" s="63"/>
      <c r="MFM20" s="63"/>
      <c r="MFN20" s="63"/>
      <c r="MFO20" s="63"/>
      <c r="MFP20" s="63"/>
      <c r="MFQ20" s="63"/>
      <c r="MFR20" s="63"/>
      <c r="MFS20" s="63"/>
      <c r="MFT20" s="63"/>
      <c r="MFU20" s="63"/>
      <c r="MFV20" s="63"/>
      <c r="MFW20" s="63"/>
      <c r="MFX20" s="63"/>
      <c r="MFY20" s="63"/>
      <c r="MFZ20" s="63"/>
      <c r="MGA20" s="63"/>
      <c r="MGB20" s="63"/>
      <c r="MGC20" s="63"/>
      <c r="MGD20" s="63"/>
      <c r="MGE20" s="63"/>
      <c r="MGF20" s="63"/>
      <c r="MGG20" s="63"/>
      <c r="MGH20" s="63"/>
      <c r="MGI20" s="63"/>
      <c r="MGJ20" s="63"/>
      <c r="MGK20" s="63"/>
      <c r="MGL20" s="63"/>
      <c r="MGM20" s="63"/>
      <c r="MGN20" s="63"/>
      <c r="MGO20" s="63"/>
      <c r="MGP20" s="63"/>
      <c r="MGQ20" s="63"/>
      <c r="MGR20" s="63"/>
      <c r="MGS20" s="63"/>
      <c r="MGT20" s="63"/>
      <c r="MGU20" s="63"/>
      <c r="MGV20" s="63"/>
      <c r="MGW20" s="63"/>
      <c r="MGX20" s="63"/>
      <c r="MGY20" s="63"/>
      <c r="MGZ20" s="63"/>
      <c r="MHA20" s="63"/>
      <c r="MHB20" s="63"/>
      <c r="MHC20" s="63"/>
      <c r="MHD20" s="63"/>
      <c r="MHE20" s="63"/>
      <c r="MHF20" s="63"/>
      <c r="MHG20" s="63"/>
      <c r="MHH20" s="63"/>
      <c r="MHI20" s="63"/>
      <c r="MHJ20" s="63"/>
      <c r="MHK20" s="63"/>
      <c r="MHL20" s="63"/>
      <c r="MHM20" s="63"/>
      <c r="MHN20" s="63"/>
      <c r="MHO20" s="63"/>
      <c r="MHP20" s="63"/>
      <c r="MHQ20" s="63"/>
      <c r="MHR20" s="63"/>
      <c r="MHS20" s="63"/>
      <c r="MHT20" s="63"/>
      <c r="MHU20" s="63"/>
      <c r="MHV20" s="63"/>
      <c r="MHW20" s="63"/>
      <c r="MHX20" s="63"/>
      <c r="MHY20" s="63"/>
      <c r="MHZ20" s="63"/>
      <c r="MIA20" s="63"/>
      <c r="MIB20" s="63"/>
      <c r="MIC20" s="63"/>
      <c r="MID20" s="63"/>
      <c r="MIE20" s="63"/>
      <c r="MIF20" s="63"/>
      <c r="MIG20" s="63"/>
      <c r="MIH20" s="63"/>
      <c r="MII20" s="63"/>
      <c r="MIJ20" s="63"/>
      <c r="MIK20" s="63"/>
      <c r="MIL20" s="63"/>
      <c r="MIM20" s="63"/>
      <c r="MIN20" s="63"/>
      <c r="MIO20" s="63"/>
      <c r="MIP20" s="63"/>
      <c r="MIQ20" s="63"/>
      <c r="MIR20" s="63"/>
      <c r="MIS20" s="63"/>
      <c r="MIT20" s="63"/>
      <c r="MIU20" s="63"/>
      <c r="MIV20" s="63"/>
      <c r="MIW20" s="63"/>
      <c r="MIX20" s="63"/>
      <c r="MIY20" s="63"/>
      <c r="MIZ20" s="63"/>
      <c r="MJA20" s="63"/>
      <c r="MJB20" s="63"/>
      <c r="MJC20" s="63"/>
      <c r="MJD20" s="63"/>
      <c r="MJE20" s="63"/>
      <c r="MJF20" s="63"/>
      <c r="MJG20" s="63"/>
      <c r="MJH20" s="63"/>
      <c r="MJI20" s="63"/>
      <c r="MJJ20" s="63"/>
      <c r="MJK20" s="63"/>
      <c r="MJL20" s="63"/>
      <c r="MJM20" s="63"/>
      <c r="MJN20" s="63"/>
      <c r="MJO20" s="63"/>
      <c r="MJP20" s="63"/>
      <c r="MJQ20" s="63"/>
      <c r="MJR20" s="63"/>
      <c r="MJS20" s="63"/>
      <c r="MJT20" s="63"/>
      <c r="MJU20" s="63"/>
      <c r="MJV20" s="63"/>
      <c r="MJW20" s="63"/>
      <c r="MJX20" s="63"/>
      <c r="MJY20" s="63"/>
      <c r="MJZ20" s="63"/>
      <c r="MKA20" s="63"/>
      <c r="MKB20" s="63"/>
      <c r="MKC20" s="63"/>
      <c r="MKD20" s="63"/>
      <c r="MKE20" s="63"/>
      <c r="MKF20" s="63"/>
      <c r="MKG20" s="63"/>
      <c r="MKH20" s="63"/>
      <c r="MKI20" s="63"/>
      <c r="MKJ20" s="63"/>
      <c r="MKK20" s="63"/>
      <c r="MKL20" s="63"/>
      <c r="MKM20" s="63"/>
      <c r="MKN20" s="63"/>
      <c r="MKO20" s="63"/>
      <c r="MKP20" s="63"/>
      <c r="MKQ20" s="63"/>
      <c r="MKR20" s="63"/>
      <c r="MKS20" s="63"/>
      <c r="MKT20" s="63"/>
      <c r="MKU20" s="63"/>
      <c r="MKV20" s="63"/>
      <c r="MKW20" s="63"/>
      <c r="MKX20" s="63"/>
      <c r="MKY20" s="63"/>
      <c r="MKZ20" s="63"/>
      <c r="MLA20" s="63"/>
      <c r="MLB20" s="63"/>
      <c r="MLC20" s="63"/>
      <c r="MLD20" s="63"/>
      <c r="MLE20" s="63"/>
      <c r="MLF20" s="63"/>
      <c r="MLG20" s="63"/>
      <c r="MLH20" s="63"/>
      <c r="MLI20" s="63"/>
      <c r="MLJ20" s="63"/>
      <c r="MLK20" s="63"/>
      <c r="MLL20" s="63"/>
      <c r="MLM20" s="63"/>
      <c r="MLN20" s="63"/>
      <c r="MLO20" s="63"/>
      <c r="MLP20" s="63"/>
      <c r="MLQ20" s="63"/>
      <c r="MLR20" s="63"/>
      <c r="MLS20" s="63"/>
      <c r="MLT20" s="63"/>
      <c r="MLU20" s="63"/>
      <c r="MLV20" s="63"/>
      <c r="MLW20" s="63"/>
      <c r="MLX20" s="63"/>
      <c r="MLY20" s="63"/>
      <c r="MLZ20" s="63"/>
      <c r="MMA20" s="63"/>
      <c r="MMB20" s="63"/>
      <c r="MMC20" s="63"/>
      <c r="MMD20" s="63"/>
      <c r="MME20" s="63"/>
      <c r="MMF20" s="63"/>
      <c r="MMG20" s="63"/>
      <c r="MMH20" s="63"/>
      <c r="MMI20" s="63"/>
      <c r="MMJ20" s="63"/>
      <c r="MMK20" s="63"/>
      <c r="MML20" s="63"/>
      <c r="MMM20" s="63"/>
      <c r="MMN20" s="63"/>
      <c r="MMO20" s="63"/>
      <c r="MMP20" s="63"/>
      <c r="MMQ20" s="63"/>
      <c r="MMR20" s="63"/>
      <c r="MMS20" s="63"/>
      <c r="MMT20" s="63"/>
      <c r="MMU20" s="63"/>
      <c r="MMV20" s="63"/>
      <c r="MMW20" s="63"/>
      <c r="MMX20" s="63"/>
      <c r="MMY20" s="63"/>
      <c r="MMZ20" s="63"/>
      <c r="MNA20" s="63"/>
      <c r="MNB20" s="63"/>
      <c r="MNC20" s="63"/>
      <c r="MND20" s="63"/>
      <c r="MNE20" s="63"/>
      <c r="MNF20" s="63"/>
      <c r="MNG20" s="63"/>
      <c r="MNH20" s="63"/>
      <c r="MNI20" s="63"/>
      <c r="MNJ20" s="63"/>
      <c r="MNK20" s="63"/>
      <c r="MNL20" s="63"/>
      <c r="MNM20" s="63"/>
      <c r="MNN20" s="63"/>
      <c r="MNO20" s="63"/>
      <c r="MNP20" s="63"/>
      <c r="MNQ20" s="63"/>
      <c r="MNR20" s="63"/>
      <c r="MNS20" s="63"/>
      <c r="MNT20" s="63"/>
      <c r="MNU20" s="63"/>
      <c r="MNV20" s="63"/>
      <c r="MNW20" s="63"/>
      <c r="MNX20" s="63"/>
      <c r="MNY20" s="63"/>
      <c r="MNZ20" s="63"/>
      <c r="MOA20" s="63"/>
      <c r="MOB20" s="63"/>
      <c r="MOC20" s="63"/>
      <c r="MOD20" s="63"/>
      <c r="MOE20" s="63"/>
      <c r="MOF20" s="63"/>
      <c r="MOG20" s="63"/>
      <c r="MOH20" s="63"/>
      <c r="MOI20" s="63"/>
      <c r="MOJ20" s="63"/>
      <c r="MOK20" s="63"/>
      <c r="MOL20" s="63"/>
      <c r="MOM20" s="63"/>
      <c r="MON20" s="63"/>
      <c r="MOO20" s="63"/>
      <c r="MOP20" s="63"/>
      <c r="MOQ20" s="63"/>
      <c r="MOR20" s="63"/>
      <c r="MOS20" s="63"/>
      <c r="MOT20" s="63"/>
      <c r="MOU20" s="63"/>
      <c r="MOV20" s="63"/>
      <c r="MOW20" s="63"/>
      <c r="MOX20" s="63"/>
      <c r="MOY20" s="63"/>
      <c r="MOZ20" s="63"/>
      <c r="MPA20" s="63"/>
      <c r="MPB20" s="63"/>
      <c r="MPC20" s="63"/>
      <c r="MPD20" s="63"/>
      <c r="MPE20" s="63"/>
      <c r="MPF20" s="63"/>
      <c r="MPG20" s="63"/>
      <c r="MPH20" s="63"/>
      <c r="MPI20" s="63"/>
      <c r="MPJ20" s="63"/>
      <c r="MPK20" s="63"/>
      <c r="MPL20" s="63"/>
      <c r="MPM20" s="63"/>
      <c r="MPN20" s="63"/>
      <c r="MPO20" s="63"/>
      <c r="MPP20" s="63"/>
      <c r="MPQ20" s="63"/>
      <c r="MPR20" s="63"/>
      <c r="MPS20" s="63"/>
      <c r="MPT20" s="63"/>
      <c r="MPU20" s="63"/>
      <c r="MPV20" s="63"/>
      <c r="MPW20" s="63"/>
      <c r="MPX20" s="63"/>
      <c r="MPY20" s="63"/>
      <c r="MPZ20" s="63"/>
      <c r="MQA20" s="63"/>
      <c r="MQB20" s="63"/>
      <c r="MQC20" s="63"/>
      <c r="MQD20" s="63"/>
      <c r="MQE20" s="63"/>
      <c r="MQF20" s="63"/>
      <c r="MQG20" s="63"/>
      <c r="MQH20" s="63"/>
      <c r="MQI20" s="63"/>
      <c r="MQJ20" s="63"/>
      <c r="MQK20" s="63"/>
      <c r="MQL20" s="63"/>
      <c r="MQM20" s="63"/>
      <c r="MQN20" s="63"/>
      <c r="MQO20" s="63"/>
      <c r="MQP20" s="63"/>
      <c r="MQQ20" s="63"/>
      <c r="MQR20" s="63"/>
      <c r="MQS20" s="63"/>
      <c r="MQT20" s="63"/>
      <c r="MQU20" s="63"/>
      <c r="MQV20" s="63"/>
      <c r="MQW20" s="63"/>
      <c r="MQX20" s="63"/>
      <c r="MQY20" s="63"/>
      <c r="MQZ20" s="63"/>
      <c r="MRA20" s="63"/>
      <c r="MRB20" s="63"/>
      <c r="MRC20" s="63"/>
      <c r="MRD20" s="63"/>
      <c r="MRE20" s="63"/>
      <c r="MRF20" s="63"/>
      <c r="MRG20" s="63"/>
      <c r="MRH20" s="63"/>
      <c r="MRI20" s="63"/>
      <c r="MRJ20" s="63"/>
      <c r="MRK20" s="63"/>
      <c r="MRL20" s="63"/>
      <c r="MRM20" s="63"/>
      <c r="MRN20" s="63"/>
      <c r="MRO20" s="63"/>
      <c r="MRP20" s="63"/>
      <c r="MRQ20" s="63"/>
      <c r="MRR20" s="63"/>
      <c r="MRS20" s="63"/>
      <c r="MRT20" s="63"/>
      <c r="MRU20" s="63"/>
      <c r="MRV20" s="63"/>
      <c r="MRW20" s="63"/>
      <c r="MRX20" s="63"/>
      <c r="MRY20" s="63"/>
      <c r="MRZ20" s="63"/>
      <c r="MSA20" s="63"/>
      <c r="MSB20" s="63"/>
      <c r="MSC20" s="63"/>
      <c r="MSD20" s="63"/>
      <c r="MSE20" s="63"/>
      <c r="MSF20" s="63"/>
      <c r="MSG20" s="63"/>
      <c r="MSH20" s="63"/>
      <c r="MSI20" s="63"/>
      <c r="MSJ20" s="63"/>
      <c r="MSK20" s="63"/>
      <c r="MSL20" s="63"/>
      <c r="MSM20" s="63"/>
      <c r="MSN20" s="63"/>
      <c r="MSO20" s="63"/>
      <c r="MSP20" s="63"/>
      <c r="MSQ20" s="63"/>
      <c r="MSR20" s="63"/>
      <c r="MSS20" s="63"/>
      <c r="MST20" s="63"/>
      <c r="MSU20" s="63"/>
      <c r="MSV20" s="63"/>
      <c r="MSW20" s="63"/>
      <c r="MSX20" s="63"/>
      <c r="MSY20" s="63"/>
      <c r="MSZ20" s="63"/>
      <c r="MTA20" s="63"/>
      <c r="MTB20" s="63"/>
      <c r="MTC20" s="63"/>
      <c r="MTD20" s="63"/>
      <c r="MTE20" s="63"/>
      <c r="MTF20" s="63"/>
      <c r="MTG20" s="63"/>
      <c r="MTH20" s="63"/>
      <c r="MTI20" s="63"/>
      <c r="MTJ20" s="63"/>
      <c r="MTK20" s="63"/>
      <c r="MTL20" s="63"/>
      <c r="MTM20" s="63"/>
      <c r="MTN20" s="63"/>
      <c r="MTO20" s="63"/>
      <c r="MTP20" s="63"/>
      <c r="MTQ20" s="63"/>
      <c r="MTR20" s="63"/>
      <c r="MTS20" s="63"/>
      <c r="MTT20" s="63"/>
      <c r="MTU20" s="63"/>
      <c r="MTV20" s="63"/>
      <c r="MTW20" s="63"/>
      <c r="MTX20" s="63"/>
      <c r="MTY20" s="63"/>
      <c r="MTZ20" s="63"/>
      <c r="MUA20" s="63"/>
      <c r="MUB20" s="63"/>
      <c r="MUC20" s="63"/>
      <c r="MUD20" s="63"/>
      <c r="MUE20" s="63"/>
      <c r="MUF20" s="63"/>
      <c r="MUG20" s="63"/>
      <c r="MUH20" s="63"/>
      <c r="MUI20" s="63"/>
      <c r="MUJ20" s="63"/>
      <c r="MUK20" s="63"/>
      <c r="MUL20" s="63"/>
      <c r="MUM20" s="63"/>
      <c r="MUN20" s="63"/>
      <c r="MUO20" s="63"/>
      <c r="MUP20" s="63"/>
      <c r="MUQ20" s="63"/>
      <c r="MUR20" s="63"/>
      <c r="MUS20" s="63"/>
      <c r="MUT20" s="63"/>
      <c r="MUU20" s="63"/>
      <c r="MUV20" s="63"/>
      <c r="MUW20" s="63"/>
      <c r="MUX20" s="63"/>
      <c r="MUY20" s="63"/>
      <c r="MUZ20" s="63"/>
      <c r="MVA20" s="63"/>
      <c r="MVB20" s="63"/>
      <c r="MVC20" s="63"/>
      <c r="MVD20" s="63"/>
      <c r="MVE20" s="63"/>
      <c r="MVF20" s="63"/>
      <c r="MVG20" s="63"/>
      <c r="MVH20" s="63"/>
      <c r="MVI20" s="63"/>
      <c r="MVJ20" s="63"/>
      <c r="MVK20" s="63"/>
      <c r="MVL20" s="63"/>
      <c r="MVM20" s="63"/>
      <c r="MVN20" s="63"/>
      <c r="MVO20" s="63"/>
      <c r="MVP20" s="63"/>
      <c r="MVQ20" s="63"/>
      <c r="MVR20" s="63"/>
      <c r="MVS20" s="63"/>
      <c r="MVT20" s="63"/>
      <c r="MVU20" s="63"/>
      <c r="MVV20" s="63"/>
      <c r="MVW20" s="63"/>
      <c r="MVX20" s="63"/>
      <c r="MVY20" s="63"/>
      <c r="MVZ20" s="63"/>
      <c r="MWA20" s="63"/>
      <c r="MWB20" s="63"/>
      <c r="MWC20" s="63"/>
      <c r="MWD20" s="63"/>
      <c r="MWE20" s="63"/>
      <c r="MWF20" s="63"/>
      <c r="MWG20" s="63"/>
      <c r="MWH20" s="63"/>
      <c r="MWI20" s="63"/>
      <c r="MWJ20" s="63"/>
      <c r="MWK20" s="63"/>
      <c r="MWL20" s="63"/>
      <c r="MWM20" s="63"/>
      <c r="MWN20" s="63"/>
      <c r="MWO20" s="63"/>
      <c r="MWP20" s="63"/>
      <c r="MWQ20" s="63"/>
      <c r="MWR20" s="63"/>
      <c r="MWS20" s="63"/>
      <c r="MWT20" s="63"/>
      <c r="MWU20" s="63"/>
      <c r="MWV20" s="63"/>
      <c r="MWW20" s="63"/>
      <c r="MWX20" s="63"/>
      <c r="MWY20" s="63"/>
      <c r="MWZ20" s="63"/>
      <c r="MXA20" s="63"/>
      <c r="MXB20" s="63"/>
      <c r="MXC20" s="63"/>
      <c r="MXD20" s="63"/>
      <c r="MXE20" s="63"/>
      <c r="MXF20" s="63"/>
      <c r="MXG20" s="63"/>
      <c r="MXH20" s="63"/>
      <c r="MXI20" s="63"/>
      <c r="MXJ20" s="63"/>
      <c r="MXK20" s="63"/>
      <c r="MXL20" s="63"/>
      <c r="MXM20" s="63"/>
      <c r="MXN20" s="63"/>
      <c r="MXO20" s="63"/>
      <c r="MXP20" s="63"/>
      <c r="MXQ20" s="63"/>
      <c r="MXR20" s="63"/>
      <c r="MXS20" s="63"/>
      <c r="MXT20" s="63"/>
      <c r="MXU20" s="63"/>
      <c r="MXV20" s="63"/>
      <c r="MXW20" s="63"/>
      <c r="MXX20" s="63"/>
      <c r="MXY20" s="63"/>
      <c r="MXZ20" s="63"/>
      <c r="MYA20" s="63"/>
      <c r="MYB20" s="63"/>
      <c r="MYC20" s="63"/>
      <c r="MYD20" s="63"/>
      <c r="MYE20" s="63"/>
      <c r="MYF20" s="63"/>
      <c r="MYG20" s="63"/>
      <c r="MYH20" s="63"/>
      <c r="MYI20" s="63"/>
      <c r="MYJ20" s="63"/>
      <c r="MYK20" s="63"/>
      <c r="MYL20" s="63"/>
      <c r="MYM20" s="63"/>
      <c r="MYN20" s="63"/>
      <c r="MYO20" s="63"/>
      <c r="MYP20" s="63"/>
      <c r="MYQ20" s="63"/>
      <c r="MYR20" s="63"/>
      <c r="MYS20" s="63"/>
      <c r="MYT20" s="63"/>
      <c r="MYU20" s="63"/>
      <c r="MYV20" s="63"/>
      <c r="MYW20" s="63"/>
      <c r="MYX20" s="63"/>
      <c r="MYY20" s="63"/>
      <c r="MYZ20" s="63"/>
      <c r="MZA20" s="63"/>
      <c r="MZB20" s="63"/>
      <c r="MZC20" s="63"/>
      <c r="MZD20" s="63"/>
      <c r="MZE20" s="63"/>
      <c r="MZF20" s="63"/>
      <c r="MZG20" s="63"/>
      <c r="MZH20" s="63"/>
      <c r="MZI20" s="63"/>
      <c r="MZJ20" s="63"/>
      <c r="MZK20" s="63"/>
      <c r="MZL20" s="63"/>
      <c r="MZM20" s="63"/>
      <c r="MZN20" s="63"/>
      <c r="MZO20" s="63"/>
      <c r="MZP20" s="63"/>
      <c r="MZQ20" s="63"/>
      <c r="MZR20" s="63"/>
      <c r="MZS20" s="63"/>
      <c r="MZT20" s="63"/>
      <c r="MZU20" s="63"/>
      <c r="MZV20" s="63"/>
      <c r="MZW20" s="63"/>
      <c r="MZX20" s="63"/>
      <c r="MZY20" s="63"/>
      <c r="MZZ20" s="63"/>
      <c r="NAA20" s="63"/>
      <c r="NAB20" s="63"/>
      <c r="NAC20" s="63"/>
      <c r="NAD20" s="63"/>
      <c r="NAE20" s="63"/>
      <c r="NAF20" s="63"/>
      <c r="NAG20" s="63"/>
      <c r="NAH20" s="63"/>
      <c r="NAI20" s="63"/>
      <c r="NAJ20" s="63"/>
      <c r="NAK20" s="63"/>
      <c r="NAL20" s="63"/>
      <c r="NAM20" s="63"/>
      <c r="NAN20" s="63"/>
      <c r="NAO20" s="63"/>
      <c r="NAP20" s="63"/>
      <c r="NAQ20" s="63"/>
      <c r="NAR20" s="63"/>
      <c r="NAS20" s="63"/>
      <c r="NAT20" s="63"/>
      <c r="NAU20" s="63"/>
      <c r="NAV20" s="63"/>
      <c r="NAW20" s="63"/>
      <c r="NAX20" s="63"/>
      <c r="NAY20" s="63"/>
      <c r="NAZ20" s="63"/>
      <c r="NBA20" s="63"/>
      <c r="NBB20" s="63"/>
      <c r="NBC20" s="63"/>
      <c r="NBD20" s="63"/>
      <c r="NBE20" s="63"/>
      <c r="NBF20" s="63"/>
      <c r="NBG20" s="63"/>
      <c r="NBH20" s="63"/>
      <c r="NBI20" s="63"/>
      <c r="NBJ20" s="63"/>
      <c r="NBK20" s="63"/>
      <c r="NBL20" s="63"/>
      <c r="NBM20" s="63"/>
      <c r="NBN20" s="63"/>
      <c r="NBO20" s="63"/>
      <c r="NBP20" s="63"/>
      <c r="NBQ20" s="63"/>
      <c r="NBR20" s="63"/>
      <c r="NBS20" s="63"/>
      <c r="NBT20" s="63"/>
      <c r="NBU20" s="63"/>
      <c r="NBV20" s="63"/>
      <c r="NBW20" s="63"/>
      <c r="NBX20" s="63"/>
      <c r="NBY20" s="63"/>
      <c r="NBZ20" s="63"/>
      <c r="NCA20" s="63"/>
      <c r="NCB20" s="63"/>
      <c r="NCC20" s="63"/>
      <c r="NCD20" s="63"/>
      <c r="NCE20" s="63"/>
      <c r="NCF20" s="63"/>
      <c r="NCG20" s="63"/>
      <c r="NCH20" s="63"/>
      <c r="NCI20" s="63"/>
      <c r="NCJ20" s="63"/>
      <c r="NCK20" s="63"/>
      <c r="NCL20" s="63"/>
      <c r="NCM20" s="63"/>
      <c r="NCN20" s="63"/>
      <c r="NCO20" s="63"/>
      <c r="NCP20" s="63"/>
      <c r="NCQ20" s="63"/>
      <c r="NCR20" s="63"/>
      <c r="NCS20" s="63"/>
      <c r="NCT20" s="63"/>
      <c r="NCU20" s="63"/>
      <c r="NCV20" s="63"/>
      <c r="NCW20" s="63"/>
      <c r="NCX20" s="63"/>
      <c r="NCY20" s="63"/>
      <c r="NCZ20" s="63"/>
      <c r="NDA20" s="63"/>
      <c r="NDB20" s="63"/>
      <c r="NDC20" s="63"/>
      <c r="NDD20" s="63"/>
      <c r="NDE20" s="63"/>
      <c r="NDF20" s="63"/>
      <c r="NDG20" s="63"/>
      <c r="NDH20" s="63"/>
      <c r="NDI20" s="63"/>
      <c r="NDJ20" s="63"/>
      <c r="NDK20" s="63"/>
      <c r="NDL20" s="63"/>
      <c r="NDM20" s="63"/>
      <c r="NDN20" s="63"/>
      <c r="NDO20" s="63"/>
      <c r="NDP20" s="63"/>
      <c r="NDQ20" s="63"/>
      <c r="NDR20" s="63"/>
      <c r="NDS20" s="63"/>
      <c r="NDT20" s="63"/>
      <c r="NDU20" s="63"/>
      <c r="NDV20" s="63"/>
      <c r="NDW20" s="63"/>
      <c r="NDX20" s="63"/>
      <c r="NDY20" s="63"/>
      <c r="NDZ20" s="63"/>
      <c r="NEA20" s="63"/>
      <c r="NEB20" s="63"/>
      <c r="NEC20" s="63"/>
      <c r="NED20" s="63"/>
      <c r="NEE20" s="63"/>
      <c r="NEF20" s="63"/>
      <c r="NEG20" s="63"/>
      <c r="NEH20" s="63"/>
      <c r="NEI20" s="63"/>
      <c r="NEJ20" s="63"/>
      <c r="NEK20" s="63"/>
      <c r="NEL20" s="63"/>
      <c r="NEM20" s="63"/>
      <c r="NEN20" s="63"/>
      <c r="NEO20" s="63"/>
      <c r="NEP20" s="63"/>
      <c r="NEQ20" s="63"/>
      <c r="NER20" s="63"/>
      <c r="NES20" s="63"/>
      <c r="NET20" s="63"/>
      <c r="NEU20" s="63"/>
      <c r="NEV20" s="63"/>
      <c r="NEW20" s="63"/>
      <c r="NEX20" s="63"/>
      <c r="NEY20" s="63"/>
      <c r="NEZ20" s="63"/>
      <c r="NFA20" s="63"/>
      <c r="NFB20" s="63"/>
      <c r="NFC20" s="63"/>
      <c r="NFD20" s="63"/>
      <c r="NFE20" s="63"/>
      <c r="NFF20" s="63"/>
      <c r="NFG20" s="63"/>
      <c r="NFH20" s="63"/>
      <c r="NFI20" s="63"/>
      <c r="NFJ20" s="63"/>
      <c r="NFK20" s="63"/>
      <c r="NFL20" s="63"/>
      <c r="NFM20" s="63"/>
      <c r="NFN20" s="63"/>
      <c r="NFO20" s="63"/>
      <c r="NFP20" s="63"/>
      <c r="NFQ20" s="63"/>
      <c r="NFR20" s="63"/>
      <c r="NFS20" s="63"/>
      <c r="NFT20" s="63"/>
      <c r="NFU20" s="63"/>
      <c r="NFV20" s="63"/>
      <c r="NFW20" s="63"/>
      <c r="NFX20" s="63"/>
      <c r="NFY20" s="63"/>
      <c r="NFZ20" s="63"/>
      <c r="NGA20" s="63"/>
      <c r="NGB20" s="63"/>
      <c r="NGC20" s="63"/>
      <c r="NGD20" s="63"/>
      <c r="NGE20" s="63"/>
      <c r="NGF20" s="63"/>
      <c r="NGG20" s="63"/>
      <c r="NGH20" s="63"/>
      <c r="NGI20" s="63"/>
      <c r="NGJ20" s="63"/>
      <c r="NGK20" s="63"/>
      <c r="NGL20" s="63"/>
      <c r="NGM20" s="63"/>
      <c r="NGN20" s="63"/>
      <c r="NGO20" s="63"/>
      <c r="NGP20" s="63"/>
      <c r="NGQ20" s="63"/>
      <c r="NGR20" s="63"/>
      <c r="NGS20" s="63"/>
      <c r="NGT20" s="63"/>
      <c r="NGU20" s="63"/>
      <c r="NGV20" s="63"/>
      <c r="NGW20" s="63"/>
      <c r="NGX20" s="63"/>
      <c r="NGY20" s="63"/>
      <c r="NGZ20" s="63"/>
      <c r="NHA20" s="63"/>
      <c r="NHB20" s="63"/>
      <c r="NHC20" s="63"/>
      <c r="NHD20" s="63"/>
      <c r="NHE20" s="63"/>
      <c r="NHF20" s="63"/>
      <c r="NHG20" s="63"/>
      <c r="NHH20" s="63"/>
      <c r="NHI20" s="63"/>
      <c r="NHJ20" s="63"/>
      <c r="NHK20" s="63"/>
      <c r="NHL20" s="63"/>
      <c r="NHM20" s="63"/>
      <c r="NHN20" s="63"/>
      <c r="NHO20" s="63"/>
      <c r="NHP20" s="63"/>
      <c r="NHQ20" s="63"/>
      <c r="NHR20" s="63"/>
      <c r="NHS20" s="63"/>
      <c r="NHT20" s="63"/>
      <c r="NHU20" s="63"/>
      <c r="NHV20" s="63"/>
      <c r="NHW20" s="63"/>
      <c r="NHX20" s="63"/>
      <c r="NHY20" s="63"/>
      <c r="NHZ20" s="63"/>
      <c r="NIA20" s="63"/>
      <c r="NIB20" s="63"/>
      <c r="NIC20" s="63"/>
      <c r="NID20" s="63"/>
      <c r="NIE20" s="63"/>
      <c r="NIF20" s="63"/>
      <c r="NIG20" s="63"/>
      <c r="NIH20" s="63"/>
      <c r="NII20" s="63"/>
      <c r="NIJ20" s="63"/>
      <c r="NIK20" s="63"/>
      <c r="NIL20" s="63"/>
      <c r="NIM20" s="63"/>
      <c r="NIN20" s="63"/>
      <c r="NIO20" s="63"/>
      <c r="NIP20" s="63"/>
      <c r="NIQ20" s="63"/>
      <c r="NIR20" s="63"/>
      <c r="NIS20" s="63"/>
      <c r="NIT20" s="63"/>
      <c r="NIU20" s="63"/>
      <c r="NIV20" s="63"/>
      <c r="NIW20" s="63"/>
      <c r="NIX20" s="63"/>
      <c r="NIY20" s="63"/>
      <c r="NIZ20" s="63"/>
      <c r="NJA20" s="63"/>
      <c r="NJB20" s="63"/>
      <c r="NJC20" s="63"/>
      <c r="NJD20" s="63"/>
      <c r="NJE20" s="63"/>
      <c r="NJF20" s="63"/>
      <c r="NJG20" s="63"/>
      <c r="NJH20" s="63"/>
      <c r="NJI20" s="63"/>
      <c r="NJJ20" s="63"/>
      <c r="NJK20" s="63"/>
      <c r="NJL20" s="63"/>
      <c r="NJM20" s="63"/>
      <c r="NJN20" s="63"/>
      <c r="NJO20" s="63"/>
      <c r="NJP20" s="63"/>
      <c r="NJQ20" s="63"/>
      <c r="NJR20" s="63"/>
      <c r="NJS20" s="63"/>
      <c r="NJT20" s="63"/>
      <c r="NJU20" s="63"/>
      <c r="NJV20" s="63"/>
      <c r="NJW20" s="63"/>
      <c r="NJX20" s="63"/>
      <c r="NJY20" s="63"/>
      <c r="NJZ20" s="63"/>
      <c r="NKA20" s="63"/>
      <c r="NKB20" s="63"/>
      <c r="NKC20" s="63"/>
      <c r="NKD20" s="63"/>
      <c r="NKE20" s="63"/>
      <c r="NKF20" s="63"/>
      <c r="NKG20" s="63"/>
      <c r="NKH20" s="63"/>
      <c r="NKI20" s="63"/>
      <c r="NKJ20" s="63"/>
      <c r="NKK20" s="63"/>
      <c r="NKL20" s="63"/>
      <c r="NKM20" s="63"/>
      <c r="NKN20" s="63"/>
      <c r="NKO20" s="63"/>
      <c r="NKP20" s="63"/>
      <c r="NKQ20" s="63"/>
      <c r="NKR20" s="63"/>
      <c r="NKS20" s="63"/>
      <c r="NKT20" s="63"/>
      <c r="NKU20" s="63"/>
      <c r="NKV20" s="63"/>
      <c r="NKW20" s="63"/>
      <c r="NKX20" s="63"/>
      <c r="NKY20" s="63"/>
      <c r="NKZ20" s="63"/>
      <c r="NLA20" s="63"/>
      <c r="NLB20" s="63"/>
      <c r="NLC20" s="63"/>
      <c r="NLD20" s="63"/>
      <c r="NLE20" s="63"/>
      <c r="NLF20" s="63"/>
      <c r="NLG20" s="63"/>
      <c r="NLH20" s="63"/>
      <c r="NLI20" s="63"/>
      <c r="NLJ20" s="63"/>
      <c r="NLK20" s="63"/>
      <c r="NLL20" s="63"/>
      <c r="NLM20" s="63"/>
      <c r="NLN20" s="63"/>
      <c r="NLO20" s="63"/>
      <c r="NLP20" s="63"/>
      <c r="NLQ20" s="63"/>
      <c r="NLR20" s="63"/>
      <c r="NLS20" s="63"/>
      <c r="NLT20" s="63"/>
      <c r="NLU20" s="63"/>
      <c r="NLV20" s="63"/>
      <c r="NLW20" s="63"/>
      <c r="NLX20" s="63"/>
      <c r="NLY20" s="63"/>
      <c r="NLZ20" s="63"/>
      <c r="NMA20" s="63"/>
      <c r="NMB20" s="63"/>
      <c r="NMC20" s="63"/>
      <c r="NMD20" s="63"/>
      <c r="NME20" s="63"/>
      <c r="NMF20" s="63"/>
      <c r="NMG20" s="63"/>
      <c r="NMH20" s="63"/>
      <c r="NMI20" s="63"/>
      <c r="NMJ20" s="63"/>
      <c r="NMK20" s="63"/>
      <c r="NML20" s="63"/>
      <c r="NMM20" s="63"/>
      <c r="NMN20" s="63"/>
      <c r="NMO20" s="63"/>
      <c r="NMP20" s="63"/>
      <c r="NMQ20" s="63"/>
      <c r="NMR20" s="63"/>
      <c r="NMS20" s="63"/>
      <c r="NMT20" s="63"/>
      <c r="NMU20" s="63"/>
      <c r="NMV20" s="63"/>
      <c r="NMW20" s="63"/>
      <c r="NMX20" s="63"/>
      <c r="NMY20" s="63"/>
      <c r="NMZ20" s="63"/>
      <c r="NNA20" s="63"/>
      <c r="NNB20" s="63"/>
      <c r="NNC20" s="63"/>
      <c r="NND20" s="63"/>
      <c r="NNE20" s="63"/>
      <c r="NNF20" s="63"/>
      <c r="NNG20" s="63"/>
      <c r="NNH20" s="63"/>
      <c r="NNI20" s="63"/>
      <c r="NNJ20" s="63"/>
      <c r="NNK20" s="63"/>
      <c r="NNL20" s="63"/>
      <c r="NNM20" s="63"/>
      <c r="NNN20" s="63"/>
      <c r="NNO20" s="63"/>
      <c r="NNP20" s="63"/>
      <c r="NNQ20" s="63"/>
      <c r="NNR20" s="63"/>
      <c r="NNS20" s="63"/>
      <c r="NNT20" s="63"/>
      <c r="NNU20" s="63"/>
      <c r="NNV20" s="63"/>
      <c r="NNW20" s="63"/>
      <c r="NNX20" s="63"/>
      <c r="NNY20" s="63"/>
      <c r="NNZ20" s="63"/>
      <c r="NOA20" s="63"/>
      <c r="NOB20" s="63"/>
      <c r="NOC20" s="63"/>
      <c r="NOD20" s="63"/>
      <c r="NOE20" s="63"/>
      <c r="NOF20" s="63"/>
      <c r="NOG20" s="63"/>
      <c r="NOH20" s="63"/>
      <c r="NOI20" s="63"/>
      <c r="NOJ20" s="63"/>
      <c r="NOK20" s="63"/>
      <c r="NOL20" s="63"/>
      <c r="NOM20" s="63"/>
      <c r="NON20" s="63"/>
      <c r="NOO20" s="63"/>
      <c r="NOP20" s="63"/>
      <c r="NOQ20" s="63"/>
      <c r="NOR20" s="63"/>
      <c r="NOS20" s="63"/>
      <c r="NOT20" s="63"/>
      <c r="NOU20" s="63"/>
      <c r="NOV20" s="63"/>
      <c r="NOW20" s="63"/>
      <c r="NOX20" s="63"/>
      <c r="NOY20" s="63"/>
      <c r="NOZ20" s="63"/>
      <c r="NPA20" s="63"/>
      <c r="NPB20" s="63"/>
      <c r="NPC20" s="63"/>
      <c r="NPD20" s="63"/>
      <c r="NPE20" s="63"/>
      <c r="NPF20" s="63"/>
      <c r="NPG20" s="63"/>
      <c r="NPH20" s="63"/>
      <c r="NPI20" s="63"/>
      <c r="NPJ20" s="63"/>
      <c r="NPK20" s="63"/>
      <c r="NPL20" s="63"/>
      <c r="NPM20" s="63"/>
      <c r="NPN20" s="63"/>
      <c r="NPO20" s="63"/>
      <c r="NPP20" s="63"/>
      <c r="NPQ20" s="63"/>
      <c r="NPR20" s="63"/>
      <c r="NPS20" s="63"/>
      <c r="NPT20" s="63"/>
      <c r="NPU20" s="63"/>
      <c r="NPV20" s="63"/>
      <c r="NPW20" s="63"/>
      <c r="NPX20" s="63"/>
      <c r="NPY20" s="63"/>
      <c r="NPZ20" s="63"/>
      <c r="NQA20" s="63"/>
      <c r="NQB20" s="63"/>
      <c r="NQC20" s="63"/>
      <c r="NQD20" s="63"/>
      <c r="NQE20" s="63"/>
      <c r="NQF20" s="63"/>
      <c r="NQG20" s="63"/>
      <c r="NQH20" s="63"/>
      <c r="NQI20" s="63"/>
      <c r="NQJ20" s="63"/>
      <c r="NQK20" s="63"/>
      <c r="NQL20" s="63"/>
      <c r="NQM20" s="63"/>
      <c r="NQN20" s="63"/>
      <c r="NQO20" s="63"/>
      <c r="NQP20" s="63"/>
      <c r="NQQ20" s="63"/>
      <c r="NQR20" s="63"/>
      <c r="NQS20" s="63"/>
      <c r="NQT20" s="63"/>
      <c r="NQU20" s="63"/>
      <c r="NQV20" s="63"/>
      <c r="NQW20" s="63"/>
      <c r="NQX20" s="63"/>
      <c r="NQY20" s="63"/>
      <c r="NQZ20" s="63"/>
      <c r="NRA20" s="63"/>
      <c r="NRB20" s="63"/>
      <c r="NRC20" s="63"/>
      <c r="NRD20" s="63"/>
      <c r="NRE20" s="63"/>
      <c r="NRF20" s="63"/>
      <c r="NRG20" s="63"/>
      <c r="NRH20" s="63"/>
      <c r="NRI20" s="63"/>
      <c r="NRJ20" s="63"/>
      <c r="NRK20" s="63"/>
      <c r="NRL20" s="63"/>
      <c r="NRM20" s="63"/>
      <c r="NRN20" s="63"/>
      <c r="NRO20" s="63"/>
      <c r="NRP20" s="63"/>
      <c r="NRQ20" s="63"/>
      <c r="NRR20" s="63"/>
      <c r="NRS20" s="63"/>
      <c r="NRT20" s="63"/>
      <c r="NRU20" s="63"/>
      <c r="NRV20" s="63"/>
      <c r="NRW20" s="63"/>
      <c r="NRX20" s="63"/>
      <c r="NRY20" s="63"/>
      <c r="NRZ20" s="63"/>
      <c r="NSA20" s="63"/>
      <c r="NSB20" s="63"/>
      <c r="NSC20" s="63"/>
      <c r="NSD20" s="63"/>
      <c r="NSE20" s="63"/>
      <c r="NSF20" s="63"/>
      <c r="NSG20" s="63"/>
      <c r="NSH20" s="63"/>
      <c r="NSI20" s="63"/>
      <c r="NSJ20" s="63"/>
      <c r="NSK20" s="63"/>
      <c r="NSL20" s="63"/>
      <c r="NSM20" s="63"/>
      <c r="NSN20" s="63"/>
      <c r="NSO20" s="63"/>
      <c r="NSP20" s="63"/>
      <c r="NSQ20" s="63"/>
      <c r="NSR20" s="63"/>
      <c r="NSS20" s="63"/>
      <c r="NST20" s="63"/>
      <c r="NSU20" s="63"/>
      <c r="NSV20" s="63"/>
      <c r="NSW20" s="63"/>
      <c r="NSX20" s="63"/>
      <c r="NSY20" s="63"/>
      <c r="NSZ20" s="63"/>
      <c r="NTA20" s="63"/>
      <c r="NTB20" s="63"/>
      <c r="NTC20" s="63"/>
      <c r="NTD20" s="63"/>
      <c r="NTE20" s="63"/>
      <c r="NTF20" s="63"/>
      <c r="NTG20" s="63"/>
      <c r="NTH20" s="63"/>
      <c r="NTI20" s="63"/>
      <c r="NTJ20" s="63"/>
      <c r="NTK20" s="63"/>
      <c r="NTL20" s="63"/>
      <c r="NTM20" s="63"/>
      <c r="NTN20" s="63"/>
      <c r="NTO20" s="63"/>
      <c r="NTP20" s="63"/>
      <c r="NTQ20" s="63"/>
      <c r="NTR20" s="63"/>
      <c r="NTS20" s="63"/>
      <c r="NTT20" s="63"/>
      <c r="NTU20" s="63"/>
      <c r="NTV20" s="63"/>
      <c r="NTW20" s="63"/>
      <c r="NTX20" s="63"/>
      <c r="NTY20" s="63"/>
      <c r="NTZ20" s="63"/>
      <c r="NUA20" s="63"/>
      <c r="NUB20" s="63"/>
      <c r="NUC20" s="63"/>
      <c r="NUD20" s="63"/>
      <c r="NUE20" s="63"/>
      <c r="NUF20" s="63"/>
      <c r="NUG20" s="63"/>
      <c r="NUH20" s="63"/>
      <c r="NUI20" s="63"/>
      <c r="NUJ20" s="63"/>
      <c r="NUK20" s="63"/>
      <c r="NUL20" s="63"/>
      <c r="NUM20" s="63"/>
      <c r="NUN20" s="63"/>
      <c r="NUO20" s="63"/>
      <c r="NUP20" s="63"/>
      <c r="NUQ20" s="63"/>
      <c r="NUR20" s="63"/>
      <c r="NUS20" s="63"/>
      <c r="NUT20" s="63"/>
      <c r="NUU20" s="63"/>
      <c r="NUV20" s="63"/>
      <c r="NUW20" s="63"/>
      <c r="NUX20" s="63"/>
      <c r="NUY20" s="63"/>
      <c r="NUZ20" s="63"/>
      <c r="NVA20" s="63"/>
      <c r="NVB20" s="63"/>
      <c r="NVC20" s="63"/>
      <c r="NVD20" s="63"/>
      <c r="NVE20" s="63"/>
      <c r="NVF20" s="63"/>
      <c r="NVG20" s="63"/>
      <c r="NVH20" s="63"/>
      <c r="NVI20" s="63"/>
      <c r="NVJ20" s="63"/>
      <c r="NVK20" s="63"/>
      <c r="NVL20" s="63"/>
      <c r="NVM20" s="63"/>
      <c r="NVN20" s="63"/>
      <c r="NVO20" s="63"/>
      <c r="NVP20" s="63"/>
      <c r="NVQ20" s="63"/>
      <c r="NVR20" s="63"/>
      <c r="NVS20" s="63"/>
      <c r="NVT20" s="63"/>
      <c r="NVU20" s="63"/>
      <c r="NVV20" s="63"/>
      <c r="NVW20" s="63"/>
      <c r="NVX20" s="63"/>
      <c r="NVY20" s="63"/>
      <c r="NVZ20" s="63"/>
      <c r="NWA20" s="63"/>
      <c r="NWB20" s="63"/>
      <c r="NWC20" s="63"/>
      <c r="NWD20" s="63"/>
      <c r="NWE20" s="63"/>
      <c r="NWF20" s="63"/>
      <c r="NWG20" s="63"/>
      <c r="NWH20" s="63"/>
      <c r="NWI20" s="63"/>
      <c r="NWJ20" s="63"/>
      <c r="NWK20" s="63"/>
      <c r="NWL20" s="63"/>
      <c r="NWM20" s="63"/>
      <c r="NWN20" s="63"/>
      <c r="NWO20" s="63"/>
      <c r="NWP20" s="63"/>
      <c r="NWQ20" s="63"/>
      <c r="NWR20" s="63"/>
      <c r="NWS20" s="63"/>
      <c r="NWT20" s="63"/>
      <c r="NWU20" s="63"/>
      <c r="NWV20" s="63"/>
      <c r="NWW20" s="63"/>
      <c r="NWX20" s="63"/>
      <c r="NWY20" s="63"/>
      <c r="NWZ20" s="63"/>
      <c r="NXA20" s="63"/>
      <c r="NXB20" s="63"/>
      <c r="NXC20" s="63"/>
      <c r="NXD20" s="63"/>
      <c r="NXE20" s="63"/>
      <c r="NXF20" s="63"/>
      <c r="NXG20" s="63"/>
      <c r="NXH20" s="63"/>
      <c r="NXI20" s="63"/>
      <c r="NXJ20" s="63"/>
      <c r="NXK20" s="63"/>
      <c r="NXL20" s="63"/>
      <c r="NXM20" s="63"/>
      <c r="NXN20" s="63"/>
      <c r="NXO20" s="63"/>
      <c r="NXP20" s="63"/>
      <c r="NXQ20" s="63"/>
      <c r="NXR20" s="63"/>
      <c r="NXS20" s="63"/>
      <c r="NXT20" s="63"/>
      <c r="NXU20" s="63"/>
      <c r="NXV20" s="63"/>
      <c r="NXW20" s="63"/>
      <c r="NXX20" s="63"/>
      <c r="NXY20" s="63"/>
      <c r="NXZ20" s="63"/>
      <c r="NYA20" s="63"/>
      <c r="NYB20" s="63"/>
      <c r="NYC20" s="63"/>
      <c r="NYD20" s="63"/>
      <c r="NYE20" s="63"/>
      <c r="NYF20" s="63"/>
      <c r="NYG20" s="63"/>
      <c r="NYH20" s="63"/>
      <c r="NYI20" s="63"/>
      <c r="NYJ20" s="63"/>
      <c r="NYK20" s="63"/>
      <c r="NYL20" s="63"/>
      <c r="NYM20" s="63"/>
      <c r="NYN20" s="63"/>
      <c r="NYO20" s="63"/>
      <c r="NYP20" s="63"/>
      <c r="NYQ20" s="63"/>
      <c r="NYR20" s="63"/>
      <c r="NYS20" s="63"/>
      <c r="NYT20" s="63"/>
      <c r="NYU20" s="63"/>
      <c r="NYV20" s="63"/>
      <c r="NYW20" s="63"/>
      <c r="NYX20" s="63"/>
      <c r="NYY20" s="63"/>
      <c r="NYZ20" s="63"/>
      <c r="NZA20" s="63"/>
      <c r="NZB20" s="63"/>
      <c r="NZC20" s="63"/>
      <c r="NZD20" s="63"/>
      <c r="NZE20" s="63"/>
      <c r="NZF20" s="63"/>
      <c r="NZG20" s="63"/>
      <c r="NZH20" s="63"/>
      <c r="NZI20" s="63"/>
      <c r="NZJ20" s="63"/>
      <c r="NZK20" s="63"/>
      <c r="NZL20" s="63"/>
      <c r="NZM20" s="63"/>
      <c r="NZN20" s="63"/>
      <c r="NZO20" s="63"/>
      <c r="NZP20" s="63"/>
      <c r="NZQ20" s="63"/>
      <c r="NZR20" s="63"/>
      <c r="NZS20" s="63"/>
      <c r="NZT20" s="63"/>
      <c r="NZU20" s="63"/>
      <c r="NZV20" s="63"/>
      <c r="NZW20" s="63"/>
      <c r="NZX20" s="63"/>
      <c r="NZY20" s="63"/>
      <c r="NZZ20" s="63"/>
      <c r="OAA20" s="63"/>
      <c r="OAB20" s="63"/>
      <c r="OAC20" s="63"/>
      <c r="OAD20" s="63"/>
      <c r="OAE20" s="63"/>
      <c r="OAF20" s="63"/>
      <c r="OAG20" s="63"/>
      <c r="OAH20" s="63"/>
      <c r="OAI20" s="63"/>
      <c r="OAJ20" s="63"/>
      <c r="OAK20" s="63"/>
      <c r="OAL20" s="63"/>
      <c r="OAM20" s="63"/>
      <c r="OAN20" s="63"/>
      <c r="OAO20" s="63"/>
      <c r="OAP20" s="63"/>
      <c r="OAQ20" s="63"/>
      <c r="OAR20" s="63"/>
      <c r="OAS20" s="63"/>
      <c r="OAT20" s="63"/>
      <c r="OAU20" s="63"/>
      <c r="OAV20" s="63"/>
      <c r="OAW20" s="63"/>
      <c r="OAX20" s="63"/>
      <c r="OAY20" s="63"/>
      <c r="OAZ20" s="63"/>
      <c r="OBA20" s="63"/>
      <c r="OBB20" s="63"/>
      <c r="OBC20" s="63"/>
      <c r="OBD20" s="63"/>
      <c r="OBE20" s="63"/>
      <c r="OBF20" s="63"/>
      <c r="OBG20" s="63"/>
      <c r="OBH20" s="63"/>
      <c r="OBI20" s="63"/>
      <c r="OBJ20" s="63"/>
      <c r="OBK20" s="63"/>
      <c r="OBL20" s="63"/>
      <c r="OBM20" s="63"/>
      <c r="OBN20" s="63"/>
      <c r="OBO20" s="63"/>
      <c r="OBP20" s="63"/>
      <c r="OBQ20" s="63"/>
      <c r="OBR20" s="63"/>
      <c r="OBS20" s="63"/>
      <c r="OBT20" s="63"/>
      <c r="OBU20" s="63"/>
      <c r="OBV20" s="63"/>
      <c r="OBW20" s="63"/>
      <c r="OBX20" s="63"/>
      <c r="OBY20" s="63"/>
      <c r="OBZ20" s="63"/>
      <c r="OCA20" s="63"/>
      <c r="OCB20" s="63"/>
      <c r="OCC20" s="63"/>
      <c r="OCD20" s="63"/>
      <c r="OCE20" s="63"/>
      <c r="OCF20" s="63"/>
      <c r="OCG20" s="63"/>
      <c r="OCH20" s="63"/>
      <c r="OCI20" s="63"/>
      <c r="OCJ20" s="63"/>
      <c r="OCK20" s="63"/>
      <c r="OCL20" s="63"/>
      <c r="OCM20" s="63"/>
      <c r="OCN20" s="63"/>
      <c r="OCO20" s="63"/>
      <c r="OCP20" s="63"/>
      <c r="OCQ20" s="63"/>
      <c r="OCR20" s="63"/>
      <c r="OCS20" s="63"/>
      <c r="OCT20" s="63"/>
      <c r="OCU20" s="63"/>
      <c r="OCV20" s="63"/>
      <c r="OCW20" s="63"/>
      <c r="OCX20" s="63"/>
      <c r="OCY20" s="63"/>
      <c r="OCZ20" s="63"/>
      <c r="ODA20" s="63"/>
      <c r="ODB20" s="63"/>
      <c r="ODC20" s="63"/>
      <c r="ODD20" s="63"/>
      <c r="ODE20" s="63"/>
      <c r="ODF20" s="63"/>
      <c r="ODG20" s="63"/>
      <c r="ODH20" s="63"/>
      <c r="ODI20" s="63"/>
      <c r="ODJ20" s="63"/>
      <c r="ODK20" s="63"/>
      <c r="ODL20" s="63"/>
      <c r="ODM20" s="63"/>
      <c r="ODN20" s="63"/>
      <c r="ODO20" s="63"/>
      <c r="ODP20" s="63"/>
      <c r="ODQ20" s="63"/>
      <c r="ODR20" s="63"/>
      <c r="ODS20" s="63"/>
      <c r="ODT20" s="63"/>
      <c r="ODU20" s="63"/>
      <c r="ODV20" s="63"/>
      <c r="ODW20" s="63"/>
      <c r="ODX20" s="63"/>
      <c r="ODY20" s="63"/>
      <c r="ODZ20" s="63"/>
      <c r="OEA20" s="63"/>
      <c r="OEB20" s="63"/>
      <c r="OEC20" s="63"/>
      <c r="OED20" s="63"/>
      <c r="OEE20" s="63"/>
      <c r="OEF20" s="63"/>
      <c r="OEG20" s="63"/>
      <c r="OEH20" s="63"/>
      <c r="OEI20" s="63"/>
      <c r="OEJ20" s="63"/>
      <c r="OEK20" s="63"/>
      <c r="OEL20" s="63"/>
      <c r="OEM20" s="63"/>
      <c r="OEN20" s="63"/>
      <c r="OEO20" s="63"/>
      <c r="OEP20" s="63"/>
      <c r="OEQ20" s="63"/>
      <c r="OER20" s="63"/>
      <c r="OES20" s="63"/>
      <c r="OET20" s="63"/>
      <c r="OEU20" s="63"/>
      <c r="OEV20" s="63"/>
      <c r="OEW20" s="63"/>
      <c r="OEX20" s="63"/>
      <c r="OEY20" s="63"/>
      <c r="OEZ20" s="63"/>
      <c r="OFA20" s="63"/>
      <c r="OFB20" s="63"/>
      <c r="OFC20" s="63"/>
      <c r="OFD20" s="63"/>
      <c r="OFE20" s="63"/>
      <c r="OFF20" s="63"/>
      <c r="OFG20" s="63"/>
      <c r="OFH20" s="63"/>
      <c r="OFI20" s="63"/>
      <c r="OFJ20" s="63"/>
      <c r="OFK20" s="63"/>
      <c r="OFL20" s="63"/>
      <c r="OFM20" s="63"/>
      <c r="OFN20" s="63"/>
      <c r="OFO20" s="63"/>
      <c r="OFP20" s="63"/>
      <c r="OFQ20" s="63"/>
      <c r="OFR20" s="63"/>
      <c r="OFS20" s="63"/>
      <c r="OFT20" s="63"/>
      <c r="OFU20" s="63"/>
      <c r="OFV20" s="63"/>
      <c r="OFW20" s="63"/>
      <c r="OFX20" s="63"/>
      <c r="OFY20" s="63"/>
      <c r="OFZ20" s="63"/>
      <c r="OGA20" s="63"/>
      <c r="OGB20" s="63"/>
      <c r="OGC20" s="63"/>
      <c r="OGD20" s="63"/>
      <c r="OGE20" s="63"/>
      <c r="OGF20" s="63"/>
      <c r="OGG20" s="63"/>
      <c r="OGH20" s="63"/>
      <c r="OGI20" s="63"/>
      <c r="OGJ20" s="63"/>
      <c r="OGK20" s="63"/>
      <c r="OGL20" s="63"/>
      <c r="OGM20" s="63"/>
      <c r="OGN20" s="63"/>
      <c r="OGO20" s="63"/>
      <c r="OGP20" s="63"/>
      <c r="OGQ20" s="63"/>
      <c r="OGR20" s="63"/>
      <c r="OGS20" s="63"/>
      <c r="OGT20" s="63"/>
      <c r="OGU20" s="63"/>
      <c r="OGV20" s="63"/>
      <c r="OGW20" s="63"/>
      <c r="OGX20" s="63"/>
      <c r="OGY20" s="63"/>
      <c r="OGZ20" s="63"/>
      <c r="OHA20" s="63"/>
      <c r="OHB20" s="63"/>
      <c r="OHC20" s="63"/>
      <c r="OHD20" s="63"/>
      <c r="OHE20" s="63"/>
      <c r="OHF20" s="63"/>
      <c r="OHG20" s="63"/>
      <c r="OHH20" s="63"/>
      <c r="OHI20" s="63"/>
      <c r="OHJ20" s="63"/>
      <c r="OHK20" s="63"/>
      <c r="OHL20" s="63"/>
      <c r="OHM20" s="63"/>
      <c r="OHN20" s="63"/>
      <c r="OHO20" s="63"/>
      <c r="OHP20" s="63"/>
      <c r="OHQ20" s="63"/>
      <c r="OHR20" s="63"/>
      <c r="OHS20" s="63"/>
      <c r="OHT20" s="63"/>
      <c r="OHU20" s="63"/>
      <c r="OHV20" s="63"/>
      <c r="OHW20" s="63"/>
      <c r="OHX20" s="63"/>
      <c r="OHY20" s="63"/>
      <c r="OHZ20" s="63"/>
      <c r="OIA20" s="63"/>
      <c r="OIB20" s="63"/>
      <c r="OIC20" s="63"/>
      <c r="OID20" s="63"/>
      <c r="OIE20" s="63"/>
      <c r="OIF20" s="63"/>
      <c r="OIG20" s="63"/>
      <c r="OIH20" s="63"/>
      <c r="OII20" s="63"/>
      <c r="OIJ20" s="63"/>
      <c r="OIK20" s="63"/>
      <c r="OIL20" s="63"/>
      <c r="OIM20" s="63"/>
      <c r="OIN20" s="63"/>
      <c r="OIO20" s="63"/>
      <c r="OIP20" s="63"/>
      <c r="OIQ20" s="63"/>
      <c r="OIR20" s="63"/>
      <c r="OIS20" s="63"/>
      <c r="OIT20" s="63"/>
      <c r="OIU20" s="63"/>
      <c r="OIV20" s="63"/>
      <c r="OIW20" s="63"/>
      <c r="OIX20" s="63"/>
      <c r="OIY20" s="63"/>
      <c r="OIZ20" s="63"/>
      <c r="OJA20" s="63"/>
      <c r="OJB20" s="63"/>
      <c r="OJC20" s="63"/>
      <c r="OJD20" s="63"/>
      <c r="OJE20" s="63"/>
      <c r="OJF20" s="63"/>
      <c r="OJG20" s="63"/>
      <c r="OJH20" s="63"/>
      <c r="OJI20" s="63"/>
      <c r="OJJ20" s="63"/>
      <c r="OJK20" s="63"/>
      <c r="OJL20" s="63"/>
      <c r="OJM20" s="63"/>
      <c r="OJN20" s="63"/>
      <c r="OJO20" s="63"/>
      <c r="OJP20" s="63"/>
      <c r="OJQ20" s="63"/>
      <c r="OJR20" s="63"/>
      <c r="OJS20" s="63"/>
      <c r="OJT20" s="63"/>
      <c r="OJU20" s="63"/>
      <c r="OJV20" s="63"/>
      <c r="OJW20" s="63"/>
      <c r="OJX20" s="63"/>
      <c r="OJY20" s="63"/>
      <c r="OJZ20" s="63"/>
      <c r="OKA20" s="63"/>
      <c r="OKB20" s="63"/>
      <c r="OKC20" s="63"/>
      <c r="OKD20" s="63"/>
      <c r="OKE20" s="63"/>
      <c r="OKF20" s="63"/>
      <c r="OKG20" s="63"/>
      <c r="OKH20" s="63"/>
      <c r="OKI20" s="63"/>
      <c r="OKJ20" s="63"/>
      <c r="OKK20" s="63"/>
      <c r="OKL20" s="63"/>
      <c r="OKM20" s="63"/>
      <c r="OKN20" s="63"/>
      <c r="OKO20" s="63"/>
      <c r="OKP20" s="63"/>
      <c r="OKQ20" s="63"/>
      <c r="OKR20" s="63"/>
      <c r="OKS20" s="63"/>
      <c r="OKT20" s="63"/>
      <c r="OKU20" s="63"/>
      <c r="OKV20" s="63"/>
      <c r="OKW20" s="63"/>
      <c r="OKX20" s="63"/>
      <c r="OKY20" s="63"/>
      <c r="OKZ20" s="63"/>
      <c r="OLA20" s="63"/>
      <c r="OLB20" s="63"/>
      <c r="OLC20" s="63"/>
      <c r="OLD20" s="63"/>
      <c r="OLE20" s="63"/>
      <c r="OLF20" s="63"/>
      <c r="OLG20" s="63"/>
      <c r="OLH20" s="63"/>
      <c r="OLI20" s="63"/>
      <c r="OLJ20" s="63"/>
      <c r="OLK20" s="63"/>
      <c r="OLL20" s="63"/>
      <c r="OLM20" s="63"/>
      <c r="OLN20" s="63"/>
      <c r="OLO20" s="63"/>
      <c r="OLP20" s="63"/>
      <c r="OLQ20" s="63"/>
      <c r="OLR20" s="63"/>
      <c r="OLS20" s="63"/>
      <c r="OLT20" s="63"/>
      <c r="OLU20" s="63"/>
      <c r="OLV20" s="63"/>
      <c r="OLW20" s="63"/>
      <c r="OLX20" s="63"/>
      <c r="OLY20" s="63"/>
      <c r="OLZ20" s="63"/>
      <c r="OMA20" s="63"/>
      <c r="OMB20" s="63"/>
      <c r="OMC20" s="63"/>
      <c r="OMD20" s="63"/>
      <c r="OME20" s="63"/>
      <c r="OMF20" s="63"/>
      <c r="OMG20" s="63"/>
      <c r="OMH20" s="63"/>
      <c r="OMI20" s="63"/>
      <c r="OMJ20" s="63"/>
      <c r="OMK20" s="63"/>
      <c r="OML20" s="63"/>
      <c r="OMM20" s="63"/>
      <c r="OMN20" s="63"/>
      <c r="OMO20" s="63"/>
      <c r="OMP20" s="63"/>
      <c r="OMQ20" s="63"/>
      <c r="OMR20" s="63"/>
      <c r="OMS20" s="63"/>
      <c r="OMT20" s="63"/>
      <c r="OMU20" s="63"/>
      <c r="OMV20" s="63"/>
      <c r="OMW20" s="63"/>
      <c r="OMX20" s="63"/>
      <c r="OMY20" s="63"/>
      <c r="OMZ20" s="63"/>
      <c r="ONA20" s="63"/>
      <c r="ONB20" s="63"/>
      <c r="ONC20" s="63"/>
      <c r="OND20" s="63"/>
      <c r="ONE20" s="63"/>
      <c r="ONF20" s="63"/>
      <c r="ONG20" s="63"/>
      <c r="ONH20" s="63"/>
      <c r="ONI20" s="63"/>
      <c r="ONJ20" s="63"/>
      <c r="ONK20" s="63"/>
      <c r="ONL20" s="63"/>
      <c r="ONM20" s="63"/>
      <c r="ONN20" s="63"/>
      <c r="ONO20" s="63"/>
      <c r="ONP20" s="63"/>
      <c r="ONQ20" s="63"/>
      <c r="ONR20" s="63"/>
      <c r="ONS20" s="63"/>
      <c r="ONT20" s="63"/>
      <c r="ONU20" s="63"/>
      <c r="ONV20" s="63"/>
      <c r="ONW20" s="63"/>
      <c r="ONX20" s="63"/>
      <c r="ONY20" s="63"/>
      <c r="ONZ20" s="63"/>
      <c r="OOA20" s="63"/>
      <c r="OOB20" s="63"/>
      <c r="OOC20" s="63"/>
      <c r="OOD20" s="63"/>
      <c r="OOE20" s="63"/>
      <c r="OOF20" s="63"/>
      <c r="OOG20" s="63"/>
      <c r="OOH20" s="63"/>
      <c r="OOI20" s="63"/>
      <c r="OOJ20" s="63"/>
      <c r="OOK20" s="63"/>
      <c r="OOL20" s="63"/>
      <c r="OOM20" s="63"/>
      <c r="OON20" s="63"/>
      <c r="OOO20" s="63"/>
      <c r="OOP20" s="63"/>
      <c r="OOQ20" s="63"/>
      <c r="OOR20" s="63"/>
      <c r="OOS20" s="63"/>
      <c r="OOT20" s="63"/>
      <c r="OOU20" s="63"/>
      <c r="OOV20" s="63"/>
      <c r="OOW20" s="63"/>
      <c r="OOX20" s="63"/>
      <c r="OOY20" s="63"/>
      <c r="OOZ20" s="63"/>
      <c r="OPA20" s="63"/>
      <c r="OPB20" s="63"/>
      <c r="OPC20" s="63"/>
      <c r="OPD20" s="63"/>
      <c r="OPE20" s="63"/>
      <c r="OPF20" s="63"/>
      <c r="OPG20" s="63"/>
      <c r="OPH20" s="63"/>
      <c r="OPI20" s="63"/>
      <c r="OPJ20" s="63"/>
      <c r="OPK20" s="63"/>
      <c r="OPL20" s="63"/>
      <c r="OPM20" s="63"/>
      <c r="OPN20" s="63"/>
      <c r="OPO20" s="63"/>
      <c r="OPP20" s="63"/>
      <c r="OPQ20" s="63"/>
      <c r="OPR20" s="63"/>
      <c r="OPS20" s="63"/>
      <c r="OPT20" s="63"/>
      <c r="OPU20" s="63"/>
      <c r="OPV20" s="63"/>
      <c r="OPW20" s="63"/>
      <c r="OPX20" s="63"/>
      <c r="OPY20" s="63"/>
      <c r="OPZ20" s="63"/>
      <c r="OQA20" s="63"/>
      <c r="OQB20" s="63"/>
      <c r="OQC20" s="63"/>
      <c r="OQD20" s="63"/>
      <c r="OQE20" s="63"/>
      <c r="OQF20" s="63"/>
      <c r="OQG20" s="63"/>
      <c r="OQH20" s="63"/>
      <c r="OQI20" s="63"/>
      <c r="OQJ20" s="63"/>
      <c r="OQK20" s="63"/>
      <c r="OQL20" s="63"/>
      <c r="OQM20" s="63"/>
      <c r="OQN20" s="63"/>
      <c r="OQO20" s="63"/>
      <c r="OQP20" s="63"/>
      <c r="OQQ20" s="63"/>
      <c r="OQR20" s="63"/>
      <c r="OQS20" s="63"/>
      <c r="OQT20" s="63"/>
      <c r="OQU20" s="63"/>
      <c r="OQV20" s="63"/>
      <c r="OQW20" s="63"/>
      <c r="OQX20" s="63"/>
      <c r="OQY20" s="63"/>
      <c r="OQZ20" s="63"/>
      <c r="ORA20" s="63"/>
      <c r="ORB20" s="63"/>
      <c r="ORC20" s="63"/>
      <c r="ORD20" s="63"/>
      <c r="ORE20" s="63"/>
      <c r="ORF20" s="63"/>
      <c r="ORG20" s="63"/>
      <c r="ORH20" s="63"/>
      <c r="ORI20" s="63"/>
      <c r="ORJ20" s="63"/>
      <c r="ORK20" s="63"/>
      <c r="ORL20" s="63"/>
      <c r="ORM20" s="63"/>
      <c r="ORN20" s="63"/>
      <c r="ORO20" s="63"/>
      <c r="ORP20" s="63"/>
      <c r="ORQ20" s="63"/>
      <c r="ORR20" s="63"/>
      <c r="ORS20" s="63"/>
      <c r="ORT20" s="63"/>
      <c r="ORU20" s="63"/>
      <c r="ORV20" s="63"/>
      <c r="ORW20" s="63"/>
      <c r="ORX20" s="63"/>
      <c r="ORY20" s="63"/>
      <c r="ORZ20" s="63"/>
      <c r="OSA20" s="63"/>
      <c r="OSB20" s="63"/>
      <c r="OSC20" s="63"/>
      <c r="OSD20" s="63"/>
      <c r="OSE20" s="63"/>
      <c r="OSF20" s="63"/>
      <c r="OSG20" s="63"/>
      <c r="OSH20" s="63"/>
      <c r="OSI20" s="63"/>
      <c r="OSJ20" s="63"/>
      <c r="OSK20" s="63"/>
      <c r="OSL20" s="63"/>
      <c r="OSM20" s="63"/>
      <c r="OSN20" s="63"/>
      <c r="OSO20" s="63"/>
      <c r="OSP20" s="63"/>
      <c r="OSQ20" s="63"/>
      <c r="OSR20" s="63"/>
      <c r="OSS20" s="63"/>
      <c r="OST20" s="63"/>
      <c r="OSU20" s="63"/>
      <c r="OSV20" s="63"/>
      <c r="OSW20" s="63"/>
      <c r="OSX20" s="63"/>
      <c r="OSY20" s="63"/>
      <c r="OSZ20" s="63"/>
      <c r="OTA20" s="63"/>
      <c r="OTB20" s="63"/>
      <c r="OTC20" s="63"/>
      <c r="OTD20" s="63"/>
      <c r="OTE20" s="63"/>
      <c r="OTF20" s="63"/>
      <c r="OTG20" s="63"/>
      <c r="OTH20" s="63"/>
      <c r="OTI20" s="63"/>
      <c r="OTJ20" s="63"/>
      <c r="OTK20" s="63"/>
      <c r="OTL20" s="63"/>
      <c r="OTM20" s="63"/>
      <c r="OTN20" s="63"/>
      <c r="OTO20" s="63"/>
      <c r="OTP20" s="63"/>
      <c r="OTQ20" s="63"/>
      <c r="OTR20" s="63"/>
      <c r="OTS20" s="63"/>
      <c r="OTT20" s="63"/>
      <c r="OTU20" s="63"/>
      <c r="OTV20" s="63"/>
      <c r="OTW20" s="63"/>
      <c r="OTX20" s="63"/>
      <c r="OTY20" s="63"/>
      <c r="OTZ20" s="63"/>
      <c r="OUA20" s="63"/>
      <c r="OUB20" s="63"/>
      <c r="OUC20" s="63"/>
      <c r="OUD20" s="63"/>
      <c r="OUE20" s="63"/>
      <c r="OUF20" s="63"/>
      <c r="OUG20" s="63"/>
      <c r="OUH20" s="63"/>
      <c r="OUI20" s="63"/>
      <c r="OUJ20" s="63"/>
      <c r="OUK20" s="63"/>
      <c r="OUL20" s="63"/>
      <c r="OUM20" s="63"/>
      <c r="OUN20" s="63"/>
      <c r="OUO20" s="63"/>
      <c r="OUP20" s="63"/>
      <c r="OUQ20" s="63"/>
      <c r="OUR20" s="63"/>
      <c r="OUS20" s="63"/>
      <c r="OUT20" s="63"/>
      <c r="OUU20" s="63"/>
      <c r="OUV20" s="63"/>
      <c r="OUW20" s="63"/>
      <c r="OUX20" s="63"/>
      <c r="OUY20" s="63"/>
      <c r="OUZ20" s="63"/>
      <c r="OVA20" s="63"/>
      <c r="OVB20" s="63"/>
      <c r="OVC20" s="63"/>
      <c r="OVD20" s="63"/>
      <c r="OVE20" s="63"/>
      <c r="OVF20" s="63"/>
      <c r="OVG20" s="63"/>
      <c r="OVH20" s="63"/>
      <c r="OVI20" s="63"/>
      <c r="OVJ20" s="63"/>
      <c r="OVK20" s="63"/>
      <c r="OVL20" s="63"/>
      <c r="OVM20" s="63"/>
      <c r="OVN20" s="63"/>
      <c r="OVO20" s="63"/>
      <c r="OVP20" s="63"/>
      <c r="OVQ20" s="63"/>
      <c r="OVR20" s="63"/>
      <c r="OVS20" s="63"/>
      <c r="OVT20" s="63"/>
      <c r="OVU20" s="63"/>
      <c r="OVV20" s="63"/>
      <c r="OVW20" s="63"/>
      <c r="OVX20" s="63"/>
      <c r="OVY20" s="63"/>
      <c r="OVZ20" s="63"/>
      <c r="OWA20" s="63"/>
      <c r="OWB20" s="63"/>
      <c r="OWC20" s="63"/>
      <c r="OWD20" s="63"/>
      <c r="OWE20" s="63"/>
      <c r="OWF20" s="63"/>
      <c r="OWG20" s="63"/>
      <c r="OWH20" s="63"/>
      <c r="OWI20" s="63"/>
      <c r="OWJ20" s="63"/>
      <c r="OWK20" s="63"/>
      <c r="OWL20" s="63"/>
      <c r="OWM20" s="63"/>
      <c r="OWN20" s="63"/>
      <c r="OWO20" s="63"/>
      <c r="OWP20" s="63"/>
      <c r="OWQ20" s="63"/>
      <c r="OWR20" s="63"/>
      <c r="OWS20" s="63"/>
      <c r="OWT20" s="63"/>
      <c r="OWU20" s="63"/>
      <c r="OWV20" s="63"/>
      <c r="OWW20" s="63"/>
      <c r="OWX20" s="63"/>
      <c r="OWY20" s="63"/>
      <c r="OWZ20" s="63"/>
      <c r="OXA20" s="63"/>
      <c r="OXB20" s="63"/>
      <c r="OXC20" s="63"/>
      <c r="OXD20" s="63"/>
      <c r="OXE20" s="63"/>
      <c r="OXF20" s="63"/>
      <c r="OXG20" s="63"/>
      <c r="OXH20" s="63"/>
      <c r="OXI20" s="63"/>
      <c r="OXJ20" s="63"/>
      <c r="OXK20" s="63"/>
      <c r="OXL20" s="63"/>
      <c r="OXM20" s="63"/>
      <c r="OXN20" s="63"/>
      <c r="OXO20" s="63"/>
      <c r="OXP20" s="63"/>
      <c r="OXQ20" s="63"/>
      <c r="OXR20" s="63"/>
      <c r="OXS20" s="63"/>
      <c r="OXT20" s="63"/>
      <c r="OXU20" s="63"/>
      <c r="OXV20" s="63"/>
      <c r="OXW20" s="63"/>
      <c r="OXX20" s="63"/>
      <c r="OXY20" s="63"/>
      <c r="OXZ20" s="63"/>
      <c r="OYA20" s="63"/>
      <c r="OYB20" s="63"/>
      <c r="OYC20" s="63"/>
      <c r="OYD20" s="63"/>
      <c r="OYE20" s="63"/>
      <c r="OYF20" s="63"/>
      <c r="OYG20" s="63"/>
      <c r="OYH20" s="63"/>
      <c r="OYI20" s="63"/>
      <c r="OYJ20" s="63"/>
      <c r="OYK20" s="63"/>
      <c r="OYL20" s="63"/>
      <c r="OYM20" s="63"/>
      <c r="OYN20" s="63"/>
      <c r="OYO20" s="63"/>
      <c r="OYP20" s="63"/>
      <c r="OYQ20" s="63"/>
      <c r="OYR20" s="63"/>
      <c r="OYS20" s="63"/>
      <c r="OYT20" s="63"/>
      <c r="OYU20" s="63"/>
      <c r="OYV20" s="63"/>
      <c r="OYW20" s="63"/>
      <c r="OYX20" s="63"/>
      <c r="OYY20" s="63"/>
      <c r="OYZ20" s="63"/>
      <c r="OZA20" s="63"/>
      <c r="OZB20" s="63"/>
      <c r="OZC20" s="63"/>
      <c r="OZD20" s="63"/>
      <c r="OZE20" s="63"/>
      <c r="OZF20" s="63"/>
      <c r="OZG20" s="63"/>
      <c r="OZH20" s="63"/>
      <c r="OZI20" s="63"/>
      <c r="OZJ20" s="63"/>
      <c r="OZK20" s="63"/>
      <c r="OZL20" s="63"/>
      <c r="OZM20" s="63"/>
      <c r="OZN20" s="63"/>
      <c r="OZO20" s="63"/>
      <c r="OZP20" s="63"/>
      <c r="OZQ20" s="63"/>
      <c r="OZR20" s="63"/>
      <c r="OZS20" s="63"/>
      <c r="OZT20" s="63"/>
      <c r="OZU20" s="63"/>
      <c r="OZV20" s="63"/>
      <c r="OZW20" s="63"/>
      <c r="OZX20" s="63"/>
      <c r="OZY20" s="63"/>
      <c r="OZZ20" s="63"/>
      <c r="PAA20" s="63"/>
      <c r="PAB20" s="63"/>
      <c r="PAC20" s="63"/>
      <c r="PAD20" s="63"/>
      <c r="PAE20" s="63"/>
      <c r="PAF20" s="63"/>
      <c r="PAG20" s="63"/>
      <c r="PAH20" s="63"/>
      <c r="PAI20" s="63"/>
      <c r="PAJ20" s="63"/>
      <c r="PAK20" s="63"/>
      <c r="PAL20" s="63"/>
      <c r="PAM20" s="63"/>
      <c r="PAN20" s="63"/>
      <c r="PAO20" s="63"/>
      <c r="PAP20" s="63"/>
      <c r="PAQ20" s="63"/>
      <c r="PAR20" s="63"/>
      <c r="PAS20" s="63"/>
      <c r="PAT20" s="63"/>
      <c r="PAU20" s="63"/>
      <c r="PAV20" s="63"/>
      <c r="PAW20" s="63"/>
      <c r="PAX20" s="63"/>
      <c r="PAY20" s="63"/>
      <c r="PAZ20" s="63"/>
      <c r="PBA20" s="63"/>
      <c r="PBB20" s="63"/>
      <c r="PBC20" s="63"/>
      <c r="PBD20" s="63"/>
      <c r="PBE20" s="63"/>
      <c r="PBF20" s="63"/>
      <c r="PBG20" s="63"/>
      <c r="PBH20" s="63"/>
      <c r="PBI20" s="63"/>
      <c r="PBJ20" s="63"/>
      <c r="PBK20" s="63"/>
      <c r="PBL20" s="63"/>
      <c r="PBM20" s="63"/>
      <c r="PBN20" s="63"/>
      <c r="PBO20" s="63"/>
      <c r="PBP20" s="63"/>
      <c r="PBQ20" s="63"/>
      <c r="PBR20" s="63"/>
      <c r="PBS20" s="63"/>
      <c r="PBT20" s="63"/>
      <c r="PBU20" s="63"/>
      <c r="PBV20" s="63"/>
      <c r="PBW20" s="63"/>
      <c r="PBX20" s="63"/>
      <c r="PBY20" s="63"/>
      <c r="PBZ20" s="63"/>
      <c r="PCA20" s="63"/>
      <c r="PCB20" s="63"/>
      <c r="PCC20" s="63"/>
      <c r="PCD20" s="63"/>
      <c r="PCE20" s="63"/>
      <c r="PCF20" s="63"/>
      <c r="PCG20" s="63"/>
      <c r="PCH20" s="63"/>
      <c r="PCI20" s="63"/>
      <c r="PCJ20" s="63"/>
      <c r="PCK20" s="63"/>
      <c r="PCL20" s="63"/>
      <c r="PCM20" s="63"/>
      <c r="PCN20" s="63"/>
      <c r="PCO20" s="63"/>
      <c r="PCP20" s="63"/>
      <c r="PCQ20" s="63"/>
      <c r="PCR20" s="63"/>
      <c r="PCS20" s="63"/>
      <c r="PCT20" s="63"/>
      <c r="PCU20" s="63"/>
      <c r="PCV20" s="63"/>
      <c r="PCW20" s="63"/>
      <c r="PCX20" s="63"/>
      <c r="PCY20" s="63"/>
      <c r="PCZ20" s="63"/>
      <c r="PDA20" s="63"/>
      <c r="PDB20" s="63"/>
      <c r="PDC20" s="63"/>
      <c r="PDD20" s="63"/>
      <c r="PDE20" s="63"/>
      <c r="PDF20" s="63"/>
      <c r="PDG20" s="63"/>
      <c r="PDH20" s="63"/>
      <c r="PDI20" s="63"/>
      <c r="PDJ20" s="63"/>
      <c r="PDK20" s="63"/>
      <c r="PDL20" s="63"/>
      <c r="PDM20" s="63"/>
      <c r="PDN20" s="63"/>
      <c r="PDO20" s="63"/>
      <c r="PDP20" s="63"/>
      <c r="PDQ20" s="63"/>
      <c r="PDR20" s="63"/>
      <c r="PDS20" s="63"/>
      <c r="PDT20" s="63"/>
      <c r="PDU20" s="63"/>
      <c r="PDV20" s="63"/>
      <c r="PDW20" s="63"/>
      <c r="PDX20" s="63"/>
      <c r="PDY20" s="63"/>
      <c r="PDZ20" s="63"/>
      <c r="PEA20" s="63"/>
      <c r="PEB20" s="63"/>
      <c r="PEC20" s="63"/>
      <c r="PED20" s="63"/>
      <c r="PEE20" s="63"/>
      <c r="PEF20" s="63"/>
      <c r="PEG20" s="63"/>
      <c r="PEH20" s="63"/>
      <c r="PEI20" s="63"/>
      <c r="PEJ20" s="63"/>
      <c r="PEK20" s="63"/>
      <c r="PEL20" s="63"/>
      <c r="PEM20" s="63"/>
      <c r="PEN20" s="63"/>
      <c r="PEO20" s="63"/>
      <c r="PEP20" s="63"/>
      <c r="PEQ20" s="63"/>
      <c r="PER20" s="63"/>
      <c r="PES20" s="63"/>
      <c r="PET20" s="63"/>
      <c r="PEU20" s="63"/>
      <c r="PEV20" s="63"/>
      <c r="PEW20" s="63"/>
      <c r="PEX20" s="63"/>
      <c r="PEY20" s="63"/>
      <c r="PEZ20" s="63"/>
      <c r="PFA20" s="63"/>
      <c r="PFB20" s="63"/>
      <c r="PFC20" s="63"/>
      <c r="PFD20" s="63"/>
      <c r="PFE20" s="63"/>
      <c r="PFF20" s="63"/>
      <c r="PFG20" s="63"/>
      <c r="PFH20" s="63"/>
      <c r="PFI20" s="63"/>
      <c r="PFJ20" s="63"/>
      <c r="PFK20" s="63"/>
      <c r="PFL20" s="63"/>
      <c r="PFM20" s="63"/>
      <c r="PFN20" s="63"/>
      <c r="PFO20" s="63"/>
      <c r="PFP20" s="63"/>
      <c r="PFQ20" s="63"/>
      <c r="PFR20" s="63"/>
      <c r="PFS20" s="63"/>
      <c r="PFT20" s="63"/>
      <c r="PFU20" s="63"/>
      <c r="PFV20" s="63"/>
      <c r="PFW20" s="63"/>
      <c r="PFX20" s="63"/>
      <c r="PFY20" s="63"/>
      <c r="PFZ20" s="63"/>
      <c r="PGA20" s="63"/>
      <c r="PGB20" s="63"/>
      <c r="PGC20" s="63"/>
      <c r="PGD20" s="63"/>
      <c r="PGE20" s="63"/>
      <c r="PGF20" s="63"/>
      <c r="PGG20" s="63"/>
      <c r="PGH20" s="63"/>
      <c r="PGI20" s="63"/>
      <c r="PGJ20" s="63"/>
      <c r="PGK20" s="63"/>
      <c r="PGL20" s="63"/>
      <c r="PGM20" s="63"/>
      <c r="PGN20" s="63"/>
      <c r="PGO20" s="63"/>
      <c r="PGP20" s="63"/>
      <c r="PGQ20" s="63"/>
      <c r="PGR20" s="63"/>
      <c r="PGS20" s="63"/>
      <c r="PGT20" s="63"/>
      <c r="PGU20" s="63"/>
      <c r="PGV20" s="63"/>
      <c r="PGW20" s="63"/>
      <c r="PGX20" s="63"/>
      <c r="PGY20" s="63"/>
      <c r="PGZ20" s="63"/>
      <c r="PHA20" s="63"/>
      <c r="PHB20" s="63"/>
      <c r="PHC20" s="63"/>
      <c r="PHD20" s="63"/>
      <c r="PHE20" s="63"/>
      <c r="PHF20" s="63"/>
      <c r="PHG20" s="63"/>
      <c r="PHH20" s="63"/>
      <c r="PHI20" s="63"/>
      <c r="PHJ20" s="63"/>
      <c r="PHK20" s="63"/>
      <c r="PHL20" s="63"/>
      <c r="PHM20" s="63"/>
      <c r="PHN20" s="63"/>
      <c r="PHO20" s="63"/>
      <c r="PHP20" s="63"/>
      <c r="PHQ20" s="63"/>
      <c r="PHR20" s="63"/>
      <c r="PHS20" s="63"/>
      <c r="PHT20" s="63"/>
      <c r="PHU20" s="63"/>
      <c r="PHV20" s="63"/>
      <c r="PHW20" s="63"/>
      <c r="PHX20" s="63"/>
      <c r="PHY20" s="63"/>
      <c r="PHZ20" s="63"/>
      <c r="PIA20" s="63"/>
      <c r="PIB20" s="63"/>
      <c r="PIC20" s="63"/>
      <c r="PID20" s="63"/>
      <c r="PIE20" s="63"/>
      <c r="PIF20" s="63"/>
      <c r="PIG20" s="63"/>
      <c r="PIH20" s="63"/>
      <c r="PII20" s="63"/>
      <c r="PIJ20" s="63"/>
      <c r="PIK20" s="63"/>
      <c r="PIL20" s="63"/>
      <c r="PIM20" s="63"/>
      <c r="PIN20" s="63"/>
      <c r="PIO20" s="63"/>
      <c r="PIP20" s="63"/>
      <c r="PIQ20" s="63"/>
      <c r="PIR20" s="63"/>
      <c r="PIS20" s="63"/>
      <c r="PIT20" s="63"/>
      <c r="PIU20" s="63"/>
      <c r="PIV20" s="63"/>
      <c r="PIW20" s="63"/>
      <c r="PIX20" s="63"/>
      <c r="PIY20" s="63"/>
      <c r="PIZ20" s="63"/>
      <c r="PJA20" s="63"/>
      <c r="PJB20" s="63"/>
      <c r="PJC20" s="63"/>
      <c r="PJD20" s="63"/>
      <c r="PJE20" s="63"/>
      <c r="PJF20" s="63"/>
      <c r="PJG20" s="63"/>
      <c r="PJH20" s="63"/>
      <c r="PJI20" s="63"/>
      <c r="PJJ20" s="63"/>
      <c r="PJK20" s="63"/>
      <c r="PJL20" s="63"/>
      <c r="PJM20" s="63"/>
      <c r="PJN20" s="63"/>
      <c r="PJO20" s="63"/>
      <c r="PJP20" s="63"/>
      <c r="PJQ20" s="63"/>
      <c r="PJR20" s="63"/>
      <c r="PJS20" s="63"/>
      <c r="PJT20" s="63"/>
      <c r="PJU20" s="63"/>
      <c r="PJV20" s="63"/>
      <c r="PJW20" s="63"/>
      <c r="PJX20" s="63"/>
      <c r="PJY20" s="63"/>
      <c r="PJZ20" s="63"/>
      <c r="PKA20" s="63"/>
      <c r="PKB20" s="63"/>
      <c r="PKC20" s="63"/>
      <c r="PKD20" s="63"/>
      <c r="PKE20" s="63"/>
      <c r="PKF20" s="63"/>
      <c r="PKG20" s="63"/>
      <c r="PKH20" s="63"/>
      <c r="PKI20" s="63"/>
      <c r="PKJ20" s="63"/>
      <c r="PKK20" s="63"/>
      <c r="PKL20" s="63"/>
      <c r="PKM20" s="63"/>
      <c r="PKN20" s="63"/>
      <c r="PKO20" s="63"/>
      <c r="PKP20" s="63"/>
      <c r="PKQ20" s="63"/>
      <c r="PKR20" s="63"/>
      <c r="PKS20" s="63"/>
      <c r="PKT20" s="63"/>
      <c r="PKU20" s="63"/>
      <c r="PKV20" s="63"/>
      <c r="PKW20" s="63"/>
      <c r="PKX20" s="63"/>
      <c r="PKY20" s="63"/>
      <c r="PKZ20" s="63"/>
      <c r="PLA20" s="63"/>
      <c r="PLB20" s="63"/>
      <c r="PLC20" s="63"/>
      <c r="PLD20" s="63"/>
      <c r="PLE20" s="63"/>
      <c r="PLF20" s="63"/>
      <c r="PLG20" s="63"/>
      <c r="PLH20" s="63"/>
      <c r="PLI20" s="63"/>
      <c r="PLJ20" s="63"/>
      <c r="PLK20" s="63"/>
      <c r="PLL20" s="63"/>
      <c r="PLM20" s="63"/>
      <c r="PLN20" s="63"/>
      <c r="PLO20" s="63"/>
      <c r="PLP20" s="63"/>
      <c r="PLQ20" s="63"/>
      <c r="PLR20" s="63"/>
      <c r="PLS20" s="63"/>
      <c r="PLT20" s="63"/>
      <c r="PLU20" s="63"/>
      <c r="PLV20" s="63"/>
      <c r="PLW20" s="63"/>
      <c r="PLX20" s="63"/>
      <c r="PLY20" s="63"/>
      <c r="PLZ20" s="63"/>
      <c r="PMA20" s="63"/>
      <c r="PMB20" s="63"/>
      <c r="PMC20" s="63"/>
      <c r="PMD20" s="63"/>
      <c r="PME20" s="63"/>
      <c r="PMF20" s="63"/>
      <c r="PMG20" s="63"/>
      <c r="PMH20" s="63"/>
      <c r="PMI20" s="63"/>
      <c r="PMJ20" s="63"/>
      <c r="PMK20" s="63"/>
      <c r="PML20" s="63"/>
      <c r="PMM20" s="63"/>
      <c r="PMN20" s="63"/>
      <c r="PMO20" s="63"/>
      <c r="PMP20" s="63"/>
      <c r="PMQ20" s="63"/>
      <c r="PMR20" s="63"/>
      <c r="PMS20" s="63"/>
      <c r="PMT20" s="63"/>
      <c r="PMU20" s="63"/>
      <c r="PMV20" s="63"/>
      <c r="PMW20" s="63"/>
      <c r="PMX20" s="63"/>
      <c r="PMY20" s="63"/>
      <c r="PMZ20" s="63"/>
      <c r="PNA20" s="63"/>
      <c r="PNB20" s="63"/>
      <c r="PNC20" s="63"/>
      <c r="PND20" s="63"/>
      <c r="PNE20" s="63"/>
      <c r="PNF20" s="63"/>
      <c r="PNG20" s="63"/>
      <c r="PNH20" s="63"/>
      <c r="PNI20" s="63"/>
      <c r="PNJ20" s="63"/>
      <c r="PNK20" s="63"/>
      <c r="PNL20" s="63"/>
      <c r="PNM20" s="63"/>
      <c r="PNN20" s="63"/>
      <c r="PNO20" s="63"/>
      <c r="PNP20" s="63"/>
      <c r="PNQ20" s="63"/>
      <c r="PNR20" s="63"/>
      <c r="PNS20" s="63"/>
      <c r="PNT20" s="63"/>
      <c r="PNU20" s="63"/>
      <c r="PNV20" s="63"/>
      <c r="PNW20" s="63"/>
      <c r="PNX20" s="63"/>
      <c r="PNY20" s="63"/>
      <c r="PNZ20" s="63"/>
      <c r="POA20" s="63"/>
      <c r="POB20" s="63"/>
      <c r="POC20" s="63"/>
      <c r="POD20" s="63"/>
      <c r="POE20" s="63"/>
      <c r="POF20" s="63"/>
      <c r="POG20" s="63"/>
      <c r="POH20" s="63"/>
      <c r="POI20" s="63"/>
      <c r="POJ20" s="63"/>
      <c r="POK20" s="63"/>
      <c r="POL20" s="63"/>
      <c r="POM20" s="63"/>
      <c r="PON20" s="63"/>
      <c r="POO20" s="63"/>
      <c r="POP20" s="63"/>
      <c r="POQ20" s="63"/>
      <c r="POR20" s="63"/>
      <c r="POS20" s="63"/>
      <c r="POT20" s="63"/>
      <c r="POU20" s="63"/>
      <c r="POV20" s="63"/>
      <c r="POW20" s="63"/>
      <c r="POX20" s="63"/>
      <c r="POY20" s="63"/>
      <c r="POZ20" s="63"/>
      <c r="PPA20" s="63"/>
      <c r="PPB20" s="63"/>
      <c r="PPC20" s="63"/>
      <c r="PPD20" s="63"/>
      <c r="PPE20" s="63"/>
      <c r="PPF20" s="63"/>
      <c r="PPG20" s="63"/>
      <c r="PPH20" s="63"/>
      <c r="PPI20" s="63"/>
      <c r="PPJ20" s="63"/>
      <c r="PPK20" s="63"/>
      <c r="PPL20" s="63"/>
      <c r="PPM20" s="63"/>
      <c r="PPN20" s="63"/>
      <c r="PPO20" s="63"/>
      <c r="PPP20" s="63"/>
      <c r="PPQ20" s="63"/>
      <c r="PPR20" s="63"/>
      <c r="PPS20" s="63"/>
      <c r="PPT20" s="63"/>
      <c r="PPU20" s="63"/>
      <c r="PPV20" s="63"/>
      <c r="PPW20" s="63"/>
      <c r="PPX20" s="63"/>
      <c r="PPY20" s="63"/>
      <c r="PPZ20" s="63"/>
      <c r="PQA20" s="63"/>
      <c r="PQB20" s="63"/>
      <c r="PQC20" s="63"/>
      <c r="PQD20" s="63"/>
      <c r="PQE20" s="63"/>
      <c r="PQF20" s="63"/>
      <c r="PQG20" s="63"/>
      <c r="PQH20" s="63"/>
      <c r="PQI20" s="63"/>
      <c r="PQJ20" s="63"/>
      <c r="PQK20" s="63"/>
      <c r="PQL20" s="63"/>
      <c r="PQM20" s="63"/>
      <c r="PQN20" s="63"/>
      <c r="PQO20" s="63"/>
      <c r="PQP20" s="63"/>
      <c r="PQQ20" s="63"/>
      <c r="PQR20" s="63"/>
      <c r="PQS20" s="63"/>
      <c r="PQT20" s="63"/>
      <c r="PQU20" s="63"/>
      <c r="PQV20" s="63"/>
      <c r="PQW20" s="63"/>
      <c r="PQX20" s="63"/>
      <c r="PQY20" s="63"/>
      <c r="PQZ20" s="63"/>
      <c r="PRA20" s="63"/>
      <c r="PRB20" s="63"/>
      <c r="PRC20" s="63"/>
      <c r="PRD20" s="63"/>
      <c r="PRE20" s="63"/>
      <c r="PRF20" s="63"/>
      <c r="PRG20" s="63"/>
      <c r="PRH20" s="63"/>
      <c r="PRI20" s="63"/>
      <c r="PRJ20" s="63"/>
      <c r="PRK20" s="63"/>
      <c r="PRL20" s="63"/>
      <c r="PRM20" s="63"/>
      <c r="PRN20" s="63"/>
      <c r="PRO20" s="63"/>
      <c r="PRP20" s="63"/>
      <c r="PRQ20" s="63"/>
      <c r="PRR20" s="63"/>
      <c r="PRS20" s="63"/>
      <c r="PRT20" s="63"/>
      <c r="PRU20" s="63"/>
      <c r="PRV20" s="63"/>
      <c r="PRW20" s="63"/>
      <c r="PRX20" s="63"/>
      <c r="PRY20" s="63"/>
      <c r="PRZ20" s="63"/>
      <c r="PSA20" s="63"/>
      <c r="PSB20" s="63"/>
      <c r="PSC20" s="63"/>
      <c r="PSD20" s="63"/>
      <c r="PSE20" s="63"/>
      <c r="PSF20" s="63"/>
      <c r="PSG20" s="63"/>
      <c r="PSH20" s="63"/>
      <c r="PSI20" s="63"/>
      <c r="PSJ20" s="63"/>
      <c r="PSK20" s="63"/>
      <c r="PSL20" s="63"/>
      <c r="PSM20" s="63"/>
      <c r="PSN20" s="63"/>
      <c r="PSO20" s="63"/>
      <c r="PSP20" s="63"/>
      <c r="PSQ20" s="63"/>
      <c r="PSR20" s="63"/>
      <c r="PSS20" s="63"/>
      <c r="PST20" s="63"/>
      <c r="PSU20" s="63"/>
      <c r="PSV20" s="63"/>
      <c r="PSW20" s="63"/>
      <c r="PSX20" s="63"/>
      <c r="PSY20" s="63"/>
      <c r="PSZ20" s="63"/>
      <c r="PTA20" s="63"/>
      <c r="PTB20" s="63"/>
      <c r="PTC20" s="63"/>
      <c r="PTD20" s="63"/>
      <c r="PTE20" s="63"/>
      <c r="PTF20" s="63"/>
      <c r="PTG20" s="63"/>
      <c r="PTH20" s="63"/>
      <c r="PTI20" s="63"/>
      <c r="PTJ20" s="63"/>
      <c r="PTK20" s="63"/>
      <c r="PTL20" s="63"/>
      <c r="PTM20" s="63"/>
      <c r="PTN20" s="63"/>
      <c r="PTO20" s="63"/>
      <c r="PTP20" s="63"/>
      <c r="PTQ20" s="63"/>
      <c r="PTR20" s="63"/>
      <c r="PTS20" s="63"/>
      <c r="PTT20" s="63"/>
      <c r="PTU20" s="63"/>
      <c r="PTV20" s="63"/>
      <c r="PTW20" s="63"/>
      <c r="PTX20" s="63"/>
      <c r="PTY20" s="63"/>
      <c r="PTZ20" s="63"/>
      <c r="PUA20" s="63"/>
      <c r="PUB20" s="63"/>
      <c r="PUC20" s="63"/>
      <c r="PUD20" s="63"/>
      <c r="PUE20" s="63"/>
      <c r="PUF20" s="63"/>
      <c r="PUG20" s="63"/>
      <c r="PUH20" s="63"/>
      <c r="PUI20" s="63"/>
      <c r="PUJ20" s="63"/>
      <c r="PUK20" s="63"/>
      <c r="PUL20" s="63"/>
      <c r="PUM20" s="63"/>
      <c r="PUN20" s="63"/>
      <c r="PUO20" s="63"/>
      <c r="PUP20" s="63"/>
      <c r="PUQ20" s="63"/>
      <c r="PUR20" s="63"/>
      <c r="PUS20" s="63"/>
      <c r="PUT20" s="63"/>
      <c r="PUU20" s="63"/>
      <c r="PUV20" s="63"/>
      <c r="PUW20" s="63"/>
      <c r="PUX20" s="63"/>
      <c r="PUY20" s="63"/>
      <c r="PUZ20" s="63"/>
      <c r="PVA20" s="63"/>
      <c r="PVB20" s="63"/>
      <c r="PVC20" s="63"/>
      <c r="PVD20" s="63"/>
      <c r="PVE20" s="63"/>
      <c r="PVF20" s="63"/>
      <c r="PVG20" s="63"/>
      <c r="PVH20" s="63"/>
      <c r="PVI20" s="63"/>
      <c r="PVJ20" s="63"/>
      <c r="PVK20" s="63"/>
      <c r="PVL20" s="63"/>
      <c r="PVM20" s="63"/>
      <c r="PVN20" s="63"/>
      <c r="PVO20" s="63"/>
      <c r="PVP20" s="63"/>
      <c r="PVQ20" s="63"/>
      <c r="PVR20" s="63"/>
      <c r="PVS20" s="63"/>
      <c r="PVT20" s="63"/>
      <c r="PVU20" s="63"/>
      <c r="PVV20" s="63"/>
      <c r="PVW20" s="63"/>
      <c r="PVX20" s="63"/>
      <c r="PVY20" s="63"/>
      <c r="PVZ20" s="63"/>
      <c r="PWA20" s="63"/>
      <c r="PWB20" s="63"/>
      <c r="PWC20" s="63"/>
      <c r="PWD20" s="63"/>
      <c r="PWE20" s="63"/>
      <c r="PWF20" s="63"/>
      <c r="PWG20" s="63"/>
      <c r="PWH20" s="63"/>
      <c r="PWI20" s="63"/>
      <c r="PWJ20" s="63"/>
      <c r="PWK20" s="63"/>
      <c r="PWL20" s="63"/>
      <c r="PWM20" s="63"/>
      <c r="PWN20" s="63"/>
      <c r="PWO20" s="63"/>
      <c r="PWP20" s="63"/>
      <c r="PWQ20" s="63"/>
      <c r="PWR20" s="63"/>
      <c r="PWS20" s="63"/>
      <c r="PWT20" s="63"/>
      <c r="PWU20" s="63"/>
      <c r="PWV20" s="63"/>
      <c r="PWW20" s="63"/>
      <c r="PWX20" s="63"/>
      <c r="PWY20" s="63"/>
      <c r="PWZ20" s="63"/>
      <c r="PXA20" s="63"/>
      <c r="PXB20" s="63"/>
      <c r="PXC20" s="63"/>
      <c r="PXD20" s="63"/>
      <c r="PXE20" s="63"/>
      <c r="PXF20" s="63"/>
      <c r="PXG20" s="63"/>
      <c r="PXH20" s="63"/>
      <c r="PXI20" s="63"/>
      <c r="PXJ20" s="63"/>
      <c r="PXK20" s="63"/>
      <c r="PXL20" s="63"/>
      <c r="PXM20" s="63"/>
      <c r="PXN20" s="63"/>
      <c r="PXO20" s="63"/>
      <c r="PXP20" s="63"/>
      <c r="PXQ20" s="63"/>
      <c r="PXR20" s="63"/>
      <c r="PXS20" s="63"/>
      <c r="PXT20" s="63"/>
      <c r="PXU20" s="63"/>
      <c r="PXV20" s="63"/>
      <c r="PXW20" s="63"/>
      <c r="PXX20" s="63"/>
      <c r="PXY20" s="63"/>
      <c r="PXZ20" s="63"/>
      <c r="PYA20" s="63"/>
      <c r="PYB20" s="63"/>
      <c r="PYC20" s="63"/>
      <c r="PYD20" s="63"/>
      <c r="PYE20" s="63"/>
      <c r="PYF20" s="63"/>
      <c r="PYG20" s="63"/>
      <c r="PYH20" s="63"/>
      <c r="PYI20" s="63"/>
      <c r="PYJ20" s="63"/>
      <c r="PYK20" s="63"/>
      <c r="PYL20" s="63"/>
      <c r="PYM20" s="63"/>
      <c r="PYN20" s="63"/>
      <c r="PYO20" s="63"/>
      <c r="PYP20" s="63"/>
      <c r="PYQ20" s="63"/>
      <c r="PYR20" s="63"/>
      <c r="PYS20" s="63"/>
      <c r="PYT20" s="63"/>
      <c r="PYU20" s="63"/>
      <c r="PYV20" s="63"/>
      <c r="PYW20" s="63"/>
      <c r="PYX20" s="63"/>
      <c r="PYY20" s="63"/>
      <c r="PYZ20" s="63"/>
      <c r="PZA20" s="63"/>
      <c r="PZB20" s="63"/>
      <c r="PZC20" s="63"/>
      <c r="PZD20" s="63"/>
      <c r="PZE20" s="63"/>
      <c r="PZF20" s="63"/>
      <c r="PZG20" s="63"/>
      <c r="PZH20" s="63"/>
      <c r="PZI20" s="63"/>
      <c r="PZJ20" s="63"/>
      <c r="PZK20" s="63"/>
      <c r="PZL20" s="63"/>
      <c r="PZM20" s="63"/>
      <c r="PZN20" s="63"/>
      <c r="PZO20" s="63"/>
      <c r="PZP20" s="63"/>
      <c r="PZQ20" s="63"/>
      <c r="PZR20" s="63"/>
      <c r="PZS20" s="63"/>
      <c r="PZT20" s="63"/>
      <c r="PZU20" s="63"/>
      <c r="PZV20" s="63"/>
      <c r="PZW20" s="63"/>
      <c r="PZX20" s="63"/>
      <c r="PZY20" s="63"/>
      <c r="PZZ20" s="63"/>
      <c r="QAA20" s="63"/>
      <c r="QAB20" s="63"/>
      <c r="QAC20" s="63"/>
      <c r="QAD20" s="63"/>
      <c r="QAE20" s="63"/>
      <c r="QAF20" s="63"/>
      <c r="QAG20" s="63"/>
      <c r="QAH20" s="63"/>
      <c r="QAI20" s="63"/>
      <c r="QAJ20" s="63"/>
      <c r="QAK20" s="63"/>
      <c r="QAL20" s="63"/>
      <c r="QAM20" s="63"/>
      <c r="QAN20" s="63"/>
      <c r="QAO20" s="63"/>
      <c r="QAP20" s="63"/>
      <c r="QAQ20" s="63"/>
      <c r="QAR20" s="63"/>
      <c r="QAS20" s="63"/>
      <c r="QAT20" s="63"/>
      <c r="QAU20" s="63"/>
      <c r="QAV20" s="63"/>
      <c r="QAW20" s="63"/>
      <c r="QAX20" s="63"/>
      <c r="QAY20" s="63"/>
      <c r="QAZ20" s="63"/>
      <c r="QBA20" s="63"/>
      <c r="QBB20" s="63"/>
      <c r="QBC20" s="63"/>
      <c r="QBD20" s="63"/>
      <c r="QBE20" s="63"/>
      <c r="QBF20" s="63"/>
      <c r="QBG20" s="63"/>
      <c r="QBH20" s="63"/>
      <c r="QBI20" s="63"/>
      <c r="QBJ20" s="63"/>
      <c r="QBK20" s="63"/>
      <c r="QBL20" s="63"/>
      <c r="QBM20" s="63"/>
      <c r="QBN20" s="63"/>
      <c r="QBO20" s="63"/>
      <c r="QBP20" s="63"/>
      <c r="QBQ20" s="63"/>
      <c r="QBR20" s="63"/>
      <c r="QBS20" s="63"/>
      <c r="QBT20" s="63"/>
      <c r="QBU20" s="63"/>
      <c r="QBV20" s="63"/>
      <c r="QBW20" s="63"/>
      <c r="QBX20" s="63"/>
      <c r="QBY20" s="63"/>
      <c r="QBZ20" s="63"/>
      <c r="QCA20" s="63"/>
      <c r="QCB20" s="63"/>
      <c r="QCC20" s="63"/>
      <c r="QCD20" s="63"/>
      <c r="QCE20" s="63"/>
      <c r="QCF20" s="63"/>
      <c r="QCG20" s="63"/>
      <c r="QCH20" s="63"/>
      <c r="QCI20" s="63"/>
      <c r="QCJ20" s="63"/>
      <c r="QCK20" s="63"/>
      <c r="QCL20" s="63"/>
      <c r="QCM20" s="63"/>
      <c r="QCN20" s="63"/>
      <c r="QCO20" s="63"/>
      <c r="QCP20" s="63"/>
      <c r="QCQ20" s="63"/>
      <c r="QCR20" s="63"/>
      <c r="QCS20" s="63"/>
      <c r="QCT20" s="63"/>
      <c r="QCU20" s="63"/>
      <c r="QCV20" s="63"/>
      <c r="QCW20" s="63"/>
      <c r="QCX20" s="63"/>
      <c r="QCY20" s="63"/>
      <c r="QCZ20" s="63"/>
      <c r="QDA20" s="63"/>
      <c r="QDB20" s="63"/>
      <c r="QDC20" s="63"/>
      <c r="QDD20" s="63"/>
      <c r="QDE20" s="63"/>
      <c r="QDF20" s="63"/>
      <c r="QDG20" s="63"/>
      <c r="QDH20" s="63"/>
      <c r="QDI20" s="63"/>
      <c r="QDJ20" s="63"/>
      <c r="QDK20" s="63"/>
      <c r="QDL20" s="63"/>
      <c r="QDM20" s="63"/>
      <c r="QDN20" s="63"/>
      <c r="QDO20" s="63"/>
      <c r="QDP20" s="63"/>
      <c r="QDQ20" s="63"/>
      <c r="QDR20" s="63"/>
      <c r="QDS20" s="63"/>
      <c r="QDT20" s="63"/>
      <c r="QDU20" s="63"/>
      <c r="QDV20" s="63"/>
      <c r="QDW20" s="63"/>
      <c r="QDX20" s="63"/>
      <c r="QDY20" s="63"/>
      <c r="QDZ20" s="63"/>
      <c r="QEA20" s="63"/>
      <c r="QEB20" s="63"/>
      <c r="QEC20" s="63"/>
      <c r="QED20" s="63"/>
      <c r="QEE20" s="63"/>
      <c r="QEF20" s="63"/>
      <c r="QEG20" s="63"/>
      <c r="QEH20" s="63"/>
      <c r="QEI20" s="63"/>
      <c r="QEJ20" s="63"/>
      <c r="QEK20" s="63"/>
      <c r="QEL20" s="63"/>
      <c r="QEM20" s="63"/>
      <c r="QEN20" s="63"/>
      <c r="QEO20" s="63"/>
      <c r="QEP20" s="63"/>
      <c r="QEQ20" s="63"/>
      <c r="QER20" s="63"/>
      <c r="QES20" s="63"/>
      <c r="QET20" s="63"/>
      <c r="QEU20" s="63"/>
      <c r="QEV20" s="63"/>
      <c r="QEW20" s="63"/>
      <c r="QEX20" s="63"/>
      <c r="QEY20" s="63"/>
      <c r="QEZ20" s="63"/>
      <c r="QFA20" s="63"/>
      <c r="QFB20" s="63"/>
      <c r="QFC20" s="63"/>
      <c r="QFD20" s="63"/>
      <c r="QFE20" s="63"/>
      <c r="QFF20" s="63"/>
      <c r="QFG20" s="63"/>
      <c r="QFH20" s="63"/>
      <c r="QFI20" s="63"/>
      <c r="QFJ20" s="63"/>
      <c r="QFK20" s="63"/>
      <c r="QFL20" s="63"/>
      <c r="QFM20" s="63"/>
      <c r="QFN20" s="63"/>
      <c r="QFO20" s="63"/>
      <c r="QFP20" s="63"/>
      <c r="QFQ20" s="63"/>
      <c r="QFR20" s="63"/>
      <c r="QFS20" s="63"/>
      <c r="QFT20" s="63"/>
      <c r="QFU20" s="63"/>
      <c r="QFV20" s="63"/>
      <c r="QFW20" s="63"/>
      <c r="QFX20" s="63"/>
      <c r="QFY20" s="63"/>
      <c r="QFZ20" s="63"/>
      <c r="QGA20" s="63"/>
      <c r="QGB20" s="63"/>
      <c r="QGC20" s="63"/>
      <c r="QGD20" s="63"/>
      <c r="QGE20" s="63"/>
      <c r="QGF20" s="63"/>
      <c r="QGG20" s="63"/>
      <c r="QGH20" s="63"/>
      <c r="QGI20" s="63"/>
      <c r="QGJ20" s="63"/>
      <c r="QGK20" s="63"/>
      <c r="QGL20" s="63"/>
      <c r="QGM20" s="63"/>
      <c r="QGN20" s="63"/>
      <c r="QGO20" s="63"/>
      <c r="QGP20" s="63"/>
      <c r="QGQ20" s="63"/>
      <c r="QGR20" s="63"/>
      <c r="QGS20" s="63"/>
      <c r="QGT20" s="63"/>
      <c r="QGU20" s="63"/>
      <c r="QGV20" s="63"/>
      <c r="QGW20" s="63"/>
      <c r="QGX20" s="63"/>
      <c r="QGY20" s="63"/>
      <c r="QGZ20" s="63"/>
      <c r="QHA20" s="63"/>
      <c r="QHB20" s="63"/>
      <c r="QHC20" s="63"/>
      <c r="QHD20" s="63"/>
      <c r="QHE20" s="63"/>
      <c r="QHF20" s="63"/>
      <c r="QHG20" s="63"/>
      <c r="QHH20" s="63"/>
      <c r="QHI20" s="63"/>
      <c r="QHJ20" s="63"/>
      <c r="QHK20" s="63"/>
      <c r="QHL20" s="63"/>
      <c r="QHM20" s="63"/>
      <c r="QHN20" s="63"/>
      <c r="QHO20" s="63"/>
      <c r="QHP20" s="63"/>
      <c r="QHQ20" s="63"/>
      <c r="QHR20" s="63"/>
      <c r="QHS20" s="63"/>
      <c r="QHT20" s="63"/>
      <c r="QHU20" s="63"/>
      <c r="QHV20" s="63"/>
      <c r="QHW20" s="63"/>
      <c r="QHX20" s="63"/>
      <c r="QHY20" s="63"/>
      <c r="QHZ20" s="63"/>
      <c r="QIA20" s="63"/>
      <c r="QIB20" s="63"/>
      <c r="QIC20" s="63"/>
      <c r="QID20" s="63"/>
      <c r="QIE20" s="63"/>
      <c r="QIF20" s="63"/>
      <c r="QIG20" s="63"/>
      <c r="QIH20" s="63"/>
      <c r="QII20" s="63"/>
      <c r="QIJ20" s="63"/>
      <c r="QIK20" s="63"/>
      <c r="QIL20" s="63"/>
      <c r="QIM20" s="63"/>
      <c r="QIN20" s="63"/>
      <c r="QIO20" s="63"/>
      <c r="QIP20" s="63"/>
      <c r="QIQ20" s="63"/>
      <c r="QIR20" s="63"/>
      <c r="QIS20" s="63"/>
      <c r="QIT20" s="63"/>
      <c r="QIU20" s="63"/>
      <c r="QIV20" s="63"/>
      <c r="QIW20" s="63"/>
      <c r="QIX20" s="63"/>
      <c r="QIY20" s="63"/>
      <c r="QIZ20" s="63"/>
      <c r="QJA20" s="63"/>
      <c r="QJB20" s="63"/>
      <c r="QJC20" s="63"/>
      <c r="QJD20" s="63"/>
      <c r="QJE20" s="63"/>
      <c r="QJF20" s="63"/>
      <c r="QJG20" s="63"/>
      <c r="QJH20" s="63"/>
      <c r="QJI20" s="63"/>
      <c r="QJJ20" s="63"/>
      <c r="QJK20" s="63"/>
      <c r="QJL20" s="63"/>
      <c r="QJM20" s="63"/>
      <c r="QJN20" s="63"/>
      <c r="QJO20" s="63"/>
      <c r="QJP20" s="63"/>
      <c r="QJQ20" s="63"/>
      <c r="QJR20" s="63"/>
      <c r="QJS20" s="63"/>
      <c r="QJT20" s="63"/>
      <c r="QJU20" s="63"/>
      <c r="QJV20" s="63"/>
      <c r="QJW20" s="63"/>
      <c r="QJX20" s="63"/>
      <c r="QJY20" s="63"/>
      <c r="QJZ20" s="63"/>
      <c r="QKA20" s="63"/>
      <c r="QKB20" s="63"/>
      <c r="QKC20" s="63"/>
      <c r="QKD20" s="63"/>
      <c r="QKE20" s="63"/>
      <c r="QKF20" s="63"/>
      <c r="QKG20" s="63"/>
      <c r="QKH20" s="63"/>
      <c r="QKI20" s="63"/>
      <c r="QKJ20" s="63"/>
      <c r="QKK20" s="63"/>
      <c r="QKL20" s="63"/>
      <c r="QKM20" s="63"/>
      <c r="QKN20" s="63"/>
      <c r="QKO20" s="63"/>
      <c r="QKP20" s="63"/>
      <c r="QKQ20" s="63"/>
      <c r="QKR20" s="63"/>
      <c r="QKS20" s="63"/>
      <c r="QKT20" s="63"/>
      <c r="QKU20" s="63"/>
      <c r="QKV20" s="63"/>
      <c r="QKW20" s="63"/>
      <c r="QKX20" s="63"/>
      <c r="QKY20" s="63"/>
      <c r="QKZ20" s="63"/>
      <c r="QLA20" s="63"/>
      <c r="QLB20" s="63"/>
      <c r="QLC20" s="63"/>
      <c r="QLD20" s="63"/>
      <c r="QLE20" s="63"/>
      <c r="QLF20" s="63"/>
      <c r="QLG20" s="63"/>
      <c r="QLH20" s="63"/>
      <c r="QLI20" s="63"/>
      <c r="QLJ20" s="63"/>
      <c r="QLK20" s="63"/>
      <c r="QLL20" s="63"/>
      <c r="QLM20" s="63"/>
      <c r="QLN20" s="63"/>
      <c r="QLO20" s="63"/>
      <c r="QLP20" s="63"/>
      <c r="QLQ20" s="63"/>
      <c r="QLR20" s="63"/>
      <c r="QLS20" s="63"/>
      <c r="QLT20" s="63"/>
      <c r="QLU20" s="63"/>
      <c r="QLV20" s="63"/>
      <c r="QLW20" s="63"/>
      <c r="QLX20" s="63"/>
      <c r="QLY20" s="63"/>
      <c r="QLZ20" s="63"/>
      <c r="QMA20" s="63"/>
      <c r="QMB20" s="63"/>
      <c r="QMC20" s="63"/>
      <c r="QMD20" s="63"/>
      <c r="QME20" s="63"/>
      <c r="QMF20" s="63"/>
      <c r="QMG20" s="63"/>
      <c r="QMH20" s="63"/>
      <c r="QMI20" s="63"/>
      <c r="QMJ20" s="63"/>
      <c r="QMK20" s="63"/>
      <c r="QML20" s="63"/>
      <c r="QMM20" s="63"/>
      <c r="QMN20" s="63"/>
      <c r="QMO20" s="63"/>
      <c r="QMP20" s="63"/>
      <c r="QMQ20" s="63"/>
      <c r="QMR20" s="63"/>
      <c r="QMS20" s="63"/>
      <c r="QMT20" s="63"/>
      <c r="QMU20" s="63"/>
      <c r="QMV20" s="63"/>
      <c r="QMW20" s="63"/>
      <c r="QMX20" s="63"/>
      <c r="QMY20" s="63"/>
      <c r="QMZ20" s="63"/>
      <c r="QNA20" s="63"/>
      <c r="QNB20" s="63"/>
      <c r="QNC20" s="63"/>
      <c r="QND20" s="63"/>
      <c r="QNE20" s="63"/>
      <c r="QNF20" s="63"/>
      <c r="QNG20" s="63"/>
      <c r="QNH20" s="63"/>
      <c r="QNI20" s="63"/>
      <c r="QNJ20" s="63"/>
      <c r="QNK20" s="63"/>
      <c r="QNL20" s="63"/>
      <c r="QNM20" s="63"/>
      <c r="QNN20" s="63"/>
      <c r="QNO20" s="63"/>
      <c r="QNP20" s="63"/>
      <c r="QNQ20" s="63"/>
      <c r="QNR20" s="63"/>
      <c r="QNS20" s="63"/>
      <c r="QNT20" s="63"/>
      <c r="QNU20" s="63"/>
      <c r="QNV20" s="63"/>
      <c r="QNW20" s="63"/>
      <c r="QNX20" s="63"/>
      <c r="QNY20" s="63"/>
      <c r="QNZ20" s="63"/>
      <c r="QOA20" s="63"/>
      <c r="QOB20" s="63"/>
      <c r="QOC20" s="63"/>
      <c r="QOD20" s="63"/>
      <c r="QOE20" s="63"/>
      <c r="QOF20" s="63"/>
      <c r="QOG20" s="63"/>
      <c r="QOH20" s="63"/>
      <c r="QOI20" s="63"/>
      <c r="QOJ20" s="63"/>
      <c r="QOK20" s="63"/>
      <c r="QOL20" s="63"/>
      <c r="QOM20" s="63"/>
      <c r="QON20" s="63"/>
      <c r="QOO20" s="63"/>
      <c r="QOP20" s="63"/>
      <c r="QOQ20" s="63"/>
      <c r="QOR20" s="63"/>
      <c r="QOS20" s="63"/>
      <c r="QOT20" s="63"/>
      <c r="QOU20" s="63"/>
      <c r="QOV20" s="63"/>
      <c r="QOW20" s="63"/>
      <c r="QOX20" s="63"/>
      <c r="QOY20" s="63"/>
      <c r="QOZ20" s="63"/>
      <c r="QPA20" s="63"/>
      <c r="QPB20" s="63"/>
      <c r="QPC20" s="63"/>
      <c r="QPD20" s="63"/>
      <c r="QPE20" s="63"/>
      <c r="QPF20" s="63"/>
      <c r="QPG20" s="63"/>
      <c r="QPH20" s="63"/>
      <c r="QPI20" s="63"/>
      <c r="QPJ20" s="63"/>
      <c r="QPK20" s="63"/>
      <c r="QPL20" s="63"/>
      <c r="QPM20" s="63"/>
      <c r="QPN20" s="63"/>
      <c r="QPO20" s="63"/>
      <c r="QPP20" s="63"/>
      <c r="QPQ20" s="63"/>
      <c r="QPR20" s="63"/>
      <c r="QPS20" s="63"/>
      <c r="QPT20" s="63"/>
      <c r="QPU20" s="63"/>
      <c r="QPV20" s="63"/>
      <c r="QPW20" s="63"/>
      <c r="QPX20" s="63"/>
      <c r="QPY20" s="63"/>
      <c r="QPZ20" s="63"/>
      <c r="QQA20" s="63"/>
      <c r="QQB20" s="63"/>
      <c r="QQC20" s="63"/>
      <c r="QQD20" s="63"/>
      <c r="QQE20" s="63"/>
      <c r="QQF20" s="63"/>
      <c r="QQG20" s="63"/>
      <c r="QQH20" s="63"/>
      <c r="QQI20" s="63"/>
      <c r="QQJ20" s="63"/>
      <c r="QQK20" s="63"/>
      <c r="QQL20" s="63"/>
      <c r="QQM20" s="63"/>
      <c r="QQN20" s="63"/>
      <c r="QQO20" s="63"/>
      <c r="QQP20" s="63"/>
      <c r="QQQ20" s="63"/>
      <c r="QQR20" s="63"/>
      <c r="QQS20" s="63"/>
      <c r="QQT20" s="63"/>
      <c r="QQU20" s="63"/>
      <c r="QQV20" s="63"/>
      <c r="QQW20" s="63"/>
      <c r="QQX20" s="63"/>
      <c r="QQY20" s="63"/>
      <c r="QQZ20" s="63"/>
      <c r="QRA20" s="63"/>
      <c r="QRB20" s="63"/>
      <c r="QRC20" s="63"/>
      <c r="QRD20" s="63"/>
      <c r="QRE20" s="63"/>
      <c r="QRF20" s="63"/>
      <c r="QRG20" s="63"/>
      <c r="QRH20" s="63"/>
      <c r="QRI20" s="63"/>
      <c r="QRJ20" s="63"/>
      <c r="QRK20" s="63"/>
      <c r="QRL20" s="63"/>
      <c r="QRM20" s="63"/>
      <c r="QRN20" s="63"/>
      <c r="QRO20" s="63"/>
      <c r="QRP20" s="63"/>
      <c r="QRQ20" s="63"/>
      <c r="QRR20" s="63"/>
      <c r="QRS20" s="63"/>
      <c r="QRT20" s="63"/>
      <c r="QRU20" s="63"/>
      <c r="QRV20" s="63"/>
      <c r="QRW20" s="63"/>
      <c r="QRX20" s="63"/>
      <c r="QRY20" s="63"/>
      <c r="QRZ20" s="63"/>
      <c r="QSA20" s="63"/>
      <c r="QSB20" s="63"/>
      <c r="QSC20" s="63"/>
      <c r="QSD20" s="63"/>
      <c r="QSE20" s="63"/>
      <c r="QSF20" s="63"/>
      <c r="QSG20" s="63"/>
      <c r="QSH20" s="63"/>
      <c r="QSI20" s="63"/>
      <c r="QSJ20" s="63"/>
      <c r="QSK20" s="63"/>
      <c r="QSL20" s="63"/>
      <c r="QSM20" s="63"/>
      <c r="QSN20" s="63"/>
      <c r="QSO20" s="63"/>
      <c r="QSP20" s="63"/>
      <c r="QSQ20" s="63"/>
      <c r="QSR20" s="63"/>
      <c r="QSS20" s="63"/>
      <c r="QST20" s="63"/>
      <c r="QSU20" s="63"/>
      <c r="QSV20" s="63"/>
      <c r="QSW20" s="63"/>
      <c r="QSX20" s="63"/>
      <c r="QSY20" s="63"/>
      <c r="QSZ20" s="63"/>
      <c r="QTA20" s="63"/>
      <c r="QTB20" s="63"/>
      <c r="QTC20" s="63"/>
      <c r="QTD20" s="63"/>
      <c r="QTE20" s="63"/>
      <c r="QTF20" s="63"/>
      <c r="QTG20" s="63"/>
      <c r="QTH20" s="63"/>
      <c r="QTI20" s="63"/>
      <c r="QTJ20" s="63"/>
      <c r="QTK20" s="63"/>
      <c r="QTL20" s="63"/>
      <c r="QTM20" s="63"/>
      <c r="QTN20" s="63"/>
      <c r="QTO20" s="63"/>
      <c r="QTP20" s="63"/>
      <c r="QTQ20" s="63"/>
      <c r="QTR20" s="63"/>
      <c r="QTS20" s="63"/>
      <c r="QTT20" s="63"/>
      <c r="QTU20" s="63"/>
      <c r="QTV20" s="63"/>
      <c r="QTW20" s="63"/>
      <c r="QTX20" s="63"/>
      <c r="QTY20" s="63"/>
      <c r="QTZ20" s="63"/>
      <c r="QUA20" s="63"/>
      <c r="QUB20" s="63"/>
      <c r="QUC20" s="63"/>
      <c r="QUD20" s="63"/>
      <c r="QUE20" s="63"/>
      <c r="QUF20" s="63"/>
      <c r="QUG20" s="63"/>
      <c r="QUH20" s="63"/>
      <c r="QUI20" s="63"/>
      <c r="QUJ20" s="63"/>
      <c r="QUK20" s="63"/>
      <c r="QUL20" s="63"/>
      <c r="QUM20" s="63"/>
      <c r="QUN20" s="63"/>
      <c r="QUO20" s="63"/>
      <c r="QUP20" s="63"/>
      <c r="QUQ20" s="63"/>
      <c r="QUR20" s="63"/>
      <c r="QUS20" s="63"/>
      <c r="QUT20" s="63"/>
      <c r="QUU20" s="63"/>
      <c r="QUV20" s="63"/>
      <c r="QUW20" s="63"/>
      <c r="QUX20" s="63"/>
      <c r="QUY20" s="63"/>
      <c r="QUZ20" s="63"/>
      <c r="QVA20" s="63"/>
      <c r="QVB20" s="63"/>
      <c r="QVC20" s="63"/>
      <c r="QVD20" s="63"/>
      <c r="QVE20" s="63"/>
      <c r="QVF20" s="63"/>
      <c r="QVG20" s="63"/>
      <c r="QVH20" s="63"/>
      <c r="QVI20" s="63"/>
      <c r="QVJ20" s="63"/>
      <c r="QVK20" s="63"/>
      <c r="QVL20" s="63"/>
      <c r="QVM20" s="63"/>
      <c r="QVN20" s="63"/>
      <c r="QVO20" s="63"/>
      <c r="QVP20" s="63"/>
      <c r="QVQ20" s="63"/>
      <c r="QVR20" s="63"/>
      <c r="QVS20" s="63"/>
      <c r="QVT20" s="63"/>
      <c r="QVU20" s="63"/>
      <c r="QVV20" s="63"/>
      <c r="QVW20" s="63"/>
      <c r="QVX20" s="63"/>
      <c r="QVY20" s="63"/>
      <c r="QVZ20" s="63"/>
      <c r="QWA20" s="63"/>
      <c r="QWB20" s="63"/>
      <c r="QWC20" s="63"/>
      <c r="QWD20" s="63"/>
      <c r="QWE20" s="63"/>
      <c r="QWF20" s="63"/>
      <c r="QWG20" s="63"/>
      <c r="QWH20" s="63"/>
      <c r="QWI20" s="63"/>
      <c r="QWJ20" s="63"/>
      <c r="QWK20" s="63"/>
      <c r="QWL20" s="63"/>
      <c r="QWM20" s="63"/>
      <c r="QWN20" s="63"/>
      <c r="QWO20" s="63"/>
      <c r="QWP20" s="63"/>
      <c r="QWQ20" s="63"/>
      <c r="QWR20" s="63"/>
      <c r="QWS20" s="63"/>
      <c r="QWT20" s="63"/>
      <c r="QWU20" s="63"/>
      <c r="QWV20" s="63"/>
      <c r="QWW20" s="63"/>
      <c r="QWX20" s="63"/>
      <c r="QWY20" s="63"/>
      <c r="QWZ20" s="63"/>
      <c r="QXA20" s="63"/>
      <c r="QXB20" s="63"/>
      <c r="QXC20" s="63"/>
      <c r="QXD20" s="63"/>
      <c r="QXE20" s="63"/>
      <c r="QXF20" s="63"/>
      <c r="QXG20" s="63"/>
      <c r="QXH20" s="63"/>
      <c r="QXI20" s="63"/>
      <c r="QXJ20" s="63"/>
      <c r="QXK20" s="63"/>
      <c r="QXL20" s="63"/>
      <c r="QXM20" s="63"/>
      <c r="QXN20" s="63"/>
      <c r="QXO20" s="63"/>
      <c r="QXP20" s="63"/>
      <c r="QXQ20" s="63"/>
      <c r="QXR20" s="63"/>
      <c r="QXS20" s="63"/>
      <c r="QXT20" s="63"/>
      <c r="QXU20" s="63"/>
      <c r="QXV20" s="63"/>
      <c r="QXW20" s="63"/>
      <c r="QXX20" s="63"/>
      <c r="QXY20" s="63"/>
      <c r="QXZ20" s="63"/>
      <c r="QYA20" s="63"/>
      <c r="QYB20" s="63"/>
      <c r="QYC20" s="63"/>
      <c r="QYD20" s="63"/>
      <c r="QYE20" s="63"/>
      <c r="QYF20" s="63"/>
      <c r="QYG20" s="63"/>
      <c r="QYH20" s="63"/>
      <c r="QYI20" s="63"/>
      <c r="QYJ20" s="63"/>
      <c r="QYK20" s="63"/>
      <c r="QYL20" s="63"/>
      <c r="QYM20" s="63"/>
      <c r="QYN20" s="63"/>
      <c r="QYO20" s="63"/>
      <c r="QYP20" s="63"/>
      <c r="QYQ20" s="63"/>
      <c r="QYR20" s="63"/>
      <c r="QYS20" s="63"/>
      <c r="QYT20" s="63"/>
      <c r="QYU20" s="63"/>
      <c r="QYV20" s="63"/>
      <c r="QYW20" s="63"/>
      <c r="QYX20" s="63"/>
      <c r="QYY20" s="63"/>
      <c r="QYZ20" s="63"/>
      <c r="QZA20" s="63"/>
      <c r="QZB20" s="63"/>
      <c r="QZC20" s="63"/>
      <c r="QZD20" s="63"/>
      <c r="QZE20" s="63"/>
      <c r="QZF20" s="63"/>
      <c r="QZG20" s="63"/>
      <c r="QZH20" s="63"/>
      <c r="QZI20" s="63"/>
      <c r="QZJ20" s="63"/>
      <c r="QZK20" s="63"/>
      <c r="QZL20" s="63"/>
      <c r="QZM20" s="63"/>
      <c r="QZN20" s="63"/>
      <c r="QZO20" s="63"/>
      <c r="QZP20" s="63"/>
      <c r="QZQ20" s="63"/>
      <c r="QZR20" s="63"/>
      <c r="QZS20" s="63"/>
      <c r="QZT20" s="63"/>
      <c r="QZU20" s="63"/>
      <c r="QZV20" s="63"/>
      <c r="QZW20" s="63"/>
      <c r="QZX20" s="63"/>
      <c r="QZY20" s="63"/>
      <c r="QZZ20" s="63"/>
      <c r="RAA20" s="63"/>
      <c r="RAB20" s="63"/>
      <c r="RAC20" s="63"/>
      <c r="RAD20" s="63"/>
      <c r="RAE20" s="63"/>
      <c r="RAF20" s="63"/>
      <c r="RAG20" s="63"/>
      <c r="RAH20" s="63"/>
      <c r="RAI20" s="63"/>
      <c r="RAJ20" s="63"/>
      <c r="RAK20" s="63"/>
      <c r="RAL20" s="63"/>
      <c r="RAM20" s="63"/>
      <c r="RAN20" s="63"/>
      <c r="RAO20" s="63"/>
      <c r="RAP20" s="63"/>
      <c r="RAQ20" s="63"/>
      <c r="RAR20" s="63"/>
      <c r="RAS20" s="63"/>
      <c r="RAT20" s="63"/>
      <c r="RAU20" s="63"/>
      <c r="RAV20" s="63"/>
      <c r="RAW20" s="63"/>
      <c r="RAX20" s="63"/>
      <c r="RAY20" s="63"/>
      <c r="RAZ20" s="63"/>
      <c r="RBA20" s="63"/>
      <c r="RBB20" s="63"/>
      <c r="RBC20" s="63"/>
      <c r="RBD20" s="63"/>
      <c r="RBE20" s="63"/>
      <c r="RBF20" s="63"/>
      <c r="RBG20" s="63"/>
      <c r="RBH20" s="63"/>
      <c r="RBI20" s="63"/>
      <c r="RBJ20" s="63"/>
      <c r="RBK20" s="63"/>
      <c r="RBL20" s="63"/>
      <c r="RBM20" s="63"/>
      <c r="RBN20" s="63"/>
      <c r="RBO20" s="63"/>
      <c r="RBP20" s="63"/>
      <c r="RBQ20" s="63"/>
      <c r="RBR20" s="63"/>
      <c r="RBS20" s="63"/>
      <c r="RBT20" s="63"/>
      <c r="RBU20" s="63"/>
      <c r="RBV20" s="63"/>
      <c r="RBW20" s="63"/>
      <c r="RBX20" s="63"/>
      <c r="RBY20" s="63"/>
      <c r="RBZ20" s="63"/>
      <c r="RCA20" s="63"/>
      <c r="RCB20" s="63"/>
      <c r="RCC20" s="63"/>
      <c r="RCD20" s="63"/>
      <c r="RCE20" s="63"/>
      <c r="RCF20" s="63"/>
      <c r="RCG20" s="63"/>
      <c r="RCH20" s="63"/>
      <c r="RCI20" s="63"/>
      <c r="RCJ20" s="63"/>
      <c r="RCK20" s="63"/>
      <c r="RCL20" s="63"/>
      <c r="RCM20" s="63"/>
      <c r="RCN20" s="63"/>
      <c r="RCO20" s="63"/>
      <c r="RCP20" s="63"/>
      <c r="RCQ20" s="63"/>
      <c r="RCR20" s="63"/>
      <c r="RCS20" s="63"/>
      <c r="RCT20" s="63"/>
      <c r="RCU20" s="63"/>
      <c r="RCV20" s="63"/>
      <c r="RCW20" s="63"/>
      <c r="RCX20" s="63"/>
      <c r="RCY20" s="63"/>
      <c r="RCZ20" s="63"/>
      <c r="RDA20" s="63"/>
      <c r="RDB20" s="63"/>
      <c r="RDC20" s="63"/>
      <c r="RDD20" s="63"/>
      <c r="RDE20" s="63"/>
      <c r="RDF20" s="63"/>
      <c r="RDG20" s="63"/>
      <c r="RDH20" s="63"/>
      <c r="RDI20" s="63"/>
      <c r="RDJ20" s="63"/>
      <c r="RDK20" s="63"/>
      <c r="RDL20" s="63"/>
      <c r="RDM20" s="63"/>
      <c r="RDN20" s="63"/>
      <c r="RDO20" s="63"/>
      <c r="RDP20" s="63"/>
      <c r="RDQ20" s="63"/>
      <c r="RDR20" s="63"/>
      <c r="RDS20" s="63"/>
      <c r="RDT20" s="63"/>
      <c r="RDU20" s="63"/>
      <c r="RDV20" s="63"/>
      <c r="RDW20" s="63"/>
      <c r="RDX20" s="63"/>
      <c r="RDY20" s="63"/>
      <c r="RDZ20" s="63"/>
      <c r="REA20" s="63"/>
      <c r="REB20" s="63"/>
      <c r="REC20" s="63"/>
      <c r="RED20" s="63"/>
      <c r="REE20" s="63"/>
      <c r="REF20" s="63"/>
      <c r="REG20" s="63"/>
      <c r="REH20" s="63"/>
      <c r="REI20" s="63"/>
      <c r="REJ20" s="63"/>
      <c r="REK20" s="63"/>
      <c r="REL20" s="63"/>
      <c r="REM20" s="63"/>
      <c r="REN20" s="63"/>
      <c r="REO20" s="63"/>
      <c r="REP20" s="63"/>
      <c r="REQ20" s="63"/>
      <c r="RER20" s="63"/>
      <c r="RES20" s="63"/>
      <c r="RET20" s="63"/>
      <c r="REU20" s="63"/>
      <c r="REV20" s="63"/>
      <c r="REW20" s="63"/>
      <c r="REX20" s="63"/>
      <c r="REY20" s="63"/>
      <c r="REZ20" s="63"/>
      <c r="RFA20" s="63"/>
      <c r="RFB20" s="63"/>
      <c r="RFC20" s="63"/>
      <c r="RFD20" s="63"/>
      <c r="RFE20" s="63"/>
      <c r="RFF20" s="63"/>
      <c r="RFG20" s="63"/>
      <c r="RFH20" s="63"/>
      <c r="RFI20" s="63"/>
      <c r="RFJ20" s="63"/>
      <c r="RFK20" s="63"/>
      <c r="RFL20" s="63"/>
      <c r="RFM20" s="63"/>
      <c r="RFN20" s="63"/>
      <c r="RFO20" s="63"/>
      <c r="RFP20" s="63"/>
      <c r="RFQ20" s="63"/>
      <c r="RFR20" s="63"/>
      <c r="RFS20" s="63"/>
      <c r="RFT20" s="63"/>
      <c r="RFU20" s="63"/>
      <c r="RFV20" s="63"/>
      <c r="RFW20" s="63"/>
      <c r="RFX20" s="63"/>
      <c r="RFY20" s="63"/>
      <c r="RFZ20" s="63"/>
      <c r="RGA20" s="63"/>
      <c r="RGB20" s="63"/>
      <c r="RGC20" s="63"/>
      <c r="RGD20" s="63"/>
      <c r="RGE20" s="63"/>
      <c r="RGF20" s="63"/>
      <c r="RGG20" s="63"/>
      <c r="RGH20" s="63"/>
      <c r="RGI20" s="63"/>
      <c r="RGJ20" s="63"/>
      <c r="RGK20" s="63"/>
      <c r="RGL20" s="63"/>
      <c r="RGM20" s="63"/>
      <c r="RGN20" s="63"/>
      <c r="RGO20" s="63"/>
      <c r="RGP20" s="63"/>
      <c r="RGQ20" s="63"/>
      <c r="RGR20" s="63"/>
      <c r="RGS20" s="63"/>
      <c r="RGT20" s="63"/>
      <c r="RGU20" s="63"/>
      <c r="RGV20" s="63"/>
      <c r="RGW20" s="63"/>
      <c r="RGX20" s="63"/>
      <c r="RGY20" s="63"/>
      <c r="RGZ20" s="63"/>
      <c r="RHA20" s="63"/>
      <c r="RHB20" s="63"/>
      <c r="RHC20" s="63"/>
      <c r="RHD20" s="63"/>
      <c r="RHE20" s="63"/>
      <c r="RHF20" s="63"/>
      <c r="RHG20" s="63"/>
      <c r="RHH20" s="63"/>
      <c r="RHI20" s="63"/>
      <c r="RHJ20" s="63"/>
      <c r="RHK20" s="63"/>
      <c r="RHL20" s="63"/>
      <c r="RHM20" s="63"/>
      <c r="RHN20" s="63"/>
      <c r="RHO20" s="63"/>
      <c r="RHP20" s="63"/>
      <c r="RHQ20" s="63"/>
      <c r="RHR20" s="63"/>
      <c r="RHS20" s="63"/>
      <c r="RHT20" s="63"/>
      <c r="RHU20" s="63"/>
      <c r="RHV20" s="63"/>
      <c r="RHW20" s="63"/>
      <c r="RHX20" s="63"/>
      <c r="RHY20" s="63"/>
      <c r="RHZ20" s="63"/>
      <c r="RIA20" s="63"/>
      <c r="RIB20" s="63"/>
      <c r="RIC20" s="63"/>
      <c r="RID20" s="63"/>
      <c r="RIE20" s="63"/>
      <c r="RIF20" s="63"/>
      <c r="RIG20" s="63"/>
      <c r="RIH20" s="63"/>
      <c r="RII20" s="63"/>
      <c r="RIJ20" s="63"/>
      <c r="RIK20" s="63"/>
      <c r="RIL20" s="63"/>
      <c r="RIM20" s="63"/>
      <c r="RIN20" s="63"/>
      <c r="RIO20" s="63"/>
      <c r="RIP20" s="63"/>
      <c r="RIQ20" s="63"/>
      <c r="RIR20" s="63"/>
      <c r="RIS20" s="63"/>
      <c r="RIT20" s="63"/>
      <c r="RIU20" s="63"/>
      <c r="RIV20" s="63"/>
      <c r="RIW20" s="63"/>
      <c r="RIX20" s="63"/>
      <c r="RIY20" s="63"/>
      <c r="RIZ20" s="63"/>
      <c r="RJA20" s="63"/>
      <c r="RJB20" s="63"/>
      <c r="RJC20" s="63"/>
      <c r="RJD20" s="63"/>
      <c r="RJE20" s="63"/>
      <c r="RJF20" s="63"/>
      <c r="RJG20" s="63"/>
      <c r="RJH20" s="63"/>
      <c r="RJI20" s="63"/>
      <c r="RJJ20" s="63"/>
      <c r="RJK20" s="63"/>
      <c r="RJL20" s="63"/>
      <c r="RJM20" s="63"/>
      <c r="RJN20" s="63"/>
      <c r="RJO20" s="63"/>
      <c r="RJP20" s="63"/>
      <c r="RJQ20" s="63"/>
      <c r="RJR20" s="63"/>
      <c r="RJS20" s="63"/>
      <c r="RJT20" s="63"/>
      <c r="RJU20" s="63"/>
      <c r="RJV20" s="63"/>
      <c r="RJW20" s="63"/>
      <c r="RJX20" s="63"/>
      <c r="RJY20" s="63"/>
      <c r="RJZ20" s="63"/>
      <c r="RKA20" s="63"/>
      <c r="RKB20" s="63"/>
      <c r="RKC20" s="63"/>
      <c r="RKD20" s="63"/>
      <c r="RKE20" s="63"/>
      <c r="RKF20" s="63"/>
      <c r="RKG20" s="63"/>
      <c r="RKH20" s="63"/>
      <c r="RKI20" s="63"/>
      <c r="RKJ20" s="63"/>
      <c r="RKK20" s="63"/>
      <c r="RKL20" s="63"/>
      <c r="RKM20" s="63"/>
      <c r="RKN20" s="63"/>
      <c r="RKO20" s="63"/>
      <c r="RKP20" s="63"/>
      <c r="RKQ20" s="63"/>
      <c r="RKR20" s="63"/>
      <c r="RKS20" s="63"/>
      <c r="RKT20" s="63"/>
      <c r="RKU20" s="63"/>
      <c r="RKV20" s="63"/>
      <c r="RKW20" s="63"/>
      <c r="RKX20" s="63"/>
      <c r="RKY20" s="63"/>
      <c r="RKZ20" s="63"/>
      <c r="RLA20" s="63"/>
      <c r="RLB20" s="63"/>
      <c r="RLC20" s="63"/>
      <c r="RLD20" s="63"/>
      <c r="RLE20" s="63"/>
      <c r="RLF20" s="63"/>
      <c r="RLG20" s="63"/>
      <c r="RLH20" s="63"/>
      <c r="RLI20" s="63"/>
      <c r="RLJ20" s="63"/>
      <c r="RLK20" s="63"/>
      <c r="RLL20" s="63"/>
      <c r="RLM20" s="63"/>
      <c r="RLN20" s="63"/>
      <c r="RLO20" s="63"/>
      <c r="RLP20" s="63"/>
      <c r="RLQ20" s="63"/>
      <c r="RLR20" s="63"/>
      <c r="RLS20" s="63"/>
      <c r="RLT20" s="63"/>
      <c r="RLU20" s="63"/>
      <c r="RLV20" s="63"/>
      <c r="RLW20" s="63"/>
      <c r="RLX20" s="63"/>
      <c r="RLY20" s="63"/>
      <c r="RLZ20" s="63"/>
      <c r="RMA20" s="63"/>
      <c r="RMB20" s="63"/>
      <c r="RMC20" s="63"/>
      <c r="RMD20" s="63"/>
      <c r="RME20" s="63"/>
      <c r="RMF20" s="63"/>
      <c r="RMG20" s="63"/>
      <c r="RMH20" s="63"/>
      <c r="RMI20" s="63"/>
      <c r="RMJ20" s="63"/>
      <c r="RMK20" s="63"/>
      <c r="RML20" s="63"/>
      <c r="RMM20" s="63"/>
      <c r="RMN20" s="63"/>
      <c r="RMO20" s="63"/>
      <c r="RMP20" s="63"/>
      <c r="RMQ20" s="63"/>
      <c r="RMR20" s="63"/>
      <c r="RMS20" s="63"/>
      <c r="RMT20" s="63"/>
      <c r="RMU20" s="63"/>
      <c r="RMV20" s="63"/>
      <c r="RMW20" s="63"/>
      <c r="RMX20" s="63"/>
      <c r="RMY20" s="63"/>
      <c r="RMZ20" s="63"/>
      <c r="RNA20" s="63"/>
      <c r="RNB20" s="63"/>
      <c r="RNC20" s="63"/>
      <c r="RND20" s="63"/>
      <c r="RNE20" s="63"/>
      <c r="RNF20" s="63"/>
      <c r="RNG20" s="63"/>
      <c r="RNH20" s="63"/>
      <c r="RNI20" s="63"/>
      <c r="RNJ20" s="63"/>
      <c r="RNK20" s="63"/>
      <c r="RNL20" s="63"/>
      <c r="RNM20" s="63"/>
      <c r="RNN20" s="63"/>
      <c r="RNO20" s="63"/>
      <c r="RNP20" s="63"/>
      <c r="RNQ20" s="63"/>
      <c r="RNR20" s="63"/>
      <c r="RNS20" s="63"/>
      <c r="RNT20" s="63"/>
      <c r="RNU20" s="63"/>
      <c r="RNV20" s="63"/>
      <c r="RNW20" s="63"/>
      <c r="RNX20" s="63"/>
      <c r="RNY20" s="63"/>
      <c r="RNZ20" s="63"/>
      <c r="ROA20" s="63"/>
      <c r="ROB20" s="63"/>
      <c r="ROC20" s="63"/>
      <c r="ROD20" s="63"/>
      <c r="ROE20" s="63"/>
      <c r="ROF20" s="63"/>
      <c r="ROG20" s="63"/>
      <c r="ROH20" s="63"/>
      <c r="ROI20" s="63"/>
      <c r="ROJ20" s="63"/>
      <c r="ROK20" s="63"/>
      <c r="ROL20" s="63"/>
      <c r="ROM20" s="63"/>
      <c r="RON20" s="63"/>
      <c r="ROO20" s="63"/>
      <c r="ROP20" s="63"/>
      <c r="ROQ20" s="63"/>
      <c r="ROR20" s="63"/>
      <c r="ROS20" s="63"/>
      <c r="ROT20" s="63"/>
      <c r="ROU20" s="63"/>
      <c r="ROV20" s="63"/>
      <c r="ROW20" s="63"/>
      <c r="ROX20" s="63"/>
      <c r="ROY20" s="63"/>
      <c r="ROZ20" s="63"/>
      <c r="RPA20" s="63"/>
      <c r="RPB20" s="63"/>
      <c r="RPC20" s="63"/>
      <c r="RPD20" s="63"/>
      <c r="RPE20" s="63"/>
      <c r="RPF20" s="63"/>
      <c r="RPG20" s="63"/>
      <c r="RPH20" s="63"/>
      <c r="RPI20" s="63"/>
      <c r="RPJ20" s="63"/>
      <c r="RPK20" s="63"/>
      <c r="RPL20" s="63"/>
      <c r="RPM20" s="63"/>
      <c r="RPN20" s="63"/>
      <c r="RPO20" s="63"/>
      <c r="RPP20" s="63"/>
      <c r="RPQ20" s="63"/>
      <c r="RPR20" s="63"/>
      <c r="RPS20" s="63"/>
      <c r="RPT20" s="63"/>
      <c r="RPU20" s="63"/>
      <c r="RPV20" s="63"/>
      <c r="RPW20" s="63"/>
      <c r="RPX20" s="63"/>
      <c r="RPY20" s="63"/>
      <c r="RPZ20" s="63"/>
      <c r="RQA20" s="63"/>
      <c r="RQB20" s="63"/>
      <c r="RQC20" s="63"/>
      <c r="RQD20" s="63"/>
      <c r="RQE20" s="63"/>
      <c r="RQF20" s="63"/>
      <c r="RQG20" s="63"/>
      <c r="RQH20" s="63"/>
      <c r="RQI20" s="63"/>
      <c r="RQJ20" s="63"/>
      <c r="RQK20" s="63"/>
      <c r="RQL20" s="63"/>
      <c r="RQM20" s="63"/>
      <c r="RQN20" s="63"/>
      <c r="RQO20" s="63"/>
      <c r="RQP20" s="63"/>
      <c r="RQQ20" s="63"/>
      <c r="RQR20" s="63"/>
      <c r="RQS20" s="63"/>
      <c r="RQT20" s="63"/>
      <c r="RQU20" s="63"/>
      <c r="RQV20" s="63"/>
      <c r="RQW20" s="63"/>
      <c r="RQX20" s="63"/>
      <c r="RQY20" s="63"/>
      <c r="RQZ20" s="63"/>
      <c r="RRA20" s="63"/>
      <c r="RRB20" s="63"/>
      <c r="RRC20" s="63"/>
      <c r="RRD20" s="63"/>
      <c r="RRE20" s="63"/>
      <c r="RRF20" s="63"/>
      <c r="RRG20" s="63"/>
      <c r="RRH20" s="63"/>
      <c r="RRI20" s="63"/>
      <c r="RRJ20" s="63"/>
      <c r="RRK20" s="63"/>
      <c r="RRL20" s="63"/>
      <c r="RRM20" s="63"/>
      <c r="RRN20" s="63"/>
      <c r="RRO20" s="63"/>
      <c r="RRP20" s="63"/>
      <c r="RRQ20" s="63"/>
      <c r="RRR20" s="63"/>
      <c r="RRS20" s="63"/>
      <c r="RRT20" s="63"/>
      <c r="RRU20" s="63"/>
      <c r="RRV20" s="63"/>
      <c r="RRW20" s="63"/>
      <c r="RRX20" s="63"/>
      <c r="RRY20" s="63"/>
      <c r="RRZ20" s="63"/>
      <c r="RSA20" s="63"/>
      <c r="RSB20" s="63"/>
      <c r="RSC20" s="63"/>
      <c r="RSD20" s="63"/>
      <c r="RSE20" s="63"/>
      <c r="RSF20" s="63"/>
      <c r="RSG20" s="63"/>
      <c r="RSH20" s="63"/>
      <c r="RSI20" s="63"/>
      <c r="RSJ20" s="63"/>
      <c r="RSK20" s="63"/>
      <c r="RSL20" s="63"/>
      <c r="RSM20" s="63"/>
      <c r="RSN20" s="63"/>
      <c r="RSO20" s="63"/>
      <c r="RSP20" s="63"/>
      <c r="RSQ20" s="63"/>
      <c r="RSR20" s="63"/>
      <c r="RSS20" s="63"/>
      <c r="RST20" s="63"/>
      <c r="RSU20" s="63"/>
      <c r="RSV20" s="63"/>
      <c r="RSW20" s="63"/>
      <c r="RSX20" s="63"/>
      <c r="RSY20" s="63"/>
      <c r="RSZ20" s="63"/>
      <c r="RTA20" s="63"/>
      <c r="RTB20" s="63"/>
      <c r="RTC20" s="63"/>
      <c r="RTD20" s="63"/>
      <c r="RTE20" s="63"/>
      <c r="RTF20" s="63"/>
      <c r="RTG20" s="63"/>
      <c r="RTH20" s="63"/>
      <c r="RTI20" s="63"/>
      <c r="RTJ20" s="63"/>
      <c r="RTK20" s="63"/>
      <c r="RTL20" s="63"/>
      <c r="RTM20" s="63"/>
      <c r="RTN20" s="63"/>
      <c r="RTO20" s="63"/>
      <c r="RTP20" s="63"/>
      <c r="RTQ20" s="63"/>
      <c r="RTR20" s="63"/>
      <c r="RTS20" s="63"/>
      <c r="RTT20" s="63"/>
      <c r="RTU20" s="63"/>
      <c r="RTV20" s="63"/>
      <c r="RTW20" s="63"/>
      <c r="RTX20" s="63"/>
      <c r="RTY20" s="63"/>
      <c r="RTZ20" s="63"/>
      <c r="RUA20" s="63"/>
      <c r="RUB20" s="63"/>
      <c r="RUC20" s="63"/>
      <c r="RUD20" s="63"/>
      <c r="RUE20" s="63"/>
      <c r="RUF20" s="63"/>
      <c r="RUG20" s="63"/>
      <c r="RUH20" s="63"/>
      <c r="RUI20" s="63"/>
      <c r="RUJ20" s="63"/>
      <c r="RUK20" s="63"/>
      <c r="RUL20" s="63"/>
      <c r="RUM20" s="63"/>
      <c r="RUN20" s="63"/>
      <c r="RUO20" s="63"/>
      <c r="RUP20" s="63"/>
      <c r="RUQ20" s="63"/>
      <c r="RUR20" s="63"/>
      <c r="RUS20" s="63"/>
      <c r="RUT20" s="63"/>
      <c r="RUU20" s="63"/>
      <c r="RUV20" s="63"/>
      <c r="RUW20" s="63"/>
      <c r="RUX20" s="63"/>
      <c r="RUY20" s="63"/>
      <c r="RUZ20" s="63"/>
      <c r="RVA20" s="63"/>
      <c r="RVB20" s="63"/>
      <c r="RVC20" s="63"/>
      <c r="RVD20" s="63"/>
      <c r="RVE20" s="63"/>
      <c r="RVF20" s="63"/>
      <c r="RVG20" s="63"/>
      <c r="RVH20" s="63"/>
      <c r="RVI20" s="63"/>
      <c r="RVJ20" s="63"/>
      <c r="RVK20" s="63"/>
      <c r="RVL20" s="63"/>
      <c r="RVM20" s="63"/>
      <c r="RVN20" s="63"/>
      <c r="RVO20" s="63"/>
      <c r="RVP20" s="63"/>
      <c r="RVQ20" s="63"/>
      <c r="RVR20" s="63"/>
      <c r="RVS20" s="63"/>
      <c r="RVT20" s="63"/>
      <c r="RVU20" s="63"/>
      <c r="RVV20" s="63"/>
      <c r="RVW20" s="63"/>
      <c r="RVX20" s="63"/>
      <c r="RVY20" s="63"/>
      <c r="RVZ20" s="63"/>
      <c r="RWA20" s="63"/>
      <c r="RWB20" s="63"/>
      <c r="RWC20" s="63"/>
      <c r="RWD20" s="63"/>
      <c r="RWE20" s="63"/>
      <c r="RWF20" s="63"/>
      <c r="RWG20" s="63"/>
      <c r="RWH20" s="63"/>
      <c r="RWI20" s="63"/>
      <c r="RWJ20" s="63"/>
      <c r="RWK20" s="63"/>
      <c r="RWL20" s="63"/>
      <c r="RWM20" s="63"/>
      <c r="RWN20" s="63"/>
      <c r="RWO20" s="63"/>
      <c r="RWP20" s="63"/>
      <c r="RWQ20" s="63"/>
      <c r="RWR20" s="63"/>
      <c r="RWS20" s="63"/>
      <c r="RWT20" s="63"/>
      <c r="RWU20" s="63"/>
      <c r="RWV20" s="63"/>
      <c r="RWW20" s="63"/>
      <c r="RWX20" s="63"/>
      <c r="RWY20" s="63"/>
      <c r="RWZ20" s="63"/>
      <c r="RXA20" s="63"/>
      <c r="RXB20" s="63"/>
      <c r="RXC20" s="63"/>
      <c r="RXD20" s="63"/>
      <c r="RXE20" s="63"/>
      <c r="RXF20" s="63"/>
      <c r="RXG20" s="63"/>
      <c r="RXH20" s="63"/>
      <c r="RXI20" s="63"/>
      <c r="RXJ20" s="63"/>
      <c r="RXK20" s="63"/>
      <c r="RXL20" s="63"/>
      <c r="RXM20" s="63"/>
      <c r="RXN20" s="63"/>
      <c r="RXO20" s="63"/>
      <c r="RXP20" s="63"/>
      <c r="RXQ20" s="63"/>
      <c r="RXR20" s="63"/>
      <c r="RXS20" s="63"/>
      <c r="RXT20" s="63"/>
      <c r="RXU20" s="63"/>
      <c r="RXV20" s="63"/>
      <c r="RXW20" s="63"/>
      <c r="RXX20" s="63"/>
      <c r="RXY20" s="63"/>
      <c r="RXZ20" s="63"/>
      <c r="RYA20" s="63"/>
      <c r="RYB20" s="63"/>
      <c r="RYC20" s="63"/>
      <c r="RYD20" s="63"/>
      <c r="RYE20" s="63"/>
      <c r="RYF20" s="63"/>
      <c r="RYG20" s="63"/>
      <c r="RYH20" s="63"/>
      <c r="RYI20" s="63"/>
      <c r="RYJ20" s="63"/>
      <c r="RYK20" s="63"/>
      <c r="RYL20" s="63"/>
      <c r="RYM20" s="63"/>
      <c r="RYN20" s="63"/>
      <c r="RYO20" s="63"/>
      <c r="RYP20" s="63"/>
      <c r="RYQ20" s="63"/>
      <c r="RYR20" s="63"/>
      <c r="RYS20" s="63"/>
      <c r="RYT20" s="63"/>
      <c r="RYU20" s="63"/>
      <c r="RYV20" s="63"/>
      <c r="RYW20" s="63"/>
      <c r="RYX20" s="63"/>
      <c r="RYY20" s="63"/>
      <c r="RYZ20" s="63"/>
      <c r="RZA20" s="63"/>
      <c r="RZB20" s="63"/>
      <c r="RZC20" s="63"/>
      <c r="RZD20" s="63"/>
      <c r="RZE20" s="63"/>
      <c r="RZF20" s="63"/>
      <c r="RZG20" s="63"/>
      <c r="RZH20" s="63"/>
      <c r="RZI20" s="63"/>
      <c r="RZJ20" s="63"/>
      <c r="RZK20" s="63"/>
      <c r="RZL20" s="63"/>
      <c r="RZM20" s="63"/>
      <c r="RZN20" s="63"/>
      <c r="RZO20" s="63"/>
      <c r="RZP20" s="63"/>
      <c r="RZQ20" s="63"/>
      <c r="RZR20" s="63"/>
      <c r="RZS20" s="63"/>
      <c r="RZT20" s="63"/>
      <c r="RZU20" s="63"/>
      <c r="RZV20" s="63"/>
      <c r="RZW20" s="63"/>
      <c r="RZX20" s="63"/>
      <c r="RZY20" s="63"/>
      <c r="RZZ20" s="63"/>
      <c r="SAA20" s="63"/>
      <c r="SAB20" s="63"/>
      <c r="SAC20" s="63"/>
      <c r="SAD20" s="63"/>
      <c r="SAE20" s="63"/>
      <c r="SAF20" s="63"/>
      <c r="SAG20" s="63"/>
      <c r="SAH20" s="63"/>
      <c r="SAI20" s="63"/>
      <c r="SAJ20" s="63"/>
      <c r="SAK20" s="63"/>
      <c r="SAL20" s="63"/>
      <c r="SAM20" s="63"/>
      <c r="SAN20" s="63"/>
      <c r="SAO20" s="63"/>
      <c r="SAP20" s="63"/>
      <c r="SAQ20" s="63"/>
      <c r="SAR20" s="63"/>
      <c r="SAS20" s="63"/>
      <c r="SAT20" s="63"/>
      <c r="SAU20" s="63"/>
      <c r="SAV20" s="63"/>
      <c r="SAW20" s="63"/>
      <c r="SAX20" s="63"/>
      <c r="SAY20" s="63"/>
      <c r="SAZ20" s="63"/>
      <c r="SBA20" s="63"/>
      <c r="SBB20" s="63"/>
      <c r="SBC20" s="63"/>
      <c r="SBD20" s="63"/>
      <c r="SBE20" s="63"/>
      <c r="SBF20" s="63"/>
      <c r="SBG20" s="63"/>
      <c r="SBH20" s="63"/>
      <c r="SBI20" s="63"/>
      <c r="SBJ20" s="63"/>
      <c r="SBK20" s="63"/>
      <c r="SBL20" s="63"/>
      <c r="SBM20" s="63"/>
      <c r="SBN20" s="63"/>
      <c r="SBO20" s="63"/>
      <c r="SBP20" s="63"/>
      <c r="SBQ20" s="63"/>
      <c r="SBR20" s="63"/>
      <c r="SBS20" s="63"/>
      <c r="SBT20" s="63"/>
      <c r="SBU20" s="63"/>
      <c r="SBV20" s="63"/>
      <c r="SBW20" s="63"/>
      <c r="SBX20" s="63"/>
      <c r="SBY20" s="63"/>
      <c r="SBZ20" s="63"/>
      <c r="SCA20" s="63"/>
      <c r="SCB20" s="63"/>
      <c r="SCC20" s="63"/>
      <c r="SCD20" s="63"/>
      <c r="SCE20" s="63"/>
      <c r="SCF20" s="63"/>
      <c r="SCG20" s="63"/>
      <c r="SCH20" s="63"/>
      <c r="SCI20" s="63"/>
      <c r="SCJ20" s="63"/>
      <c r="SCK20" s="63"/>
      <c r="SCL20" s="63"/>
      <c r="SCM20" s="63"/>
      <c r="SCN20" s="63"/>
      <c r="SCO20" s="63"/>
      <c r="SCP20" s="63"/>
      <c r="SCQ20" s="63"/>
      <c r="SCR20" s="63"/>
      <c r="SCS20" s="63"/>
      <c r="SCT20" s="63"/>
      <c r="SCU20" s="63"/>
      <c r="SCV20" s="63"/>
      <c r="SCW20" s="63"/>
      <c r="SCX20" s="63"/>
      <c r="SCY20" s="63"/>
      <c r="SCZ20" s="63"/>
      <c r="SDA20" s="63"/>
      <c r="SDB20" s="63"/>
      <c r="SDC20" s="63"/>
      <c r="SDD20" s="63"/>
      <c r="SDE20" s="63"/>
      <c r="SDF20" s="63"/>
      <c r="SDG20" s="63"/>
      <c r="SDH20" s="63"/>
      <c r="SDI20" s="63"/>
      <c r="SDJ20" s="63"/>
      <c r="SDK20" s="63"/>
      <c r="SDL20" s="63"/>
      <c r="SDM20" s="63"/>
      <c r="SDN20" s="63"/>
      <c r="SDO20" s="63"/>
      <c r="SDP20" s="63"/>
      <c r="SDQ20" s="63"/>
      <c r="SDR20" s="63"/>
      <c r="SDS20" s="63"/>
      <c r="SDT20" s="63"/>
      <c r="SDU20" s="63"/>
      <c r="SDV20" s="63"/>
      <c r="SDW20" s="63"/>
      <c r="SDX20" s="63"/>
      <c r="SDY20" s="63"/>
      <c r="SDZ20" s="63"/>
      <c r="SEA20" s="63"/>
      <c r="SEB20" s="63"/>
      <c r="SEC20" s="63"/>
      <c r="SED20" s="63"/>
      <c r="SEE20" s="63"/>
      <c r="SEF20" s="63"/>
      <c r="SEG20" s="63"/>
      <c r="SEH20" s="63"/>
      <c r="SEI20" s="63"/>
      <c r="SEJ20" s="63"/>
      <c r="SEK20" s="63"/>
      <c r="SEL20" s="63"/>
      <c r="SEM20" s="63"/>
      <c r="SEN20" s="63"/>
      <c r="SEO20" s="63"/>
      <c r="SEP20" s="63"/>
      <c r="SEQ20" s="63"/>
      <c r="SER20" s="63"/>
      <c r="SES20" s="63"/>
      <c r="SET20" s="63"/>
      <c r="SEU20" s="63"/>
      <c r="SEV20" s="63"/>
      <c r="SEW20" s="63"/>
      <c r="SEX20" s="63"/>
      <c r="SEY20" s="63"/>
      <c r="SEZ20" s="63"/>
      <c r="SFA20" s="63"/>
      <c r="SFB20" s="63"/>
      <c r="SFC20" s="63"/>
      <c r="SFD20" s="63"/>
      <c r="SFE20" s="63"/>
      <c r="SFF20" s="63"/>
      <c r="SFG20" s="63"/>
      <c r="SFH20" s="63"/>
      <c r="SFI20" s="63"/>
      <c r="SFJ20" s="63"/>
      <c r="SFK20" s="63"/>
      <c r="SFL20" s="63"/>
      <c r="SFM20" s="63"/>
      <c r="SFN20" s="63"/>
      <c r="SFO20" s="63"/>
      <c r="SFP20" s="63"/>
      <c r="SFQ20" s="63"/>
      <c r="SFR20" s="63"/>
      <c r="SFS20" s="63"/>
      <c r="SFT20" s="63"/>
      <c r="SFU20" s="63"/>
      <c r="SFV20" s="63"/>
      <c r="SFW20" s="63"/>
      <c r="SFX20" s="63"/>
      <c r="SFY20" s="63"/>
      <c r="SFZ20" s="63"/>
      <c r="SGA20" s="63"/>
      <c r="SGB20" s="63"/>
      <c r="SGC20" s="63"/>
      <c r="SGD20" s="63"/>
      <c r="SGE20" s="63"/>
      <c r="SGF20" s="63"/>
      <c r="SGG20" s="63"/>
      <c r="SGH20" s="63"/>
      <c r="SGI20" s="63"/>
      <c r="SGJ20" s="63"/>
      <c r="SGK20" s="63"/>
      <c r="SGL20" s="63"/>
      <c r="SGM20" s="63"/>
      <c r="SGN20" s="63"/>
      <c r="SGO20" s="63"/>
      <c r="SGP20" s="63"/>
      <c r="SGQ20" s="63"/>
      <c r="SGR20" s="63"/>
      <c r="SGS20" s="63"/>
      <c r="SGT20" s="63"/>
      <c r="SGU20" s="63"/>
      <c r="SGV20" s="63"/>
      <c r="SGW20" s="63"/>
      <c r="SGX20" s="63"/>
      <c r="SGY20" s="63"/>
      <c r="SGZ20" s="63"/>
      <c r="SHA20" s="63"/>
      <c r="SHB20" s="63"/>
      <c r="SHC20" s="63"/>
      <c r="SHD20" s="63"/>
      <c r="SHE20" s="63"/>
      <c r="SHF20" s="63"/>
      <c r="SHG20" s="63"/>
      <c r="SHH20" s="63"/>
      <c r="SHI20" s="63"/>
      <c r="SHJ20" s="63"/>
      <c r="SHK20" s="63"/>
      <c r="SHL20" s="63"/>
      <c r="SHM20" s="63"/>
      <c r="SHN20" s="63"/>
      <c r="SHO20" s="63"/>
      <c r="SHP20" s="63"/>
      <c r="SHQ20" s="63"/>
      <c r="SHR20" s="63"/>
      <c r="SHS20" s="63"/>
      <c r="SHT20" s="63"/>
      <c r="SHU20" s="63"/>
      <c r="SHV20" s="63"/>
      <c r="SHW20" s="63"/>
      <c r="SHX20" s="63"/>
      <c r="SHY20" s="63"/>
      <c r="SHZ20" s="63"/>
      <c r="SIA20" s="63"/>
      <c r="SIB20" s="63"/>
      <c r="SIC20" s="63"/>
      <c r="SID20" s="63"/>
      <c r="SIE20" s="63"/>
      <c r="SIF20" s="63"/>
      <c r="SIG20" s="63"/>
      <c r="SIH20" s="63"/>
      <c r="SII20" s="63"/>
      <c r="SIJ20" s="63"/>
      <c r="SIK20" s="63"/>
      <c r="SIL20" s="63"/>
      <c r="SIM20" s="63"/>
      <c r="SIN20" s="63"/>
      <c r="SIO20" s="63"/>
      <c r="SIP20" s="63"/>
      <c r="SIQ20" s="63"/>
      <c r="SIR20" s="63"/>
      <c r="SIS20" s="63"/>
      <c r="SIT20" s="63"/>
      <c r="SIU20" s="63"/>
      <c r="SIV20" s="63"/>
      <c r="SIW20" s="63"/>
      <c r="SIX20" s="63"/>
      <c r="SIY20" s="63"/>
      <c r="SIZ20" s="63"/>
      <c r="SJA20" s="63"/>
      <c r="SJB20" s="63"/>
      <c r="SJC20" s="63"/>
      <c r="SJD20" s="63"/>
      <c r="SJE20" s="63"/>
      <c r="SJF20" s="63"/>
      <c r="SJG20" s="63"/>
      <c r="SJH20" s="63"/>
      <c r="SJI20" s="63"/>
      <c r="SJJ20" s="63"/>
      <c r="SJK20" s="63"/>
      <c r="SJL20" s="63"/>
      <c r="SJM20" s="63"/>
      <c r="SJN20" s="63"/>
      <c r="SJO20" s="63"/>
      <c r="SJP20" s="63"/>
      <c r="SJQ20" s="63"/>
      <c r="SJR20" s="63"/>
      <c r="SJS20" s="63"/>
      <c r="SJT20" s="63"/>
      <c r="SJU20" s="63"/>
      <c r="SJV20" s="63"/>
      <c r="SJW20" s="63"/>
      <c r="SJX20" s="63"/>
      <c r="SJY20" s="63"/>
      <c r="SJZ20" s="63"/>
      <c r="SKA20" s="63"/>
      <c r="SKB20" s="63"/>
      <c r="SKC20" s="63"/>
      <c r="SKD20" s="63"/>
      <c r="SKE20" s="63"/>
      <c r="SKF20" s="63"/>
      <c r="SKG20" s="63"/>
      <c r="SKH20" s="63"/>
      <c r="SKI20" s="63"/>
      <c r="SKJ20" s="63"/>
      <c r="SKK20" s="63"/>
      <c r="SKL20" s="63"/>
      <c r="SKM20" s="63"/>
      <c r="SKN20" s="63"/>
      <c r="SKO20" s="63"/>
      <c r="SKP20" s="63"/>
      <c r="SKQ20" s="63"/>
      <c r="SKR20" s="63"/>
      <c r="SKS20" s="63"/>
      <c r="SKT20" s="63"/>
      <c r="SKU20" s="63"/>
      <c r="SKV20" s="63"/>
      <c r="SKW20" s="63"/>
      <c r="SKX20" s="63"/>
      <c r="SKY20" s="63"/>
      <c r="SKZ20" s="63"/>
      <c r="SLA20" s="63"/>
      <c r="SLB20" s="63"/>
      <c r="SLC20" s="63"/>
      <c r="SLD20" s="63"/>
      <c r="SLE20" s="63"/>
      <c r="SLF20" s="63"/>
      <c r="SLG20" s="63"/>
      <c r="SLH20" s="63"/>
      <c r="SLI20" s="63"/>
      <c r="SLJ20" s="63"/>
      <c r="SLK20" s="63"/>
      <c r="SLL20" s="63"/>
      <c r="SLM20" s="63"/>
      <c r="SLN20" s="63"/>
      <c r="SLO20" s="63"/>
      <c r="SLP20" s="63"/>
      <c r="SLQ20" s="63"/>
      <c r="SLR20" s="63"/>
      <c r="SLS20" s="63"/>
      <c r="SLT20" s="63"/>
      <c r="SLU20" s="63"/>
      <c r="SLV20" s="63"/>
      <c r="SLW20" s="63"/>
      <c r="SLX20" s="63"/>
      <c r="SLY20" s="63"/>
      <c r="SLZ20" s="63"/>
      <c r="SMA20" s="63"/>
      <c r="SMB20" s="63"/>
      <c r="SMC20" s="63"/>
      <c r="SMD20" s="63"/>
      <c r="SME20" s="63"/>
      <c r="SMF20" s="63"/>
      <c r="SMG20" s="63"/>
      <c r="SMH20" s="63"/>
      <c r="SMI20" s="63"/>
      <c r="SMJ20" s="63"/>
      <c r="SMK20" s="63"/>
      <c r="SML20" s="63"/>
      <c r="SMM20" s="63"/>
      <c r="SMN20" s="63"/>
      <c r="SMO20" s="63"/>
      <c r="SMP20" s="63"/>
      <c r="SMQ20" s="63"/>
      <c r="SMR20" s="63"/>
      <c r="SMS20" s="63"/>
      <c r="SMT20" s="63"/>
      <c r="SMU20" s="63"/>
      <c r="SMV20" s="63"/>
      <c r="SMW20" s="63"/>
      <c r="SMX20" s="63"/>
      <c r="SMY20" s="63"/>
      <c r="SMZ20" s="63"/>
      <c r="SNA20" s="63"/>
      <c r="SNB20" s="63"/>
      <c r="SNC20" s="63"/>
      <c r="SND20" s="63"/>
      <c r="SNE20" s="63"/>
      <c r="SNF20" s="63"/>
      <c r="SNG20" s="63"/>
      <c r="SNH20" s="63"/>
      <c r="SNI20" s="63"/>
      <c r="SNJ20" s="63"/>
      <c r="SNK20" s="63"/>
      <c r="SNL20" s="63"/>
      <c r="SNM20" s="63"/>
      <c r="SNN20" s="63"/>
      <c r="SNO20" s="63"/>
      <c r="SNP20" s="63"/>
      <c r="SNQ20" s="63"/>
      <c r="SNR20" s="63"/>
      <c r="SNS20" s="63"/>
      <c r="SNT20" s="63"/>
      <c r="SNU20" s="63"/>
      <c r="SNV20" s="63"/>
      <c r="SNW20" s="63"/>
      <c r="SNX20" s="63"/>
      <c r="SNY20" s="63"/>
      <c r="SNZ20" s="63"/>
      <c r="SOA20" s="63"/>
      <c r="SOB20" s="63"/>
      <c r="SOC20" s="63"/>
      <c r="SOD20" s="63"/>
      <c r="SOE20" s="63"/>
      <c r="SOF20" s="63"/>
      <c r="SOG20" s="63"/>
      <c r="SOH20" s="63"/>
      <c r="SOI20" s="63"/>
      <c r="SOJ20" s="63"/>
      <c r="SOK20" s="63"/>
      <c r="SOL20" s="63"/>
      <c r="SOM20" s="63"/>
      <c r="SON20" s="63"/>
      <c r="SOO20" s="63"/>
      <c r="SOP20" s="63"/>
      <c r="SOQ20" s="63"/>
      <c r="SOR20" s="63"/>
      <c r="SOS20" s="63"/>
      <c r="SOT20" s="63"/>
      <c r="SOU20" s="63"/>
      <c r="SOV20" s="63"/>
      <c r="SOW20" s="63"/>
      <c r="SOX20" s="63"/>
      <c r="SOY20" s="63"/>
      <c r="SOZ20" s="63"/>
      <c r="SPA20" s="63"/>
      <c r="SPB20" s="63"/>
      <c r="SPC20" s="63"/>
      <c r="SPD20" s="63"/>
      <c r="SPE20" s="63"/>
      <c r="SPF20" s="63"/>
      <c r="SPG20" s="63"/>
      <c r="SPH20" s="63"/>
      <c r="SPI20" s="63"/>
      <c r="SPJ20" s="63"/>
      <c r="SPK20" s="63"/>
      <c r="SPL20" s="63"/>
      <c r="SPM20" s="63"/>
      <c r="SPN20" s="63"/>
      <c r="SPO20" s="63"/>
      <c r="SPP20" s="63"/>
      <c r="SPQ20" s="63"/>
      <c r="SPR20" s="63"/>
      <c r="SPS20" s="63"/>
      <c r="SPT20" s="63"/>
      <c r="SPU20" s="63"/>
      <c r="SPV20" s="63"/>
      <c r="SPW20" s="63"/>
      <c r="SPX20" s="63"/>
      <c r="SPY20" s="63"/>
      <c r="SPZ20" s="63"/>
      <c r="SQA20" s="63"/>
      <c r="SQB20" s="63"/>
      <c r="SQC20" s="63"/>
      <c r="SQD20" s="63"/>
      <c r="SQE20" s="63"/>
      <c r="SQF20" s="63"/>
      <c r="SQG20" s="63"/>
      <c r="SQH20" s="63"/>
      <c r="SQI20" s="63"/>
      <c r="SQJ20" s="63"/>
      <c r="SQK20" s="63"/>
      <c r="SQL20" s="63"/>
      <c r="SQM20" s="63"/>
      <c r="SQN20" s="63"/>
      <c r="SQO20" s="63"/>
      <c r="SQP20" s="63"/>
      <c r="SQQ20" s="63"/>
      <c r="SQR20" s="63"/>
      <c r="SQS20" s="63"/>
      <c r="SQT20" s="63"/>
      <c r="SQU20" s="63"/>
      <c r="SQV20" s="63"/>
      <c r="SQW20" s="63"/>
      <c r="SQX20" s="63"/>
      <c r="SQY20" s="63"/>
      <c r="SQZ20" s="63"/>
      <c r="SRA20" s="63"/>
      <c r="SRB20" s="63"/>
      <c r="SRC20" s="63"/>
      <c r="SRD20" s="63"/>
      <c r="SRE20" s="63"/>
      <c r="SRF20" s="63"/>
      <c r="SRG20" s="63"/>
      <c r="SRH20" s="63"/>
      <c r="SRI20" s="63"/>
      <c r="SRJ20" s="63"/>
      <c r="SRK20" s="63"/>
      <c r="SRL20" s="63"/>
      <c r="SRM20" s="63"/>
      <c r="SRN20" s="63"/>
      <c r="SRO20" s="63"/>
      <c r="SRP20" s="63"/>
      <c r="SRQ20" s="63"/>
      <c r="SRR20" s="63"/>
      <c r="SRS20" s="63"/>
      <c r="SRT20" s="63"/>
      <c r="SRU20" s="63"/>
      <c r="SRV20" s="63"/>
      <c r="SRW20" s="63"/>
      <c r="SRX20" s="63"/>
      <c r="SRY20" s="63"/>
      <c r="SRZ20" s="63"/>
      <c r="SSA20" s="63"/>
      <c r="SSB20" s="63"/>
      <c r="SSC20" s="63"/>
      <c r="SSD20" s="63"/>
      <c r="SSE20" s="63"/>
      <c r="SSF20" s="63"/>
      <c r="SSG20" s="63"/>
      <c r="SSH20" s="63"/>
      <c r="SSI20" s="63"/>
      <c r="SSJ20" s="63"/>
      <c r="SSK20" s="63"/>
      <c r="SSL20" s="63"/>
      <c r="SSM20" s="63"/>
      <c r="SSN20" s="63"/>
      <c r="SSO20" s="63"/>
      <c r="SSP20" s="63"/>
      <c r="SSQ20" s="63"/>
      <c r="SSR20" s="63"/>
      <c r="SSS20" s="63"/>
      <c r="SST20" s="63"/>
      <c r="SSU20" s="63"/>
      <c r="SSV20" s="63"/>
      <c r="SSW20" s="63"/>
      <c r="SSX20" s="63"/>
      <c r="SSY20" s="63"/>
      <c r="SSZ20" s="63"/>
      <c r="STA20" s="63"/>
      <c r="STB20" s="63"/>
      <c r="STC20" s="63"/>
      <c r="STD20" s="63"/>
      <c r="STE20" s="63"/>
      <c r="STF20" s="63"/>
      <c r="STG20" s="63"/>
      <c r="STH20" s="63"/>
      <c r="STI20" s="63"/>
      <c r="STJ20" s="63"/>
      <c r="STK20" s="63"/>
      <c r="STL20" s="63"/>
      <c r="STM20" s="63"/>
      <c r="STN20" s="63"/>
      <c r="STO20" s="63"/>
      <c r="STP20" s="63"/>
      <c r="STQ20" s="63"/>
      <c r="STR20" s="63"/>
      <c r="STS20" s="63"/>
      <c r="STT20" s="63"/>
      <c r="STU20" s="63"/>
      <c r="STV20" s="63"/>
      <c r="STW20" s="63"/>
      <c r="STX20" s="63"/>
      <c r="STY20" s="63"/>
      <c r="STZ20" s="63"/>
      <c r="SUA20" s="63"/>
      <c r="SUB20" s="63"/>
      <c r="SUC20" s="63"/>
      <c r="SUD20" s="63"/>
      <c r="SUE20" s="63"/>
      <c r="SUF20" s="63"/>
      <c r="SUG20" s="63"/>
      <c r="SUH20" s="63"/>
      <c r="SUI20" s="63"/>
      <c r="SUJ20" s="63"/>
      <c r="SUK20" s="63"/>
      <c r="SUL20" s="63"/>
      <c r="SUM20" s="63"/>
      <c r="SUN20" s="63"/>
      <c r="SUO20" s="63"/>
      <c r="SUP20" s="63"/>
      <c r="SUQ20" s="63"/>
      <c r="SUR20" s="63"/>
      <c r="SUS20" s="63"/>
      <c r="SUT20" s="63"/>
      <c r="SUU20" s="63"/>
      <c r="SUV20" s="63"/>
      <c r="SUW20" s="63"/>
      <c r="SUX20" s="63"/>
      <c r="SUY20" s="63"/>
      <c r="SUZ20" s="63"/>
      <c r="SVA20" s="63"/>
      <c r="SVB20" s="63"/>
      <c r="SVC20" s="63"/>
      <c r="SVD20" s="63"/>
      <c r="SVE20" s="63"/>
      <c r="SVF20" s="63"/>
      <c r="SVG20" s="63"/>
      <c r="SVH20" s="63"/>
      <c r="SVI20" s="63"/>
      <c r="SVJ20" s="63"/>
      <c r="SVK20" s="63"/>
      <c r="SVL20" s="63"/>
      <c r="SVM20" s="63"/>
      <c r="SVN20" s="63"/>
      <c r="SVO20" s="63"/>
      <c r="SVP20" s="63"/>
      <c r="SVQ20" s="63"/>
      <c r="SVR20" s="63"/>
      <c r="SVS20" s="63"/>
      <c r="SVT20" s="63"/>
      <c r="SVU20" s="63"/>
      <c r="SVV20" s="63"/>
      <c r="SVW20" s="63"/>
      <c r="SVX20" s="63"/>
      <c r="SVY20" s="63"/>
      <c r="SVZ20" s="63"/>
      <c r="SWA20" s="63"/>
      <c r="SWB20" s="63"/>
      <c r="SWC20" s="63"/>
      <c r="SWD20" s="63"/>
      <c r="SWE20" s="63"/>
      <c r="SWF20" s="63"/>
      <c r="SWG20" s="63"/>
      <c r="SWH20" s="63"/>
      <c r="SWI20" s="63"/>
      <c r="SWJ20" s="63"/>
      <c r="SWK20" s="63"/>
      <c r="SWL20" s="63"/>
      <c r="SWM20" s="63"/>
      <c r="SWN20" s="63"/>
      <c r="SWO20" s="63"/>
      <c r="SWP20" s="63"/>
      <c r="SWQ20" s="63"/>
      <c r="SWR20" s="63"/>
      <c r="SWS20" s="63"/>
      <c r="SWT20" s="63"/>
      <c r="SWU20" s="63"/>
      <c r="SWV20" s="63"/>
      <c r="SWW20" s="63"/>
      <c r="SWX20" s="63"/>
      <c r="SWY20" s="63"/>
      <c r="SWZ20" s="63"/>
      <c r="SXA20" s="63"/>
      <c r="SXB20" s="63"/>
      <c r="SXC20" s="63"/>
      <c r="SXD20" s="63"/>
      <c r="SXE20" s="63"/>
      <c r="SXF20" s="63"/>
      <c r="SXG20" s="63"/>
      <c r="SXH20" s="63"/>
      <c r="SXI20" s="63"/>
      <c r="SXJ20" s="63"/>
      <c r="SXK20" s="63"/>
      <c r="SXL20" s="63"/>
      <c r="SXM20" s="63"/>
      <c r="SXN20" s="63"/>
      <c r="SXO20" s="63"/>
      <c r="SXP20" s="63"/>
      <c r="SXQ20" s="63"/>
      <c r="SXR20" s="63"/>
      <c r="SXS20" s="63"/>
      <c r="SXT20" s="63"/>
      <c r="SXU20" s="63"/>
      <c r="SXV20" s="63"/>
      <c r="SXW20" s="63"/>
      <c r="SXX20" s="63"/>
      <c r="SXY20" s="63"/>
      <c r="SXZ20" s="63"/>
      <c r="SYA20" s="63"/>
      <c r="SYB20" s="63"/>
      <c r="SYC20" s="63"/>
      <c r="SYD20" s="63"/>
      <c r="SYE20" s="63"/>
      <c r="SYF20" s="63"/>
      <c r="SYG20" s="63"/>
      <c r="SYH20" s="63"/>
      <c r="SYI20" s="63"/>
      <c r="SYJ20" s="63"/>
      <c r="SYK20" s="63"/>
      <c r="SYL20" s="63"/>
      <c r="SYM20" s="63"/>
      <c r="SYN20" s="63"/>
      <c r="SYO20" s="63"/>
      <c r="SYP20" s="63"/>
      <c r="SYQ20" s="63"/>
      <c r="SYR20" s="63"/>
      <c r="SYS20" s="63"/>
      <c r="SYT20" s="63"/>
      <c r="SYU20" s="63"/>
      <c r="SYV20" s="63"/>
      <c r="SYW20" s="63"/>
      <c r="SYX20" s="63"/>
      <c r="SYY20" s="63"/>
      <c r="SYZ20" s="63"/>
      <c r="SZA20" s="63"/>
      <c r="SZB20" s="63"/>
      <c r="SZC20" s="63"/>
      <c r="SZD20" s="63"/>
      <c r="SZE20" s="63"/>
      <c r="SZF20" s="63"/>
      <c r="SZG20" s="63"/>
      <c r="SZH20" s="63"/>
      <c r="SZI20" s="63"/>
      <c r="SZJ20" s="63"/>
      <c r="SZK20" s="63"/>
      <c r="SZL20" s="63"/>
      <c r="SZM20" s="63"/>
      <c r="SZN20" s="63"/>
      <c r="SZO20" s="63"/>
      <c r="SZP20" s="63"/>
      <c r="SZQ20" s="63"/>
      <c r="SZR20" s="63"/>
      <c r="SZS20" s="63"/>
      <c r="SZT20" s="63"/>
      <c r="SZU20" s="63"/>
      <c r="SZV20" s="63"/>
      <c r="SZW20" s="63"/>
      <c r="SZX20" s="63"/>
      <c r="SZY20" s="63"/>
      <c r="SZZ20" s="63"/>
      <c r="TAA20" s="63"/>
      <c r="TAB20" s="63"/>
      <c r="TAC20" s="63"/>
      <c r="TAD20" s="63"/>
      <c r="TAE20" s="63"/>
      <c r="TAF20" s="63"/>
      <c r="TAG20" s="63"/>
      <c r="TAH20" s="63"/>
      <c r="TAI20" s="63"/>
      <c r="TAJ20" s="63"/>
      <c r="TAK20" s="63"/>
      <c r="TAL20" s="63"/>
      <c r="TAM20" s="63"/>
      <c r="TAN20" s="63"/>
      <c r="TAO20" s="63"/>
      <c r="TAP20" s="63"/>
      <c r="TAQ20" s="63"/>
      <c r="TAR20" s="63"/>
      <c r="TAS20" s="63"/>
      <c r="TAT20" s="63"/>
      <c r="TAU20" s="63"/>
      <c r="TAV20" s="63"/>
      <c r="TAW20" s="63"/>
      <c r="TAX20" s="63"/>
      <c r="TAY20" s="63"/>
      <c r="TAZ20" s="63"/>
      <c r="TBA20" s="63"/>
      <c r="TBB20" s="63"/>
      <c r="TBC20" s="63"/>
      <c r="TBD20" s="63"/>
      <c r="TBE20" s="63"/>
      <c r="TBF20" s="63"/>
      <c r="TBG20" s="63"/>
      <c r="TBH20" s="63"/>
      <c r="TBI20" s="63"/>
      <c r="TBJ20" s="63"/>
      <c r="TBK20" s="63"/>
      <c r="TBL20" s="63"/>
      <c r="TBM20" s="63"/>
      <c r="TBN20" s="63"/>
      <c r="TBO20" s="63"/>
      <c r="TBP20" s="63"/>
      <c r="TBQ20" s="63"/>
      <c r="TBR20" s="63"/>
      <c r="TBS20" s="63"/>
      <c r="TBT20" s="63"/>
      <c r="TBU20" s="63"/>
      <c r="TBV20" s="63"/>
      <c r="TBW20" s="63"/>
      <c r="TBX20" s="63"/>
      <c r="TBY20" s="63"/>
      <c r="TBZ20" s="63"/>
      <c r="TCA20" s="63"/>
      <c r="TCB20" s="63"/>
      <c r="TCC20" s="63"/>
      <c r="TCD20" s="63"/>
      <c r="TCE20" s="63"/>
      <c r="TCF20" s="63"/>
      <c r="TCG20" s="63"/>
      <c r="TCH20" s="63"/>
      <c r="TCI20" s="63"/>
      <c r="TCJ20" s="63"/>
      <c r="TCK20" s="63"/>
      <c r="TCL20" s="63"/>
      <c r="TCM20" s="63"/>
      <c r="TCN20" s="63"/>
      <c r="TCO20" s="63"/>
      <c r="TCP20" s="63"/>
      <c r="TCQ20" s="63"/>
      <c r="TCR20" s="63"/>
      <c r="TCS20" s="63"/>
      <c r="TCT20" s="63"/>
      <c r="TCU20" s="63"/>
      <c r="TCV20" s="63"/>
      <c r="TCW20" s="63"/>
      <c r="TCX20" s="63"/>
      <c r="TCY20" s="63"/>
      <c r="TCZ20" s="63"/>
      <c r="TDA20" s="63"/>
      <c r="TDB20" s="63"/>
      <c r="TDC20" s="63"/>
      <c r="TDD20" s="63"/>
      <c r="TDE20" s="63"/>
      <c r="TDF20" s="63"/>
      <c r="TDG20" s="63"/>
      <c r="TDH20" s="63"/>
      <c r="TDI20" s="63"/>
      <c r="TDJ20" s="63"/>
      <c r="TDK20" s="63"/>
      <c r="TDL20" s="63"/>
      <c r="TDM20" s="63"/>
      <c r="TDN20" s="63"/>
      <c r="TDO20" s="63"/>
      <c r="TDP20" s="63"/>
      <c r="TDQ20" s="63"/>
      <c r="TDR20" s="63"/>
      <c r="TDS20" s="63"/>
      <c r="TDT20" s="63"/>
      <c r="TDU20" s="63"/>
      <c r="TDV20" s="63"/>
      <c r="TDW20" s="63"/>
      <c r="TDX20" s="63"/>
      <c r="TDY20" s="63"/>
      <c r="TDZ20" s="63"/>
      <c r="TEA20" s="63"/>
      <c r="TEB20" s="63"/>
      <c r="TEC20" s="63"/>
      <c r="TED20" s="63"/>
      <c r="TEE20" s="63"/>
      <c r="TEF20" s="63"/>
      <c r="TEG20" s="63"/>
      <c r="TEH20" s="63"/>
      <c r="TEI20" s="63"/>
      <c r="TEJ20" s="63"/>
      <c r="TEK20" s="63"/>
      <c r="TEL20" s="63"/>
      <c r="TEM20" s="63"/>
      <c r="TEN20" s="63"/>
      <c r="TEO20" s="63"/>
      <c r="TEP20" s="63"/>
      <c r="TEQ20" s="63"/>
      <c r="TER20" s="63"/>
      <c r="TES20" s="63"/>
      <c r="TET20" s="63"/>
      <c r="TEU20" s="63"/>
      <c r="TEV20" s="63"/>
      <c r="TEW20" s="63"/>
      <c r="TEX20" s="63"/>
      <c r="TEY20" s="63"/>
      <c r="TEZ20" s="63"/>
      <c r="TFA20" s="63"/>
      <c r="TFB20" s="63"/>
      <c r="TFC20" s="63"/>
      <c r="TFD20" s="63"/>
      <c r="TFE20" s="63"/>
      <c r="TFF20" s="63"/>
      <c r="TFG20" s="63"/>
      <c r="TFH20" s="63"/>
      <c r="TFI20" s="63"/>
      <c r="TFJ20" s="63"/>
      <c r="TFK20" s="63"/>
      <c r="TFL20" s="63"/>
      <c r="TFM20" s="63"/>
      <c r="TFN20" s="63"/>
      <c r="TFO20" s="63"/>
      <c r="TFP20" s="63"/>
      <c r="TFQ20" s="63"/>
      <c r="TFR20" s="63"/>
      <c r="TFS20" s="63"/>
      <c r="TFT20" s="63"/>
      <c r="TFU20" s="63"/>
      <c r="TFV20" s="63"/>
      <c r="TFW20" s="63"/>
      <c r="TFX20" s="63"/>
      <c r="TFY20" s="63"/>
      <c r="TFZ20" s="63"/>
      <c r="TGA20" s="63"/>
      <c r="TGB20" s="63"/>
      <c r="TGC20" s="63"/>
      <c r="TGD20" s="63"/>
      <c r="TGE20" s="63"/>
      <c r="TGF20" s="63"/>
      <c r="TGG20" s="63"/>
      <c r="TGH20" s="63"/>
      <c r="TGI20" s="63"/>
      <c r="TGJ20" s="63"/>
      <c r="TGK20" s="63"/>
      <c r="TGL20" s="63"/>
      <c r="TGM20" s="63"/>
      <c r="TGN20" s="63"/>
      <c r="TGO20" s="63"/>
      <c r="TGP20" s="63"/>
      <c r="TGQ20" s="63"/>
      <c r="TGR20" s="63"/>
      <c r="TGS20" s="63"/>
      <c r="TGT20" s="63"/>
      <c r="TGU20" s="63"/>
      <c r="TGV20" s="63"/>
      <c r="TGW20" s="63"/>
      <c r="TGX20" s="63"/>
      <c r="TGY20" s="63"/>
      <c r="TGZ20" s="63"/>
      <c r="THA20" s="63"/>
      <c r="THB20" s="63"/>
      <c r="THC20" s="63"/>
      <c r="THD20" s="63"/>
      <c r="THE20" s="63"/>
      <c r="THF20" s="63"/>
      <c r="THG20" s="63"/>
      <c r="THH20" s="63"/>
      <c r="THI20" s="63"/>
      <c r="THJ20" s="63"/>
      <c r="THK20" s="63"/>
      <c r="THL20" s="63"/>
      <c r="THM20" s="63"/>
      <c r="THN20" s="63"/>
      <c r="THO20" s="63"/>
      <c r="THP20" s="63"/>
      <c r="THQ20" s="63"/>
      <c r="THR20" s="63"/>
      <c r="THS20" s="63"/>
      <c r="THT20" s="63"/>
      <c r="THU20" s="63"/>
      <c r="THV20" s="63"/>
      <c r="THW20" s="63"/>
      <c r="THX20" s="63"/>
      <c r="THY20" s="63"/>
      <c r="THZ20" s="63"/>
      <c r="TIA20" s="63"/>
      <c r="TIB20" s="63"/>
      <c r="TIC20" s="63"/>
      <c r="TID20" s="63"/>
      <c r="TIE20" s="63"/>
      <c r="TIF20" s="63"/>
      <c r="TIG20" s="63"/>
      <c r="TIH20" s="63"/>
      <c r="TII20" s="63"/>
      <c r="TIJ20" s="63"/>
      <c r="TIK20" s="63"/>
      <c r="TIL20" s="63"/>
      <c r="TIM20" s="63"/>
      <c r="TIN20" s="63"/>
      <c r="TIO20" s="63"/>
      <c r="TIP20" s="63"/>
      <c r="TIQ20" s="63"/>
      <c r="TIR20" s="63"/>
      <c r="TIS20" s="63"/>
      <c r="TIT20" s="63"/>
      <c r="TIU20" s="63"/>
      <c r="TIV20" s="63"/>
      <c r="TIW20" s="63"/>
      <c r="TIX20" s="63"/>
      <c r="TIY20" s="63"/>
      <c r="TIZ20" s="63"/>
      <c r="TJA20" s="63"/>
      <c r="TJB20" s="63"/>
      <c r="TJC20" s="63"/>
      <c r="TJD20" s="63"/>
      <c r="TJE20" s="63"/>
      <c r="TJF20" s="63"/>
      <c r="TJG20" s="63"/>
      <c r="TJH20" s="63"/>
      <c r="TJI20" s="63"/>
      <c r="TJJ20" s="63"/>
      <c r="TJK20" s="63"/>
      <c r="TJL20" s="63"/>
      <c r="TJM20" s="63"/>
      <c r="TJN20" s="63"/>
      <c r="TJO20" s="63"/>
      <c r="TJP20" s="63"/>
      <c r="TJQ20" s="63"/>
      <c r="TJR20" s="63"/>
      <c r="TJS20" s="63"/>
      <c r="TJT20" s="63"/>
      <c r="TJU20" s="63"/>
      <c r="TJV20" s="63"/>
      <c r="TJW20" s="63"/>
      <c r="TJX20" s="63"/>
      <c r="TJY20" s="63"/>
      <c r="TJZ20" s="63"/>
      <c r="TKA20" s="63"/>
      <c r="TKB20" s="63"/>
      <c r="TKC20" s="63"/>
      <c r="TKD20" s="63"/>
      <c r="TKE20" s="63"/>
      <c r="TKF20" s="63"/>
      <c r="TKG20" s="63"/>
      <c r="TKH20" s="63"/>
      <c r="TKI20" s="63"/>
      <c r="TKJ20" s="63"/>
      <c r="TKK20" s="63"/>
      <c r="TKL20" s="63"/>
      <c r="TKM20" s="63"/>
      <c r="TKN20" s="63"/>
      <c r="TKO20" s="63"/>
      <c r="TKP20" s="63"/>
      <c r="TKQ20" s="63"/>
      <c r="TKR20" s="63"/>
      <c r="TKS20" s="63"/>
      <c r="TKT20" s="63"/>
      <c r="TKU20" s="63"/>
      <c r="TKV20" s="63"/>
      <c r="TKW20" s="63"/>
      <c r="TKX20" s="63"/>
      <c r="TKY20" s="63"/>
      <c r="TKZ20" s="63"/>
      <c r="TLA20" s="63"/>
      <c r="TLB20" s="63"/>
      <c r="TLC20" s="63"/>
      <c r="TLD20" s="63"/>
      <c r="TLE20" s="63"/>
      <c r="TLF20" s="63"/>
      <c r="TLG20" s="63"/>
      <c r="TLH20" s="63"/>
      <c r="TLI20" s="63"/>
      <c r="TLJ20" s="63"/>
      <c r="TLK20" s="63"/>
      <c r="TLL20" s="63"/>
      <c r="TLM20" s="63"/>
      <c r="TLN20" s="63"/>
      <c r="TLO20" s="63"/>
      <c r="TLP20" s="63"/>
      <c r="TLQ20" s="63"/>
      <c r="TLR20" s="63"/>
      <c r="TLS20" s="63"/>
      <c r="TLT20" s="63"/>
      <c r="TLU20" s="63"/>
      <c r="TLV20" s="63"/>
      <c r="TLW20" s="63"/>
      <c r="TLX20" s="63"/>
      <c r="TLY20" s="63"/>
      <c r="TLZ20" s="63"/>
      <c r="TMA20" s="63"/>
      <c r="TMB20" s="63"/>
      <c r="TMC20" s="63"/>
      <c r="TMD20" s="63"/>
      <c r="TME20" s="63"/>
      <c r="TMF20" s="63"/>
      <c r="TMG20" s="63"/>
      <c r="TMH20" s="63"/>
      <c r="TMI20" s="63"/>
      <c r="TMJ20" s="63"/>
      <c r="TMK20" s="63"/>
      <c r="TML20" s="63"/>
      <c r="TMM20" s="63"/>
      <c r="TMN20" s="63"/>
      <c r="TMO20" s="63"/>
      <c r="TMP20" s="63"/>
      <c r="TMQ20" s="63"/>
      <c r="TMR20" s="63"/>
      <c r="TMS20" s="63"/>
      <c r="TMT20" s="63"/>
      <c r="TMU20" s="63"/>
      <c r="TMV20" s="63"/>
      <c r="TMW20" s="63"/>
      <c r="TMX20" s="63"/>
      <c r="TMY20" s="63"/>
      <c r="TMZ20" s="63"/>
      <c r="TNA20" s="63"/>
      <c r="TNB20" s="63"/>
      <c r="TNC20" s="63"/>
      <c r="TND20" s="63"/>
      <c r="TNE20" s="63"/>
      <c r="TNF20" s="63"/>
      <c r="TNG20" s="63"/>
      <c r="TNH20" s="63"/>
      <c r="TNI20" s="63"/>
      <c r="TNJ20" s="63"/>
      <c r="TNK20" s="63"/>
      <c r="TNL20" s="63"/>
      <c r="TNM20" s="63"/>
      <c r="TNN20" s="63"/>
      <c r="TNO20" s="63"/>
      <c r="TNP20" s="63"/>
      <c r="TNQ20" s="63"/>
      <c r="TNR20" s="63"/>
      <c r="TNS20" s="63"/>
      <c r="TNT20" s="63"/>
      <c r="TNU20" s="63"/>
      <c r="TNV20" s="63"/>
      <c r="TNW20" s="63"/>
      <c r="TNX20" s="63"/>
      <c r="TNY20" s="63"/>
      <c r="TNZ20" s="63"/>
      <c r="TOA20" s="63"/>
      <c r="TOB20" s="63"/>
      <c r="TOC20" s="63"/>
      <c r="TOD20" s="63"/>
      <c r="TOE20" s="63"/>
      <c r="TOF20" s="63"/>
      <c r="TOG20" s="63"/>
      <c r="TOH20" s="63"/>
      <c r="TOI20" s="63"/>
      <c r="TOJ20" s="63"/>
      <c r="TOK20" s="63"/>
      <c r="TOL20" s="63"/>
      <c r="TOM20" s="63"/>
      <c r="TON20" s="63"/>
      <c r="TOO20" s="63"/>
      <c r="TOP20" s="63"/>
      <c r="TOQ20" s="63"/>
      <c r="TOR20" s="63"/>
      <c r="TOS20" s="63"/>
      <c r="TOT20" s="63"/>
      <c r="TOU20" s="63"/>
      <c r="TOV20" s="63"/>
      <c r="TOW20" s="63"/>
      <c r="TOX20" s="63"/>
      <c r="TOY20" s="63"/>
      <c r="TOZ20" s="63"/>
      <c r="TPA20" s="63"/>
      <c r="TPB20" s="63"/>
      <c r="TPC20" s="63"/>
      <c r="TPD20" s="63"/>
      <c r="TPE20" s="63"/>
      <c r="TPF20" s="63"/>
      <c r="TPG20" s="63"/>
      <c r="TPH20" s="63"/>
      <c r="TPI20" s="63"/>
      <c r="TPJ20" s="63"/>
      <c r="TPK20" s="63"/>
      <c r="TPL20" s="63"/>
      <c r="TPM20" s="63"/>
      <c r="TPN20" s="63"/>
      <c r="TPO20" s="63"/>
      <c r="TPP20" s="63"/>
      <c r="TPQ20" s="63"/>
      <c r="TPR20" s="63"/>
      <c r="TPS20" s="63"/>
      <c r="TPT20" s="63"/>
      <c r="TPU20" s="63"/>
      <c r="TPV20" s="63"/>
      <c r="TPW20" s="63"/>
      <c r="TPX20" s="63"/>
      <c r="TPY20" s="63"/>
      <c r="TPZ20" s="63"/>
      <c r="TQA20" s="63"/>
      <c r="TQB20" s="63"/>
      <c r="TQC20" s="63"/>
      <c r="TQD20" s="63"/>
      <c r="TQE20" s="63"/>
      <c r="TQF20" s="63"/>
      <c r="TQG20" s="63"/>
      <c r="TQH20" s="63"/>
      <c r="TQI20" s="63"/>
      <c r="TQJ20" s="63"/>
      <c r="TQK20" s="63"/>
      <c r="TQL20" s="63"/>
      <c r="TQM20" s="63"/>
      <c r="TQN20" s="63"/>
      <c r="TQO20" s="63"/>
      <c r="TQP20" s="63"/>
      <c r="TQQ20" s="63"/>
      <c r="TQR20" s="63"/>
      <c r="TQS20" s="63"/>
      <c r="TQT20" s="63"/>
      <c r="TQU20" s="63"/>
      <c r="TQV20" s="63"/>
      <c r="TQW20" s="63"/>
      <c r="TQX20" s="63"/>
      <c r="TQY20" s="63"/>
      <c r="TQZ20" s="63"/>
      <c r="TRA20" s="63"/>
      <c r="TRB20" s="63"/>
      <c r="TRC20" s="63"/>
      <c r="TRD20" s="63"/>
      <c r="TRE20" s="63"/>
      <c r="TRF20" s="63"/>
      <c r="TRG20" s="63"/>
      <c r="TRH20" s="63"/>
      <c r="TRI20" s="63"/>
      <c r="TRJ20" s="63"/>
      <c r="TRK20" s="63"/>
      <c r="TRL20" s="63"/>
      <c r="TRM20" s="63"/>
      <c r="TRN20" s="63"/>
      <c r="TRO20" s="63"/>
      <c r="TRP20" s="63"/>
      <c r="TRQ20" s="63"/>
      <c r="TRR20" s="63"/>
      <c r="TRS20" s="63"/>
      <c r="TRT20" s="63"/>
      <c r="TRU20" s="63"/>
      <c r="TRV20" s="63"/>
      <c r="TRW20" s="63"/>
      <c r="TRX20" s="63"/>
      <c r="TRY20" s="63"/>
      <c r="TRZ20" s="63"/>
      <c r="TSA20" s="63"/>
      <c r="TSB20" s="63"/>
      <c r="TSC20" s="63"/>
      <c r="TSD20" s="63"/>
      <c r="TSE20" s="63"/>
      <c r="TSF20" s="63"/>
      <c r="TSG20" s="63"/>
      <c r="TSH20" s="63"/>
      <c r="TSI20" s="63"/>
      <c r="TSJ20" s="63"/>
      <c r="TSK20" s="63"/>
      <c r="TSL20" s="63"/>
      <c r="TSM20" s="63"/>
      <c r="TSN20" s="63"/>
      <c r="TSO20" s="63"/>
      <c r="TSP20" s="63"/>
      <c r="TSQ20" s="63"/>
      <c r="TSR20" s="63"/>
      <c r="TSS20" s="63"/>
      <c r="TST20" s="63"/>
      <c r="TSU20" s="63"/>
      <c r="TSV20" s="63"/>
      <c r="TSW20" s="63"/>
      <c r="TSX20" s="63"/>
      <c r="TSY20" s="63"/>
      <c r="TSZ20" s="63"/>
      <c r="TTA20" s="63"/>
      <c r="TTB20" s="63"/>
      <c r="TTC20" s="63"/>
      <c r="TTD20" s="63"/>
      <c r="TTE20" s="63"/>
      <c r="TTF20" s="63"/>
      <c r="TTG20" s="63"/>
      <c r="TTH20" s="63"/>
      <c r="TTI20" s="63"/>
      <c r="TTJ20" s="63"/>
      <c r="TTK20" s="63"/>
      <c r="TTL20" s="63"/>
      <c r="TTM20" s="63"/>
      <c r="TTN20" s="63"/>
      <c r="TTO20" s="63"/>
      <c r="TTP20" s="63"/>
      <c r="TTQ20" s="63"/>
      <c r="TTR20" s="63"/>
      <c r="TTS20" s="63"/>
      <c r="TTT20" s="63"/>
      <c r="TTU20" s="63"/>
      <c r="TTV20" s="63"/>
      <c r="TTW20" s="63"/>
      <c r="TTX20" s="63"/>
      <c r="TTY20" s="63"/>
      <c r="TTZ20" s="63"/>
      <c r="TUA20" s="63"/>
      <c r="TUB20" s="63"/>
      <c r="TUC20" s="63"/>
      <c r="TUD20" s="63"/>
      <c r="TUE20" s="63"/>
      <c r="TUF20" s="63"/>
      <c r="TUG20" s="63"/>
      <c r="TUH20" s="63"/>
      <c r="TUI20" s="63"/>
      <c r="TUJ20" s="63"/>
      <c r="TUK20" s="63"/>
      <c r="TUL20" s="63"/>
      <c r="TUM20" s="63"/>
      <c r="TUN20" s="63"/>
      <c r="TUO20" s="63"/>
      <c r="TUP20" s="63"/>
      <c r="TUQ20" s="63"/>
      <c r="TUR20" s="63"/>
      <c r="TUS20" s="63"/>
      <c r="TUT20" s="63"/>
      <c r="TUU20" s="63"/>
      <c r="TUV20" s="63"/>
      <c r="TUW20" s="63"/>
      <c r="TUX20" s="63"/>
      <c r="TUY20" s="63"/>
      <c r="TUZ20" s="63"/>
      <c r="TVA20" s="63"/>
      <c r="TVB20" s="63"/>
      <c r="TVC20" s="63"/>
      <c r="TVD20" s="63"/>
      <c r="TVE20" s="63"/>
      <c r="TVF20" s="63"/>
      <c r="TVG20" s="63"/>
      <c r="TVH20" s="63"/>
      <c r="TVI20" s="63"/>
      <c r="TVJ20" s="63"/>
      <c r="TVK20" s="63"/>
      <c r="TVL20" s="63"/>
      <c r="TVM20" s="63"/>
      <c r="TVN20" s="63"/>
      <c r="TVO20" s="63"/>
      <c r="TVP20" s="63"/>
      <c r="TVQ20" s="63"/>
      <c r="TVR20" s="63"/>
      <c r="TVS20" s="63"/>
      <c r="TVT20" s="63"/>
      <c r="TVU20" s="63"/>
      <c r="TVV20" s="63"/>
      <c r="TVW20" s="63"/>
      <c r="TVX20" s="63"/>
      <c r="TVY20" s="63"/>
      <c r="TVZ20" s="63"/>
      <c r="TWA20" s="63"/>
      <c r="TWB20" s="63"/>
      <c r="TWC20" s="63"/>
      <c r="TWD20" s="63"/>
      <c r="TWE20" s="63"/>
      <c r="TWF20" s="63"/>
      <c r="TWG20" s="63"/>
      <c r="TWH20" s="63"/>
      <c r="TWI20" s="63"/>
      <c r="TWJ20" s="63"/>
      <c r="TWK20" s="63"/>
      <c r="TWL20" s="63"/>
      <c r="TWM20" s="63"/>
      <c r="TWN20" s="63"/>
      <c r="TWO20" s="63"/>
      <c r="TWP20" s="63"/>
      <c r="TWQ20" s="63"/>
      <c r="TWR20" s="63"/>
      <c r="TWS20" s="63"/>
      <c r="TWT20" s="63"/>
      <c r="TWU20" s="63"/>
      <c r="TWV20" s="63"/>
      <c r="TWW20" s="63"/>
      <c r="TWX20" s="63"/>
      <c r="TWY20" s="63"/>
      <c r="TWZ20" s="63"/>
      <c r="TXA20" s="63"/>
      <c r="TXB20" s="63"/>
      <c r="TXC20" s="63"/>
      <c r="TXD20" s="63"/>
      <c r="TXE20" s="63"/>
      <c r="TXF20" s="63"/>
      <c r="TXG20" s="63"/>
      <c r="TXH20" s="63"/>
      <c r="TXI20" s="63"/>
      <c r="TXJ20" s="63"/>
      <c r="TXK20" s="63"/>
      <c r="TXL20" s="63"/>
      <c r="TXM20" s="63"/>
      <c r="TXN20" s="63"/>
      <c r="TXO20" s="63"/>
      <c r="TXP20" s="63"/>
      <c r="TXQ20" s="63"/>
      <c r="TXR20" s="63"/>
      <c r="TXS20" s="63"/>
      <c r="TXT20" s="63"/>
      <c r="TXU20" s="63"/>
      <c r="TXV20" s="63"/>
      <c r="TXW20" s="63"/>
      <c r="TXX20" s="63"/>
      <c r="TXY20" s="63"/>
      <c r="TXZ20" s="63"/>
      <c r="TYA20" s="63"/>
      <c r="TYB20" s="63"/>
      <c r="TYC20" s="63"/>
      <c r="TYD20" s="63"/>
      <c r="TYE20" s="63"/>
      <c r="TYF20" s="63"/>
      <c r="TYG20" s="63"/>
      <c r="TYH20" s="63"/>
      <c r="TYI20" s="63"/>
      <c r="TYJ20" s="63"/>
      <c r="TYK20" s="63"/>
      <c r="TYL20" s="63"/>
      <c r="TYM20" s="63"/>
      <c r="TYN20" s="63"/>
      <c r="TYO20" s="63"/>
      <c r="TYP20" s="63"/>
      <c r="TYQ20" s="63"/>
      <c r="TYR20" s="63"/>
      <c r="TYS20" s="63"/>
      <c r="TYT20" s="63"/>
      <c r="TYU20" s="63"/>
      <c r="TYV20" s="63"/>
      <c r="TYW20" s="63"/>
      <c r="TYX20" s="63"/>
      <c r="TYY20" s="63"/>
      <c r="TYZ20" s="63"/>
      <c r="TZA20" s="63"/>
      <c r="TZB20" s="63"/>
      <c r="TZC20" s="63"/>
      <c r="TZD20" s="63"/>
      <c r="TZE20" s="63"/>
      <c r="TZF20" s="63"/>
      <c r="TZG20" s="63"/>
      <c r="TZH20" s="63"/>
      <c r="TZI20" s="63"/>
      <c r="TZJ20" s="63"/>
      <c r="TZK20" s="63"/>
      <c r="TZL20" s="63"/>
      <c r="TZM20" s="63"/>
      <c r="TZN20" s="63"/>
      <c r="TZO20" s="63"/>
      <c r="TZP20" s="63"/>
      <c r="TZQ20" s="63"/>
      <c r="TZR20" s="63"/>
      <c r="TZS20" s="63"/>
      <c r="TZT20" s="63"/>
      <c r="TZU20" s="63"/>
      <c r="TZV20" s="63"/>
      <c r="TZW20" s="63"/>
      <c r="TZX20" s="63"/>
      <c r="TZY20" s="63"/>
      <c r="TZZ20" s="63"/>
      <c r="UAA20" s="63"/>
      <c r="UAB20" s="63"/>
      <c r="UAC20" s="63"/>
      <c r="UAD20" s="63"/>
      <c r="UAE20" s="63"/>
      <c r="UAF20" s="63"/>
      <c r="UAG20" s="63"/>
      <c r="UAH20" s="63"/>
      <c r="UAI20" s="63"/>
      <c r="UAJ20" s="63"/>
      <c r="UAK20" s="63"/>
      <c r="UAL20" s="63"/>
      <c r="UAM20" s="63"/>
      <c r="UAN20" s="63"/>
      <c r="UAO20" s="63"/>
      <c r="UAP20" s="63"/>
      <c r="UAQ20" s="63"/>
      <c r="UAR20" s="63"/>
      <c r="UAS20" s="63"/>
      <c r="UAT20" s="63"/>
      <c r="UAU20" s="63"/>
      <c r="UAV20" s="63"/>
      <c r="UAW20" s="63"/>
      <c r="UAX20" s="63"/>
      <c r="UAY20" s="63"/>
      <c r="UAZ20" s="63"/>
      <c r="UBA20" s="63"/>
      <c r="UBB20" s="63"/>
      <c r="UBC20" s="63"/>
      <c r="UBD20" s="63"/>
      <c r="UBE20" s="63"/>
      <c r="UBF20" s="63"/>
      <c r="UBG20" s="63"/>
      <c r="UBH20" s="63"/>
      <c r="UBI20" s="63"/>
      <c r="UBJ20" s="63"/>
      <c r="UBK20" s="63"/>
      <c r="UBL20" s="63"/>
      <c r="UBM20" s="63"/>
      <c r="UBN20" s="63"/>
      <c r="UBO20" s="63"/>
      <c r="UBP20" s="63"/>
      <c r="UBQ20" s="63"/>
      <c r="UBR20" s="63"/>
      <c r="UBS20" s="63"/>
      <c r="UBT20" s="63"/>
      <c r="UBU20" s="63"/>
      <c r="UBV20" s="63"/>
      <c r="UBW20" s="63"/>
      <c r="UBX20" s="63"/>
      <c r="UBY20" s="63"/>
      <c r="UBZ20" s="63"/>
      <c r="UCA20" s="63"/>
      <c r="UCB20" s="63"/>
      <c r="UCC20" s="63"/>
      <c r="UCD20" s="63"/>
      <c r="UCE20" s="63"/>
      <c r="UCF20" s="63"/>
      <c r="UCG20" s="63"/>
      <c r="UCH20" s="63"/>
      <c r="UCI20" s="63"/>
      <c r="UCJ20" s="63"/>
      <c r="UCK20" s="63"/>
      <c r="UCL20" s="63"/>
      <c r="UCM20" s="63"/>
      <c r="UCN20" s="63"/>
      <c r="UCO20" s="63"/>
      <c r="UCP20" s="63"/>
      <c r="UCQ20" s="63"/>
      <c r="UCR20" s="63"/>
      <c r="UCS20" s="63"/>
      <c r="UCT20" s="63"/>
      <c r="UCU20" s="63"/>
      <c r="UCV20" s="63"/>
      <c r="UCW20" s="63"/>
      <c r="UCX20" s="63"/>
      <c r="UCY20" s="63"/>
      <c r="UCZ20" s="63"/>
      <c r="UDA20" s="63"/>
      <c r="UDB20" s="63"/>
      <c r="UDC20" s="63"/>
      <c r="UDD20" s="63"/>
      <c r="UDE20" s="63"/>
      <c r="UDF20" s="63"/>
      <c r="UDG20" s="63"/>
      <c r="UDH20" s="63"/>
      <c r="UDI20" s="63"/>
      <c r="UDJ20" s="63"/>
      <c r="UDK20" s="63"/>
      <c r="UDL20" s="63"/>
      <c r="UDM20" s="63"/>
      <c r="UDN20" s="63"/>
      <c r="UDO20" s="63"/>
      <c r="UDP20" s="63"/>
      <c r="UDQ20" s="63"/>
      <c r="UDR20" s="63"/>
      <c r="UDS20" s="63"/>
      <c r="UDT20" s="63"/>
      <c r="UDU20" s="63"/>
      <c r="UDV20" s="63"/>
      <c r="UDW20" s="63"/>
      <c r="UDX20" s="63"/>
      <c r="UDY20" s="63"/>
      <c r="UDZ20" s="63"/>
      <c r="UEA20" s="63"/>
      <c r="UEB20" s="63"/>
      <c r="UEC20" s="63"/>
      <c r="UED20" s="63"/>
      <c r="UEE20" s="63"/>
      <c r="UEF20" s="63"/>
      <c r="UEG20" s="63"/>
      <c r="UEH20" s="63"/>
      <c r="UEI20" s="63"/>
      <c r="UEJ20" s="63"/>
      <c r="UEK20" s="63"/>
      <c r="UEL20" s="63"/>
      <c r="UEM20" s="63"/>
      <c r="UEN20" s="63"/>
      <c r="UEO20" s="63"/>
      <c r="UEP20" s="63"/>
      <c r="UEQ20" s="63"/>
      <c r="UER20" s="63"/>
      <c r="UES20" s="63"/>
      <c r="UET20" s="63"/>
      <c r="UEU20" s="63"/>
      <c r="UEV20" s="63"/>
      <c r="UEW20" s="63"/>
      <c r="UEX20" s="63"/>
      <c r="UEY20" s="63"/>
      <c r="UEZ20" s="63"/>
      <c r="UFA20" s="63"/>
      <c r="UFB20" s="63"/>
      <c r="UFC20" s="63"/>
      <c r="UFD20" s="63"/>
      <c r="UFE20" s="63"/>
      <c r="UFF20" s="63"/>
      <c r="UFG20" s="63"/>
      <c r="UFH20" s="63"/>
      <c r="UFI20" s="63"/>
      <c r="UFJ20" s="63"/>
      <c r="UFK20" s="63"/>
      <c r="UFL20" s="63"/>
      <c r="UFM20" s="63"/>
      <c r="UFN20" s="63"/>
      <c r="UFO20" s="63"/>
      <c r="UFP20" s="63"/>
      <c r="UFQ20" s="63"/>
      <c r="UFR20" s="63"/>
      <c r="UFS20" s="63"/>
      <c r="UFT20" s="63"/>
      <c r="UFU20" s="63"/>
      <c r="UFV20" s="63"/>
      <c r="UFW20" s="63"/>
      <c r="UFX20" s="63"/>
      <c r="UFY20" s="63"/>
      <c r="UFZ20" s="63"/>
      <c r="UGA20" s="63"/>
      <c r="UGB20" s="63"/>
      <c r="UGC20" s="63"/>
      <c r="UGD20" s="63"/>
      <c r="UGE20" s="63"/>
      <c r="UGF20" s="63"/>
      <c r="UGG20" s="63"/>
      <c r="UGH20" s="63"/>
      <c r="UGI20" s="63"/>
      <c r="UGJ20" s="63"/>
      <c r="UGK20" s="63"/>
      <c r="UGL20" s="63"/>
      <c r="UGM20" s="63"/>
      <c r="UGN20" s="63"/>
      <c r="UGO20" s="63"/>
      <c r="UGP20" s="63"/>
      <c r="UGQ20" s="63"/>
      <c r="UGR20" s="63"/>
      <c r="UGS20" s="63"/>
      <c r="UGT20" s="63"/>
      <c r="UGU20" s="63"/>
      <c r="UGV20" s="63"/>
      <c r="UGW20" s="63"/>
      <c r="UGX20" s="63"/>
      <c r="UGY20" s="63"/>
      <c r="UGZ20" s="63"/>
      <c r="UHA20" s="63"/>
      <c r="UHB20" s="63"/>
      <c r="UHC20" s="63"/>
      <c r="UHD20" s="63"/>
      <c r="UHE20" s="63"/>
      <c r="UHF20" s="63"/>
      <c r="UHG20" s="63"/>
      <c r="UHH20" s="63"/>
      <c r="UHI20" s="63"/>
      <c r="UHJ20" s="63"/>
      <c r="UHK20" s="63"/>
      <c r="UHL20" s="63"/>
      <c r="UHM20" s="63"/>
      <c r="UHN20" s="63"/>
      <c r="UHO20" s="63"/>
      <c r="UHP20" s="63"/>
      <c r="UHQ20" s="63"/>
      <c r="UHR20" s="63"/>
      <c r="UHS20" s="63"/>
      <c r="UHT20" s="63"/>
      <c r="UHU20" s="63"/>
      <c r="UHV20" s="63"/>
      <c r="UHW20" s="63"/>
      <c r="UHX20" s="63"/>
      <c r="UHY20" s="63"/>
      <c r="UHZ20" s="63"/>
      <c r="UIA20" s="63"/>
      <c r="UIB20" s="63"/>
      <c r="UIC20" s="63"/>
      <c r="UID20" s="63"/>
      <c r="UIE20" s="63"/>
      <c r="UIF20" s="63"/>
      <c r="UIG20" s="63"/>
      <c r="UIH20" s="63"/>
      <c r="UII20" s="63"/>
      <c r="UIJ20" s="63"/>
      <c r="UIK20" s="63"/>
      <c r="UIL20" s="63"/>
      <c r="UIM20" s="63"/>
      <c r="UIN20" s="63"/>
      <c r="UIO20" s="63"/>
      <c r="UIP20" s="63"/>
      <c r="UIQ20" s="63"/>
      <c r="UIR20" s="63"/>
      <c r="UIS20" s="63"/>
      <c r="UIT20" s="63"/>
      <c r="UIU20" s="63"/>
      <c r="UIV20" s="63"/>
      <c r="UIW20" s="63"/>
      <c r="UIX20" s="63"/>
      <c r="UIY20" s="63"/>
      <c r="UIZ20" s="63"/>
      <c r="UJA20" s="63"/>
      <c r="UJB20" s="63"/>
      <c r="UJC20" s="63"/>
      <c r="UJD20" s="63"/>
      <c r="UJE20" s="63"/>
      <c r="UJF20" s="63"/>
      <c r="UJG20" s="63"/>
      <c r="UJH20" s="63"/>
      <c r="UJI20" s="63"/>
      <c r="UJJ20" s="63"/>
      <c r="UJK20" s="63"/>
      <c r="UJL20" s="63"/>
      <c r="UJM20" s="63"/>
      <c r="UJN20" s="63"/>
      <c r="UJO20" s="63"/>
      <c r="UJP20" s="63"/>
      <c r="UJQ20" s="63"/>
      <c r="UJR20" s="63"/>
      <c r="UJS20" s="63"/>
      <c r="UJT20" s="63"/>
      <c r="UJU20" s="63"/>
      <c r="UJV20" s="63"/>
      <c r="UJW20" s="63"/>
      <c r="UJX20" s="63"/>
      <c r="UJY20" s="63"/>
      <c r="UJZ20" s="63"/>
      <c r="UKA20" s="63"/>
      <c r="UKB20" s="63"/>
      <c r="UKC20" s="63"/>
      <c r="UKD20" s="63"/>
      <c r="UKE20" s="63"/>
      <c r="UKF20" s="63"/>
      <c r="UKG20" s="63"/>
      <c r="UKH20" s="63"/>
      <c r="UKI20" s="63"/>
      <c r="UKJ20" s="63"/>
      <c r="UKK20" s="63"/>
      <c r="UKL20" s="63"/>
      <c r="UKM20" s="63"/>
      <c r="UKN20" s="63"/>
      <c r="UKO20" s="63"/>
      <c r="UKP20" s="63"/>
      <c r="UKQ20" s="63"/>
      <c r="UKR20" s="63"/>
      <c r="UKS20" s="63"/>
      <c r="UKT20" s="63"/>
      <c r="UKU20" s="63"/>
      <c r="UKV20" s="63"/>
      <c r="UKW20" s="63"/>
      <c r="UKX20" s="63"/>
      <c r="UKY20" s="63"/>
      <c r="UKZ20" s="63"/>
      <c r="ULA20" s="63"/>
      <c r="ULB20" s="63"/>
      <c r="ULC20" s="63"/>
      <c r="ULD20" s="63"/>
      <c r="ULE20" s="63"/>
      <c r="ULF20" s="63"/>
      <c r="ULG20" s="63"/>
      <c r="ULH20" s="63"/>
      <c r="ULI20" s="63"/>
      <c r="ULJ20" s="63"/>
      <c r="ULK20" s="63"/>
      <c r="ULL20" s="63"/>
      <c r="ULM20" s="63"/>
      <c r="ULN20" s="63"/>
      <c r="ULO20" s="63"/>
      <c r="ULP20" s="63"/>
      <c r="ULQ20" s="63"/>
      <c r="ULR20" s="63"/>
      <c r="ULS20" s="63"/>
      <c r="ULT20" s="63"/>
      <c r="ULU20" s="63"/>
      <c r="ULV20" s="63"/>
      <c r="ULW20" s="63"/>
      <c r="ULX20" s="63"/>
      <c r="ULY20" s="63"/>
      <c r="ULZ20" s="63"/>
      <c r="UMA20" s="63"/>
      <c r="UMB20" s="63"/>
      <c r="UMC20" s="63"/>
      <c r="UMD20" s="63"/>
      <c r="UME20" s="63"/>
      <c r="UMF20" s="63"/>
      <c r="UMG20" s="63"/>
      <c r="UMH20" s="63"/>
      <c r="UMI20" s="63"/>
      <c r="UMJ20" s="63"/>
      <c r="UMK20" s="63"/>
      <c r="UML20" s="63"/>
      <c r="UMM20" s="63"/>
      <c r="UMN20" s="63"/>
      <c r="UMO20" s="63"/>
      <c r="UMP20" s="63"/>
      <c r="UMQ20" s="63"/>
      <c r="UMR20" s="63"/>
      <c r="UMS20" s="63"/>
      <c r="UMT20" s="63"/>
      <c r="UMU20" s="63"/>
      <c r="UMV20" s="63"/>
      <c r="UMW20" s="63"/>
      <c r="UMX20" s="63"/>
      <c r="UMY20" s="63"/>
      <c r="UMZ20" s="63"/>
      <c r="UNA20" s="63"/>
      <c r="UNB20" s="63"/>
      <c r="UNC20" s="63"/>
      <c r="UND20" s="63"/>
      <c r="UNE20" s="63"/>
      <c r="UNF20" s="63"/>
      <c r="UNG20" s="63"/>
      <c r="UNH20" s="63"/>
      <c r="UNI20" s="63"/>
      <c r="UNJ20" s="63"/>
      <c r="UNK20" s="63"/>
      <c r="UNL20" s="63"/>
      <c r="UNM20" s="63"/>
      <c r="UNN20" s="63"/>
      <c r="UNO20" s="63"/>
      <c r="UNP20" s="63"/>
      <c r="UNQ20" s="63"/>
      <c r="UNR20" s="63"/>
      <c r="UNS20" s="63"/>
      <c r="UNT20" s="63"/>
      <c r="UNU20" s="63"/>
      <c r="UNV20" s="63"/>
      <c r="UNW20" s="63"/>
      <c r="UNX20" s="63"/>
      <c r="UNY20" s="63"/>
      <c r="UNZ20" s="63"/>
      <c r="UOA20" s="63"/>
      <c r="UOB20" s="63"/>
      <c r="UOC20" s="63"/>
      <c r="UOD20" s="63"/>
      <c r="UOE20" s="63"/>
      <c r="UOF20" s="63"/>
      <c r="UOG20" s="63"/>
      <c r="UOH20" s="63"/>
      <c r="UOI20" s="63"/>
      <c r="UOJ20" s="63"/>
      <c r="UOK20" s="63"/>
      <c r="UOL20" s="63"/>
      <c r="UOM20" s="63"/>
      <c r="UON20" s="63"/>
      <c r="UOO20" s="63"/>
      <c r="UOP20" s="63"/>
      <c r="UOQ20" s="63"/>
      <c r="UOR20" s="63"/>
      <c r="UOS20" s="63"/>
      <c r="UOT20" s="63"/>
      <c r="UOU20" s="63"/>
      <c r="UOV20" s="63"/>
      <c r="UOW20" s="63"/>
      <c r="UOX20" s="63"/>
      <c r="UOY20" s="63"/>
      <c r="UOZ20" s="63"/>
      <c r="UPA20" s="63"/>
      <c r="UPB20" s="63"/>
      <c r="UPC20" s="63"/>
      <c r="UPD20" s="63"/>
      <c r="UPE20" s="63"/>
      <c r="UPF20" s="63"/>
      <c r="UPG20" s="63"/>
      <c r="UPH20" s="63"/>
      <c r="UPI20" s="63"/>
      <c r="UPJ20" s="63"/>
      <c r="UPK20" s="63"/>
      <c r="UPL20" s="63"/>
      <c r="UPM20" s="63"/>
      <c r="UPN20" s="63"/>
      <c r="UPO20" s="63"/>
      <c r="UPP20" s="63"/>
      <c r="UPQ20" s="63"/>
      <c r="UPR20" s="63"/>
      <c r="UPS20" s="63"/>
      <c r="UPT20" s="63"/>
      <c r="UPU20" s="63"/>
      <c r="UPV20" s="63"/>
      <c r="UPW20" s="63"/>
      <c r="UPX20" s="63"/>
      <c r="UPY20" s="63"/>
      <c r="UPZ20" s="63"/>
      <c r="UQA20" s="63"/>
      <c r="UQB20" s="63"/>
      <c r="UQC20" s="63"/>
      <c r="UQD20" s="63"/>
      <c r="UQE20" s="63"/>
      <c r="UQF20" s="63"/>
      <c r="UQG20" s="63"/>
      <c r="UQH20" s="63"/>
      <c r="UQI20" s="63"/>
      <c r="UQJ20" s="63"/>
      <c r="UQK20" s="63"/>
      <c r="UQL20" s="63"/>
      <c r="UQM20" s="63"/>
      <c r="UQN20" s="63"/>
      <c r="UQO20" s="63"/>
      <c r="UQP20" s="63"/>
      <c r="UQQ20" s="63"/>
      <c r="UQR20" s="63"/>
      <c r="UQS20" s="63"/>
      <c r="UQT20" s="63"/>
      <c r="UQU20" s="63"/>
      <c r="UQV20" s="63"/>
      <c r="UQW20" s="63"/>
      <c r="UQX20" s="63"/>
      <c r="UQY20" s="63"/>
      <c r="UQZ20" s="63"/>
      <c r="URA20" s="63"/>
      <c r="URB20" s="63"/>
      <c r="URC20" s="63"/>
      <c r="URD20" s="63"/>
      <c r="URE20" s="63"/>
      <c r="URF20" s="63"/>
      <c r="URG20" s="63"/>
      <c r="URH20" s="63"/>
      <c r="URI20" s="63"/>
      <c r="URJ20" s="63"/>
      <c r="URK20" s="63"/>
      <c r="URL20" s="63"/>
      <c r="URM20" s="63"/>
      <c r="URN20" s="63"/>
      <c r="URO20" s="63"/>
      <c r="URP20" s="63"/>
      <c r="URQ20" s="63"/>
      <c r="URR20" s="63"/>
      <c r="URS20" s="63"/>
      <c r="URT20" s="63"/>
      <c r="URU20" s="63"/>
      <c r="URV20" s="63"/>
      <c r="URW20" s="63"/>
      <c r="URX20" s="63"/>
      <c r="URY20" s="63"/>
      <c r="URZ20" s="63"/>
      <c r="USA20" s="63"/>
      <c r="USB20" s="63"/>
      <c r="USC20" s="63"/>
      <c r="USD20" s="63"/>
      <c r="USE20" s="63"/>
      <c r="USF20" s="63"/>
      <c r="USG20" s="63"/>
      <c r="USH20" s="63"/>
      <c r="USI20" s="63"/>
      <c r="USJ20" s="63"/>
      <c r="USK20" s="63"/>
      <c r="USL20" s="63"/>
      <c r="USM20" s="63"/>
      <c r="USN20" s="63"/>
      <c r="USO20" s="63"/>
      <c r="USP20" s="63"/>
      <c r="USQ20" s="63"/>
      <c r="USR20" s="63"/>
      <c r="USS20" s="63"/>
      <c r="UST20" s="63"/>
      <c r="USU20" s="63"/>
      <c r="USV20" s="63"/>
      <c r="USW20" s="63"/>
      <c r="USX20" s="63"/>
      <c r="USY20" s="63"/>
      <c r="USZ20" s="63"/>
      <c r="UTA20" s="63"/>
      <c r="UTB20" s="63"/>
      <c r="UTC20" s="63"/>
      <c r="UTD20" s="63"/>
      <c r="UTE20" s="63"/>
      <c r="UTF20" s="63"/>
      <c r="UTG20" s="63"/>
      <c r="UTH20" s="63"/>
      <c r="UTI20" s="63"/>
      <c r="UTJ20" s="63"/>
      <c r="UTK20" s="63"/>
      <c r="UTL20" s="63"/>
      <c r="UTM20" s="63"/>
      <c r="UTN20" s="63"/>
      <c r="UTO20" s="63"/>
      <c r="UTP20" s="63"/>
      <c r="UTQ20" s="63"/>
      <c r="UTR20" s="63"/>
      <c r="UTS20" s="63"/>
      <c r="UTT20" s="63"/>
      <c r="UTU20" s="63"/>
      <c r="UTV20" s="63"/>
      <c r="UTW20" s="63"/>
      <c r="UTX20" s="63"/>
      <c r="UTY20" s="63"/>
      <c r="UTZ20" s="63"/>
      <c r="UUA20" s="63"/>
      <c r="UUB20" s="63"/>
      <c r="UUC20" s="63"/>
      <c r="UUD20" s="63"/>
      <c r="UUE20" s="63"/>
      <c r="UUF20" s="63"/>
      <c r="UUG20" s="63"/>
      <c r="UUH20" s="63"/>
      <c r="UUI20" s="63"/>
      <c r="UUJ20" s="63"/>
      <c r="UUK20" s="63"/>
      <c r="UUL20" s="63"/>
      <c r="UUM20" s="63"/>
      <c r="UUN20" s="63"/>
      <c r="UUO20" s="63"/>
      <c r="UUP20" s="63"/>
      <c r="UUQ20" s="63"/>
      <c r="UUR20" s="63"/>
      <c r="UUS20" s="63"/>
      <c r="UUT20" s="63"/>
      <c r="UUU20" s="63"/>
      <c r="UUV20" s="63"/>
      <c r="UUW20" s="63"/>
      <c r="UUX20" s="63"/>
      <c r="UUY20" s="63"/>
      <c r="UUZ20" s="63"/>
      <c r="UVA20" s="63"/>
      <c r="UVB20" s="63"/>
      <c r="UVC20" s="63"/>
      <c r="UVD20" s="63"/>
      <c r="UVE20" s="63"/>
      <c r="UVF20" s="63"/>
      <c r="UVG20" s="63"/>
      <c r="UVH20" s="63"/>
      <c r="UVI20" s="63"/>
      <c r="UVJ20" s="63"/>
      <c r="UVK20" s="63"/>
      <c r="UVL20" s="63"/>
      <c r="UVM20" s="63"/>
      <c r="UVN20" s="63"/>
      <c r="UVO20" s="63"/>
      <c r="UVP20" s="63"/>
      <c r="UVQ20" s="63"/>
      <c r="UVR20" s="63"/>
      <c r="UVS20" s="63"/>
      <c r="UVT20" s="63"/>
      <c r="UVU20" s="63"/>
      <c r="UVV20" s="63"/>
      <c r="UVW20" s="63"/>
      <c r="UVX20" s="63"/>
      <c r="UVY20" s="63"/>
      <c r="UVZ20" s="63"/>
      <c r="UWA20" s="63"/>
      <c r="UWB20" s="63"/>
      <c r="UWC20" s="63"/>
      <c r="UWD20" s="63"/>
      <c r="UWE20" s="63"/>
      <c r="UWF20" s="63"/>
      <c r="UWG20" s="63"/>
      <c r="UWH20" s="63"/>
      <c r="UWI20" s="63"/>
      <c r="UWJ20" s="63"/>
      <c r="UWK20" s="63"/>
      <c r="UWL20" s="63"/>
      <c r="UWM20" s="63"/>
      <c r="UWN20" s="63"/>
      <c r="UWO20" s="63"/>
      <c r="UWP20" s="63"/>
      <c r="UWQ20" s="63"/>
      <c r="UWR20" s="63"/>
      <c r="UWS20" s="63"/>
      <c r="UWT20" s="63"/>
      <c r="UWU20" s="63"/>
      <c r="UWV20" s="63"/>
      <c r="UWW20" s="63"/>
      <c r="UWX20" s="63"/>
      <c r="UWY20" s="63"/>
      <c r="UWZ20" s="63"/>
      <c r="UXA20" s="63"/>
      <c r="UXB20" s="63"/>
      <c r="UXC20" s="63"/>
      <c r="UXD20" s="63"/>
      <c r="UXE20" s="63"/>
      <c r="UXF20" s="63"/>
      <c r="UXG20" s="63"/>
      <c r="UXH20" s="63"/>
      <c r="UXI20" s="63"/>
      <c r="UXJ20" s="63"/>
      <c r="UXK20" s="63"/>
      <c r="UXL20" s="63"/>
      <c r="UXM20" s="63"/>
      <c r="UXN20" s="63"/>
      <c r="UXO20" s="63"/>
      <c r="UXP20" s="63"/>
      <c r="UXQ20" s="63"/>
      <c r="UXR20" s="63"/>
      <c r="UXS20" s="63"/>
      <c r="UXT20" s="63"/>
      <c r="UXU20" s="63"/>
      <c r="UXV20" s="63"/>
      <c r="UXW20" s="63"/>
      <c r="UXX20" s="63"/>
      <c r="UXY20" s="63"/>
      <c r="UXZ20" s="63"/>
      <c r="UYA20" s="63"/>
      <c r="UYB20" s="63"/>
      <c r="UYC20" s="63"/>
      <c r="UYD20" s="63"/>
      <c r="UYE20" s="63"/>
      <c r="UYF20" s="63"/>
      <c r="UYG20" s="63"/>
      <c r="UYH20" s="63"/>
      <c r="UYI20" s="63"/>
      <c r="UYJ20" s="63"/>
      <c r="UYK20" s="63"/>
      <c r="UYL20" s="63"/>
      <c r="UYM20" s="63"/>
      <c r="UYN20" s="63"/>
      <c r="UYO20" s="63"/>
      <c r="UYP20" s="63"/>
      <c r="UYQ20" s="63"/>
      <c r="UYR20" s="63"/>
      <c r="UYS20" s="63"/>
      <c r="UYT20" s="63"/>
      <c r="UYU20" s="63"/>
      <c r="UYV20" s="63"/>
      <c r="UYW20" s="63"/>
      <c r="UYX20" s="63"/>
      <c r="UYY20" s="63"/>
      <c r="UYZ20" s="63"/>
      <c r="UZA20" s="63"/>
      <c r="UZB20" s="63"/>
      <c r="UZC20" s="63"/>
      <c r="UZD20" s="63"/>
      <c r="UZE20" s="63"/>
      <c r="UZF20" s="63"/>
      <c r="UZG20" s="63"/>
      <c r="UZH20" s="63"/>
      <c r="UZI20" s="63"/>
      <c r="UZJ20" s="63"/>
      <c r="UZK20" s="63"/>
      <c r="UZL20" s="63"/>
      <c r="UZM20" s="63"/>
      <c r="UZN20" s="63"/>
      <c r="UZO20" s="63"/>
      <c r="UZP20" s="63"/>
      <c r="UZQ20" s="63"/>
      <c r="UZR20" s="63"/>
      <c r="UZS20" s="63"/>
      <c r="UZT20" s="63"/>
      <c r="UZU20" s="63"/>
      <c r="UZV20" s="63"/>
      <c r="UZW20" s="63"/>
      <c r="UZX20" s="63"/>
      <c r="UZY20" s="63"/>
      <c r="UZZ20" s="63"/>
      <c r="VAA20" s="63"/>
      <c r="VAB20" s="63"/>
      <c r="VAC20" s="63"/>
      <c r="VAD20" s="63"/>
      <c r="VAE20" s="63"/>
      <c r="VAF20" s="63"/>
      <c r="VAG20" s="63"/>
      <c r="VAH20" s="63"/>
      <c r="VAI20" s="63"/>
      <c r="VAJ20" s="63"/>
      <c r="VAK20" s="63"/>
      <c r="VAL20" s="63"/>
      <c r="VAM20" s="63"/>
      <c r="VAN20" s="63"/>
      <c r="VAO20" s="63"/>
      <c r="VAP20" s="63"/>
      <c r="VAQ20" s="63"/>
      <c r="VAR20" s="63"/>
      <c r="VAS20" s="63"/>
      <c r="VAT20" s="63"/>
      <c r="VAU20" s="63"/>
      <c r="VAV20" s="63"/>
      <c r="VAW20" s="63"/>
      <c r="VAX20" s="63"/>
      <c r="VAY20" s="63"/>
      <c r="VAZ20" s="63"/>
      <c r="VBA20" s="63"/>
      <c r="VBB20" s="63"/>
      <c r="VBC20" s="63"/>
      <c r="VBD20" s="63"/>
      <c r="VBE20" s="63"/>
      <c r="VBF20" s="63"/>
      <c r="VBG20" s="63"/>
      <c r="VBH20" s="63"/>
      <c r="VBI20" s="63"/>
      <c r="VBJ20" s="63"/>
      <c r="VBK20" s="63"/>
      <c r="VBL20" s="63"/>
      <c r="VBM20" s="63"/>
      <c r="VBN20" s="63"/>
      <c r="VBO20" s="63"/>
      <c r="VBP20" s="63"/>
      <c r="VBQ20" s="63"/>
      <c r="VBR20" s="63"/>
      <c r="VBS20" s="63"/>
      <c r="VBT20" s="63"/>
      <c r="VBU20" s="63"/>
      <c r="VBV20" s="63"/>
      <c r="VBW20" s="63"/>
      <c r="VBX20" s="63"/>
      <c r="VBY20" s="63"/>
      <c r="VBZ20" s="63"/>
      <c r="VCA20" s="63"/>
      <c r="VCB20" s="63"/>
      <c r="VCC20" s="63"/>
      <c r="VCD20" s="63"/>
      <c r="VCE20" s="63"/>
      <c r="VCF20" s="63"/>
      <c r="VCG20" s="63"/>
      <c r="VCH20" s="63"/>
      <c r="VCI20" s="63"/>
      <c r="VCJ20" s="63"/>
      <c r="VCK20" s="63"/>
      <c r="VCL20" s="63"/>
      <c r="VCM20" s="63"/>
      <c r="VCN20" s="63"/>
      <c r="VCO20" s="63"/>
      <c r="VCP20" s="63"/>
      <c r="VCQ20" s="63"/>
      <c r="VCR20" s="63"/>
      <c r="VCS20" s="63"/>
      <c r="VCT20" s="63"/>
      <c r="VCU20" s="63"/>
      <c r="VCV20" s="63"/>
      <c r="VCW20" s="63"/>
      <c r="VCX20" s="63"/>
      <c r="VCY20" s="63"/>
      <c r="VCZ20" s="63"/>
      <c r="VDA20" s="63"/>
      <c r="VDB20" s="63"/>
      <c r="VDC20" s="63"/>
      <c r="VDD20" s="63"/>
      <c r="VDE20" s="63"/>
      <c r="VDF20" s="63"/>
      <c r="VDG20" s="63"/>
      <c r="VDH20" s="63"/>
      <c r="VDI20" s="63"/>
      <c r="VDJ20" s="63"/>
      <c r="VDK20" s="63"/>
      <c r="VDL20" s="63"/>
      <c r="VDM20" s="63"/>
      <c r="VDN20" s="63"/>
      <c r="VDO20" s="63"/>
      <c r="VDP20" s="63"/>
      <c r="VDQ20" s="63"/>
      <c r="VDR20" s="63"/>
      <c r="VDS20" s="63"/>
      <c r="VDT20" s="63"/>
      <c r="VDU20" s="63"/>
      <c r="VDV20" s="63"/>
      <c r="VDW20" s="63"/>
      <c r="VDX20" s="63"/>
      <c r="VDY20" s="63"/>
      <c r="VDZ20" s="63"/>
      <c r="VEA20" s="63"/>
      <c r="VEB20" s="63"/>
      <c r="VEC20" s="63"/>
      <c r="VED20" s="63"/>
      <c r="VEE20" s="63"/>
      <c r="VEF20" s="63"/>
      <c r="VEG20" s="63"/>
      <c r="VEH20" s="63"/>
      <c r="VEI20" s="63"/>
      <c r="VEJ20" s="63"/>
      <c r="VEK20" s="63"/>
      <c r="VEL20" s="63"/>
      <c r="VEM20" s="63"/>
      <c r="VEN20" s="63"/>
      <c r="VEO20" s="63"/>
      <c r="VEP20" s="63"/>
      <c r="VEQ20" s="63"/>
      <c r="VER20" s="63"/>
      <c r="VES20" s="63"/>
      <c r="VET20" s="63"/>
      <c r="VEU20" s="63"/>
      <c r="VEV20" s="63"/>
      <c r="VEW20" s="63"/>
      <c r="VEX20" s="63"/>
      <c r="VEY20" s="63"/>
      <c r="VEZ20" s="63"/>
      <c r="VFA20" s="63"/>
      <c r="VFB20" s="63"/>
      <c r="VFC20" s="63"/>
      <c r="VFD20" s="63"/>
      <c r="VFE20" s="63"/>
      <c r="VFF20" s="63"/>
      <c r="VFG20" s="63"/>
      <c r="VFH20" s="63"/>
      <c r="VFI20" s="63"/>
      <c r="VFJ20" s="63"/>
      <c r="VFK20" s="63"/>
      <c r="VFL20" s="63"/>
      <c r="VFM20" s="63"/>
      <c r="VFN20" s="63"/>
      <c r="VFO20" s="63"/>
      <c r="VFP20" s="63"/>
      <c r="VFQ20" s="63"/>
      <c r="VFR20" s="63"/>
      <c r="VFS20" s="63"/>
      <c r="VFT20" s="63"/>
      <c r="VFU20" s="63"/>
      <c r="VFV20" s="63"/>
      <c r="VFW20" s="63"/>
      <c r="VFX20" s="63"/>
      <c r="VFY20" s="63"/>
      <c r="VFZ20" s="63"/>
      <c r="VGA20" s="63"/>
      <c r="VGB20" s="63"/>
      <c r="VGC20" s="63"/>
      <c r="VGD20" s="63"/>
      <c r="VGE20" s="63"/>
      <c r="VGF20" s="63"/>
      <c r="VGG20" s="63"/>
      <c r="VGH20" s="63"/>
      <c r="VGI20" s="63"/>
      <c r="VGJ20" s="63"/>
      <c r="VGK20" s="63"/>
      <c r="VGL20" s="63"/>
      <c r="VGM20" s="63"/>
      <c r="VGN20" s="63"/>
      <c r="VGO20" s="63"/>
      <c r="VGP20" s="63"/>
      <c r="VGQ20" s="63"/>
      <c r="VGR20" s="63"/>
      <c r="VGS20" s="63"/>
      <c r="VGT20" s="63"/>
      <c r="VGU20" s="63"/>
      <c r="VGV20" s="63"/>
      <c r="VGW20" s="63"/>
      <c r="VGX20" s="63"/>
      <c r="VGY20" s="63"/>
      <c r="VGZ20" s="63"/>
      <c r="VHA20" s="63"/>
      <c r="VHB20" s="63"/>
      <c r="VHC20" s="63"/>
      <c r="VHD20" s="63"/>
      <c r="VHE20" s="63"/>
      <c r="VHF20" s="63"/>
      <c r="VHG20" s="63"/>
      <c r="VHH20" s="63"/>
      <c r="VHI20" s="63"/>
      <c r="VHJ20" s="63"/>
      <c r="VHK20" s="63"/>
      <c r="VHL20" s="63"/>
      <c r="VHM20" s="63"/>
      <c r="VHN20" s="63"/>
      <c r="VHO20" s="63"/>
      <c r="VHP20" s="63"/>
      <c r="VHQ20" s="63"/>
      <c r="VHR20" s="63"/>
      <c r="VHS20" s="63"/>
      <c r="VHT20" s="63"/>
      <c r="VHU20" s="63"/>
      <c r="VHV20" s="63"/>
      <c r="VHW20" s="63"/>
      <c r="VHX20" s="63"/>
      <c r="VHY20" s="63"/>
      <c r="VHZ20" s="63"/>
      <c r="VIA20" s="63"/>
      <c r="VIB20" s="63"/>
      <c r="VIC20" s="63"/>
      <c r="VID20" s="63"/>
      <c r="VIE20" s="63"/>
      <c r="VIF20" s="63"/>
      <c r="VIG20" s="63"/>
      <c r="VIH20" s="63"/>
      <c r="VII20" s="63"/>
      <c r="VIJ20" s="63"/>
      <c r="VIK20" s="63"/>
      <c r="VIL20" s="63"/>
      <c r="VIM20" s="63"/>
      <c r="VIN20" s="63"/>
      <c r="VIO20" s="63"/>
      <c r="VIP20" s="63"/>
      <c r="VIQ20" s="63"/>
      <c r="VIR20" s="63"/>
      <c r="VIS20" s="63"/>
      <c r="VIT20" s="63"/>
      <c r="VIU20" s="63"/>
      <c r="VIV20" s="63"/>
      <c r="VIW20" s="63"/>
      <c r="VIX20" s="63"/>
      <c r="VIY20" s="63"/>
      <c r="VIZ20" s="63"/>
      <c r="VJA20" s="63"/>
      <c r="VJB20" s="63"/>
      <c r="VJC20" s="63"/>
      <c r="VJD20" s="63"/>
      <c r="VJE20" s="63"/>
      <c r="VJF20" s="63"/>
      <c r="VJG20" s="63"/>
      <c r="VJH20" s="63"/>
      <c r="VJI20" s="63"/>
      <c r="VJJ20" s="63"/>
      <c r="VJK20" s="63"/>
      <c r="VJL20" s="63"/>
      <c r="VJM20" s="63"/>
      <c r="VJN20" s="63"/>
      <c r="VJO20" s="63"/>
      <c r="VJP20" s="63"/>
      <c r="VJQ20" s="63"/>
      <c r="VJR20" s="63"/>
      <c r="VJS20" s="63"/>
      <c r="VJT20" s="63"/>
      <c r="VJU20" s="63"/>
      <c r="VJV20" s="63"/>
      <c r="VJW20" s="63"/>
      <c r="VJX20" s="63"/>
      <c r="VJY20" s="63"/>
      <c r="VJZ20" s="63"/>
      <c r="VKA20" s="63"/>
      <c r="VKB20" s="63"/>
      <c r="VKC20" s="63"/>
      <c r="VKD20" s="63"/>
      <c r="VKE20" s="63"/>
      <c r="VKF20" s="63"/>
      <c r="VKG20" s="63"/>
      <c r="VKH20" s="63"/>
      <c r="VKI20" s="63"/>
      <c r="VKJ20" s="63"/>
      <c r="VKK20" s="63"/>
      <c r="VKL20" s="63"/>
      <c r="VKM20" s="63"/>
      <c r="VKN20" s="63"/>
      <c r="VKO20" s="63"/>
      <c r="VKP20" s="63"/>
      <c r="VKQ20" s="63"/>
      <c r="VKR20" s="63"/>
      <c r="VKS20" s="63"/>
      <c r="VKT20" s="63"/>
      <c r="VKU20" s="63"/>
      <c r="VKV20" s="63"/>
      <c r="VKW20" s="63"/>
      <c r="VKX20" s="63"/>
      <c r="VKY20" s="63"/>
      <c r="VKZ20" s="63"/>
      <c r="VLA20" s="63"/>
      <c r="VLB20" s="63"/>
      <c r="VLC20" s="63"/>
      <c r="VLD20" s="63"/>
      <c r="VLE20" s="63"/>
      <c r="VLF20" s="63"/>
      <c r="VLG20" s="63"/>
      <c r="VLH20" s="63"/>
      <c r="VLI20" s="63"/>
      <c r="VLJ20" s="63"/>
      <c r="VLK20" s="63"/>
      <c r="VLL20" s="63"/>
      <c r="VLM20" s="63"/>
      <c r="VLN20" s="63"/>
      <c r="VLO20" s="63"/>
      <c r="VLP20" s="63"/>
      <c r="VLQ20" s="63"/>
      <c r="VLR20" s="63"/>
      <c r="VLS20" s="63"/>
      <c r="VLT20" s="63"/>
      <c r="VLU20" s="63"/>
      <c r="VLV20" s="63"/>
      <c r="VLW20" s="63"/>
      <c r="VLX20" s="63"/>
      <c r="VLY20" s="63"/>
      <c r="VLZ20" s="63"/>
      <c r="VMA20" s="63"/>
      <c r="VMB20" s="63"/>
      <c r="VMC20" s="63"/>
      <c r="VMD20" s="63"/>
      <c r="VME20" s="63"/>
      <c r="VMF20" s="63"/>
      <c r="VMG20" s="63"/>
      <c r="VMH20" s="63"/>
      <c r="VMI20" s="63"/>
      <c r="VMJ20" s="63"/>
      <c r="VMK20" s="63"/>
      <c r="VML20" s="63"/>
      <c r="VMM20" s="63"/>
      <c r="VMN20" s="63"/>
      <c r="VMO20" s="63"/>
      <c r="VMP20" s="63"/>
      <c r="VMQ20" s="63"/>
      <c r="VMR20" s="63"/>
      <c r="VMS20" s="63"/>
      <c r="VMT20" s="63"/>
      <c r="VMU20" s="63"/>
      <c r="VMV20" s="63"/>
      <c r="VMW20" s="63"/>
      <c r="VMX20" s="63"/>
      <c r="VMY20" s="63"/>
      <c r="VMZ20" s="63"/>
      <c r="VNA20" s="63"/>
      <c r="VNB20" s="63"/>
      <c r="VNC20" s="63"/>
      <c r="VND20" s="63"/>
      <c r="VNE20" s="63"/>
      <c r="VNF20" s="63"/>
      <c r="VNG20" s="63"/>
      <c r="VNH20" s="63"/>
      <c r="VNI20" s="63"/>
      <c r="VNJ20" s="63"/>
      <c r="VNK20" s="63"/>
      <c r="VNL20" s="63"/>
      <c r="VNM20" s="63"/>
      <c r="VNN20" s="63"/>
      <c r="VNO20" s="63"/>
      <c r="VNP20" s="63"/>
      <c r="VNQ20" s="63"/>
      <c r="VNR20" s="63"/>
      <c r="VNS20" s="63"/>
      <c r="VNT20" s="63"/>
      <c r="VNU20" s="63"/>
      <c r="VNV20" s="63"/>
      <c r="VNW20" s="63"/>
      <c r="VNX20" s="63"/>
      <c r="VNY20" s="63"/>
      <c r="VNZ20" s="63"/>
      <c r="VOA20" s="63"/>
      <c r="VOB20" s="63"/>
      <c r="VOC20" s="63"/>
      <c r="VOD20" s="63"/>
      <c r="VOE20" s="63"/>
      <c r="VOF20" s="63"/>
      <c r="VOG20" s="63"/>
      <c r="VOH20" s="63"/>
      <c r="VOI20" s="63"/>
      <c r="VOJ20" s="63"/>
      <c r="VOK20" s="63"/>
      <c r="VOL20" s="63"/>
      <c r="VOM20" s="63"/>
      <c r="VON20" s="63"/>
      <c r="VOO20" s="63"/>
      <c r="VOP20" s="63"/>
      <c r="VOQ20" s="63"/>
      <c r="VOR20" s="63"/>
      <c r="VOS20" s="63"/>
      <c r="VOT20" s="63"/>
      <c r="VOU20" s="63"/>
      <c r="VOV20" s="63"/>
      <c r="VOW20" s="63"/>
      <c r="VOX20" s="63"/>
      <c r="VOY20" s="63"/>
      <c r="VOZ20" s="63"/>
      <c r="VPA20" s="63"/>
      <c r="VPB20" s="63"/>
      <c r="VPC20" s="63"/>
      <c r="VPD20" s="63"/>
      <c r="VPE20" s="63"/>
      <c r="VPF20" s="63"/>
      <c r="VPG20" s="63"/>
      <c r="VPH20" s="63"/>
      <c r="VPI20" s="63"/>
      <c r="VPJ20" s="63"/>
      <c r="VPK20" s="63"/>
      <c r="VPL20" s="63"/>
      <c r="VPM20" s="63"/>
      <c r="VPN20" s="63"/>
      <c r="VPO20" s="63"/>
      <c r="VPP20" s="63"/>
      <c r="VPQ20" s="63"/>
      <c r="VPR20" s="63"/>
      <c r="VPS20" s="63"/>
      <c r="VPT20" s="63"/>
      <c r="VPU20" s="63"/>
      <c r="VPV20" s="63"/>
      <c r="VPW20" s="63"/>
      <c r="VPX20" s="63"/>
      <c r="VPY20" s="63"/>
      <c r="VPZ20" s="63"/>
      <c r="VQA20" s="63"/>
      <c r="VQB20" s="63"/>
      <c r="VQC20" s="63"/>
      <c r="VQD20" s="63"/>
      <c r="VQE20" s="63"/>
      <c r="VQF20" s="63"/>
      <c r="VQG20" s="63"/>
      <c r="VQH20" s="63"/>
      <c r="VQI20" s="63"/>
      <c r="VQJ20" s="63"/>
      <c r="VQK20" s="63"/>
      <c r="VQL20" s="63"/>
      <c r="VQM20" s="63"/>
      <c r="VQN20" s="63"/>
      <c r="VQO20" s="63"/>
      <c r="VQP20" s="63"/>
      <c r="VQQ20" s="63"/>
      <c r="VQR20" s="63"/>
      <c r="VQS20" s="63"/>
      <c r="VQT20" s="63"/>
      <c r="VQU20" s="63"/>
      <c r="VQV20" s="63"/>
      <c r="VQW20" s="63"/>
      <c r="VQX20" s="63"/>
      <c r="VQY20" s="63"/>
      <c r="VQZ20" s="63"/>
      <c r="VRA20" s="63"/>
      <c r="VRB20" s="63"/>
      <c r="VRC20" s="63"/>
      <c r="VRD20" s="63"/>
      <c r="VRE20" s="63"/>
      <c r="VRF20" s="63"/>
      <c r="VRG20" s="63"/>
      <c r="VRH20" s="63"/>
      <c r="VRI20" s="63"/>
      <c r="VRJ20" s="63"/>
      <c r="VRK20" s="63"/>
      <c r="VRL20" s="63"/>
      <c r="VRM20" s="63"/>
      <c r="VRN20" s="63"/>
      <c r="VRO20" s="63"/>
      <c r="VRP20" s="63"/>
      <c r="VRQ20" s="63"/>
      <c r="VRR20" s="63"/>
      <c r="VRS20" s="63"/>
      <c r="VRT20" s="63"/>
      <c r="VRU20" s="63"/>
      <c r="VRV20" s="63"/>
      <c r="VRW20" s="63"/>
      <c r="VRX20" s="63"/>
      <c r="VRY20" s="63"/>
      <c r="VRZ20" s="63"/>
      <c r="VSA20" s="63"/>
      <c r="VSB20" s="63"/>
      <c r="VSC20" s="63"/>
      <c r="VSD20" s="63"/>
      <c r="VSE20" s="63"/>
      <c r="VSF20" s="63"/>
      <c r="VSG20" s="63"/>
      <c r="VSH20" s="63"/>
      <c r="VSI20" s="63"/>
      <c r="VSJ20" s="63"/>
      <c r="VSK20" s="63"/>
      <c r="VSL20" s="63"/>
      <c r="VSM20" s="63"/>
      <c r="VSN20" s="63"/>
      <c r="VSO20" s="63"/>
      <c r="VSP20" s="63"/>
      <c r="VSQ20" s="63"/>
      <c r="VSR20" s="63"/>
      <c r="VSS20" s="63"/>
      <c r="VST20" s="63"/>
      <c r="VSU20" s="63"/>
      <c r="VSV20" s="63"/>
      <c r="VSW20" s="63"/>
      <c r="VSX20" s="63"/>
      <c r="VSY20" s="63"/>
      <c r="VSZ20" s="63"/>
      <c r="VTA20" s="63"/>
      <c r="VTB20" s="63"/>
      <c r="VTC20" s="63"/>
      <c r="VTD20" s="63"/>
      <c r="VTE20" s="63"/>
      <c r="VTF20" s="63"/>
      <c r="VTG20" s="63"/>
      <c r="VTH20" s="63"/>
      <c r="VTI20" s="63"/>
      <c r="VTJ20" s="63"/>
      <c r="VTK20" s="63"/>
      <c r="VTL20" s="63"/>
      <c r="VTM20" s="63"/>
      <c r="VTN20" s="63"/>
      <c r="VTO20" s="63"/>
      <c r="VTP20" s="63"/>
      <c r="VTQ20" s="63"/>
      <c r="VTR20" s="63"/>
      <c r="VTS20" s="63"/>
      <c r="VTT20" s="63"/>
      <c r="VTU20" s="63"/>
      <c r="VTV20" s="63"/>
      <c r="VTW20" s="63"/>
      <c r="VTX20" s="63"/>
      <c r="VTY20" s="63"/>
      <c r="VTZ20" s="63"/>
      <c r="VUA20" s="63"/>
      <c r="VUB20" s="63"/>
      <c r="VUC20" s="63"/>
      <c r="VUD20" s="63"/>
      <c r="VUE20" s="63"/>
      <c r="VUF20" s="63"/>
      <c r="VUG20" s="63"/>
      <c r="VUH20" s="63"/>
      <c r="VUI20" s="63"/>
      <c r="VUJ20" s="63"/>
      <c r="VUK20" s="63"/>
      <c r="VUL20" s="63"/>
      <c r="VUM20" s="63"/>
      <c r="VUN20" s="63"/>
      <c r="VUO20" s="63"/>
      <c r="VUP20" s="63"/>
      <c r="VUQ20" s="63"/>
      <c r="VUR20" s="63"/>
      <c r="VUS20" s="63"/>
      <c r="VUT20" s="63"/>
      <c r="VUU20" s="63"/>
      <c r="VUV20" s="63"/>
      <c r="VUW20" s="63"/>
      <c r="VUX20" s="63"/>
      <c r="VUY20" s="63"/>
      <c r="VUZ20" s="63"/>
      <c r="VVA20" s="63"/>
      <c r="VVB20" s="63"/>
      <c r="VVC20" s="63"/>
      <c r="VVD20" s="63"/>
      <c r="VVE20" s="63"/>
      <c r="VVF20" s="63"/>
      <c r="VVG20" s="63"/>
      <c r="VVH20" s="63"/>
      <c r="VVI20" s="63"/>
      <c r="VVJ20" s="63"/>
      <c r="VVK20" s="63"/>
      <c r="VVL20" s="63"/>
      <c r="VVM20" s="63"/>
      <c r="VVN20" s="63"/>
      <c r="VVO20" s="63"/>
      <c r="VVP20" s="63"/>
      <c r="VVQ20" s="63"/>
      <c r="VVR20" s="63"/>
      <c r="VVS20" s="63"/>
      <c r="VVT20" s="63"/>
      <c r="VVU20" s="63"/>
      <c r="VVV20" s="63"/>
      <c r="VVW20" s="63"/>
      <c r="VVX20" s="63"/>
      <c r="VVY20" s="63"/>
      <c r="VVZ20" s="63"/>
      <c r="VWA20" s="63"/>
      <c r="VWB20" s="63"/>
      <c r="VWC20" s="63"/>
      <c r="VWD20" s="63"/>
      <c r="VWE20" s="63"/>
      <c r="VWF20" s="63"/>
      <c r="VWG20" s="63"/>
      <c r="VWH20" s="63"/>
      <c r="VWI20" s="63"/>
      <c r="VWJ20" s="63"/>
      <c r="VWK20" s="63"/>
      <c r="VWL20" s="63"/>
      <c r="VWM20" s="63"/>
      <c r="VWN20" s="63"/>
      <c r="VWO20" s="63"/>
      <c r="VWP20" s="63"/>
      <c r="VWQ20" s="63"/>
      <c r="VWR20" s="63"/>
      <c r="VWS20" s="63"/>
      <c r="VWT20" s="63"/>
      <c r="VWU20" s="63"/>
      <c r="VWV20" s="63"/>
      <c r="VWW20" s="63"/>
      <c r="VWX20" s="63"/>
      <c r="VWY20" s="63"/>
      <c r="VWZ20" s="63"/>
      <c r="VXA20" s="63"/>
      <c r="VXB20" s="63"/>
      <c r="VXC20" s="63"/>
      <c r="VXD20" s="63"/>
      <c r="VXE20" s="63"/>
      <c r="VXF20" s="63"/>
      <c r="VXG20" s="63"/>
      <c r="VXH20" s="63"/>
      <c r="VXI20" s="63"/>
      <c r="VXJ20" s="63"/>
      <c r="VXK20" s="63"/>
      <c r="VXL20" s="63"/>
      <c r="VXM20" s="63"/>
      <c r="VXN20" s="63"/>
      <c r="VXO20" s="63"/>
      <c r="VXP20" s="63"/>
      <c r="VXQ20" s="63"/>
      <c r="VXR20" s="63"/>
      <c r="VXS20" s="63"/>
      <c r="VXT20" s="63"/>
      <c r="VXU20" s="63"/>
      <c r="VXV20" s="63"/>
      <c r="VXW20" s="63"/>
      <c r="VXX20" s="63"/>
      <c r="VXY20" s="63"/>
      <c r="VXZ20" s="63"/>
      <c r="VYA20" s="63"/>
      <c r="VYB20" s="63"/>
      <c r="VYC20" s="63"/>
      <c r="VYD20" s="63"/>
      <c r="VYE20" s="63"/>
      <c r="VYF20" s="63"/>
      <c r="VYG20" s="63"/>
      <c r="VYH20" s="63"/>
      <c r="VYI20" s="63"/>
      <c r="VYJ20" s="63"/>
      <c r="VYK20" s="63"/>
      <c r="VYL20" s="63"/>
      <c r="VYM20" s="63"/>
      <c r="VYN20" s="63"/>
      <c r="VYO20" s="63"/>
      <c r="VYP20" s="63"/>
      <c r="VYQ20" s="63"/>
      <c r="VYR20" s="63"/>
      <c r="VYS20" s="63"/>
      <c r="VYT20" s="63"/>
      <c r="VYU20" s="63"/>
      <c r="VYV20" s="63"/>
      <c r="VYW20" s="63"/>
      <c r="VYX20" s="63"/>
      <c r="VYY20" s="63"/>
      <c r="VYZ20" s="63"/>
      <c r="VZA20" s="63"/>
      <c r="VZB20" s="63"/>
      <c r="VZC20" s="63"/>
      <c r="VZD20" s="63"/>
      <c r="VZE20" s="63"/>
      <c r="VZF20" s="63"/>
      <c r="VZG20" s="63"/>
      <c r="VZH20" s="63"/>
      <c r="VZI20" s="63"/>
      <c r="VZJ20" s="63"/>
      <c r="VZK20" s="63"/>
      <c r="VZL20" s="63"/>
      <c r="VZM20" s="63"/>
      <c r="VZN20" s="63"/>
      <c r="VZO20" s="63"/>
      <c r="VZP20" s="63"/>
      <c r="VZQ20" s="63"/>
      <c r="VZR20" s="63"/>
      <c r="VZS20" s="63"/>
      <c r="VZT20" s="63"/>
      <c r="VZU20" s="63"/>
      <c r="VZV20" s="63"/>
      <c r="VZW20" s="63"/>
      <c r="VZX20" s="63"/>
      <c r="VZY20" s="63"/>
      <c r="VZZ20" s="63"/>
      <c r="WAA20" s="63"/>
      <c r="WAB20" s="63"/>
      <c r="WAC20" s="63"/>
      <c r="WAD20" s="63"/>
      <c r="WAE20" s="63"/>
      <c r="WAF20" s="63"/>
      <c r="WAG20" s="63"/>
      <c r="WAH20" s="63"/>
      <c r="WAI20" s="63"/>
      <c r="WAJ20" s="63"/>
      <c r="WAK20" s="63"/>
      <c r="WAL20" s="63"/>
      <c r="WAM20" s="63"/>
      <c r="WAN20" s="63"/>
      <c r="WAO20" s="63"/>
      <c r="WAP20" s="63"/>
      <c r="WAQ20" s="63"/>
      <c r="WAR20" s="63"/>
      <c r="WAS20" s="63"/>
      <c r="WAT20" s="63"/>
      <c r="WAU20" s="63"/>
      <c r="WAV20" s="63"/>
      <c r="WAW20" s="63"/>
      <c r="WAX20" s="63"/>
      <c r="WAY20" s="63"/>
      <c r="WAZ20" s="63"/>
      <c r="WBA20" s="63"/>
      <c r="WBB20" s="63"/>
      <c r="WBC20" s="63"/>
      <c r="WBD20" s="63"/>
      <c r="WBE20" s="63"/>
      <c r="WBF20" s="63"/>
      <c r="WBG20" s="63"/>
      <c r="WBH20" s="63"/>
      <c r="WBI20" s="63"/>
      <c r="WBJ20" s="63"/>
      <c r="WBK20" s="63"/>
      <c r="WBL20" s="63"/>
      <c r="WBM20" s="63"/>
      <c r="WBN20" s="63"/>
      <c r="WBO20" s="63"/>
      <c r="WBP20" s="63"/>
      <c r="WBQ20" s="63"/>
      <c r="WBR20" s="63"/>
      <c r="WBS20" s="63"/>
      <c r="WBT20" s="63"/>
      <c r="WBU20" s="63"/>
      <c r="WBV20" s="63"/>
      <c r="WBW20" s="63"/>
      <c r="WBX20" s="63"/>
      <c r="WBY20" s="63"/>
      <c r="WBZ20" s="63"/>
      <c r="WCA20" s="63"/>
      <c r="WCB20" s="63"/>
      <c r="WCC20" s="63"/>
      <c r="WCD20" s="63"/>
      <c r="WCE20" s="63"/>
      <c r="WCF20" s="63"/>
      <c r="WCG20" s="63"/>
      <c r="WCH20" s="63"/>
      <c r="WCI20" s="63"/>
      <c r="WCJ20" s="63"/>
      <c r="WCK20" s="63"/>
      <c r="WCL20" s="63"/>
      <c r="WCM20" s="63"/>
      <c r="WCN20" s="63"/>
      <c r="WCO20" s="63"/>
      <c r="WCP20" s="63"/>
      <c r="WCQ20" s="63"/>
      <c r="WCR20" s="63"/>
      <c r="WCS20" s="63"/>
      <c r="WCT20" s="63"/>
      <c r="WCU20" s="63"/>
      <c r="WCV20" s="63"/>
      <c r="WCW20" s="63"/>
      <c r="WCX20" s="63"/>
      <c r="WCY20" s="63"/>
      <c r="WCZ20" s="63"/>
      <c r="WDA20" s="63"/>
      <c r="WDB20" s="63"/>
      <c r="WDC20" s="63"/>
      <c r="WDD20" s="63"/>
      <c r="WDE20" s="63"/>
      <c r="WDF20" s="63"/>
      <c r="WDG20" s="63"/>
      <c r="WDH20" s="63"/>
      <c r="WDI20" s="63"/>
      <c r="WDJ20" s="63"/>
      <c r="WDK20" s="63"/>
      <c r="WDL20" s="63"/>
      <c r="WDM20" s="63"/>
      <c r="WDN20" s="63"/>
      <c r="WDO20" s="63"/>
      <c r="WDP20" s="63"/>
      <c r="WDQ20" s="63"/>
      <c r="WDR20" s="63"/>
      <c r="WDS20" s="63"/>
      <c r="WDT20" s="63"/>
      <c r="WDU20" s="63"/>
      <c r="WDV20" s="63"/>
      <c r="WDW20" s="63"/>
      <c r="WDX20" s="63"/>
      <c r="WDY20" s="63"/>
      <c r="WDZ20" s="63"/>
      <c r="WEA20" s="63"/>
      <c r="WEB20" s="63"/>
      <c r="WEC20" s="63"/>
      <c r="WED20" s="63"/>
      <c r="WEE20" s="63"/>
      <c r="WEF20" s="63"/>
      <c r="WEG20" s="63"/>
      <c r="WEH20" s="63"/>
      <c r="WEI20" s="63"/>
      <c r="WEJ20" s="63"/>
      <c r="WEK20" s="63"/>
      <c r="WEL20" s="63"/>
      <c r="WEM20" s="63"/>
      <c r="WEN20" s="63"/>
      <c r="WEO20" s="63"/>
      <c r="WEP20" s="63"/>
      <c r="WEQ20" s="63"/>
      <c r="WER20" s="63"/>
      <c r="WES20" s="63"/>
      <c r="WET20" s="63"/>
      <c r="WEU20" s="63"/>
      <c r="WEV20" s="63"/>
      <c r="WEW20" s="63"/>
      <c r="WEX20" s="63"/>
      <c r="WEY20" s="63"/>
      <c r="WEZ20" s="63"/>
      <c r="WFA20" s="63"/>
      <c r="WFB20" s="63"/>
      <c r="WFC20" s="63"/>
      <c r="WFD20" s="63"/>
      <c r="WFE20" s="63"/>
      <c r="WFF20" s="63"/>
      <c r="WFG20" s="63"/>
      <c r="WFH20" s="63"/>
      <c r="WFI20" s="63"/>
      <c r="WFJ20" s="63"/>
      <c r="WFK20" s="63"/>
      <c r="WFL20" s="63"/>
      <c r="WFM20" s="63"/>
      <c r="WFN20" s="63"/>
      <c r="WFO20" s="63"/>
      <c r="WFP20" s="63"/>
      <c r="WFQ20" s="63"/>
      <c r="WFR20" s="63"/>
      <c r="WFS20" s="63"/>
      <c r="WFT20" s="63"/>
      <c r="WFU20" s="63"/>
      <c r="WFV20" s="63"/>
      <c r="WFW20" s="63"/>
      <c r="WFX20" s="63"/>
      <c r="WFY20" s="63"/>
      <c r="WFZ20" s="63"/>
      <c r="WGA20" s="63"/>
      <c r="WGB20" s="63"/>
      <c r="WGC20" s="63"/>
      <c r="WGD20" s="63"/>
      <c r="WGE20" s="63"/>
      <c r="WGF20" s="63"/>
      <c r="WGG20" s="63"/>
      <c r="WGH20" s="63"/>
      <c r="WGI20" s="63"/>
      <c r="WGJ20" s="63"/>
      <c r="WGK20" s="63"/>
      <c r="WGL20" s="63"/>
      <c r="WGM20" s="63"/>
      <c r="WGN20" s="63"/>
      <c r="WGO20" s="63"/>
      <c r="WGP20" s="63"/>
      <c r="WGQ20" s="63"/>
      <c r="WGR20" s="63"/>
      <c r="WGS20" s="63"/>
      <c r="WGT20" s="63"/>
      <c r="WGU20" s="63"/>
      <c r="WGV20" s="63"/>
      <c r="WGW20" s="63"/>
      <c r="WGX20" s="63"/>
      <c r="WGY20" s="63"/>
      <c r="WGZ20" s="63"/>
      <c r="WHA20" s="63"/>
      <c r="WHB20" s="63"/>
      <c r="WHC20" s="63"/>
      <c r="WHD20" s="63"/>
      <c r="WHE20" s="63"/>
      <c r="WHF20" s="63"/>
      <c r="WHG20" s="63"/>
      <c r="WHH20" s="63"/>
      <c r="WHI20" s="63"/>
      <c r="WHJ20" s="63"/>
      <c r="WHK20" s="63"/>
      <c r="WHL20" s="63"/>
      <c r="WHM20" s="63"/>
      <c r="WHN20" s="63"/>
      <c r="WHO20" s="63"/>
      <c r="WHP20" s="63"/>
      <c r="WHQ20" s="63"/>
      <c r="WHR20" s="63"/>
      <c r="WHS20" s="63"/>
      <c r="WHT20" s="63"/>
      <c r="WHU20" s="63"/>
      <c r="WHV20" s="63"/>
      <c r="WHW20" s="63"/>
      <c r="WHX20" s="63"/>
      <c r="WHY20" s="63"/>
      <c r="WHZ20" s="63"/>
      <c r="WIA20" s="63"/>
      <c r="WIB20" s="63"/>
      <c r="WIC20" s="63"/>
      <c r="WID20" s="63"/>
      <c r="WIE20" s="63"/>
      <c r="WIF20" s="63"/>
      <c r="WIG20" s="63"/>
      <c r="WIH20" s="63"/>
      <c r="WII20" s="63"/>
      <c r="WIJ20" s="63"/>
      <c r="WIK20" s="63"/>
      <c r="WIL20" s="63"/>
      <c r="WIM20" s="63"/>
      <c r="WIN20" s="63"/>
      <c r="WIO20" s="63"/>
      <c r="WIP20" s="63"/>
      <c r="WIQ20" s="63"/>
      <c r="WIR20" s="63"/>
      <c r="WIS20" s="63"/>
      <c r="WIT20" s="63"/>
      <c r="WIU20" s="63"/>
      <c r="WIV20" s="63"/>
      <c r="WIW20" s="63"/>
      <c r="WIX20" s="63"/>
      <c r="WIY20" s="63"/>
      <c r="WIZ20" s="63"/>
      <c r="WJA20" s="63"/>
      <c r="WJB20" s="63"/>
      <c r="WJC20" s="63"/>
      <c r="WJD20" s="63"/>
      <c r="WJE20" s="63"/>
      <c r="WJF20" s="63"/>
      <c r="WJG20" s="63"/>
      <c r="WJH20" s="63"/>
      <c r="WJI20" s="63"/>
      <c r="WJJ20" s="63"/>
      <c r="WJK20" s="63"/>
      <c r="WJL20" s="63"/>
      <c r="WJM20" s="63"/>
      <c r="WJN20" s="63"/>
      <c r="WJO20" s="63"/>
      <c r="WJP20" s="63"/>
      <c r="WJQ20" s="63"/>
      <c r="WJR20" s="63"/>
      <c r="WJS20" s="63"/>
      <c r="WJT20" s="63"/>
      <c r="WJU20" s="63"/>
      <c r="WJV20" s="63"/>
      <c r="WJW20" s="63"/>
      <c r="WJX20" s="63"/>
      <c r="WJY20" s="63"/>
      <c r="WJZ20" s="63"/>
      <c r="WKA20" s="63"/>
      <c r="WKB20" s="63"/>
      <c r="WKC20" s="63"/>
      <c r="WKD20" s="63"/>
      <c r="WKE20" s="63"/>
      <c r="WKF20" s="63"/>
      <c r="WKG20" s="63"/>
      <c r="WKH20" s="63"/>
      <c r="WKI20" s="63"/>
      <c r="WKJ20" s="63"/>
      <c r="WKK20" s="63"/>
      <c r="WKL20" s="63"/>
      <c r="WKM20" s="63"/>
      <c r="WKN20" s="63"/>
      <c r="WKO20" s="63"/>
      <c r="WKP20" s="63"/>
      <c r="WKQ20" s="63"/>
      <c r="WKR20" s="63"/>
      <c r="WKS20" s="63"/>
      <c r="WKT20" s="63"/>
      <c r="WKU20" s="63"/>
      <c r="WKV20" s="63"/>
      <c r="WKW20" s="63"/>
      <c r="WKX20" s="63"/>
      <c r="WKY20" s="63"/>
      <c r="WKZ20" s="63"/>
      <c r="WLA20" s="63"/>
      <c r="WLB20" s="63"/>
      <c r="WLC20" s="63"/>
      <c r="WLD20" s="63"/>
      <c r="WLE20" s="63"/>
      <c r="WLF20" s="63"/>
      <c r="WLG20" s="63"/>
      <c r="WLH20" s="63"/>
      <c r="WLI20" s="63"/>
      <c r="WLJ20" s="63"/>
      <c r="WLK20" s="63"/>
      <c r="WLL20" s="63"/>
      <c r="WLM20" s="63"/>
      <c r="WLN20" s="63"/>
      <c r="WLO20" s="63"/>
      <c r="WLP20" s="63"/>
      <c r="WLQ20" s="63"/>
      <c r="WLR20" s="63"/>
      <c r="WLS20" s="63"/>
      <c r="WLT20" s="63"/>
      <c r="WLU20" s="63"/>
      <c r="WLV20" s="63"/>
      <c r="WLW20" s="63"/>
      <c r="WLX20" s="63"/>
      <c r="WLY20" s="63"/>
      <c r="WLZ20" s="63"/>
      <c r="WMA20" s="63"/>
      <c r="WMB20" s="63"/>
      <c r="WMC20" s="63"/>
      <c r="WMD20" s="63"/>
      <c r="WME20" s="63"/>
      <c r="WMF20" s="63"/>
      <c r="WMG20" s="63"/>
      <c r="WMH20" s="63"/>
      <c r="WMI20" s="63"/>
      <c r="WMJ20" s="63"/>
      <c r="WMK20" s="63"/>
      <c r="WML20" s="63"/>
      <c r="WMM20" s="63"/>
      <c r="WMN20" s="63"/>
      <c r="WMO20" s="63"/>
      <c r="WMP20" s="63"/>
      <c r="WMQ20" s="63"/>
      <c r="WMR20" s="63"/>
      <c r="WMS20" s="63"/>
      <c r="WMT20" s="63"/>
      <c r="WMU20" s="63"/>
      <c r="WMV20" s="63"/>
      <c r="WMW20" s="63"/>
      <c r="WMX20" s="63"/>
      <c r="WMY20" s="63"/>
      <c r="WMZ20" s="63"/>
      <c r="WNA20" s="63"/>
      <c r="WNB20" s="63"/>
      <c r="WNC20" s="63"/>
      <c r="WND20" s="63"/>
      <c r="WNE20" s="63"/>
      <c r="WNF20" s="63"/>
      <c r="WNG20" s="63"/>
      <c r="WNH20" s="63"/>
      <c r="WNI20" s="63"/>
      <c r="WNJ20" s="63"/>
      <c r="WNK20" s="63"/>
      <c r="WNL20" s="63"/>
      <c r="WNM20" s="63"/>
      <c r="WNN20" s="63"/>
      <c r="WNO20" s="63"/>
      <c r="WNP20" s="63"/>
      <c r="WNQ20" s="63"/>
      <c r="WNR20" s="63"/>
      <c r="WNS20" s="63"/>
      <c r="WNT20" s="63"/>
      <c r="WNU20" s="63"/>
      <c r="WNV20" s="63"/>
      <c r="WNW20" s="63"/>
      <c r="WNX20" s="63"/>
      <c r="WNY20" s="63"/>
      <c r="WNZ20" s="63"/>
      <c r="WOA20" s="63"/>
      <c r="WOB20" s="63"/>
      <c r="WOC20" s="63"/>
      <c r="WOD20" s="63"/>
      <c r="WOE20" s="63"/>
      <c r="WOF20" s="63"/>
      <c r="WOG20" s="63"/>
      <c r="WOH20" s="63"/>
      <c r="WOI20" s="63"/>
      <c r="WOJ20" s="63"/>
      <c r="WOK20" s="63"/>
      <c r="WOL20" s="63"/>
      <c r="WOM20" s="63"/>
      <c r="WON20" s="63"/>
      <c r="WOO20" s="63"/>
      <c r="WOP20" s="63"/>
      <c r="WOQ20" s="63"/>
      <c r="WOR20" s="63"/>
      <c r="WOS20" s="63"/>
      <c r="WOT20" s="63"/>
      <c r="WOU20" s="63"/>
      <c r="WOV20" s="63"/>
      <c r="WOW20" s="63"/>
      <c r="WOX20" s="63"/>
      <c r="WOY20" s="63"/>
      <c r="WOZ20" s="63"/>
      <c r="WPA20" s="63"/>
      <c r="WPB20" s="63"/>
      <c r="WPC20" s="63"/>
      <c r="WPD20" s="63"/>
      <c r="WPE20" s="63"/>
      <c r="WPF20" s="63"/>
      <c r="WPG20" s="63"/>
      <c r="WPH20" s="63"/>
      <c r="WPI20" s="63"/>
      <c r="WPJ20" s="63"/>
      <c r="WPK20" s="63"/>
      <c r="WPL20" s="63"/>
      <c r="WPM20" s="63"/>
      <c r="WPN20" s="63"/>
      <c r="WPO20" s="63"/>
      <c r="WPP20" s="63"/>
      <c r="WPQ20" s="63"/>
      <c r="WPR20" s="63"/>
      <c r="WPS20" s="63"/>
      <c r="WPT20" s="63"/>
      <c r="WPU20" s="63"/>
      <c r="WPV20" s="63"/>
      <c r="WPW20" s="63"/>
      <c r="WPX20" s="63"/>
      <c r="WPY20" s="63"/>
      <c r="WPZ20" s="63"/>
      <c r="WQA20" s="63"/>
      <c r="WQB20" s="63"/>
      <c r="WQC20" s="63"/>
      <c r="WQD20" s="63"/>
      <c r="WQE20" s="63"/>
      <c r="WQF20" s="63"/>
      <c r="WQG20" s="63"/>
      <c r="WQH20" s="63"/>
      <c r="WQI20" s="63"/>
      <c r="WQJ20" s="63"/>
      <c r="WQK20" s="63"/>
      <c r="WQL20" s="63"/>
      <c r="WQM20" s="63"/>
      <c r="WQN20" s="63"/>
      <c r="WQO20" s="63"/>
      <c r="WQP20" s="63"/>
      <c r="WQQ20" s="63"/>
      <c r="WQR20" s="63"/>
      <c r="WQS20" s="63"/>
      <c r="WQT20" s="63"/>
      <c r="WQU20" s="63"/>
      <c r="WQV20" s="63"/>
      <c r="WQW20" s="63"/>
      <c r="WQX20" s="63"/>
      <c r="WQY20" s="63"/>
      <c r="WQZ20" s="63"/>
      <c r="WRA20" s="63"/>
      <c r="WRB20" s="63"/>
      <c r="WRC20" s="63"/>
      <c r="WRD20" s="63"/>
      <c r="WRE20" s="63"/>
      <c r="WRF20" s="63"/>
      <c r="WRG20" s="63"/>
      <c r="WRH20" s="63"/>
      <c r="WRI20" s="63"/>
      <c r="WRJ20" s="63"/>
      <c r="WRK20" s="63"/>
      <c r="WRL20" s="63"/>
      <c r="WRM20" s="63"/>
      <c r="WRN20" s="63"/>
      <c r="WRO20" s="63"/>
      <c r="WRP20" s="63"/>
      <c r="WRQ20" s="63"/>
      <c r="WRR20" s="63"/>
      <c r="WRS20" s="63"/>
      <c r="WRT20" s="63"/>
      <c r="WRU20" s="63"/>
      <c r="WRV20" s="63"/>
      <c r="WRW20" s="63"/>
      <c r="WRX20" s="63"/>
      <c r="WRY20" s="63"/>
      <c r="WRZ20" s="63"/>
      <c r="WSA20" s="63"/>
      <c r="WSB20" s="63"/>
      <c r="WSC20" s="63"/>
      <c r="WSD20" s="63"/>
      <c r="WSE20" s="63"/>
      <c r="WSF20" s="63"/>
      <c r="WSG20" s="63"/>
      <c r="WSH20" s="63"/>
      <c r="WSI20" s="63"/>
      <c r="WSJ20" s="63"/>
      <c r="WSK20" s="63"/>
      <c r="WSL20" s="63"/>
      <c r="WSM20" s="63"/>
      <c r="WSN20" s="63"/>
      <c r="WSO20" s="63"/>
      <c r="WSP20" s="63"/>
      <c r="WSQ20" s="63"/>
      <c r="WSR20" s="63"/>
      <c r="WSS20" s="63"/>
      <c r="WST20" s="63"/>
      <c r="WSU20" s="63"/>
      <c r="WSV20" s="63"/>
      <c r="WSW20" s="63"/>
      <c r="WSX20" s="63"/>
      <c r="WSY20" s="63"/>
      <c r="WSZ20" s="63"/>
      <c r="WTA20" s="63"/>
      <c r="WTB20" s="63"/>
      <c r="WTC20" s="63"/>
      <c r="WTD20" s="63"/>
      <c r="WTE20" s="63"/>
      <c r="WTF20" s="63"/>
      <c r="WTG20" s="63"/>
      <c r="WTH20" s="63"/>
      <c r="WTI20" s="63"/>
      <c r="WTJ20" s="63"/>
      <c r="WTK20" s="63"/>
      <c r="WTL20" s="63"/>
      <c r="WTM20" s="63"/>
      <c r="WTN20" s="63"/>
      <c r="WTO20" s="63"/>
      <c r="WTP20" s="63"/>
      <c r="WTQ20" s="63"/>
      <c r="WTR20" s="63"/>
      <c r="WTS20" s="63"/>
      <c r="WTT20" s="63"/>
      <c r="WTU20" s="63"/>
      <c r="WTV20" s="63"/>
      <c r="WTW20" s="63"/>
      <c r="WTX20" s="63"/>
      <c r="WTY20" s="63"/>
      <c r="WTZ20" s="63"/>
      <c r="WUA20" s="63"/>
      <c r="WUB20" s="63"/>
      <c r="WUC20" s="63"/>
      <c r="WUD20" s="63"/>
      <c r="WUE20" s="63"/>
      <c r="WUF20" s="63"/>
      <c r="WUG20" s="63"/>
      <c r="WUH20" s="63"/>
      <c r="WUI20" s="63"/>
      <c r="WUJ20" s="63"/>
      <c r="WUK20" s="63"/>
      <c r="WUL20" s="63"/>
      <c r="WUM20" s="63"/>
      <c r="WUN20" s="63"/>
      <c r="WUO20" s="63"/>
      <c r="WUP20" s="63"/>
      <c r="WUQ20" s="63"/>
      <c r="WUR20" s="63"/>
      <c r="WUS20" s="63"/>
      <c r="WUT20" s="63"/>
      <c r="WUU20" s="63"/>
      <c r="WUV20" s="63"/>
      <c r="WUW20" s="63"/>
      <c r="WUX20" s="63"/>
      <c r="WUY20" s="63"/>
      <c r="WUZ20" s="63"/>
      <c r="WVA20" s="63"/>
      <c r="WVB20" s="63"/>
      <c r="WVC20" s="63"/>
      <c r="WVD20" s="63"/>
      <c r="WVE20" s="63"/>
      <c r="WVF20" s="63"/>
      <c r="WVG20" s="63"/>
      <c r="WVH20" s="63"/>
      <c r="WVI20" s="63"/>
      <c r="WVJ20" s="63"/>
      <c r="WVK20" s="63"/>
      <c r="WVL20" s="63"/>
      <c r="WVM20" s="63"/>
      <c r="WVN20" s="63"/>
      <c r="WVO20" s="63"/>
      <c r="WVP20" s="63"/>
      <c r="WVQ20" s="63"/>
      <c r="WVR20" s="63"/>
      <c r="WVS20" s="63"/>
      <c r="WVT20" s="63"/>
      <c r="WVU20" s="63"/>
      <c r="WVV20" s="63"/>
      <c r="WVW20" s="63"/>
      <c r="WVX20" s="63"/>
      <c r="WVY20" s="63"/>
      <c r="WVZ20" s="63"/>
      <c r="WWA20" s="63"/>
      <c r="WWB20" s="63"/>
      <c r="WWC20" s="63"/>
      <c r="WWD20" s="63"/>
      <c r="WWE20" s="63"/>
      <c r="WWF20" s="63"/>
      <c r="WWG20" s="63"/>
      <c r="WWH20" s="63"/>
      <c r="WWI20" s="63"/>
      <c r="WWJ20" s="63"/>
      <c r="WWK20" s="63"/>
      <c r="WWL20" s="63"/>
      <c r="WWM20" s="63"/>
      <c r="WWN20" s="63"/>
      <c r="WWO20" s="63"/>
      <c r="WWP20" s="63"/>
      <c r="WWQ20" s="63"/>
      <c r="WWR20" s="63"/>
      <c r="WWS20" s="63"/>
      <c r="WWT20" s="63"/>
      <c r="WWU20" s="63"/>
      <c r="WWV20" s="63"/>
      <c r="WWW20" s="63"/>
      <c r="WWX20" s="63"/>
      <c r="WWY20" s="63"/>
      <c r="WWZ20" s="63"/>
      <c r="WXA20" s="63"/>
      <c r="WXB20" s="63"/>
      <c r="WXC20" s="63"/>
      <c r="WXD20" s="63"/>
      <c r="WXE20" s="63"/>
      <c r="WXF20" s="63"/>
      <c r="WXG20" s="63"/>
      <c r="WXH20" s="63"/>
      <c r="WXI20" s="63"/>
      <c r="WXJ20" s="63"/>
      <c r="WXK20" s="63"/>
      <c r="WXL20" s="63"/>
      <c r="WXM20" s="63"/>
      <c r="WXN20" s="63"/>
      <c r="WXO20" s="63"/>
      <c r="WXP20" s="63"/>
      <c r="WXQ20" s="63"/>
      <c r="WXR20" s="63"/>
      <c r="WXS20" s="63"/>
      <c r="WXT20" s="63"/>
      <c r="WXU20" s="63"/>
      <c r="WXV20" s="63"/>
      <c r="WXW20" s="63"/>
      <c r="WXX20" s="63"/>
      <c r="WXY20" s="63"/>
      <c r="WXZ20" s="63"/>
      <c r="WYA20" s="63"/>
      <c r="WYB20" s="63"/>
      <c r="WYC20" s="63"/>
      <c r="WYD20" s="63"/>
      <c r="WYE20" s="63"/>
      <c r="WYF20" s="63"/>
      <c r="WYG20" s="63"/>
      <c r="WYH20" s="63"/>
      <c r="WYI20" s="63"/>
      <c r="WYJ20" s="63"/>
      <c r="WYK20" s="63"/>
      <c r="WYL20" s="63"/>
      <c r="WYM20" s="63"/>
      <c r="WYN20" s="63"/>
      <c r="WYO20" s="63"/>
      <c r="WYP20" s="63"/>
      <c r="WYQ20" s="63"/>
      <c r="WYR20" s="63"/>
      <c r="WYS20" s="63"/>
      <c r="WYT20" s="63"/>
      <c r="WYU20" s="63"/>
      <c r="WYV20" s="63"/>
      <c r="WYW20" s="63"/>
      <c r="WYX20" s="63"/>
      <c r="WYY20" s="63"/>
      <c r="WYZ20" s="63"/>
      <c r="WZA20" s="63"/>
      <c r="WZB20" s="63"/>
      <c r="WZC20" s="63"/>
      <c r="WZD20" s="63"/>
      <c r="WZE20" s="63"/>
      <c r="WZF20" s="63"/>
      <c r="WZG20" s="63"/>
      <c r="WZH20" s="63"/>
      <c r="WZI20" s="63"/>
      <c r="WZJ20" s="63"/>
      <c r="WZK20" s="63"/>
      <c r="WZL20" s="63"/>
      <c r="WZM20" s="63"/>
      <c r="WZN20" s="63"/>
      <c r="WZO20" s="63"/>
      <c r="WZP20" s="63"/>
      <c r="WZQ20" s="63"/>
      <c r="WZR20" s="63"/>
      <c r="WZS20" s="63"/>
      <c r="WZT20" s="63"/>
      <c r="WZU20" s="63"/>
      <c r="WZV20" s="63"/>
      <c r="WZW20" s="63"/>
      <c r="WZX20" s="63"/>
      <c r="WZY20" s="63"/>
      <c r="WZZ20" s="63"/>
      <c r="XAA20" s="63"/>
      <c r="XAB20" s="63"/>
      <c r="XAC20" s="63"/>
      <c r="XAD20" s="63"/>
      <c r="XAE20" s="63"/>
      <c r="XAF20" s="63"/>
      <c r="XAG20" s="63"/>
      <c r="XAH20" s="63"/>
      <c r="XAI20" s="63"/>
      <c r="XAJ20" s="63"/>
      <c r="XAK20" s="63"/>
      <c r="XAL20" s="63"/>
      <c r="XAM20" s="63"/>
      <c r="XAN20" s="63"/>
      <c r="XAO20" s="63"/>
      <c r="XAP20" s="63"/>
      <c r="XAQ20" s="63"/>
      <c r="XAR20" s="63"/>
      <c r="XAS20" s="63"/>
      <c r="XAT20" s="63"/>
      <c r="XAU20" s="63"/>
      <c r="XAV20" s="63"/>
      <c r="XAW20" s="63"/>
      <c r="XAX20" s="63"/>
      <c r="XAY20" s="63"/>
      <c r="XAZ20" s="63"/>
      <c r="XBA20" s="63"/>
      <c r="XBB20" s="63"/>
      <c r="XBC20" s="63"/>
      <c r="XBD20" s="63"/>
      <c r="XBE20" s="63"/>
      <c r="XBF20" s="63"/>
      <c r="XBG20" s="63"/>
      <c r="XBH20" s="63"/>
      <c r="XBI20" s="63"/>
      <c r="XBJ20" s="63"/>
      <c r="XBK20" s="63"/>
      <c r="XBL20" s="63"/>
      <c r="XBM20" s="63"/>
      <c r="XBN20" s="63"/>
      <c r="XBO20" s="63"/>
      <c r="XBP20" s="63"/>
      <c r="XBQ20" s="63"/>
      <c r="XBR20" s="63"/>
      <c r="XBS20" s="63"/>
      <c r="XBT20" s="63"/>
      <c r="XBU20" s="63"/>
      <c r="XBV20" s="63"/>
      <c r="XBW20" s="63"/>
      <c r="XBX20" s="63"/>
      <c r="XBY20" s="63"/>
      <c r="XBZ20" s="63"/>
      <c r="XCA20" s="63"/>
      <c r="XCB20" s="63"/>
      <c r="XCC20" s="63"/>
      <c r="XCD20" s="63"/>
      <c r="XCE20" s="63"/>
      <c r="XCF20" s="63"/>
      <c r="XCG20" s="63"/>
      <c r="XCH20" s="63"/>
      <c r="XCI20" s="63"/>
      <c r="XCJ20" s="63"/>
      <c r="XCK20" s="63"/>
      <c r="XCL20" s="63"/>
      <c r="XCM20" s="63"/>
      <c r="XCN20" s="63"/>
      <c r="XCO20" s="63"/>
      <c r="XCP20" s="63"/>
      <c r="XCQ20" s="63"/>
      <c r="XCR20" s="63"/>
      <c r="XCS20" s="63"/>
      <c r="XCT20" s="63"/>
      <c r="XCU20" s="63"/>
      <c r="XCV20" s="63"/>
      <c r="XCW20" s="63"/>
      <c r="XCX20" s="63"/>
      <c r="XCY20" s="63"/>
      <c r="XCZ20" s="63"/>
      <c r="XDA20" s="63"/>
      <c r="XDB20" s="63"/>
      <c r="XDC20" s="63"/>
      <c r="XDD20" s="63"/>
      <c r="XDE20" s="63"/>
      <c r="XDF20" s="63"/>
      <c r="XDG20" s="63"/>
      <c r="XDH20" s="63"/>
      <c r="XDI20" s="63"/>
      <c r="XDJ20" s="63"/>
      <c r="XDK20" s="63"/>
      <c r="XDL20" s="63"/>
      <c r="XDM20" s="63"/>
      <c r="XDN20" s="63"/>
      <c r="XDO20" s="63"/>
      <c r="XDP20" s="63"/>
      <c r="XDQ20" s="63"/>
      <c r="XDR20" s="63"/>
      <c r="XDS20" s="63"/>
      <c r="XDT20" s="63"/>
      <c r="XDU20" s="63"/>
      <c r="XDV20" s="63"/>
      <c r="XDW20" s="63"/>
      <c r="XDX20" s="63"/>
      <c r="XDY20" s="63"/>
      <c r="XDZ20" s="63"/>
      <c r="XEA20" s="63"/>
      <c r="XEB20" s="63"/>
      <c r="XEC20" s="63"/>
      <c r="XED20" s="63"/>
      <c r="XEE20" s="63"/>
      <c r="XEF20" s="63"/>
      <c r="XEG20" s="63"/>
      <c r="XEH20" s="63"/>
      <c r="XEI20" s="63"/>
      <c r="XEJ20" s="63"/>
      <c r="XEK20" s="63"/>
      <c r="XEL20" s="63"/>
      <c r="XEM20" s="63"/>
      <c r="XEN20" s="63"/>
      <c r="XEO20" s="63"/>
      <c r="XEP20" s="63"/>
      <c r="XEQ20" s="63"/>
      <c r="XER20" s="63"/>
      <c r="XES20" s="63"/>
      <c r="XET20" s="63"/>
      <c r="XEU20" s="63"/>
      <c r="XEV20" s="63"/>
      <c r="XEW20" s="63"/>
      <c r="XEX20" s="63"/>
      <c r="XEY20" s="63"/>
      <c r="XEZ20" s="63"/>
      <c r="XFA20" s="63"/>
      <c r="XFB20" s="63"/>
      <c r="XFC20" s="63"/>
      <c r="XFD20" s="63"/>
    </row>
    <row r="21" spans="4:16384" x14ac:dyDescent="0.25">
      <c r="D21" s="51" t="s">
        <v>82</v>
      </c>
      <c r="F21" s="56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2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</row>
    <row r="22" spans="4:16384" x14ac:dyDescent="0.25">
      <c r="D22" s="42" t="s">
        <v>83</v>
      </c>
      <c r="E22" t="s">
        <v>84</v>
      </c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>
        <v>20</v>
      </c>
      <c r="S22" s="56"/>
      <c r="T22" s="56"/>
      <c r="U22" s="56"/>
      <c r="V22" s="56">
        <v>27</v>
      </c>
      <c r="W22" s="56"/>
      <c r="X22" s="56"/>
      <c r="Y22" s="56"/>
      <c r="Z22" s="56">
        <v>49</v>
      </c>
      <c r="AA22" s="56"/>
      <c r="AB22" s="56"/>
      <c r="AC22" s="56"/>
      <c r="AD22" s="56"/>
      <c r="AE22" s="56">
        <v>48</v>
      </c>
      <c r="AF22" s="56"/>
      <c r="AG22" s="56"/>
      <c r="AH22" s="56"/>
      <c r="AI22" s="56"/>
      <c r="AJ22" s="56">
        <v>53</v>
      </c>
      <c r="AK22" s="56"/>
      <c r="AL22" s="56"/>
      <c r="AM22" s="56"/>
      <c r="AN22" s="56"/>
      <c r="AO22" s="56"/>
      <c r="AP22" s="56">
        <v>62</v>
      </c>
      <c r="AQ22" s="56"/>
      <c r="AR22" s="56"/>
      <c r="AS22" s="56"/>
      <c r="AT22" s="56"/>
      <c r="AU22" s="56"/>
      <c r="AV22" s="56"/>
      <c r="AW22" s="56">
        <v>71</v>
      </c>
      <c r="AX22" s="56"/>
      <c r="AY22" s="72"/>
      <c r="AZ22" s="56"/>
      <c r="BA22" s="56"/>
      <c r="BB22" s="56"/>
      <c r="BC22" s="56"/>
      <c r="BD22" s="56">
        <v>57</v>
      </c>
      <c r="BE22" s="56"/>
      <c r="BF22" s="56"/>
      <c r="BG22" s="56"/>
      <c r="BH22" s="56"/>
      <c r="BI22" s="56"/>
      <c r="BJ22" s="56"/>
      <c r="BK22" s="56"/>
      <c r="BL22" s="56"/>
      <c r="BM22" s="56"/>
      <c r="BN22" s="72">
        <v>189</v>
      </c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61"/>
      <c r="CV22" s="61"/>
      <c r="CW22" s="61"/>
      <c r="CX22" s="61"/>
      <c r="CY22" s="61"/>
      <c r="CZ22" s="61"/>
      <c r="DA22" s="61"/>
      <c r="DB22" s="73">
        <v>354</v>
      </c>
      <c r="DC22" s="61"/>
      <c r="DD22" s="61"/>
      <c r="DE22" s="61"/>
      <c r="DF22" s="61"/>
      <c r="DG22" s="61"/>
      <c r="DH22" s="61"/>
      <c r="DI22" s="61"/>
      <c r="DJ22" s="61"/>
      <c r="DK22" s="61"/>
      <c r="DL22" s="73"/>
    </row>
    <row r="23" spans="4:16384" x14ac:dyDescent="0.25">
      <c r="D23" t="s">
        <v>85</v>
      </c>
      <c r="E23" t="s">
        <v>86</v>
      </c>
      <c r="F23">
        <v>1</v>
      </c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62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72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72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61"/>
      <c r="CV23" s="61"/>
      <c r="CW23" s="61"/>
      <c r="CX23" s="61"/>
      <c r="CY23" s="61"/>
      <c r="CZ23" s="61"/>
      <c r="DA23" s="61"/>
      <c r="DB23" s="73"/>
      <c r="DC23" s="61"/>
      <c r="DD23" s="61"/>
      <c r="DE23" s="61"/>
      <c r="DF23" s="61"/>
      <c r="DG23" s="61"/>
      <c r="DH23" s="61"/>
      <c r="DI23" s="61"/>
      <c r="DJ23" s="61"/>
      <c r="DK23" s="61"/>
      <c r="DL23" s="73"/>
    </row>
    <row r="24" spans="4:16384" x14ac:dyDescent="0.25">
      <c r="D24" t="s">
        <v>54</v>
      </c>
      <c r="E24" t="s">
        <v>55</v>
      </c>
      <c r="F24">
        <f>F5</f>
        <v>0.57999999999999996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62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61"/>
      <c r="CW24" s="61"/>
      <c r="CY24" s="61"/>
      <c r="DA24" s="61"/>
      <c r="DC24" s="61"/>
      <c r="DE24" s="61"/>
      <c r="DG24" s="61"/>
      <c r="DI24" s="61"/>
      <c r="DK24" s="61"/>
    </row>
    <row r="25" spans="4:16384" x14ac:dyDescent="0.25">
      <c r="D25" t="s">
        <v>87</v>
      </c>
      <c r="E25" t="s">
        <v>88</v>
      </c>
      <c r="G25" s="56">
        <f t="shared" ref="G25:BN25" si="6">G22*$F$24*$F$23*$F$3</f>
        <v>0</v>
      </c>
      <c r="H25" s="56">
        <f t="shared" si="6"/>
        <v>0</v>
      </c>
      <c r="I25" s="56">
        <f t="shared" si="6"/>
        <v>0</v>
      </c>
      <c r="J25" s="56">
        <f t="shared" si="6"/>
        <v>0</v>
      </c>
      <c r="K25" s="56">
        <f t="shared" si="6"/>
        <v>0</v>
      </c>
      <c r="L25" s="56">
        <f t="shared" si="6"/>
        <v>0</v>
      </c>
      <c r="M25" s="56">
        <f t="shared" si="6"/>
        <v>0</v>
      </c>
      <c r="N25" s="56">
        <f t="shared" si="6"/>
        <v>0</v>
      </c>
      <c r="O25" s="56">
        <f t="shared" si="6"/>
        <v>0</v>
      </c>
      <c r="P25" s="56">
        <f t="shared" si="6"/>
        <v>0</v>
      </c>
      <c r="Q25" s="56">
        <f t="shared" si="6"/>
        <v>0</v>
      </c>
      <c r="R25" s="56">
        <f t="shared" si="6"/>
        <v>12.423599999999999</v>
      </c>
      <c r="S25" s="56">
        <f t="shared" si="6"/>
        <v>0</v>
      </c>
      <c r="T25" s="56">
        <f t="shared" si="6"/>
        <v>0</v>
      </c>
      <c r="U25" s="56">
        <f t="shared" si="6"/>
        <v>0</v>
      </c>
      <c r="V25" s="56">
        <f t="shared" si="6"/>
        <v>16.771859999999997</v>
      </c>
      <c r="W25" s="56">
        <f t="shared" si="6"/>
        <v>0</v>
      </c>
      <c r="X25" s="56">
        <f t="shared" si="6"/>
        <v>0</v>
      </c>
      <c r="Y25" s="56">
        <f t="shared" si="6"/>
        <v>0</v>
      </c>
      <c r="Z25" s="56">
        <f t="shared" si="6"/>
        <v>30.437819999999995</v>
      </c>
      <c r="AA25" s="56">
        <f t="shared" si="6"/>
        <v>0</v>
      </c>
      <c r="AB25" s="56">
        <f t="shared" si="6"/>
        <v>0</v>
      </c>
      <c r="AC25" s="56">
        <f t="shared" si="6"/>
        <v>0</v>
      </c>
      <c r="AD25" s="56">
        <f t="shared" si="6"/>
        <v>0</v>
      </c>
      <c r="AE25" s="56">
        <f t="shared" si="6"/>
        <v>29.816639999999996</v>
      </c>
      <c r="AF25" s="56">
        <f t="shared" si="6"/>
        <v>0</v>
      </c>
      <c r="AG25" s="56">
        <f t="shared" si="6"/>
        <v>0</v>
      </c>
      <c r="AH25" s="56">
        <f t="shared" si="6"/>
        <v>0</v>
      </c>
      <c r="AI25" s="56">
        <f t="shared" si="6"/>
        <v>0</v>
      </c>
      <c r="AJ25" s="56">
        <f t="shared" si="6"/>
        <v>32.922539999999998</v>
      </c>
      <c r="AK25" s="56">
        <f t="shared" si="6"/>
        <v>0</v>
      </c>
      <c r="AL25" s="56">
        <f t="shared" si="6"/>
        <v>0</v>
      </c>
      <c r="AM25" s="56">
        <f t="shared" si="6"/>
        <v>0</v>
      </c>
      <c r="AN25" s="56">
        <f t="shared" si="6"/>
        <v>0</v>
      </c>
      <c r="AO25" s="56">
        <f t="shared" si="6"/>
        <v>0</v>
      </c>
      <c r="AP25" s="56">
        <f t="shared" si="6"/>
        <v>38.513159999999999</v>
      </c>
      <c r="AQ25" s="56">
        <f t="shared" si="6"/>
        <v>0</v>
      </c>
      <c r="AR25" s="56">
        <f t="shared" si="6"/>
        <v>0</v>
      </c>
      <c r="AS25" s="56">
        <f t="shared" si="6"/>
        <v>0</v>
      </c>
      <c r="AT25" s="56">
        <f t="shared" si="6"/>
        <v>0</v>
      </c>
      <c r="AU25" s="56">
        <f t="shared" si="6"/>
        <v>0</v>
      </c>
      <c r="AV25" s="56">
        <f t="shared" si="6"/>
        <v>0</v>
      </c>
      <c r="AW25" s="56">
        <f t="shared" si="6"/>
        <v>44.10378</v>
      </c>
      <c r="AX25" s="56">
        <f t="shared" si="6"/>
        <v>0</v>
      </c>
      <c r="AY25" s="56">
        <f t="shared" si="6"/>
        <v>0</v>
      </c>
      <c r="AZ25" s="56">
        <f t="shared" si="6"/>
        <v>0</v>
      </c>
      <c r="BA25" s="56">
        <f t="shared" si="6"/>
        <v>0</v>
      </c>
      <c r="BB25" s="56">
        <f t="shared" si="6"/>
        <v>0</v>
      </c>
      <c r="BC25" s="56">
        <f t="shared" si="6"/>
        <v>0</v>
      </c>
      <c r="BD25" s="56">
        <f t="shared" si="6"/>
        <v>35.407259999999994</v>
      </c>
      <c r="BE25" s="56">
        <f t="shared" si="6"/>
        <v>0</v>
      </c>
      <c r="BF25" s="56">
        <f t="shared" si="6"/>
        <v>0</v>
      </c>
      <c r="BG25" s="56">
        <f t="shared" si="6"/>
        <v>0</v>
      </c>
      <c r="BH25" s="56">
        <f t="shared" si="6"/>
        <v>0</v>
      </c>
      <c r="BI25" s="56">
        <f t="shared" si="6"/>
        <v>0</v>
      </c>
      <c r="BJ25" s="56">
        <f t="shared" si="6"/>
        <v>0</v>
      </c>
      <c r="BK25" s="56">
        <f t="shared" si="6"/>
        <v>0</v>
      </c>
      <c r="BL25" s="56">
        <f t="shared" si="6"/>
        <v>0</v>
      </c>
      <c r="BM25" s="56">
        <f t="shared" si="6"/>
        <v>0</v>
      </c>
      <c r="BN25" s="56">
        <f t="shared" si="6"/>
        <v>117.40301999999998</v>
      </c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</row>
    <row r="26" spans="4:16384" x14ac:dyDescent="0.25">
      <c r="D26" t="s">
        <v>89</v>
      </c>
      <c r="E26" t="s">
        <v>90</v>
      </c>
      <c r="G26" s="56">
        <f>G25*0.475</f>
        <v>0</v>
      </c>
      <c r="H26" s="56">
        <f t="shared" ref="H26:BN26" si="7">H25*0.475</f>
        <v>0</v>
      </c>
      <c r="I26" s="56">
        <f t="shared" si="7"/>
        <v>0</v>
      </c>
      <c r="J26" s="56">
        <f t="shared" si="7"/>
        <v>0</v>
      </c>
      <c r="K26" s="56">
        <f t="shared" si="7"/>
        <v>0</v>
      </c>
      <c r="L26" s="56">
        <f t="shared" si="7"/>
        <v>0</v>
      </c>
      <c r="M26" s="56">
        <f t="shared" si="7"/>
        <v>0</v>
      </c>
      <c r="N26" s="56">
        <f t="shared" si="7"/>
        <v>0</v>
      </c>
      <c r="O26" s="56">
        <f t="shared" si="7"/>
        <v>0</v>
      </c>
      <c r="P26" s="56">
        <f t="shared" si="7"/>
        <v>0</v>
      </c>
      <c r="Q26" s="56">
        <f t="shared" si="7"/>
        <v>0</v>
      </c>
      <c r="R26" s="56">
        <f t="shared" si="7"/>
        <v>5.901209999999999</v>
      </c>
      <c r="S26" s="56">
        <f t="shared" si="7"/>
        <v>0</v>
      </c>
      <c r="T26" s="56">
        <f t="shared" si="7"/>
        <v>0</v>
      </c>
      <c r="U26" s="56">
        <f t="shared" si="7"/>
        <v>0</v>
      </c>
      <c r="V26" s="56">
        <f t="shared" si="7"/>
        <v>7.9666334999999977</v>
      </c>
      <c r="W26" s="56">
        <f t="shared" si="7"/>
        <v>0</v>
      </c>
      <c r="X26" s="56">
        <f t="shared" si="7"/>
        <v>0</v>
      </c>
      <c r="Y26" s="56">
        <f t="shared" si="7"/>
        <v>0</v>
      </c>
      <c r="Z26" s="56">
        <f t="shared" si="7"/>
        <v>14.457964499999997</v>
      </c>
      <c r="AA26" s="56">
        <f t="shared" si="7"/>
        <v>0</v>
      </c>
      <c r="AB26" s="56">
        <f t="shared" si="7"/>
        <v>0</v>
      </c>
      <c r="AC26" s="56">
        <f t="shared" si="7"/>
        <v>0</v>
      </c>
      <c r="AD26" s="56">
        <f t="shared" si="7"/>
        <v>0</v>
      </c>
      <c r="AE26" s="56">
        <f t="shared" si="7"/>
        <v>14.162903999999997</v>
      </c>
      <c r="AF26" s="56">
        <f t="shared" si="7"/>
        <v>0</v>
      </c>
      <c r="AG26" s="56">
        <f t="shared" si="7"/>
        <v>0</v>
      </c>
      <c r="AH26" s="56">
        <f t="shared" si="7"/>
        <v>0</v>
      </c>
      <c r="AI26" s="56">
        <f t="shared" si="7"/>
        <v>0</v>
      </c>
      <c r="AJ26" s="56">
        <f t="shared" si="7"/>
        <v>15.638206499999999</v>
      </c>
      <c r="AK26" s="56">
        <f t="shared" si="7"/>
        <v>0</v>
      </c>
      <c r="AL26" s="56">
        <f t="shared" si="7"/>
        <v>0</v>
      </c>
      <c r="AM26" s="56">
        <f t="shared" si="7"/>
        <v>0</v>
      </c>
      <c r="AN26" s="56">
        <f t="shared" si="7"/>
        <v>0</v>
      </c>
      <c r="AO26" s="56">
        <f t="shared" si="7"/>
        <v>0</v>
      </c>
      <c r="AP26" s="56">
        <f t="shared" si="7"/>
        <v>18.293751</v>
      </c>
      <c r="AQ26" s="56">
        <f t="shared" si="7"/>
        <v>0</v>
      </c>
      <c r="AR26" s="56">
        <f t="shared" si="7"/>
        <v>0</v>
      </c>
      <c r="AS26" s="56">
        <f t="shared" si="7"/>
        <v>0</v>
      </c>
      <c r="AT26" s="56">
        <f t="shared" si="7"/>
        <v>0</v>
      </c>
      <c r="AU26" s="56">
        <f t="shared" si="7"/>
        <v>0</v>
      </c>
      <c r="AV26" s="56">
        <f t="shared" si="7"/>
        <v>0</v>
      </c>
      <c r="AW26" s="56">
        <f t="shared" si="7"/>
        <v>20.949295499999998</v>
      </c>
      <c r="AX26" s="56">
        <f t="shared" si="7"/>
        <v>0</v>
      </c>
      <c r="AY26" s="56">
        <f t="shared" si="7"/>
        <v>0</v>
      </c>
      <c r="AZ26" s="56">
        <f t="shared" si="7"/>
        <v>0</v>
      </c>
      <c r="BA26" s="56">
        <f t="shared" si="7"/>
        <v>0</v>
      </c>
      <c r="BB26" s="56">
        <f t="shared" si="7"/>
        <v>0</v>
      </c>
      <c r="BC26" s="56">
        <f t="shared" si="7"/>
        <v>0</v>
      </c>
      <c r="BD26" s="56">
        <f t="shared" si="7"/>
        <v>16.818448499999995</v>
      </c>
      <c r="BE26" s="56">
        <f t="shared" si="7"/>
        <v>0</v>
      </c>
      <c r="BF26" s="56">
        <f t="shared" si="7"/>
        <v>0</v>
      </c>
      <c r="BG26" s="56">
        <f t="shared" si="7"/>
        <v>0</v>
      </c>
      <c r="BH26" s="56">
        <f t="shared" si="7"/>
        <v>0</v>
      </c>
      <c r="BI26" s="56">
        <f t="shared" si="7"/>
        <v>0</v>
      </c>
      <c r="BJ26" s="56">
        <f t="shared" si="7"/>
        <v>0</v>
      </c>
      <c r="BK26" s="56">
        <f t="shared" si="7"/>
        <v>0</v>
      </c>
      <c r="BL26" s="56">
        <f t="shared" si="7"/>
        <v>0</v>
      </c>
      <c r="BM26" s="56">
        <f t="shared" si="7"/>
        <v>0</v>
      </c>
      <c r="BN26" s="56">
        <f t="shared" si="7"/>
        <v>55.766434499999988</v>
      </c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</row>
    <row r="27" spans="4:16384" x14ac:dyDescent="0.25">
      <c r="D27" t="s">
        <v>91</v>
      </c>
      <c r="F27" s="38">
        <v>0.5</v>
      </c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</row>
    <row r="28" spans="4:16384" x14ac:dyDescent="0.25">
      <c r="D28" s="42" t="s">
        <v>92</v>
      </c>
      <c r="E28" s="122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>
        <f>0</f>
        <v>0</v>
      </c>
      <c r="S28" s="74"/>
      <c r="T28" s="74"/>
      <c r="U28" s="74"/>
      <c r="V28" s="74">
        <f>0</f>
        <v>0</v>
      </c>
      <c r="W28" s="74"/>
      <c r="X28" s="74"/>
      <c r="Y28" s="74"/>
      <c r="Z28" s="74">
        <f>0</f>
        <v>0</v>
      </c>
      <c r="AA28" s="74"/>
      <c r="AB28" s="74"/>
      <c r="AC28" s="74"/>
      <c r="AD28" s="74"/>
      <c r="AE28" s="74">
        <v>0</v>
      </c>
      <c r="AF28" s="74"/>
      <c r="AG28" s="74"/>
      <c r="AH28" s="74"/>
      <c r="AI28" s="74"/>
      <c r="AJ28" s="74">
        <v>0</v>
      </c>
      <c r="AK28" s="74"/>
      <c r="AL28" s="74"/>
      <c r="AM28" s="74"/>
      <c r="AN28" s="74"/>
      <c r="AO28" s="74"/>
      <c r="AP28" s="74">
        <v>0</v>
      </c>
      <c r="AQ28" s="74"/>
      <c r="AR28" s="74"/>
      <c r="AS28" s="74"/>
      <c r="AT28" s="74"/>
      <c r="AU28" s="74"/>
      <c r="AV28" s="74"/>
      <c r="AW28" s="74">
        <f>30%*$F27/$F23</f>
        <v>0.15</v>
      </c>
      <c r="AX28" s="74"/>
      <c r="AY28" s="74"/>
      <c r="AZ28" s="74"/>
      <c r="BA28" s="74"/>
      <c r="BB28" s="74"/>
      <c r="BC28" s="74"/>
      <c r="BD28" s="74">
        <f>50%*$F27/$F23</f>
        <v>0.25</v>
      </c>
      <c r="BE28" s="74"/>
      <c r="BF28" s="74"/>
      <c r="BG28" s="74"/>
      <c r="BH28" s="74"/>
      <c r="BI28" s="74"/>
      <c r="BJ28" s="74"/>
      <c r="BK28" s="74"/>
      <c r="BL28" s="74"/>
      <c r="BM28" s="74"/>
      <c r="BN28" s="74">
        <f>60%*$F27/$F23</f>
        <v>0.3</v>
      </c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</row>
    <row r="29" spans="4:16384" x14ac:dyDescent="0.25">
      <c r="D29" s="42" t="s">
        <v>93</v>
      </c>
      <c r="E29" s="122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>
        <f>20%*$F27/$F23+(1-20%*$F27/$F23)*50%</f>
        <v>0.55000000000000004</v>
      </c>
      <c r="S29" s="74"/>
      <c r="T29" s="74"/>
      <c r="U29" s="74"/>
      <c r="V29" s="74">
        <f>20%*$F27/$F23+(1-20%*$F27/$F23)*50%</f>
        <v>0.55000000000000004</v>
      </c>
      <c r="W29" s="74"/>
      <c r="X29" s="74"/>
      <c r="Y29" s="74"/>
      <c r="Z29" s="74">
        <f>40%*$F27/$F23+(1-40%*$F27/$F23)*50%</f>
        <v>0.60000000000000009</v>
      </c>
      <c r="AA29" s="74"/>
      <c r="AB29" s="74"/>
      <c r="AC29" s="74"/>
      <c r="AD29" s="74"/>
      <c r="AE29" s="74">
        <f>60%*$F27/$F23+(1-60%*$F27/$F23)*50%</f>
        <v>0.64999999999999991</v>
      </c>
      <c r="AF29" s="74"/>
      <c r="AG29" s="74"/>
      <c r="AH29" s="74"/>
      <c r="AI29" s="74"/>
      <c r="AJ29" s="74">
        <f>60%*$F27/$F23+(1-60%*$F27/$F23)*50%</f>
        <v>0.64999999999999991</v>
      </c>
      <c r="AK29" s="74"/>
      <c r="AL29" s="74"/>
      <c r="AM29" s="74"/>
      <c r="AN29" s="74"/>
      <c r="AO29" s="74"/>
      <c r="AP29" s="74">
        <f>70%*$F27/$F23+(1-70%*$F27/$F23)*50%</f>
        <v>0.67500000000000004</v>
      </c>
      <c r="AQ29" s="74"/>
      <c r="AR29" s="74"/>
      <c r="AS29" s="74"/>
      <c r="AT29" s="74"/>
      <c r="AU29" s="74"/>
      <c r="AV29" s="74"/>
      <c r="AW29" s="74">
        <f>50%*$F27/$F23+(1-80%*$F27/$F23)*50%</f>
        <v>0.55000000000000004</v>
      </c>
      <c r="AX29" s="74"/>
      <c r="AY29" s="74"/>
      <c r="AZ29" s="74"/>
      <c r="BA29" s="74"/>
      <c r="BB29" s="74"/>
      <c r="BC29" s="74"/>
      <c r="BD29" s="74">
        <f>50%*$F27/$F23+(1-100%*$F27/$F23)*50%</f>
        <v>0.5</v>
      </c>
      <c r="BE29" s="74"/>
      <c r="BF29" s="74"/>
      <c r="BG29" s="74"/>
      <c r="BH29" s="74"/>
      <c r="BI29" s="74"/>
      <c r="BJ29" s="74"/>
      <c r="BK29" s="74"/>
      <c r="BL29" s="74"/>
      <c r="BM29" s="74"/>
      <c r="BN29" s="74">
        <v>0.55000000000000004</v>
      </c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</row>
    <row r="30" spans="4:16384" x14ac:dyDescent="0.25">
      <c r="D30" s="42" t="s">
        <v>94</v>
      </c>
      <c r="E30" s="122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>
        <f>(1-20%*$F27/$F23)*50%</f>
        <v>0.45</v>
      </c>
      <c r="S30" s="74"/>
      <c r="T30" s="74"/>
      <c r="U30" s="74"/>
      <c r="V30" s="74">
        <f>(1-20%*$F27/$F23)*50%</f>
        <v>0.45</v>
      </c>
      <c r="W30" s="74"/>
      <c r="X30" s="74"/>
      <c r="Y30" s="74"/>
      <c r="Z30" s="74">
        <f>(1-40%*$F27/$F23)*50%</f>
        <v>0.4</v>
      </c>
      <c r="AA30" s="74"/>
      <c r="AB30" s="74"/>
      <c r="AC30" s="74"/>
      <c r="AD30" s="74"/>
      <c r="AE30" s="74">
        <f>(1-60%*$F27/$F23)*50%</f>
        <v>0.35</v>
      </c>
      <c r="AF30" s="74"/>
      <c r="AG30" s="74"/>
      <c r="AH30" s="74"/>
      <c r="AI30" s="74"/>
      <c r="AJ30" s="74">
        <f>(1-60%*$F27/$F23)*50%</f>
        <v>0.35</v>
      </c>
      <c r="AK30" s="74"/>
      <c r="AL30" s="74"/>
      <c r="AM30" s="74"/>
      <c r="AN30" s="74"/>
      <c r="AO30" s="74"/>
      <c r="AP30" s="74">
        <f>(1-70%*$F27/$F23)*50%</f>
        <v>0.32500000000000001</v>
      </c>
      <c r="AQ30" s="74"/>
      <c r="AR30" s="74"/>
      <c r="AS30" s="74"/>
      <c r="AT30" s="74"/>
      <c r="AU30" s="74"/>
      <c r="AV30" s="74"/>
      <c r="AW30" s="74">
        <f>(1-80%*$F27/$F23)*50%</f>
        <v>0.3</v>
      </c>
      <c r="AX30" s="74"/>
      <c r="AY30" s="74"/>
      <c r="AZ30" s="74"/>
      <c r="BA30" s="74"/>
      <c r="BB30" s="74"/>
      <c r="BC30" s="74"/>
      <c r="BD30" s="74">
        <f>(1-100%*$F27/$F23)*50%</f>
        <v>0.25</v>
      </c>
      <c r="BE30" s="74"/>
      <c r="BF30" s="74"/>
      <c r="BG30" s="74"/>
      <c r="BH30" s="74"/>
      <c r="BI30" s="74"/>
      <c r="BJ30" s="74"/>
      <c r="BK30" s="74"/>
      <c r="BL30" s="74"/>
      <c r="BM30" s="74"/>
      <c r="BN30" s="74">
        <f>(1-100%*$F27/$F23)*50%</f>
        <v>0.25</v>
      </c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</row>
    <row r="31" spans="4:16384" x14ac:dyDescent="0.25">
      <c r="D31" s="42" t="s">
        <v>95</v>
      </c>
      <c r="E31" s="122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</row>
    <row r="32" spans="4:16384" x14ac:dyDescent="0.25">
      <c r="D32" t="s">
        <v>96</v>
      </c>
      <c r="G32" s="56">
        <f t="shared" ref="G32:BN32" si="8">IF(G26=0,0,G26*G28)</f>
        <v>0</v>
      </c>
      <c r="H32" s="56">
        <f t="shared" si="8"/>
        <v>0</v>
      </c>
      <c r="I32" s="56">
        <f t="shared" si="8"/>
        <v>0</v>
      </c>
      <c r="J32" s="56">
        <f t="shared" si="8"/>
        <v>0</v>
      </c>
      <c r="K32" s="56">
        <f t="shared" si="8"/>
        <v>0</v>
      </c>
      <c r="L32" s="56">
        <f t="shared" si="8"/>
        <v>0</v>
      </c>
      <c r="M32" s="56">
        <f t="shared" si="8"/>
        <v>0</v>
      </c>
      <c r="N32" s="56">
        <f t="shared" si="8"/>
        <v>0</v>
      </c>
      <c r="O32" s="56">
        <f t="shared" si="8"/>
        <v>0</v>
      </c>
      <c r="P32" s="56">
        <f t="shared" si="8"/>
        <v>0</v>
      </c>
      <c r="Q32" s="56">
        <f t="shared" si="8"/>
        <v>0</v>
      </c>
      <c r="R32" s="56">
        <f t="shared" si="8"/>
        <v>0</v>
      </c>
      <c r="S32" s="56">
        <f t="shared" si="8"/>
        <v>0</v>
      </c>
      <c r="T32" s="56">
        <f t="shared" si="8"/>
        <v>0</v>
      </c>
      <c r="U32" s="56">
        <f t="shared" si="8"/>
        <v>0</v>
      </c>
      <c r="V32" s="56">
        <f t="shared" si="8"/>
        <v>0</v>
      </c>
      <c r="W32" s="56">
        <f t="shared" si="8"/>
        <v>0</v>
      </c>
      <c r="X32" s="56">
        <f t="shared" si="8"/>
        <v>0</v>
      </c>
      <c r="Y32" s="56">
        <f t="shared" si="8"/>
        <v>0</v>
      </c>
      <c r="Z32" s="56">
        <f t="shared" si="8"/>
        <v>0</v>
      </c>
      <c r="AA32" s="56">
        <f t="shared" si="8"/>
        <v>0</v>
      </c>
      <c r="AB32" s="56">
        <f t="shared" si="8"/>
        <v>0</v>
      </c>
      <c r="AC32" s="56">
        <f t="shared" si="8"/>
        <v>0</v>
      </c>
      <c r="AD32" s="56">
        <f t="shared" si="8"/>
        <v>0</v>
      </c>
      <c r="AE32" s="56">
        <f t="shared" si="8"/>
        <v>0</v>
      </c>
      <c r="AF32" s="56">
        <f t="shared" si="8"/>
        <v>0</v>
      </c>
      <c r="AG32" s="56">
        <f t="shared" si="8"/>
        <v>0</v>
      </c>
      <c r="AH32" s="56">
        <f t="shared" si="8"/>
        <v>0</v>
      </c>
      <c r="AI32" s="56">
        <f t="shared" si="8"/>
        <v>0</v>
      </c>
      <c r="AJ32" s="56">
        <f t="shared" si="8"/>
        <v>0</v>
      </c>
      <c r="AK32" s="56">
        <f t="shared" si="8"/>
        <v>0</v>
      </c>
      <c r="AL32" s="56">
        <f t="shared" si="8"/>
        <v>0</v>
      </c>
      <c r="AM32" s="56">
        <f t="shared" si="8"/>
        <v>0</v>
      </c>
      <c r="AN32" s="56">
        <f t="shared" si="8"/>
        <v>0</v>
      </c>
      <c r="AO32" s="56">
        <f t="shared" si="8"/>
        <v>0</v>
      </c>
      <c r="AP32" s="56">
        <f t="shared" si="8"/>
        <v>0</v>
      </c>
      <c r="AQ32" s="56">
        <f t="shared" si="8"/>
        <v>0</v>
      </c>
      <c r="AR32" s="56">
        <f t="shared" si="8"/>
        <v>0</v>
      </c>
      <c r="AS32" s="56">
        <f t="shared" si="8"/>
        <v>0</v>
      </c>
      <c r="AT32" s="56">
        <f t="shared" si="8"/>
        <v>0</v>
      </c>
      <c r="AU32" s="56">
        <f t="shared" si="8"/>
        <v>0</v>
      </c>
      <c r="AV32" s="56">
        <f t="shared" si="8"/>
        <v>0</v>
      </c>
      <c r="AW32" s="56">
        <f t="shared" si="8"/>
        <v>3.1423943249999997</v>
      </c>
      <c r="AX32" s="56">
        <f t="shared" si="8"/>
        <v>0</v>
      </c>
      <c r="AY32" s="56">
        <f t="shared" si="8"/>
        <v>0</v>
      </c>
      <c r="AZ32" s="56">
        <f t="shared" si="8"/>
        <v>0</v>
      </c>
      <c r="BA32" s="56">
        <f t="shared" si="8"/>
        <v>0</v>
      </c>
      <c r="BB32" s="56">
        <f t="shared" si="8"/>
        <v>0</v>
      </c>
      <c r="BC32" s="56">
        <f t="shared" si="8"/>
        <v>0</v>
      </c>
      <c r="BD32" s="56">
        <f t="shared" si="8"/>
        <v>4.2046121249999988</v>
      </c>
      <c r="BE32" s="56">
        <f t="shared" si="8"/>
        <v>0</v>
      </c>
      <c r="BF32" s="56">
        <f t="shared" si="8"/>
        <v>0</v>
      </c>
      <c r="BG32" s="56">
        <f t="shared" si="8"/>
        <v>0</v>
      </c>
      <c r="BH32" s="56">
        <f t="shared" si="8"/>
        <v>0</v>
      </c>
      <c r="BI32" s="56">
        <f t="shared" si="8"/>
        <v>0</v>
      </c>
      <c r="BJ32" s="56">
        <f t="shared" si="8"/>
        <v>0</v>
      </c>
      <c r="BK32" s="56">
        <f t="shared" si="8"/>
        <v>0</v>
      </c>
      <c r="BL32" s="56">
        <f t="shared" si="8"/>
        <v>0</v>
      </c>
      <c r="BM32" s="56">
        <f t="shared" si="8"/>
        <v>0</v>
      </c>
      <c r="BN32" s="56">
        <f t="shared" si="8"/>
        <v>16.729930349999997</v>
      </c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61"/>
      <c r="DG32" s="61"/>
      <c r="DH32" s="61"/>
      <c r="DI32" s="61"/>
      <c r="DJ32" s="61"/>
      <c r="DK32" s="61"/>
      <c r="DL32" s="61"/>
    </row>
    <row r="33" spans="4:116" x14ac:dyDescent="0.25">
      <c r="D33" t="s">
        <v>97</v>
      </c>
      <c r="G33" s="56">
        <f t="shared" ref="G33:BN33" si="9">IF(G26=0,0,G26*G29)</f>
        <v>0</v>
      </c>
      <c r="H33" s="56">
        <f t="shared" si="9"/>
        <v>0</v>
      </c>
      <c r="I33" s="56">
        <f t="shared" si="9"/>
        <v>0</v>
      </c>
      <c r="J33" s="56">
        <f t="shared" si="9"/>
        <v>0</v>
      </c>
      <c r="K33" s="56">
        <f t="shared" si="9"/>
        <v>0</v>
      </c>
      <c r="L33" s="56">
        <f t="shared" si="9"/>
        <v>0</v>
      </c>
      <c r="M33" s="56">
        <f t="shared" si="9"/>
        <v>0</v>
      </c>
      <c r="N33" s="56">
        <f t="shared" si="9"/>
        <v>0</v>
      </c>
      <c r="O33" s="56">
        <f t="shared" si="9"/>
        <v>0</v>
      </c>
      <c r="P33" s="56">
        <f t="shared" si="9"/>
        <v>0</v>
      </c>
      <c r="Q33" s="56">
        <f t="shared" si="9"/>
        <v>0</v>
      </c>
      <c r="R33" s="56">
        <f t="shared" si="9"/>
        <v>3.2456654999999999</v>
      </c>
      <c r="S33" s="56">
        <f t="shared" si="9"/>
        <v>0</v>
      </c>
      <c r="T33" s="56">
        <f t="shared" si="9"/>
        <v>0</v>
      </c>
      <c r="U33" s="56">
        <f t="shared" si="9"/>
        <v>0</v>
      </c>
      <c r="V33" s="56">
        <f t="shared" si="9"/>
        <v>4.381648424999999</v>
      </c>
      <c r="W33" s="56">
        <f t="shared" si="9"/>
        <v>0</v>
      </c>
      <c r="X33" s="56">
        <f t="shared" si="9"/>
        <v>0</v>
      </c>
      <c r="Y33" s="56">
        <f t="shared" si="9"/>
        <v>0</v>
      </c>
      <c r="Z33" s="56">
        <f t="shared" si="9"/>
        <v>8.6747786999999992</v>
      </c>
      <c r="AA33" s="56">
        <f t="shared" si="9"/>
        <v>0</v>
      </c>
      <c r="AB33" s="56">
        <f t="shared" si="9"/>
        <v>0</v>
      </c>
      <c r="AC33" s="56">
        <f t="shared" si="9"/>
        <v>0</v>
      </c>
      <c r="AD33" s="56">
        <f t="shared" si="9"/>
        <v>0</v>
      </c>
      <c r="AE33" s="56">
        <f t="shared" si="9"/>
        <v>9.205887599999997</v>
      </c>
      <c r="AF33" s="56">
        <f t="shared" si="9"/>
        <v>0</v>
      </c>
      <c r="AG33" s="56">
        <f t="shared" si="9"/>
        <v>0</v>
      </c>
      <c r="AH33" s="56">
        <f t="shared" si="9"/>
        <v>0</v>
      </c>
      <c r="AI33" s="56">
        <f t="shared" si="9"/>
        <v>0</v>
      </c>
      <c r="AJ33" s="56">
        <f t="shared" si="9"/>
        <v>10.164834224999998</v>
      </c>
      <c r="AK33" s="56">
        <f t="shared" si="9"/>
        <v>0</v>
      </c>
      <c r="AL33" s="56">
        <f t="shared" si="9"/>
        <v>0</v>
      </c>
      <c r="AM33" s="56">
        <f t="shared" si="9"/>
        <v>0</v>
      </c>
      <c r="AN33" s="56">
        <f t="shared" si="9"/>
        <v>0</v>
      </c>
      <c r="AO33" s="56">
        <f t="shared" si="9"/>
        <v>0</v>
      </c>
      <c r="AP33" s="56">
        <f t="shared" si="9"/>
        <v>12.348281925</v>
      </c>
      <c r="AQ33" s="56">
        <f t="shared" si="9"/>
        <v>0</v>
      </c>
      <c r="AR33" s="56">
        <f t="shared" si="9"/>
        <v>0</v>
      </c>
      <c r="AS33" s="56">
        <f t="shared" si="9"/>
        <v>0</v>
      </c>
      <c r="AT33" s="56">
        <f t="shared" si="9"/>
        <v>0</v>
      </c>
      <c r="AU33" s="56">
        <f t="shared" si="9"/>
        <v>0</v>
      </c>
      <c r="AV33" s="56">
        <f t="shared" si="9"/>
        <v>0</v>
      </c>
      <c r="AW33" s="56">
        <f t="shared" si="9"/>
        <v>11.522112525000001</v>
      </c>
      <c r="AX33" s="56">
        <f t="shared" si="9"/>
        <v>0</v>
      </c>
      <c r="AY33" s="56">
        <f t="shared" si="9"/>
        <v>0</v>
      </c>
      <c r="AZ33" s="56">
        <f t="shared" si="9"/>
        <v>0</v>
      </c>
      <c r="BA33" s="56">
        <f t="shared" si="9"/>
        <v>0</v>
      </c>
      <c r="BB33" s="56">
        <f t="shared" si="9"/>
        <v>0</v>
      </c>
      <c r="BC33" s="56">
        <f t="shared" si="9"/>
        <v>0</v>
      </c>
      <c r="BD33" s="56">
        <f t="shared" si="9"/>
        <v>8.4092242499999976</v>
      </c>
      <c r="BE33" s="56">
        <f t="shared" si="9"/>
        <v>0</v>
      </c>
      <c r="BF33" s="56">
        <f t="shared" si="9"/>
        <v>0</v>
      </c>
      <c r="BG33" s="56">
        <f t="shared" si="9"/>
        <v>0</v>
      </c>
      <c r="BH33" s="56">
        <f t="shared" si="9"/>
        <v>0</v>
      </c>
      <c r="BI33" s="56">
        <f t="shared" si="9"/>
        <v>0</v>
      </c>
      <c r="BJ33" s="56">
        <f t="shared" si="9"/>
        <v>0</v>
      </c>
      <c r="BK33" s="56">
        <f t="shared" si="9"/>
        <v>0</v>
      </c>
      <c r="BL33" s="56">
        <f t="shared" si="9"/>
        <v>0</v>
      </c>
      <c r="BM33" s="56">
        <f t="shared" si="9"/>
        <v>0</v>
      </c>
      <c r="BN33" s="56">
        <f t="shared" si="9"/>
        <v>30.671538974999997</v>
      </c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61"/>
      <c r="DG33" s="61"/>
      <c r="DH33" s="61"/>
      <c r="DI33" s="61"/>
      <c r="DJ33" s="61"/>
      <c r="DK33" s="61"/>
      <c r="DL33" s="61"/>
    </row>
    <row r="34" spans="4:116" x14ac:dyDescent="0.25">
      <c r="D34" t="s">
        <v>98</v>
      </c>
      <c r="G34" s="56">
        <f t="shared" ref="G34:BN34" si="10">IF(G26=0,0,G26*G30)</f>
        <v>0</v>
      </c>
      <c r="H34" s="56">
        <f t="shared" si="10"/>
        <v>0</v>
      </c>
      <c r="I34" s="56">
        <f t="shared" si="10"/>
        <v>0</v>
      </c>
      <c r="J34" s="56">
        <f t="shared" si="10"/>
        <v>0</v>
      </c>
      <c r="K34" s="56">
        <f t="shared" si="10"/>
        <v>0</v>
      </c>
      <c r="L34" s="56">
        <f t="shared" si="10"/>
        <v>0</v>
      </c>
      <c r="M34" s="56">
        <f t="shared" si="10"/>
        <v>0</v>
      </c>
      <c r="N34" s="56">
        <f t="shared" si="10"/>
        <v>0</v>
      </c>
      <c r="O34" s="56">
        <f t="shared" si="10"/>
        <v>0</v>
      </c>
      <c r="P34" s="56">
        <f t="shared" si="10"/>
        <v>0</v>
      </c>
      <c r="Q34" s="56">
        <f t="shared" si="10"/>
        <v>0</v>
      </c>
      <c r="R34" s="56">
        <f t="shared" si="10"/>
        <v>2.6555444999999995</v>
      </c>
      <c r="S34" s="56">
        <f t="shared" si="10"/>
        <v>0</v>
      </c>
      <c r="T34" s="56">
        <f t="shared" si="10"/>
        <v>0</v>
      </c>
      <c r="U34" s="56">
        <f t="shared" si="10"/>
        <v>0</v>
      </c>
      <c r="V34" s="56">
        <f t="shared" si="10"/>
        <v>3.5849850749999992</v>
      </c>
      <c r="W34" s="56">
        <f t="shared" si="10"/>
        <v>0</v>
      </c>
      <c r="X34" s="56">
        <f t="shared" si="10"/>
        <v>0</v>
      </c>
      <c r="Y34" s="56">
        <f t="shared" si="10"/>
        <v>0</v>
      </c>
      <c r="Z34" s="56">
        <f t="shared" si="10"/>
        <v>5.7831857999999992</v>
      </c>
      <c r="AA34" s="56">
        <f t="shared" si="10"/>
        <v>0</v>
      </c>
      <c r="AB34" s="56">
        <f t="shared" si="10"/>
        <v>0</v>
      </c>
      <c r="AC34" s="56">
        <f t="shared" si="10"/>
        <v>0</v>
      </c>
      <c r="AD34" s="56">
        <f t="shared" si="10"/>
        <v>0</v>
      </c>
      <c r="AE34" s="56">
        <f t="shared" si="10"/>
        <v>4.9570163999999988</v>
      </c>
      <c r="AF34" s="56">
        <f t="shared" si="10"/>
        <v>0</v>
      </c>
      <c r="AG34" s="56">
        <f t="shared" si="10"/>
        <v>0</v>
      </c>
      <c r="AH34" s="56">
        <f t="shared" si="10"/>
        <v>0</v>
      </c>
      <c r="AI34" s="56">
        <f t="shared" si="10"/>
        <v>0</v>
      </c>
      <c r="AJ34" s="56">
        <f t="shared" si="10"/>
        <v>5.4733722749999991</v>
      </c>
      <c r="AK34" s="56">
        <f t="shared" si="10"/>
        <v>0</v>
      </c>
      <c r="AL34" s="56">
        <f t="shared" si="10"/>
        <v>0</v>
      </c>
      <c r="AM34" s="56">
        <f t="shared" si="10"/>
        <v>0</v>
      </c>
      <c r="AN34" s="56">
        <f t="shared" si="10"/>
        <v>0</v>
      </c>
      <c r="AO34" s="56">
        <f t="shared" si="10"/>
        <v>0</v>
      </c>
      <c r="AP34" s="56">
        <f t="shared" si="10"/>
        <v>5.9454690750000001</v>
      </c>
      <c r="AQ34" s="56">
        <f t="shared" si="10"/>
        <v>0</v>
      </c>
      <c r="AR34" s="56">
        <f t="shared" si="10"/>
        <v>0</v>
      </c>
      <c r="AS34" s="56">
        <f t="shared" si="10"/>
        <v>0</v>
      </c>
      <c r="AT34" s="56">
        <f t="shared" si="10"/>
        <v>0</v>
      </c>
      <c r="AU34" s="56">
        <f t="shared" si="10"/>
        <v>0</v>
      </c>
      <c r="AV34" s="56">
        <f t="shared" si="10"/>
        <v>0</v>
      </c>
      <c r="AW34" s="56">
        <f t="shared" si="10"/>
        <v>6.2847886499999994</v>
      </c>
      <c r="AX34" s="56">
        <f t="shared" si="10"/>
        <v>0</v>
      </c>
      <c r="AY34" s="56">
        <f t="shared" si="10"/>
        <v>0</v>
      </c>
      <c r="AZ34" s="56">
        <f t="shared" si="10"/>
        <v>0</v>
      </c>
      <c r="BA34" s="56">
        <f t="shared" si="10"/>
        <v>0</v>
      </c>
      <c r="BB34" s="56">
        <f t="shared" si="10"/>
        <v>0</v>
      </c>
      <c r="BC34" s="56">
        <f t="shared" si="10"/>
        <v>0</v>
      </c>
      <c r="BD34" s="56">
        <f t="shared" si="10"/>
        <v>4.2046121249999988</v>
      </c>
      <c r="BE34" s="56">
        <f t="shared" si="10"/>
        <v>0</v>
      </c>
      <c r="BF34" s="56">
        <f t="shared" si="10"/>
        <v>0</v>
      </c>
      <c r="BG34" s="56">
        <f t="shared" si="10"/>
        <v>0</v>
      </c>
      <c r="BH34" s="56">
        <f t="shared" si="10"/>
        <v>0</v>
      </c>
      <c r="BI34" s="56">
        <f t="shared" si="10"/>
        <v>0</v>
      </c>
      <c r="BJ34" s="56">
        <f t="shared" si="10"/>
        <v>0</v>
      </c>
      <c r="BK34" s="56">
        <f t="shared" si="10"/>
        <v>0</v>
      </c>
      <c r="BL34" s="56">
        <f t="shared" si="10"/>
        <v>0</v>
      </c>
      <c r="BM34" s="56">
        <f t="shared" si="10"/>
        <v>0</v>
      </c>
      <c r="BN34" s="56">
        <f t="shared" si="10"/>
        <v>13.941608624999997</v>
      </c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61"/>
      <c r="DG34" s="61"/>
      <c r="DH34" s="61"/>
      <c r="DI34" s="61"/>
      <c r="DJ34" s="61"/>
      <c r="DK34" s="61"/>
      <c r="DL34" s="61"/>
    </row>
    <row r="35" spans="4:116" x14ac:dyDescent="0.25">
      <c r="D35" t="s">
        <v>99</v>
      </c>
      <c r="G35" s="56">
        <f t="shared" ref="G35:BN35" si="11">IF(G26=0,0,G26*G31)</f>
        <v>0</v>
      </c>
      <c r="H35" s="56">
        <f t="shared" si="11"/>
        <v>0</v>
      </c>
      <c r="I35" s="56">
        <f t="shared" si="11"/>
        <v>0</v>
      </c>
      <c r="J35" s="56">
        <f t="shared" si="11"/>
        <v>0</v>
      </c>
      <c r="K35" s="56">
        <f t="shared" si="11"/>
        <v>0</v>
      </c>
      <c r="L35" s="56">
        <f t="shared" si="11"/>
        <v>0</v>
      </c>
      <c r="M35" s="56">
        <f t="shared" si="11"/>
        <v>0</v>
      </c>
      <c r="N35" s="56">
        <f t="shared" si="11"/>
        <v>0</v>
      </c>
      <c r="O35" s="56">
        <f t="shared" si="11"/>
        <v>0</v>
      </c>
      <c r="P35" s="56">
        <f t="shared" si="11"/>
        <v>0</v>
      </c>
      <c r="Q35" s="56">
        <f t="shared" si="11"/>
        <v>0</v>
      </c>
      <c r="R35" s="56">
        <f t="shared" si="11"/>
        <v>0</v>
      </c>
      <c r="S35" s="56">
        <f t="shared" si="11"/>
        <v>0</v>
      </c>
      <c r="T35" s="56">
        <f t="shared" si="11"/>
        <v>0</v>
      </c>
      <c r="U35" s="56">
        <f t="shared" si="11"/>
        <v>0</v>
      </c>
      <c r="V35" s="56">
        <f t="shared" si="11"/>
        <v>0</v>
      </c>
      <c r="W35" s="56">
        <f t="shared" si="11"/>
        <v>0</v>
      </c>
      <c r="X35" s="56">
        <f t="shared" si="11"/>
        <v>0</v>
      </c>
      <c r="Y35" s="56">
        <f t="shared" si="11"/>
        <v>0</v>
      </c>
      <c r="Z35" s="56">
        <f t="shared" si="11"/>
        <v>0</v>
      </c>
      <c r="AA35" s="56">
        <f t="shared" si="11"/>
        <v>0</v>
      </c>
      <c r="AB35" s="56">
        <f t="shared" si="11"/>
        <v>0</v>
      </c>
      <c r="AC35" s="56">
        <f t="shared" si="11"/>
        <v>0</v>
      </c>
      <c r="AD35" s="56">
        <f t="shared" si="11"/>
        <v>0</v>
      </c>
      <c r="AE35" s="56">
        <f t="shared" si="11"/>
        <v>0</v>
      </c>
      <c r="AF35" s="56">
        <f t="shared" si="11"/>
        <v>0</v>
      </c>
      <c r="AG35" s="56">
        <f t="shared" si="11"/>
        <v>0</v>
      </c>
      <c r="AH35" s="56">
        <f t="shared" si="11"/>
        <v>0</v>
      </c>
      <c r="AI35" s="56">
        <f t="shared" si="11"/>
        <v>0</v>
      </c>
      <c r="AJ35" s="56">
        <f t="shared" si="11"/>
        <v>0</v>
      </c>
      <c r="AK35" s="56">
        <f t="shared" si="11"/>
        <v>0</v>
      </c>
      <c r="AL35" s="56">
        <f t="shared" si="11"/>
        <v>0</v>
      </c>
      <c r="AM35" s="56">
        <f t="shared" si="11"/>
        <v>0</v>
      </c>
      <c r="AN35" s="56">
        <f t="shared" si="11"/>
        <v>0</v>
      </c>
      <c r="AO35" s="56">
        <f t="shared" si="11"/>
        <v>0</v>
      </c>
      <c r="AP35" s="56">
        <f t="shared" si="11"/>
        <v>0</v>
      </c>
      <c r="AQ35" s="56">
        <f t="shared" si="11"/>
        <v>0</v>
      </c>
      <c r="AR35" s="56">
        <f t="shared" si="11"/>
        <v>0</v>
      </c>
      <c r="AS35" s="56">
        <f t="shared" si="11"/>
        <v>0</v>
      </c>
      <c r="AT35" s="56">
        <f t="shared" si="11"/>
        <v>0</v>
      </c>
      <c r="AU35" s="56">
        <f t="shared" si="11"/>
        <v>0</v>
      </c>
      <c r="AV35" s="56">
        <f t="shared" si="11"/>
        <v>0</v>
      </c>
      <c r="AW35" s="56">
        <f t="shared" si="11"/>
        <v>0</v>
      </c>
      <c r="AX35" s="56">
        <f t="shared" si="11"/>
        <v>0</v>
      </c>
      <c r="AY35" s="56">
        <f t="shared" si="11"/>
        <v>0</v>
      </c>
      <c r="AZ35" s="56">
        <f t="shared" si="11"/>
        <v>0</v>
      </c>
      <c r="BA35" s="56">
        <f t="shared" si="11"/>
        <v>0</v>
      </c>
      <c r="BB35" s="56">
        <f t="shared" si="11"/>
        <v>0</v>
      </c>
      <c r="BC35" s="56">
        <f t="shared" si="11"/>
        <v>0</v>
      </c>
      <c r="BD35" s="56">
        <f t="shared" si="11"/>
        <v>0</v>
      </c>
      <c r="BE35" s="56">
        <f t="shared" si="11"/>
        <v>0</v>
      </c>
      <c r="BF35" s="56">
        <f t="shared" si="11"/>
        <v>0</v>
      </c>
      <c r="BG35" s="56">
        <f t="shared" si="11"/>
        <v>0</v>
      </c>
      <c r="BH35" s="56">
        <f t="shared" si="11"/>
        <v>0</v>
      </c>
      <c r="BI35" s="56">
        <f t="shared" si="11"/>
        <v>0</v>
      </c>
      <c r="BJ35" s="56">
        <f t="shared" si="11"/>
        <v>0</v>
      </c>
      <c r="BK35" s="56">
        <f t="shared" si="11"/>
        <v>0</v>
      </c>
      <c r="BL35" s="56">
        <f t="shared" si="11"/>
        <v>0</v>
      </c>
      <c r="BM35" s="56">
        <f t="shared" si="11"/>
        <v>0</v>
      </c>
      <c r="BN35" s="56">
        <f t="shared" si="11"/>
        <v>0</v>
      </c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61"/>
      <c r="DG35" s="61"/>
      <c r="DH35" s="61"/>
      <c r="DI35" s="61"/>
      <c r="DJ35" s="61"/>
      <c r="DK35" s="61"/>
      <c r="DL35" s="61"/>
    </row>
    <row r="36" spans="4:116" x14ac:dyDescent="0.25">
      <c r="D36" t="s">
        <v>100</v>
      </c>
      <c r="E36" t="s">
        <v>101</v>
      </c>
      <c r="F36">
        <f>(LN(2))/35</f>
        <v>1.980420515885558E-2</v>
      </c>
      <c r="G36" s="56">
        <v>0</v>
      </c>
      <c r="H36" s="56">
        <f>G36*EXP(-$F$36)+G32*(1-EXP(-$F$36))/$F$36</f>
        <v>0</v>
      </c>
      <c r="I36" s="56">
        <f t="shared" ref="I36:BN36" si="12">H36*EXP(-$F$36)+H32*(1-EXP(-$F$36))/$F$36</f>
        <v>0</v>
      </c>
      <c r="J36" s="56">
        <f t="shared" si="12"/>
        <v>0</v>
      </c>
      <c r="K36" s="56">
        <f t="shared" si="12"/>
        <v>0</v>
      </c>
      <c r="L36" s="56">
        <f t="shared" si="12"/>
        <v>0</v>
      </c>
      <c r="M36" s="56">
        <f t="shared" si="12"/>
        <v>0</v>
      </c>
      <c r="N36" s="56">
        <f t="shared" si="12"/>
        <v>0</v>
      </c>
      <c r="O36" s="56">
        <f t="shared" si="12"/>
        <v>0</v>
      </c>
      <c r="P36" s="56">
        <f t="shared" si="12"/>
        <v>0</v>
      </c>
      <c r="Q36" s="56">
        <f t="shared" si="12"/>
        <v>0</v>
      </c>
      <c r="R36" s="56">
        <f t="shared" si="12"/>
        <v>0</v>
      </c>
      <c r="S36" s="56">
        <f t="shared" si="12"/>
        <v>0</v>
      </c>
      <c r="T36" s="56">
        <f t="shared" si="12"/>
        <v>0</v>
      </c>
      <c r="U36" s="56">
        <f t="shared" si="12"/>
        <v>0</v>
      </c>
      <c r="V36" s="56">
        <f t="shared" si="12"/>
        <v>0</v>
      </c>
      <c r="W36" s="56">
        <f t="shared" si="12"/>
        <v>0</v>
      </c>
      <c r="X36" s="56">
        <f t="shared" si="12"/>
        <v>0</v>
      </c>
      <c r="Y36" s="56">
        <f t="shared" si="12"/>
        <v>0</v>
      </c>
      <c r="Z36" s="56">
        <f t="shared" si="12"/>
        <v>0</v>
      </c>
      <c r="AA36" s="56">
        <f t="shared" si="12"/>
        <v>0</v>
      </c>
      <c r="AB36" s="56">
        <f t="shared" si="12"/>
        <v>0</v>
      </c>
      <c r="AC36" s="56">
        <f t="shared" si="12"/>
        <v>0</v>
      </c>
      <c r="AD36" s="56">
        <f t="shared" si="12"/>
        <v>0</v>
      </c>
      <c r="AE36" s="56">
        <f t="shared" si="12"/>
        <v>0</v>
      </c>
      <c r="AF36" s="56">
        <f t="shared" si="12"/>
        <v>0</v>
      </c>
      <c r="AG36" s="56">
        <f t="shared" si="12"/>
        <v>0</v>
      </c>
      <c r="AH36" s="56">
        <f t="shared" si="12"/>
        <v>0</v>
      </c>
      <c r="AI36" s="56">
        <f t="shared" si="12"/>
        <v>0</v>
      </c>
      <c r="AJ36" s="56">
        <f t="shared" si="12"/>
        <v>0</v>
      </c>
      <c r="AK36" s="56">
        <f t="shared" si="12"/>
        <v>0</v>
      </c>
      <c r="AL36" s="56">
        <f t="shared" si="12"/>
        <v>0</v>
      </c>
      <c r="AM36" s="56">
        <f t="shared" si="12"/>
        <v>0</v>
      </c>
      <c r="AN36" s="56">
        <f t="shared" si="12"/>
        <v>0</v>
      </c>
      <c r="AO36" s="56">
        <f t="shared" si="12"/>
        <v>0</v>
      </c>
      <c r="AP36" s="56">
        <f t="shared" si="12"/>
        <v>0</v>
      </c>
      <c r="AQ36" s="56">
        <f t="shared" si="12"/>
        <v>0</v>
      </c>
      <c r="AR36" s="56">
        <f t="shared" si="12"/>
        <v>0</v>
      </c>
      <c r="AS36" s="56">
        <f t="shared" si="12"/>
        <v>0</v>
      </c>
      <c r="AT36" s="56">
        <f t="shared" si="12"/>
        <v>0</v>
      </c>
      <c r="AU36" s="56">
        <f t="shared" si="12"/>
        <v>0</v>
      </c>
      <c r="AV36" s="56">
        <f t="shared" si="12"/>
        <v>0</v>
      </c>
      <c r="AW36" s="56">
        <f t="shared" si="12"/>
        <v>0</v>
      </c>
      <c r="AX36" s="56">
        <f t="shared" si="12"/>
        <v>3.1114824123306626</v>
      </c>
      <c r="AY36" s="56">
        <f t="shared" si="12"/>
        <v>3.0504681400417359</v>
      </c>
      <c r="AZ36" s="56">
        <f t="shared" si="12"/>
        <v>2.9906503204173638</v>
      </c>
      <c r="BA36" s="56">
        <f t="shared" si="12"/>
        <v>2.9320054917505582</v>
      </c>
      <c r="BB36" s="56">
        <f t="shared" si="12"/>
        <v>2.8745106524040951</v>
      </c>
      <c r="BC36" s="56">
        <f t="shared" si="12"/>
        <v>2.8181432517888267</v>
      </c>
      <c r="BD36" s="56">
        <f t="shared" si="12"/>
        <v>2.7628811815189045</v>
      </c>
      <c r="BE36" s="56">
        <f t="shared" si="12"/>
        <v>6.8719538818307635</v>
      </c>
      <c r="BF36" s="56">
        <f t="shared" si="12"/>
        <v>6.7371990576860563</v>
      </c>
      <c r="BG36" s="56">
        <f t="shared" si="12"/>
        <v>6.6050866934504997</v>
      </c>
      <c r="BH36" s="56">
        <f t="shared" si="12"/>
        <v>6.4755649720970165</v>
      </c>
      <c r="BI36" s="56">
        <f t="shared" si="12"/>
        <v>6.348583092698826</v>
      </c>
      <c r="BJ36" s="56">
        <f t="shared" si="12"/>
        <v>6.2240912505043351</v>
      </c>
      <c r="BK36" s="56">
        <f t="shared" si="12"/>
        <v>6.1020406174027526</v>
      </c>
      <c r="BL36" s="56">
        <f t="shared" si="12"/>
        <v>5.9823833227727565</v>
      </c>
      <c r="BM36" s="56">
        <f t="shared" si="12"/>
        <v>5.8650724347067111</v>
      </c>
      <c r="BN36" s="56">
        <f t="shared" si="12"/>
        <v>5.7500619416030645</v>
      </c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61"/>
      <c r="DG36" s="61"/>
      <c r="DH36" s="61"/>
      <c r="DI36" s="61"/>
      <c r="DJ36" s="61"/>
      <c r="DK36" s="61"/>
      <c r="DL36" s="61"/>
    </row>
    <row r="37" spans="4:116" x14ac:dyDescent="0.25">
      <c r="D37" t="s">
        <v>102</v>
      </c>
      <c r="E37" t="s">
        <v>103</v>
      </c>
      <c r="F37">
        <f>LN(2)/25</f>
        <v>2.7725887222397813E-2</v>
      </c>
      <c r="G37" s="56">
        <v>0</v>
      </c>
      <c r="H37" s="56">
        <f>G37*EXP(-$F$37)+G33*(1-EXP(-$F$37))/$F$37</f>
        <v>0</v>
      </c>
      <c r="I37" s="56">
        <f t="shared" ref="I37:BN37" si="13">H37*EXP(-$F$37)+H33*(1-EXP(-$F$37))/$F$37</f>
        <v>0</v>
      </c>
      <c r="J37" s="56">
        <f t="shared" si="13"/>
        <v>0</v>
      </c>
      <c r="K37" s="56">
        <f t="shared" si="13"/>
        <v>0</v>
      </c>
      <c r="L37" s="56">
        <f t="shared" si="13"/>
        <v>0</v>
      </c>
      <c r="M37" s="56">
        <f t="shared" si="13"/>
        <v>0</v>
      </c>
      <c r="N37" s="56">
        <f t="shared" si="13"/>
        <v>0</v>
      </c>
      <c r="O37" s="56">
        <f t="shared" si="13"/>
        <v>0</v>
      </c>
      <c r="P37" s="56">
        <f t="shared" si="13"/>
        <v>0</v>
      </c>
      <c r="Q37" s="56">
        <f t="shared" si="13"/>
        <v>0</v>
      </c>
      <c r="R37" s="56">
        <f t="shared" si="13"/>
        <v>0</v>
      </c>
      <c r="S37" s="56">
        <f t="shared" si="13"/>
        <v>3.2010839930104487</v>
      </c>
      <c r="T37" s="56">
        <f t="shared" si="13"/>
        <v>3.1135501828838867</v>
      </c>
      <c r="U37" s="56">
        <f t="shared" si="13"/>
        <v>3.0284099893984386</v>
      </c>
      <c r="V37" s="56">
        <f t="shared" si="13"/>
        <v>2.9455979589811787</v>
      </c>
      <c r="W37" s="56">
        <f t="shared" si="13"/>
        <v>7.1865138184546797</v>
      </c>
      <c r="X37" s="56">
        <f t="shared" si="13"/>
        <v>6.9899982201666999</v>
      </c>
      <c r="Y37" s="56">
        <f t="shared" si="13"/>
        <v>6.7988563512482107</v>
      </c>
      <c r="Z37" s="56">
        <f t="shared" si="13"/>
        <v>6.6129412667870122</v>
      </c>
      <c r="AA37" s="56">
        <f t="shared" si="13"/>
        <v>14.987734530496999</v>
      </c>
      <c r="AB37" s="56">
        <f t="shared" si="13"/>
        <v>14.577894141589855</v>
      </c>
      <c r="AC37" s="56">
        <f t="shared" si="13"/>
        <v>14.179260859669945</v>
      </c>
      <c r="AD37" s="56">
        <f t="shared" si="13"/>
        <v>13.791528225807349</v>
      </c>
      <c r="AE37" s="56">
        <f t="shared" si="13"/>
        <v>13.414398161207698</v>
      </c>
      <c r="AF37" s="56">
        <f t="shared" si="13"/>
        <v>22.127018972777478</v>
      </c>
      <c r="AG37" s="56">
        <f t="shared" si="13"/>
        <v>21.521954475357521</v>
      </c>
      <c r="AH37" s="56">
        <f t="shared" si="13"/>
        <v>20.933435498438474</v>
      </c>
      <c r="AI37" s="56">
        <f t="shared" si="13"/>
        <v>20.361009603892146</v>
      </c>
      <c r="AJ37" s="56">
        <f t="shared" si="13"/>
        <v>19.804236725534757</v>
      </c>
      <c r="AK37" s="56">
        <f t="shared" si="13"/>
        <v>29.287901881652729</v>
      </c>
      <c r="AL37" s="56">
        <f t="shared" si="13"/>
        <v>28.487022664515113</v>
      </c>
      <c r="AM37" s="56">
        <f t="shared" si="13"/>
        <v>27.708043531686535</v>
      </c>
      <c r="AN37" s="56">
        <f t="shared" si="13"/>
        <v>26.950365624209883</v>
      </c>
      <c r="AO37" s="56">
        <f t="shared" si="13"/>
        <v>26.213406458957731</v>
      </c>
      <c r="AP37" s="56">
        <f t="shared" si="13"/>
        <v>25.496599480834398</v>
      </c>
      <c r="AQ37" s="56">
        <f t="shared" si="13"/>
        <v>36.978063182449205</v>
      </c>
      <c r="AR37" s="56">
        <f t="shared" si="13"/>
        <v>35.966896100133305</v>
      </c>
      <c r="AS37" s="56">
        <f t="shared" si="13"/>
        <v>34.9833794348583</v>
      </c>
      <c r="AT37" s="56">
        <f t="shared" si="13"/>
        <v>34.026757084516127</v>
      </c>
      <c r="AU37" s="56">
        <f t="shared" si="13"/>
        <v>33.096293622650649</v>
      </c>
      <c r="AV37" s="56">
        <f t="shared" si="13"/>
        <v>32.191273733080827</v>
      </c>
      <c r="AW37" s="56">
        <f t="shared" si="13"/>
        <v>31.311001659984221</v>
      </c>
      <c r="AX37" s="56">
        <f t="shared" si="13"/>
        <v>41.818648848205029</v>
      </c>
      <c r="AY37" s="56">
        <f t="shared" si="13"/>
        <v>40.675115696303699</v>
      </c>
      <c r="AZ37" s="56">
        <f t="shared" si="13"/>
        <v>39.562852518576904</v>
      </c>
      <c r="BA37" s="56">
        <f t="shared" si="13"/>
        <v>38.481004235936425</v>
      </c>
      <c r="BB37" s="56">
        <f t="shared" si="13"/>
        <v>37.428739151476677</v>
      </c>
      <c r="BC37" s="56">
        <f t="shared" si="13"/>
        <v>36.405248311087696</v>
      </c>
      <c r="BD37" s="56">
        <f t="shared" si="13"/>
        <v>35.4097448815522</v>
      </c>
      <c r="BE37" s="56">
        <f t="shared" si="13"/>
        <v>42.735181163902944</v>
      </c>
      <c r="BF37" s="56">
        <f t="shared" si="13"/>
        <v>41.566585387630511</v>
      </c>
      <c r="BG37" s="56">
        <f t="shared" si="13"/>
        <v>40.429944924314029</v>
      </c>
      <c r="BH37" s="56">
        <f t="shared" si="13"/>
        <v>39.324385954240263</v>
      </c>
      <c r="BI37" s="56">
        <f t="shared" si="13"/>
        <v>38.249058552341985</v>
      </c>
      <c r="BJ37" s="56">
        <f t="shared" si="13"/>
        <v>37.203136034797623</v>
      </c>
      <c r="BK37" s="56">
        <f t="shared" si="13"/>
        <v>36.185814323498185</v>
      </c>
      <c r="BL37" s="56">
        <f t="shared" si="13"/>
        <v>35.196311327892857</v>
      </c>
      <c r="BM37" s="56">
        <f t="shared" si="13"/>
        <v>34.233866343738057</v>
      </c>
      <c r="BN37" s="56">
        <f t="shared" si="13"/>
        <v>33.297739468287752</v>
      </c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61"/>
      <c r="DG37" s="61"/>
      <c r="DH37" s="61"/>
      <c r="DI37" s="61"/>
      <c r="DJ37" s="61"/>
      <c r="DK37" s="61"/>
      <c r="DL37" s="61"/>
    </row>
    <row r="38" spans="4:116" x14ac:dyDescent="0.25">
      <c r="D38" t="s">
        <v>104</v>
      </c>
      <c r="E38" t="s">
        <v>105</v>
      </c>
      <c r="F38">
        <f>LN(2)/2</f>
        <v>0.34657359027997264</v>
      </c>
      <c r="G38" s="56">
        <v>0</v>
      </c>
      <c r="H38" s="56">
        <f>G38*EXP(-$F$38)+G34*(1-EXP(-$F$38))/$F$38</f>
        <v>0</v>
      </c>
      <c r="I38" s="56">
        <f t="shared" ref="I38:BN38" si="14">H38*EXP(-$F$38)+H34*(1-EXP(-$F$38))/$F$38</f>
        <v>0</v>
      </c>
      <c r="J38" s="56">
        <f t="shared" si="14"/>
        <v>0</v>
      </c>
      <c r="K38" s="56">
        <f t="shared" si="14"/>
        <v>0</v>
      </c>
      <c r="L38" s="56">
        <f t="shared" si="14"/>
        <v>0</v>
      </c>
      <c r="M38" s="56">
        <f t="shared" si="14"/>
        <v>0</v>
      </c>
      <c r="N38" s="56">
        <f t="shared" si="14"/>
        <v>0</v>
      </c>
      <c r="O38" s="56">
        <f t="shared" si="14"/>
        <v>0</v>
      </c>
      <c r="P38" s="56">
        <f t="shared" si="14"/>
        <v>0</v>
      </c>
      <c r="Q38" s="56">
        <f t="shared" si="14"/>
        <v>0</v>
      </c>
      <c r="R38" s="56">
        <f t="shared" si="14"/>
        <v>0</v>
      </c>
      <c r="S38" s="56">
        <f t="shared" si="14"/>
        <v>2.2442303687336267</v>
      </c>
      <c r="T38" s="56">
        <f t="shared" si="14"/>
        <v>1.5869105122763336</v>
      </c>
      <c r="U38" s="56">
        <f t="shared" si="14"/>
        <v>1.1221151843668136</v>
      </c>
      <c r="V38" s="56">
        <f t="shared" si="14"/>
        <v>0.79345525613816692</v>
      </c>
      <c r="W38" s="56">
        <f t="shared" si="14"/>
        <v>3.5907685899738038</v>
      </c>
      <c r="X38" s="56">
        <f t="shared" si="14"/>
        <v>2.5390568196421346</v>
      </c>
      <c r="Y38" s="56">
        <f t="shared" si="14"/>
        <v>1.7953842949869023</v>
      </c>
      <c r="Z38" s="56">
        <f t="shared" si="14"/>
        <v>1.2695284098210675</v>
      </c>
      <c r="AA38" s="56">
        <f t="shared" si="14"/>
        <v>5.7851271727355726</v>
      </c>
      <c r="AB38" s="56">
        <f t="shared" si="14"/>
        <v>4.0907026538678828</v>
      </c>
      <c r="AC38" s="56">
        <f t="shared" si="14"/>
        <v>2.8925635863677863</v>
      </c>
      <c r="AD38" s="56">
        <f t="shared" si="14"/>
        <v>2.0453513269339414</v>
      </c>
      <c r="AE38" s="56">
        <f t="shared" si="14"/>
        <v>1.4462817931838932</v>
      </c>
      <c r="AF38" s="56">
        <f t="shared" si="14"/>
        <v>5.2119056851030745</v>
      </c>
      <c r="AG38" s="56">
        <f t="shared" si="14"/>
        <v>3.6853738528411029</v>
      </c>
      <c r="AH38" s="56">
        <f t="shared" si="14"/>
        <v>2.6059528425515377</v>
      </c>
      <c r="AI38" s="56">
        <f t="shared" si="14"/>
        <v>1.8426869264205519</v>
      </c>
      <c r="AJ38" s="56">
        <f t="shared" si="14"/>
        <v>1.3029764212757691</v>
      </c>
      <c r="AK38" s="56">
        <f t="shared" si="14"/>
        <v>5.5469516121001403</v>
      </c>
      <c r="AL38" s="56">
        <f t="shared" si="14"/>
        <v>3.9222870998296613</v>
      </c>
      <c r="AM38" s="56">
        <f t="shared" si="14"/>
        <v>2.7734758060500706</v>
      </c>
      <c r="AN38" s="56">
        <f t="shared" si="14"/>
        <v>1.9611435499148309</v>
      </c>
      <c r="AO38" s="56">
        <f t="shared" si="14"/>
        <v>1.3867379030250355</v>
      </c>
      <c r="AP38" s="56">
        <f t="shared" si="14"/>
        <v>0.98057177495741565</v>
      </c>
      <c r="AQ38" s="56">
        <f t="shared" si="14"/>
        <v>5.7179513881772506</v>
      </c>
      <c r="AR38" s="56">
        <f t="shared" si="14"/>
        <v>4.0432022010751671</v>
      </c>
      <c r="AS38" s="56">
        <f t="shared" si="14"/>
        <v>2.8589756940886257</v>
      </c>
      <c r="AT38" s="56">
        <f t="shared" si="14"/>
        <v>2.021601100537584</v>
      </c>
      <c r="AU38" s="56">
        <f t="shared" si="14"/>
        <v>1.4294878470443131</v>
      </c>
      <c r="AV38" s="56">
        <f t="shared" si="14"/>
        <v>1.010800550268792</v>
      </c>
      <c r="AW38" s="56">
        <f t="shared" si="14"/>
        <v>0.71474392352215654</v>
      </c>
      <c r="AX38" s="56">
        <f t="shared" si="14"/>
        <v>5.8167454811373132</v>
      </c>
      <c r="AY38" s="56">
        <f t="shared" si="14"/>
        <v>4.1130601741484014</v>
      </c>
      <c r="AZ38" s="56">
        <f t="shared" si="14"/>
        <v>2.908372740568657</v>
      </c>
      <c r="BA38" s="56">
        <f t="shared" si="14"/>
        <v>2.0565300870742012</v>
      </c>
      <c r="BB38" s="56">
        <f t="shared" si="14"/>
        <v>1.4541863702843287</v>
      </c>
      <c r="BC38" s="56">
        <f t="shared" si="14"/>
        <v>1.0282650435371006</v>
      </c>
      <c r="BD38" s="56">
        <f t="shared" si="14"/>
        <v>0.72709318514216437</v>
      </c>
      <c r="BE38" s="56">
        <f t="shared" si="14"/>
        <v>4.0674972722634601</v>
      </c>
      <c r="BF38" s="56">
        <f t="shared" si="14"/>
        <v>2.8761549036752778</v>
      </c>
      <c r="BG38" s="56">
        <f t="shared" si="14"/>
        <v>2.0337486361317305</v>
      </c>
      <c r="BH38" s="56">
        <f t="shared" si="14"/>
        <v>1.4380774518376391</v>
      </c>
      <c r="BI38" s="56">
        <f t="shared" si="14"/>
        <v>1.0168743180658655</v>
      </c>
      <c r="BJ38" s="56">
        <f t="shared" si="14"/>
        <v>0.71903872591881968</v>
      </c>
      <c r="BK38" s="56">
        <f t="shared" si="14"/>
        <v>0.50843715903293274</v>
      </c>
      <c r="BL38" s="56">
        <f t="shared" si="14"/>
        <v>0.35951936295940984</v>
      </c>
      <c r="BM38" s="56">
        <f t="shared" si="14"/>
        <v>0.25421857951646637</v>
      </c>
      <c r="BN38" s="56">
        <f t="shared" si="14"/>
        <v>0.17975968147970492</v>
      </c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61"/>
      <c r="DG38" s="61"/>
      <c r="DH38" s="61"/>
      <c r="DI38" s="61"/>
      <c r="DJ38" s="61"/>
      <c r="DK38" s="61"/>
      <c r="DL38" s="61"/>
    </row>
    <row r="39" spans="4:116" x14ac:dyDescent="0.25">
      <c r="D39" t="s">
        <v>106</v>
      </c>
      <c r="E39" s="76" t="s">
        <v>107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6">
        <v>0</v>
      </c>
      <c r="AE39" s="56">
        <v>0</v>
      </c>
      <c r="AF39" s="56">
        <v>0</v>
      </c>
      <c r="AG39" s="56">
        <v>0</v>
      </c>
      <c r="AH39" s="56">
        <v>0</v>
      </c>
      <c r="AI39" s="56">
        <v>0</v>
      </c>
      <c r="AJ39" s="56">
        <v>0</v>
      </c>
      <c r="AK39" s="56">
        <v>0</v>
      </c>
      <c r="AL39" s="56">
        <v>0</v>
      </c>
      <c r="AM39" s="56">
        <v>0</v>
      </c>
      <c r="AN39" s="56">
        <v>0</v>
      </c>
      <c r="AO39" s="56">
        <v>0</v>
      </c>
      <c r="AP39" s="56">
        <v>0</v>
      </c>
      <c r="AQ39" s="56">
        <v>0</v>
      </c>
      <c r="AR39" s="56">
        <v>0</v>
      </c>
      <c r="AS39" s="56">
        <v>0</v>
      </c>
      <c r="AT39" s="56">
        <v>0</v>
      </c>
      <c r="AU39" s="56">
        <v>0</v>
      </c>
      <c r="AV39" s="56">
        <v>0</v>
      </c>
      <c r="AW39" s="56">
        <v>0</v>
      </c>
      <c r="AX39" s="56">
        <v>0</v>
      </c>
      <c r="AY39" s="56">
        <v>0</v>
      </c>
      <c r="AZ39" s="56">
        <v>0</v>
      </c>
      <c r="BA39" s="56">
        <v>0</v>
      </c>
      <c r="BB39" s="56">
        <v>0</v>
      </c>
      <c r="BC39" s="56">
        <v>0</v>
      </c>
      <c r="BD39" s="56">
        <v>0</v>
      </c>
      <c r="BE39" s="56">
        <v>0</v>
      </c>
      <c r="BF39" s="56">
        <v>0</v>
      </c>
      <c r="BG39" s="56">
        <v>0</v>
      </c>
      <c r="BH39" s="56">
        <v>0</v>
      </c>
      <c r="BI39" s="56">
        <v>0</v>
      </c>
      <c r="BJ39" s="56">
        <v>0</v>
      </c>
      <c r="BK39" s="56">
        <v>0</v>
      </c>
      <c r="BL39" s="56">
        <v>0</v>
      </c>
      <c r="BM39" s="56">
        <v>0</v>
      </c>
      <c r="BN39" s="56">
        <v>0</v>
      </c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61"/>
      <c r="DG39" s="61"/>
      <c r="DH39" s="61"/>
      <c r="DI39" s="61"/>
      <c r="DJ39" s="61"/>
      <c r="DK39" s="61"/>
      <c r="DL39" s="61"/>
    </row>
    <row r="40" spans="4:116" x14ac:dyDescent="0.25">
      <c r="D40" t="s">
        <v>108</v>
      </c>
      <c r="G40" s="56">
        <f>SUM(G36:G39)</f>
        <v>0</v>
      </c>
      <c r="H40" s="56">
        <f>SUM(H36:H39)</f>
        <v>0</v>
      </c>
      <c r="I40" s="56">
        <f t="shared" ref="I40:BN40" si="15">SUM(I36:I39)</f>
        <v>0</v>
      </c>
      <c r="J40" s="56">
        <f t="shared" si="15"/>
        <v>0</v>
      </c>
      <c r="K40" s="56">
        <f t="shared" si="15"/>
        <v>0</v>
      </c>
      <c r="L40" s="56">
        <f t="shared" si="15"/>
        <v>0</v>
      </c>
      <c r="M40" s="56">
        <f t="shared" si="15"/>
        <v>0</v>
      </c>
      <c r="N40" s="56">
        <f t="shared" si="15"/>
        <v>0</v>
      </c>
      <c r="O40" s="56">
        <f t="shared" si="15"/>
        <v>0</v>
      </c>
      <c r="P40" s="56">
        <f t="shared" si="15"/>
        <v>0</v>
      </c>
      <c r="Q40" s="56">
        <f t="shared" si="15"/>
        <v>0</v>
      </c>
      <c r="R40" s="56">
        <f t="shared" si="15"/>
        <v>0</v>
      </c>
      <c r="S40" s="56">
        <f t="shared" si="15"/>
        <v>5.4453143617440753</v>
      </c>
      <c r="T40" s="56">
        <f t="shared" si="15"/>
        <v>4.7004606951602206</v>
      </c>
      <c r="U40" s="56">
        <f t="shared" si="15"/>
        <v>4.150525173765252</v>
      </c>
      <c r="V40" s="56">
        <f t="shared" si="15"/>
        <v>3.7390532151193456</v>
      </c>
      <c r="W40" s="56">
        <f t="shared" si="15"/>
        <v>10.777282408428484</v>
      </c>
      <c r="X40" s="56">
        <f t="shared" si="15"/>
        <v>9.5290550398088349</v>
      </c>
      <c r="Y40" s="56">
        <f t="shared" si="15"/>
        <v>8.5942406462351126</v>
      </c>
      <c r="Z40" s="56">
        <f t="shared" si="15"/>
        <v>7.8824696766080802</v>
      </c>
      <c r="AA40" s="56">
        <f t="shared" si="15"/>
        <v>20.772861703232572</v>
      </c>
      <c r="AB40" s="56">
        <f t="shared" si="15"/>
        <v>18.668596795457738</v>
      </c>
      <c r="AC40" s="56">
        <f t="shared" si="15"/>
        <v>17.071824446037731</v>
      </c>
      <c r="AD40" s="56">
        <f t="shared" si="15"/>
        <v>15.836879552741291</v>
      </c>
      <c r="AE40" s="56">
        <f t="shared" si="15"/>
        <v>14.860679954391591</v>
      </c>
      <c r="AF40" s="56">
        <f t="shared" si="15"/>
        <v>27.338924657880554</v>
      </c>
      <c r="AG40" s="56">
        <f t="shared" si="15"/>
        <v>25.207328328198624</v>
      </c>
      <c r="AH40" s="56">
        <f t="shared" si="15"/>
        <v>23.539388340990012</v>
      </c>
      <c r="AI40" s="56">
        <f t="shared" si="15"/>
        <v>22.203696530312698</v>
      </c>
      <c r="AJ40" s="56">
        <f t="shared" si="15"/>
        <v>21.107213146810526</v>
      </c>
      <c r="AK40" s="56">
        <f t="shared" si="15"/>
        <v>34.834853493752867</v>
      </c>
      <c r="AL40" s="56">
        <f t="shared" si="15"/>
        <v>32.409309764344776</v>
      </c>
      <c r="AM40" s="56">
        <f t="shared" si="15"/>
        <v>30.481519337736607</v>
      </c>
      <c r="AN40" s="56">
        <f t="shared" si="15"/>
        <v>28.911509174124713</v>
      </c>
      <c r="AO40" s="56">
        <f t="shared" si="15"/>
        <v>27.600144361982768</v>
      </c>
      <c r="AP40" s="56">
        <f t="shared" si="15"/>
        <v>26.477171255791813</v>
      </c>
      <c r="AQ40" s="56">
        <f t="shared" si="15"/>
        <v>42.696014570626453</v>
      </c>
      <c r="AR40" s="56">
        <f t="shared" si="15"/>
        <v>40.010098301208473</v>
      </c>
      <c r="AS40" s="56">
        <f t="shared" si="15"/>
        <v>37.842355128946927</v>
      </c>
      <c r="AT40" s="56">
        <f t="shared" si="15"/>
        <v>36.048358185053715</v>
      </c>
      <c r="AU40" s="56">
        <f t="shared" si="15"/>
        <v>34.525781469694962</v>
      </c>
      <c r="AV40" s="56">
        <f t="shared" si="15"/>
        <v>33.202074283349617</v>
      </c>
      <c r="AW40" s="56">
        <f t="shared" si="15"/>
        <v>32.025745583506378</v>
      </c>
      <c r="AX40" s="56">
        <f t="shared" si="15"/>
        <v>50.746876741672999</v>
      </c>
      <c r="AY40" s="56">
        <f t="shared" si="15"/>
        <v>47.838644010493837</v>
      </c>
      <c r="AZ40" s="56">
        <f t="shared" si="15"/>
        <v>45.461875579562928</v>
      </c>
      <c r="BA40" s="56">
        <f t="shared" si="15"/>
        <v>43.469539814761184</v>
      </c>
      <c r="BB40" s="56">
        <f t="shared" si="15"/>
        <v>41.7574361741651</v>
      </c>
      <c r="BC40" s="56">
        <f t="shared" si="15"/>
        <v>40.251656606413626</v>
      </c>
      <c r="BD40" s="56">
        <f t="shared" si="15"/>
        <v>38.899719248213273</v>
      </c>
      <c r="BE40" s="56">
        <f t="shared" si="15"/>
        <v>53.674632317997165</v>
      </c>
      <c r="BF40" s="56">
        <f t="shared" si="15"/>
        <v>51.179939348991844</v>
      </c>
      <c r="BG40" s="56">
        <f t="shared" si="15"/>
        <v>49.068780253896264</v>
      </c>
      <c r="BH40" s="56">
        <f t="shared" si="15"/>
        <v>47.238028378174917</v>
      </c>
      <c r="BI40" s="56">
        <f t="shared" si="15"/>
        <v>45.614515963106676</v>
      </c>
      <c r="BJ40" s="56">
        <f t="shared" si="15"/>
        <v>44.146266011220781</v>
      </c>
      <c r="BK40" s="56">
        <f t="shared" si="15"/>
        <v>42.796292099933865</v>
      </c>
      <c r="BL40" s="56">
        <f t="shared" si="15"/>
        <v>41.538214013625023</v>
      </c>
      <c r="BM40" s="56">
        <f t="shared" si="15"/>
        <v>40.353157357961237</v>
      </c>
      <c r="BN40" s="56">
        <f t="shared" si="15"/>
        <v>39.227561091370518</v>
      </c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61"/>
      <c r="DG40" s="61"/>
      <c r="DH40" s="61"/>
      <c r="DI40" s="61"/>
      <c r="DJ40" s="61"/>
      <c r="DK40" s="61"/>
      <c r="DL40" s="61"/>
    </row>
    <row r="41" spans="4:116" x14ac:dyDescent="0.25">
      <c r="D41" t="s">
        <v>109</v>
      </c>
      <c r="E41" t="s">
        <v>110</v>
      </c>
      <c r="G41" s="56">
        <f>G40*44/12</f>
        <v>0</v>
      </c>
      <c r="H41" s="56">
        <f t="shared" ref="H41:BN41" si="16">H40*44/12</f>
        <v>0</v>
      </c>
      <c r="I41" s="56">
        <f t="shared" si="16"/>
        <v>0</v>
      </c>
      <c r="J41" s="56">
        <f t="shared" si="16"/>
        <v>0</v>
      </c>
      <c r="K41" s="56">
        <f t="shared" si="16"/>
        <v>0</v>
      </c>
      <c r="L41" s="56">
        <f t="shared" si="16"/>
        <v>0</v>
      </c>
      <c r="M41" s="56">
        <f t="shared" si="16"/>
        <v>0</v>
      </c>
      <c r="N41" s="56">
        <f t="shared" si="16"/>
        <v>0</v>
      </c>
      <c r="O41" s="56">
        <f t="shared" si="16"/>
        <v>0</v>
      </c>
      <c r="P41" s="56">
        <f t="shared" si="16"/>
        <v>0</v>
      </c>
      <c r="Q41" s="56">
        <f t="shared" si="16"/>
        <v>0</v>
      </c>
      <c r="R41" s="56">
        <f t="shared" si="16"/>
        <v>0</v>
      </c>
      <c r="S41" s="56">
        <f t="shared" si="16"/>
        <v>19.966152659728277</v>
      </c>
      <c r="T41" s="56">
        <f t="shared" si="16"/>
        <v>17.23502254892081</v>
      </c>
      <c r="U41" s="56">
        <f t="shared" si="16"/>
        <v>15.218592303805925</v>
      </c>
      <c r="V41" s="56">
        <f t="shared" si="16"/>
        <v>13.709861788770935</v>
      </c>
      <c r="W41" s="56">
        <f t="shared" si="16"/>
        <v>39.516702164237778</v>
      </c>
      <c r="X41" s="56">
        <f t="shared" si="16"/>
        <v>34.939868479299058</v>
      </c>
      <c r="Y41" s="56">
        <f t="shared" si="16"/>
        <v>31.512215702862079</v>
      </c>
      <c r="Z41" s="56">
        <f t="shared" si="16"/>
        <v>28.902388814229628</v>
      </c>
      <c r="AA41" s="56">
        <f t="shared" si="16"/>
        <v>76.167159578519431</v>
      </c>
      <c r="AB41" s="56">
        <f t="shared" si="16"/>
        <v>68.451521583345041</v>
      </c>
      <c r="AC41" s="56">
        <f t="shared" si="16"/>
        <v>62.596689635471677</v>
      </c>
      <c r="AD41" s="56">
        <f t="shared" si="16"/>
        <v>58.068558360051405</v>
      </c>
      <c r="AE41" s="56">
        <f t="shared" si="16"/>
        <v>54.489159832769168</v>
      </c>
      <c r="AF41" s="56">
        <f t="shared" si="16"/>
        <v>100.24272374556203</v>
      </c>
      <c r="AG41" s="56">
        <f t="shared" si="16"/>
        <v>92.426870536728288</v>
      </c>
      <c r="AH41" s="56">
        <f t="shared" si="16"/>
        <v>86.311090583630047</v>
      </c>
      <c r="AI41" s="56">
        <f t="shared" si="16"/>
        <v>81.413553944479887</v>
      </c>
      <c r="AJ41" s="56">
        <f t="shared" si="16"/>
        <v>77.393114871638588</v>
      </c>
      <c r="AK41" s="56">
        <f t="shared" si="16"/>
        <v>127.7277961437605</v>
      </c>
      <c r="AL41" s="56">
        <f t="shared" si="16"/>
        <v>118.83413580259752</v>
      </c>
      <c r="AM41" s="56">
        <f t="shared" si="16"/>
        <v>111.76557090503422</v>
      </c>
      <c r="AN41" s="56">
        <f t="shared" si="16"/>
        <v>106.00886697179061</v>
      </c>
      <c r="AO41" s="56">
        <f t="shared" si="16"/>
        <v>101.20052932727015</v>
      </c>
      <c r="AP41" s="56">
        <f t="shared" si="16"/>
        <v>97.082961271236641</v>
      </c>
      <c r="AQ41" s="56">
        <f t="shared" si="16"/>
        <v>156.55205342563033</v>
      </c>
      <c r="AR41" s="56">
        <f t="shared" si="16"/>
        <v>146.70369377109773</v>
      </c>
      <c r="AS41" s="56">
        <f t="shared" si="16"/>
        <v>138.75530213947206</v>
      </c>
      <c r="AT41" s="56">
        <f t="shared" si="16"/>
        <v>132.17731334519695</v>
      </c>
      <c r="AU41" s="56">
        <f t="shared" si="16"/>
        <v>126.5945320555482</v>
      </c>
      <c r="AV41" s="56">
        <f t="shared" si="16"/>
        <v>121.74093903894861</v>
      </c>
      <c r="AW41" s="56">
        <f t="shared" si="16"/>
        <v>117.42773380619006</v>
      </c>
      <c r="AX41" s="56">
        <f t="shared" si="16"/>
        <v>186.07188138613432</v>
      </c>
      <c r="AY41" s="56">
        <f t="shared" si="16"/>
        <v>175.40836137181074</v>
      </c>
      <c r="AZ41" s="56">
        <f t="shared" si="16"/>
        <v>166.69354379173072</v>
      </c>
      <c r="BA41" s="56">
        <f t="shared" si="16"/>
        <v>159.38831265412435</v>
      </c>
      <c r="BB41" s="56">
        <f t="shared" si="16"/>
        <v>153.11059930527202</v>
      </c>
      <c r="BC41" s="56">
        <f t="shared" si="16"/>
        <v>147.58940755684998</v>
      </c>
      <c r="BD41" s="56">
        <f t="shared" si="16"/>
        <v>142.63230391011533</v>
      </c>
      <c r="BE41" s="56">
        <f t="shared" si="16"/>
        <v>196.80698516598963</v>
      </c>
      <c r="BF41" s="56">
        <f t="shared" si="16"/>
        <v>187.65977761297009</v>
      </c>
      <c r="BG41" s="56">
        <f t="shared" si="16"/>
        <v>179.91886093095297</v>
      </c>
      <c r="BH41" s="56">
        <f t="shared" si="16"/>
        <v>173.20610405330805</v>
      </c>
      <c r="BI41" s="56">
        <f t="shared" si="16"/>
        <v>167.25322519805781</v>
      </c>
      <c r="BJ41" s="56">
        <f t="shared" si="16"/>
        <v>161.86964204114287</v>
      </c>
      <c r="BK41" s="56">
        <f t="shared" si="16"/>
        <v>156.91973769975752</v>
      </c>
      <c r="BL41" s="56">
        <f t="shared" si="16"/>
        <v>152.30678471662509</v>
      </c>
      <c r="BM41" s="56">
        <f t="shared" si="16"/>
        <v>147.96157697919122</v>
      </c>
      <c r="BN41" s="56">
        <f t="shared" si="16"/>
        <v>143.83439066835857</v>
      </c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61"/>
      <c r="DG41" s="61"/>
      <c r="DH41" s="61"/>
      <c r="DI41" s="61"/>
      <c r="DJ41" s="61"/>
      <c r="DK41" s="61"/>
      <c r="DL41" s="61"/>
    </row>
    <row r="42" spans="4:116" x14ac:dyDescent="0.25"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61"/>
      <c r="DG42" s="61"/>
      <c r="DH42" s="61"/>
      <c r="DI42" s="61"/>
      <c r="DJ42" s="61"/>
      <c r="DK42" s="61"/>
      <c r="DL42" s="61"/>
    </row>
    <row r="43" spans="4:116" x14ac:dyDescent="0.25">
      <c r="E43" t="s">
        <v>111</v>
      </c>
      <c r="G43" s="56">
        <f t="shared" ref="G43:BN43" si="17">G41-G97</f>
        <v>0</v>
      </c>
      <c r="H43" s="56">
        <f t="shared" si="17"/>
        <v>0</v>
      </c>
      <c r="I43" s="56">
        <f t="shared" si="17"/>
        <v>0</v>
      </c>
      <c r="J43" s="56">
        <f t="shared" si="17"/>
        <v>0</v>
      </c>
      <c r="K43" s="56">
        <f t="shared" si="17"/>
        <v>0</v>
      </c>
      <c r="L43" s="56">
        <f t="shared" si="17"/>
        <v>0</v>
      </c>
      <c r="M43" s="56">
        <f t="shared" si="17"/>
        <v>0</v>
      </c>
      <c r="N43" s="56">
        <f t="shared" si="17"/>
        <v>0</v>
      </c>
      <c r="O43" s="56">
        <f t="shared" si="17"/>
        <v>0</v>
      </c>
      <c r="P43" s="56">
        <f t="shared" si="17"/>
        <v>0</v>
      </c>
      <c r="Q43" s="56">
        <f t="shared" si="17"/>
        <v>0</v>
      </c>
      <c r="R43" s="56">
        <f t="shared" si="17"/>
        <v>0</v>
      </c>
      <c r="S43" s="56">
        <f t="shared" si="17"/>
        <v>19.966152659728277</v>
      </c>
      <c r="T43" s="56">
        <f t="shared" si="17"/>
        <v>17.23502254892081</v>
      </c>
      <c r="U43" s="56">
        <f t="shared" si="17"/>
        <v>15.218592303805925</v>
      </c>
      <c r="V43" s="56">
        <f t="shared" si="17"/>
        <v>13.709861788770935</v>
      </c>
      <c r="W43" s="56">
        <f t="shared" si="17"/>
        <v>39.516702164237778</v>
      </c>
      <c r="X43" s="56">
        <f t="shared" si="17"/>
        <v>34.939868479299058</v>
      </c>
      <c r="Y43" s="56">
        <f t="shared" si="17"/>
        <v>31.512215702862079</v>
      </c>
      <c r="Z43" s="56">
        <f t="shared" si="17"/>
        <v>28.902388814229628</v>
      </c>
      <c r="AA43" s="56">
        <f t="shared" si="17"/>
        <v>76.167159578519431</v>
      </c>
      <c r="AB43" s="56">
        <f t="shared" si="17"/>
        <v>68.451521583345041</v>
      </c>
      <c r="AC43" s="56">
        <f t="shared" si="17"/>
        <v>62.596689635471677</v>
      </c>
      <c r="AD43" s="56">
        <f t="shared" si="17"/>
        <v>58.068558360051405</v>
      </c>
      <c r="AE43" s="56">
        <f t="shared" si="17"/>
        <v>54.489159832769168</v>
      </c>
      <c r="AF43" s="56">
        <f t="shared" si="17"/>
        <v>100.24272374556203</v>
      </c>
      <c r="AG43" s="56">
        <f t="shared" si="17"/>
        <v>92.426870536728288</v>
      </c>
      <c r="AH43" s="56">
        <f t="shared" si="17"/>
        <v>86.311090583630047</v>
      </c>
      <c r="AI43" s="56">
        <f t="shared" si="17"/>
        <v>81.413553944479887</v>
      </c>
      <c r="AJ43" s="56">
        <f t="shared" si="17"/>
        <v>77.393114871638588</v>
      </c>
      <c r="AK43" s="56">
        <f t="shared" si="17"/>
        <v>127.7277961437605</v>
      </c>
      <c r="AL43" s="56">
        <f t="shared" si="17"/>
        <v>118.83413580259752</v>
      </c>
      <c r="AM43" s="56">
        <f t="shared" si="17"/>
        <v>111.76557090503422</v>
      </c>
      <c r="AN43" s="56">
        <f t="shared" si="17"/>
        <v>106.00886697179061</v>
      </c>
      <c r="AO43" s="56">
        <f t="shared" si="17"/>
        <v>101.20052932727015</v>
      </c>
      <c r="AP43" s="56">
        <f t="shared" si="17"/>
        <v>97.082961271236641</v>
      </c>
      <c r="AQ43" s="56">
        <f t="shared" si="17"/>
        <v>156.55205342563033</v>
      </c>
      <c r="AR43" s="56">
        <f t="shared" si="17"/>
        <v>146.70369377109773</v>
      </c>
      <c r="AS43" s="56">
        <f t="shared" si="17"/>
        <v>138.75530213947206</v>
      </c>
      <c r="AT43" s="56">
        <f t="shared" si="17"/>
        <v>132.17731334519695</v>
      </c>
      <c r="AU43" s="56">
        <f t="shared" si="17"/>
        <v>126.5945320555482</v>
      </c>
      <c r="AV43" s="56">
        <f t="shared" si="17"/>
        <v>121.74093903894861</v>
      </c>
      <c r="AW43" s="56">
        <f t="shared" si="17"/>
        <v>117.42773380619006</v>
      </c>
      <c r="AX43" s="56">
        <f t="shared" si="17"/>
        <v>186.07188138613432</v>
      </c>
      <c r="AY43" s="56">
        <f t="shared" si="17"/>
        <v>175.40836137181074</v>
      </c>
      <c r="AZ43" s="56">
        <f t="shared" si="17"/>
        <v>166.69354379173072</v>
      </c>
      <c r="BA43" s="56">
        <f t="shared" si="17"/>
        <v>159.38831265412435</v>
      </c>
      <c r="BB43" s="56">
        <f t="shared" si="17"/>
        <v>153.11059930527202</v>
      </c>
      <c r="BC43" s="56">
        <f t="shared" si="17"/>
        <v>147.58940755684998</v>
      </c>
      <c r="BD43" s="56">
        <f t="shared" si="17"/>
        <v>142.63230391011533</v>
      </c>
      <c r="BE43" s="56">
        <f t="shared" si="17"/>
        <v>196.80698516598963</v>
      </c>
      <c r="BF43" s="56">
        <f t="shared" si="17"/>
        <v>187.65977761297009</v>
      </c>
      <c r="BG43" s="56">
        <f t="shared" si="17"/>
        <v>179.91886093095297</v>
      </c>
      <c r="BH43" s="56">
        <f t="shared" si="17"/>
        <v>173.20610405330805</v>
      </c>
      <c r="BI43" s="56">
        <f t="shared" si="17"/>
        <v>167.25322519805781</v>
      </c>
      <c r="BJ43" s="56">
        <f t="shared" si="17"/>
        <v>161.86964204114287</v>
      </c>
      <c r="BK43" s="56">
        <f t="shared" si="17"/>
        <v>156.91973769975752</v>
      </c>
      <c r="BL43" s="56">
        <f t="shared" si="17"/>
        <v>152.30678471662509</v>
      </c>
      <c r="BM43" s="56">
        <f t="shared" si="17"/>
        <v>147.96157697919122</v>
      </c>
      <c r="BN43" s="56">
        <f t="shared" si="17"/>
        <v>143.83439066835857</v>
      </c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61"/>
      <c r="DG43" s="61"/>
      <c r="DH43" s="61"/>
      <c r="DI43" s="61"/>
      <c r="DJ43" s="61"/>
      <c r="DK43" s="61"/>
      <c r="DL43" s="61"/>
    </row>
    <row r="44" spans="4:116" x14ac:dyDescent="0.25">
      <c r="E44" s="3" t="s">
        <v>112</v>
      </c>
      <c r="F44" s="14"/>
      <c r="G44" s="59">
        <f>1/30*SUM(G43:AJ43)</f>
        <v>31.952041571134998</v>
      </c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4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61"/>
      <c r="DG44" s="61"/>
      <c r="DH44" s="61"/>
      <c r="DI44" s="61"/>
      <c r="DJ44" s="61"/>
      <c r="DK44" s="61"/>
      <c r="DL44" s="61"/>
    </row>
    <row r="45" spans="4:116" ht="15.75" thickBot="1" x14ac:dyDescent="0.3">
      <c r="E45" s="3"/>
      <c r="F45" s="14"/>
      <c r="G45" s="59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4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</row>
    <row r="46" spans="4:116" ht="15.75" thickBot="1" x14ac:dyDescent="0.3">
      <c r="E46" s="77" t="s">
        <v>9</v>
      </c>
      <c r="F46" s="78"/>
      <c r="G46" s="65">
        <f>MIN(G44:G45)</f>
        <v>31.952041571134998</v>
      </c>
      <c r="H46" s="79" t="s">
        <v>113</v>
      </c>
      <c r="I46" s="65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1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4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</row>
    <row r="47" spans="4:116" x14ac:dyDescent="0.25">
      <c r="G47" s="61"/>
      <c r="H47" s="82" t="s">
        <v>114</v>
      </c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2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</row>
    <row r="48" spans="4:116" x14ac:dyDescent="0.25">
      <c r="D48" s="51" t="s">
        <v>115</v>
      </c>
      <c r="E48" s="5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2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</row>
    <row r="49" spans="4:116" x14ac:dyDescent="0.25">
      <c r="E49" t="s">
        <v>57</v>
      </c>
      <c r="F49" s="42" t="s">
        <v>136</v>
      </c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2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</row>
    <row r="50" spans="4:116" x14ac:dyDescent="0.25">
      <c r="D50" t="s">
        <v>116</v>
      </c>
      <c r="F50">
        <f>VLOOKUP(F49,'Référencement Essences'!$B$3:$C$6,2,0)</f>
        <v>0.25</v>
      </c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2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</row>
    <row r="51" spans="4:116" x14ac:dyDescent="0.25">
      <c r="D51" t="s">
        <v>117</v>
      </c>
      <c r="E51" s="14" t="s">
        <v>118</v>
      </c>
      <c r="G51" s="61">
        <f t="shared" ref="G51:AJ51" si="18">$F$50*G22*$F$3</f>
        <v>0</v>
      </c>
      <c r="H51" s="61">
        <f t="shared" si="18"/>
        <v>0</v>
      </c>
      <c r="I51" s="61">
        <f t="shared" si="18"/>
        <v>0</v>
      </c>
      <c r="J51" s="61">
        <f t="shared" si="18"/>
        <v>0</v>
      </c>
      <c r="K51" s="61">
        <f t="shared" si="18"/>
        <v>0</v>
      </c>
      <c r="L51" s="61">
        <f t="shared" si="18"/>
        <v>0</v>
      </c>
      <c r="M51" s="61">
        <f t="shared" si="18"/>
        <v>0</v>
      </c>
      <c r="N51" s="61">
        <f t="shared" si="18"/>
        <v>0</v>
      </c>
      <c r="O51" s="61">
        <f t="shared" si="18"/>
        <v>0</v>
      </c>
      <c r="P51" s="61">
        <f t="shared" si="18"/>
        <v>0</v>
      </c>
      <c r="Q51" s="61">
        <f t="shared" si="18"/>
        <v>0</v>
      </c>
      <c r="R51" s="61">
        <f t="shared" si="18"/>
        <v>5.3549999999999995</v>
      </c>
      <c r="S51" s="61">
        <f t="shared" si="18"/>
        <v>0</v>
      </c>
      <c r="T51" s="61">
        <f t="shared" si="18"/>
        <v>0</v>
      </c>
      <c r="U51" s="61">
        <f t="shared" si="18"/>
        <v>0</v>
      </c>
      <c r="V51" s="61">
        <f t="shared" si="18"/>
        <v>7.2292499999999995</v>
      </c>
      <c r="W51" s="61">
        <f t="shared" si="18"/>
        <v>0</v>
      </c>
      <c r="X51" s="61">
        <f t="shared" si="18"/>
        <v>0</v>
      </c>
      <c r="Y51" s="61">
        <f t="shared" si="18"/>
        <v>0</v>
      </c>
      <c r="Z51" s="61">
        <f t="shared" si="18"/>
        <v>13.11975</v>
      </c>
      <c r="AA51" s="61">
        <f t="shared" si="18"/>
        <v>0</v>
      </c>
      <c r="AB51" s="61">
        <f t="shared" si="18"/>
        <v>0</v>
      </c>
      <c r="AC51" s="61">
        <f t="shared" si="18"/>
        <v>0</v>
      </c>
      <c r="AD51" s="61">
        <f t="shared" si="18"/>
        <v>0</v>
      </c>
      <c r="AE51" s="61">
        <f t="shared" si="18"/>
        <v>12.852</v>
      </c>
      <c r="AF51" s="61">
        <f t="shared" si="18"/>
        <v>0</v>
      </c>
      <c r="AG51" s="61">
        <f t="shared" si="18"/>
        <v>0</v>
      </c>
      <c r="AH51" s="61">
        <f t="shared" si="18"/>
        <v>0</v>
      </c>
      <c r="AI51" s="61">
        <f t="shared" si="18"/>
        <v>0</v>
      </c>
      <c r="AJ51" s="61">
        <f t="shared" si="18"/>
        <v>14.19075</v>
      </c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</row>
    <row r="52" spans="4:116" x14ac:dyDescent="0.25">
      <c r="D52" s="14" t="s">
        <v>119</v>
      </c>
      <c r="F52" s="59">
        <f>SUM(G51:AJ51)</f>
        <v>52.746749999999999</v>
      </c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2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</row>
    <row r="53" spans="4:116" ht="15.75" thickBot="1" x14ac:dyDescent="0.3">
      <c r="E53" s="3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2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</row>
    <row r="54" spans="4:116" ht="15.75" thickBot="1" x14ac:dyDescent="0.3">
      <c r="E54" s="47" t="s">
        <v>56</v>
      </c>
      <c r="F54" s="78"/>
      <c r="G54" s="65">
        <f>F52-G104</f>
        <v>52.746749999999999</v>
      </c>
      <c r="H54" s="67" t="s">
        <v>120</v>
      </c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8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2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</row>
    <row r="55" spans="4:116" x14ac:dyDescent="0.25">
      <c r="G55" s="61"/>
      <c r="H55" s="82" t="s">
        <v>114</v>
      </c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2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</row>
    <row r="56" spans="4:116" x14ac:dyDescent="0.25"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2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</row>
    <row r="57" spans="4:116" x14ac:dyDescent="0.25"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2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</row>
    <row r="58" spans="4:116" x14ac:dyDescent="0.25">
      <c r="D58" s="39" t="s">
        <v>121</v>
      </c>
      <c r="E58" s="40"/>
      <c r="F58" s="40"/>
      <c r="G58" s="40"/>
      <c r="H58" s="40"/>
      <c r="I58" s="40"/>
      <c r="J58" s="40"/>
      <c r="K58" s="73"/>
      <c r="AJ58" s="41"/>
    </row>
    <row r="59" spans="4:116" x14ac:dyDescent="0.25">
      <c r="K59" s="73"/>
      <c r="AJ59" s="41"/>
    </row>
    <row r="60" spans="4:116" x14ac:dyDescent="0.25">
      <c r="K60" s="73"/>
      <c r="AJ60" s="41"/>
    </row>
    <row r="61" spans="4:116" x14ac:dyDescent="0.25">
      <c r="D61" t="s">
        <v>122</v>
      </c>
      <c r="E61" t="s">
        <v>123</v>
      </c>
      <c r="F61" s="45">
        <v>1</v>
      </c>
      <c r="K61" s="73"/>
      <c r="AJ61" s="41"/>
    </row>
    <row r="62" spans="4:116" x14ac:dyDescent="0.25">
      <c r="D62" s="42" t="s">
        <v>124</v>
      </c>
      <c r="E62" t="s">
        <v>125</v>
      </c>
      <c r="F62" s="84">
        <v>80</v>
      </c>
      <c r="G62">
        <v>1</v>
      </c>
      <c r="H62">
        <v>2</v>
      </c>
      <c r="I62">
        <v>3</v>
      </c>
      <c r="J62">
        <v>4</v>
      </c>
      <c r="K62">
        <v>5</v>
      </c>
      <c r="L62">
        <v>6</v>
      </c>
      <c r="M62">
        <v>7</v>
      </c>
      <c r="N62">
        <v>8</v>
      </c>
      <c r="O62">
        <v>9</v>
      </c>
      <c r="P62">
        <v>10</v>
      </c>
      <c r="Q62">
        <v>11</v>
      </c>
      <c r="R62">
        <v>12</v>
      </c>
      <c r="S62">
        <v>13</v>
      </c>
      <c r="T62">
        <v>14</v>
      </c>
      <c r="U62">
        <v>15</v>
      </c>
      <c r="V62">
        <v>16</v>
      </c>
      <c r="W62">
        <v>17</v>
      </c>
      <c r="X62">
        <v>18</v>
      </c>
      <c r="Y62">
        <v>19</v>
      </c>
      <c r="Z62">
        <v>20</v>
      </c>
      <c r="AA62">
        <v>21</v>
      </c>
      <c r="AB62">
        <v>22</v>
      </c>
      <c r="AC62">
        <v>23</v>
      </c>
      <c r="AD62">
        <v>24</v>
      </c>
      <c r="AE62">
        <v>25</v>
      </c>
      <c r="AF62">
        <v>26</v>
      </c>
      <c r="AG62">
        <v>27</v>
      </c>
      <c r="AH62">
        <v>28</v>
      </c>
      <c r="AI62">
        <v>29</v>
      </c>
      <c r="AJ62" s="41">
        <v>30</v>
      </c>
      <c r="AK62">
        <v>31</v>
      </c>
      <c r="AL62">
        <v>32</v>
      </c>
      <c r="AM62">
        <v>33</v>
      </c>
      <c r="AN62">
        <v>34</v>
      </c>
      <c r="AO62">
        <v>35</v>
      </c>
      <c r="AP62">
        <v>36</v>
      </c>
      <c r="AQ62">
        <v>37</v>
      </c>
      <c r="AR62">
        <v>38</v>
      </c>
      <c r="AS62">
        <v>39</v>
      </c>
      <c r="AT62">
        <v>40</v>
      </c>
      <c r="AU62">
        <v>41</v>
      </c>
      <c r="AV62">
        <v>42</v>
      </c>
      <c r="AW62">
        <v>43</v>
      </c>
      <c r="AX62">
        <v>44</v>
      </c>
      <c r="AY62">
        <v>45</v>
      </c>
      <c r="AZ62">
        <v>46</v>
      </c>
      <c r="BA62">
        <v>47</v>
      </c>
      <c r="BB62">
        <v>48</v>
      </c>
      <c r="BC62">
        <v>49</v>
      </c>
      <c r="BD62">
        <v>50</v>
      </c>
      <c r="BE62">
        <v>51</v>
      </c>
      <c r="BF62">
        <v>52</v>
      </c>
      <c r="BG62">
        <v>53</v>
      </c>
      <c r="BH62">
        <v>54</v>
      </c>
      <c r="BI62">
        <v>55</v>
      </c>
      <c r="BJ62">
        <v>56</v>
      </c>
      <c r="BK62">
        <v>57</v>
      </c>
      <c r="BL62">
        <v>58</v>
      </c>
      <c r="BM62">
        <v>59</v>
      </c>
      <c r="BN62">
        <v>60</v>
      </c>
      <c r="BO62">
        <v>61</v>
      </c>
      <c r="BP62">
        <v>62</v>
      </c>
      <c r="BQ62">
        <v>63</v>
      </c>
      <c r="BR62">
        <v>64</v>
      </c>
      <c r="BS62">
        <v>65</v>
      </c>
      <c r="BT62">
        <v>66</v>
      </c>
      <c r="BU62">
        <v>67</v>
      </c>
      <c r="BV62">
        <v>68</v>
      </c>
      <c r="BW62">
        <v>69</v>
      </c>
      <c r="BX62">
        <v>70</v>
      </c>
      <c r="BY62">
        <v>71</v>
      </c>
      <c r="BZ62">
        <v>72</v>
      </c>
      <c r="CA62">
        <v>73</v>
      </c>
      <c r="CB62">
        <v>74</v>
      </c>
      <c r="CC62">
        <v>75</v>
      </c>
      <c r="CD62">
        <v>76</v>
      </c>
      <c r="CE62">
        <v>77</v>
      </c>
      <c r="CF62">
        <v>78</v>
      </c>
      <c r="CG62">
        <v>79</v>
      </c>
      <c r="CH62">
        <v>80</v>
      </c>
    </row>
    <row r="63" spans="4:116" x14ac:dyDescent="0.25">
      <c r="D63" t="s">
        <v>126</v>
      </c>
      <c r="E63" t="s">
        <v>50</v>
      </c>
      <c r="F63" s="42">
        <f>$F$3</f>
        <v>1.071</v>
      </c>
      <c r="AJ63" s="41"/>
    </row>
    <row r="64" spans="4:116" x14ac:dyDescent="0.25">
      <c r="D64" t="s">
        <v>127</v>
      </c>
      <c r="E64" t="s">
        <v>55</v>
      </c>
      <c r="F64" s="42">
        <v>0.56999999999999995</v>
      </c>
      <c r="AJ64" s="41"/>
    </row>
    <row r="65" spans="4:86" x14ac:dyDescent="0.25">
      <c r="AJ65" s="41"/>
    </row>
    <row r="66" spans="4:86" x14ac:dyDescent="0.25">
      <c r="AJ66" s="41"/>
    </row>
    <row r="67" spans="4:86" x14ac:dyDescent="0.25">
      <c r="D67" s="51" t="s">
        <v>62</v>
      </c>
      <c r="E67" s="51"/>
      <c r="AJ67" s="41"/>
    </row>
    <row r="68" spans="4:86" x14ac:dyDescent="0.25">
      <c r="D68" t="s">
        <v>128</v>
      </c>
      <c r="E68" t="s">
        <v>129</v>
      </c>
      <c r="G68">
        <f>G62*$F$61</f>
        <v>1</v>
      </c>
      <c r="H68">
        <f t="shared" ref="H68:BS68" si="19">H62*$F$61</f>
        <v>2</v>
      </c>
      <c r="I68">
        <f t="shared" si="19"/>
        <v>3</v>
      </c>
      <c r="J68">
        <f t="shared" si="19"/>
        <v>4</v>
      </c>
      <c r="K68">
        <f t="shared" si="19"/>
        <v>5</v>
      </c>
      <c r="L68">
        <f t="shared" si="19"/>
        <v>6</v>
      </c>
      <c r="M68">
        <f t="shared" si="19"/>
        <v>7</v>
      </c>
      <c r="N68">
        <f t="shared" si="19"/>
        <v>8</v>
      </c>
      <c r="O68">
        <f t="shared" si="19"/>
        <v>9</v>
      </c>
      <c r="P68">
        <f t="shared" si="19"/>
        <v>10</v>
      </c>
      <c r="Q68">
        <f t="shared" si="19"/>
        <v>11</v>
      </c>
      <c r="R68">
        <f t="shared" si="19"/>
        <v>12</v>
      </c>
      <c r="S68">
        <f t="shared" si="19"/>
        <v>13</v>
      </c>
      <c r="T68">
        <f t="shared" si="19"/>
        <v>14</v>
      </c>
      <c r="U68">
        <f t="shared" si="19"/>
        <v>15</v>
      </c>
      <c r="V68">
        <f t="shared" si="19"/>
        <v>16</v>
      </c>
      <c r="W68">
        <f t="shared" si="19"/>
        <v>17</v>
      </c>
      <c r="X68">
        <f t="shared" si="19"/>
        <v>18</v>
      </c>
      <c r="Y68">
        <f t="shared" si="19"/>
        <v>19</v>
      </c>
      <c r="Z68">
        <f t="shared" si="19"/>
        <v>20</v>
      </c>
      <c r="AA68">
        <f t="shared" si="19"/>
        <v>21</v>
      </c>
      <c r="AB68">
        <f t="shared" si="19"/>
        <v>22</v>
      </c>
      <c r="AC68">
        <f t="shared" si="19"/>
        <v>23</v>
      </c>
      <c r="AD68">
        <f t="shared" si="19"/>
        <v>24</v>
      </c>
      <c r="AE68">
        <f t="shared" si="19"/>
        <v>25</v>
      </c>
      <c r="AF68">
        <f t="shared" si="19"/>
        <v>26</v>
      </c>
      <c r="AG68">
        <f t="shared" si="19"/>
        <v>27</v>
      </c>
      <c r="AH68">
        <f t="shared" si="19"/>
        <v>28</v>
      </c>
      <c r="AI68">
        <f t="shared" si="19"/>
        <v>29</v>
      </c>
      <c r="AJ68" s="46">
        <f t="shared" si="19"/>
        <v>30</v>
      </c>
      <c r="AK68">
        <f t="shared" si="19"/>
        <v>31</v>
      </c>
      <c r="AL68">
        <f t="shared" si="19"/>
        <v>32</v>
      </c>
      <c r="AM68">
        <f t="shared" si="19"/>
        <v>33</v>
      </c>
      <c r="AN68">
        <f t="shared" si="19"/>
        <v>34</v>
      </c>
      <c r="AO68">
        <f t="shared" si="19"/>
        <v>35</v>
      </c>
      <c r="AP68">
        <f t="shared" si="19"/>
        <v>36</v>
      </c>
      <c r="AQ68">
        <f t="shared" si="19"/>
        <v>37</v>
      </c>
      <c r="AR68">
        <f t="shared" si="19"/>
        <v>38</v>
      </c>
      <c r="AS68">
        <f t="shared" si="19"/>
        <v>39</v>
      </c>
      <c r="AT68">
        <f t="shared" si="19"/>
        <v>40</v>
      </c>
      <c r="AU68">
        <f t="shared" si="19"/>
        <v>41</v>
      </c>
      <c r="AV68">
        <f t="shared" si="19"/>
        <v>42</v>
      </c>
      <c r="AW68">
        <f t="shared" si="19"/>
        <v>43</v>
      </c>
      <c r="AX68">
        <f t="shared" si="19"/>
        <v>44</v>
      </c>
      <c r="AY68">
        <f t="shared" si="19"/>
        <v>45</v>
      </c>
      <c r="AZ68">
        <f t="shared" si="19"/>
        <v>46</v>
      </c>
      <c r="BA68">
        <f t="shared" si="19"/>
        <v>47</v>
      </c>
      <c r="BB68">
        <f t="shared" si="19"/>
        <v>48</v>
      </c>
      <c r="BC68">
        <f t="shared" si="19"/>
        <v>49</v>
      </c>
      <c r="BD68">
        <f t="shared" si="19"/>
        <v>50</v>
      </c>
      <c r="BE68">
        <f t="shared" si="19"/>
        <v>51</v>
      </c>
      <c r="BF68">
        <f t="shared" si="19"/>
        <v>52</v>
      </c>
      <c r="BG68">
        <f t="shared" si="19"/>
        <v>53</v>
      </c>
      <c r="BH68">
        <f t="shared" si="19"/>
        <v>54</v>
      </c>
      <c r="BI68">
        <f t="shared" si="19"/>
        <v>55</v>
      </c>
      <c r="BJ68">
        <f t="shared" si="19"/>
        <v>56</v>
      </c>
      <c r="BK68">
        <f t="shared" si="19"/>
        <v>57</v>
      </c>
      <c r="BL68">
        <f t="shared" si="19"/>
        <v>58</v>
      </c>
      <c r="BM68">
        <f t="shared" si="19"/>
        <v>59</v>
      </c>
      <c r="BN68">
        <f t="shared" si="19"/>
        <v>60</v>
      </c>
      <c r="BO68">
        <f t="shared" si="19"/>
        <v>61</v>
      </c>
      <c r="BP68">
        <f t="shared" si="19"/>
        <v>62</v>
      </c>
      <c r="BQ68">
        <f t="shared" si="19"/>
        <v>63</v>
      </c>
      <c r="BR68">
        <f t="shared" si="19"/>
        <v>64</v>
      </c>
      <c r="BS68">
        <f t="shared" si="19"/>
        <v>65</v>
      </c>
      <c r="BT68">
        <f t="shared" ref="BT68:CH68" si="20">BT62*$F$61</f>
        <v>66</v>
      </c>
      <c r="BU68">
        <f t="shared" si="20"/>
        <v>67</v>
      </c>
      <c r="BV68">
        <f t="shared" si="20"/>
        <v>68</v>
      </c>
      <c r="BW68">
        <f t="shared" si="20"/>
        <v>69</v>
      </c>
      <c r="BX68">
        <f t="shared" si="20"/>
        <v>70</v>
      </c>
      <c r="BY68">
        <f t="shared" si="20"/>
        <v>71</v>
      </c>
      <c r="BZ68">
        <f t="shared" si="20"/>
        <v>72</v>
      </c>
      <c r="CA68">
        <f t="shared" si="20"/>
        <v>73</v>
      </c>
      <c r="CB68">
        <f t="shared" si="20"/>
        <v>74</v>
      </c>
      <c r="CC68">
        <f t="shared" si="20"/>
        <v>75</v>
      </c>
      <c r="CD68">
        <f t="shared" si="20"/>
        <v>76</v>
      </c>
      <c r="CE68">
        <f t="shared" si="20"/>
        <v>77</v>
      </c>
      <c r="CF68">
        <f t="shared" si="20"/>
        <v>78</v>
      </c>
      <c r="CG68">
        <f t="shared" si="20"/>
        <v>79</v>
      </c>
      <c r="CH68">
        <f t="shared" si="20"/>
        <v>80</v>
      </c>
    </row>
    <row r="69" spans="4:86" x14ac:dyDescent="0.25">
      <c r="D69" t="s">
        <v>66</v>
      </c>
      <c r="E69" t="s">
        <v>67</v>
      </c>
      <c r="G69" s="56">
        <f>G68*$F$64*$F$63</f>
        <v>0.61046999999999996</v>
      </c>
      <c r="H69" s="56">
        <f t="shared" ref="H69:BS69" si="21">H68*$F$64*$F$63</f>
        <v>1.2209399999999999</v>
      </c>
      <c r="I69" s="56">
        <f t="shared" si="21"/>
        <v>1.83141</v>
      </c>
      <c r="J69" s="56">
        <f t="shared" si="21"/>
        <v>2.4418799999999998</v>
      </c>
      <c r="K69" s="56">
        <f t="shared" si="21"/>
        <v>3.0523499999999997</v>
      </c>
      <c r="L69" s="56">
        <f t="shared" si="21"/>
        <v>3.66282</v>
      </c>
      <c r="M69" s="56">
        <f t="shared" si="21"/>
        <v>4.2732899999999994</v>
      </c>
      <c r="N69" s="56">
        <f t="shared" si="21"/>
        <v>4.8837599999999997</v>
      </c>
      <c r="O69" s="56">
        <f t="shared" si="21"/>
        <v>5.4942299999999999</v>
      </c>
      <c r="P69" s="56">
        <f t="shared" si="21"/>
        <v>6.1046999999999993</v>
      </c>
      <c r="Q69" s="56">
        <f t="shared" si="21"/>
        <v>6.7151699999999996</v>
      </c>
      <c r="R69" s="56">
        <f t="shared" si="21"/>
        <v>7.3256399999999999</v>
      </c>
      <c r="S69" s="56">
        <f t="shared" si="21"/>
        <v>7.9361099999999984</v>
      </c>
      <c r="T69" s="56">
        <f t="shared" si="21"/>
        <v>8.5465799999999987</v>
      </c>
      <c r="U69" s="56">
        <f t="shared" si="21"/>
        <v>9.1570499999999981</v>
      </c>
      <c r="V69" s="56">
        <f t="shared" si="21"/>
        <v>9.7675199999999993</v>
      </c>
      <c r="W69" s="56">
        <f t="shared" si="21"/>
        <v>10.377989999999999</v>
      </c>
      <c r="X69" s="56">
        <f t="shared" si="21"/>
        <v>10.98846</v>
      </c>
      <c r="Y69" s="56">
        <f t="shared" si="21"/>
        <v>11.598929999999998</v>
      </c>
      <c r="Z69" s="56">
        <f t="shared" si="21"/>
        <v>12.209399999999999</v>
      </c>
      <c r="AA69" s="56">
        <f t="shared" si="21"/>
        <v>12.819869999999998</v>
      </c>
      <c r="AB69" s="56">
        <f t="shared" si="21"/>
        <v>13.430339999999999</v>
      </c>
      <c r="AC69" s="56">
        <f t="shared" si="21"/>
        <v>14.040809999999999</v>
      </c>
      <c r="AD69" s="56">
        <f t="shared" si="21"/>
        <v>14.65128</v>
      </c>
      <c r="AE69" s="56">
        <f t="shared" si="21"/>
        <v>15.261749999999997</v>
      </c>
      <c r="AF69" s="56">
        <f t="shared" si="21"/>
        <v>15.872219999999997</v>
      </c>
      <c r="AG69" s="56">
        <f t="shared" si="21"/>
        <v>16.482689999999998</v>
      </c>
      <c r="AH69" s="56">
        <f t="shared" si="21"/>
        <v>17.093159999999997</v>
      </c>
      <c r="AI69" s="56">
        <f t="shared" si="21"/>
        <v>17.703629999999997</v>
      </c>
      <c r="AJ69" s="46">
        <f t="shared" si="21"/>
        <v>18.314099999999996</v>
      </c>
      <c r="AK69" s="56">
        <f t="shared" si="21"/>
        <v>18.924569999999996</v>
      </c>
      <c r="AL69" s="56">
        <f t="shared" si="21"/>
        <v>19.535039999999999</v>
      </c>
      <c r="AM69" s="56">
        <f t="shared" si="21"/>
        <v>20.145509999999998</v>
      </c>
      <c r="AN69" s="56">
        <f t="shared" si="21"/>
        <v>20.755979999999997</v>
      </c>
      <c r="AO69" s="56">
        <f t="shared" si="21"/>
        <v>21.366449999999997</v>
      </c>
      <c r="AP69" s="56">
        <f t="shared" si="21"/>
        <v>21.97692</v>
      </c>
      <c r="AQ69" s="56">
        <f t="shared" si="21"/>
        <v>22.587389999999999</v>
      </c>
      <c r="AR69" s="56">
        <f t="shared" si="21"/>
        <v>23.197859999999995</v>
      </c>
      <c r="AS69" s="56">
        <f t="shared" si="21"/>
        <v>23.808329999999994</v>
      </c>
      <c r="AT69" s="56">
        <f t="shared" si="21"/>
        <v>24.418799999999997</v>
      </c>
      <c r="AU69" s="56">
        <f t="shared" si="21"/>
        <v>25.029269999999997</v>
      </c>
      <c r="AV69" s="56">
        <f t="shared" si="21"/>
        <v>25.639739999999996</v>
      </c>
      <c r="AW69" s="56">
        <f t="shared" si="21"/>
        <v>26.250209999999996</v>
      </c>
      <c r="AX69" s="56">
        <f t="shared" si="21"/>
        <v>26.860679999999999</v>
      </c>
      <c r="AY69" s="56">
        <f t="shared" si="21"/>
        <v>27.471149999999998</v>
      </c>
      <c r="AZ69" s="56">
        <f t="shared" si="21"/>
        <v>28.081619999999997</v>
      </c>
      <c r="BA69" s="56">
        <f t="shared" si="21"/>
        <v>28.692089999999997</v>
      </c>
      <c r="BB69" s="56">
        <f t="shared" si="21"/>
        <v>29.30256</v>
      </c>
      <c r="BC69" s="56">
        <f t="shared" si="21"/>
        <v>29.913029999999996</v>
      </c>
      <c r="BD69" s="56">
        <f t="shared" si="21"/>
        <v>30.523499999999995</v>
      </c>
      <c r="BE69" s="56">
        <f t="shared" si="21"/>
        <v>31.133969999999994</v>
      </c>
      <c r="BF69" s="56">
        <f t="shared" si="21"/>
        <v>31.744439999999994</v>
      </c>
      <c r="BG69" s="56">
        <f t="shared" si="21"/>
        <v>32.354909999999997</v>
      </c>
      <c r="BH69" s="56">
        <f t="shared" si="21"/>
        <v>32.965379999999996</v>
      </c>
      <c r="BI69" s="56">
        <f t="shared" si="21"/>
        <v>33.575849999999996</v>
      </c>
      <c r="BJ69" s="56">
        <f t="shared" si="21"/>
        <v>34.186319999999995</v>
      </c>
      <c r="BK69" s="56">
        <f t="shared" si="21"/>
        <v>34.796789999999994</v>
      </c>
      <c r="BL69" s="56">
        <f t="shared" si="21"/>
        <v>35.407259999999994</v>
      </c>
      <c r="BM69" s="56">
        <f t="shared" si="21"/>
        <v>36.017729999999993</v>
      </c>
      <c r="BN69" s="56">
        <f t="shared" si="21"/>
        <v>36.628199999999993</v>
      </c>
      <c r="BO69" s="56">
        <f t="shared" si="21"/>
        <v>37.238669999999992</v>
      </c>
      <c r="BP69" s="56">
        <f t="shared" si="21"/>
        <v>37.849139999999991</v>
      </c>
      <c r="BQ69" s="56">
        <f t="shared" si="21"/>
        <v>38.459609999999998</v>
      </c>
      <c r="BR69" s="56">
        <f t="shared" si="21"/>
        <v>39.070079999999997</v>
      </c>
      <c r="BS69" s="56">
        <f t="shared" si="21"/>
        <v>39.680549999999997</v>
      </c>
      <c r="BT69" s="56">
        <f t="shared" ref="BT69:CH69" si="22">BT68*$F$64*$F$63</f>
        <v>40.291019999999996</v>
      </c>
      <c r="BU69" s="56">
        <f t="shared" si="22"/>
        <v>40.901489999999995</v>
      </c>
      <c r="BV69" s="56">
        <f t="shared" si="22"/>
        <v>41.511959999999995</v>
      </c>
      <c r="BW69" s="56">
        <f t="shared" si="22"/>
        <v>42.122429999999994</v>
      </c>
      <c r="BX69" s="56">
        <f t="shared" si="22"/>
        <v>42.732899999999994</v>
      </c>
      <c r="BY69" s="56">
        <f t="shared" si="22"/>
        <v>43.34337</v>
      </c>
      <c r="BZ69" s="56">
        <f t="shared" si="22"/>
        <v>43.95384</v>
      </c>
      <c r="CA69" s="56">
        <f t="shared" si="22"/>
        <v>44.564309999999999</v>
      </c>
      <c r="CB69" s="56">
        <f t="shared" si="22"/>
        <v>45.174779999999998</v>
      </c>
      <c r="CC69" s="56">
        <f t="shared" si="22"/>
        <v>45.785249999999991</v>
      </c>
      <c r="CD69" s="56">
        <f t="shared" si="22"/>
        <v>46.39571999999999</v>
      </c>
      <c r="CE69" s="56">
        <f t="shared" si="22"/>
        <v>47.006189999999989</v>
      </c>
      <c r="CF69" s="56">
        <f t="shared" si="22"/>
        <v>47.616659999999989</v>
      </c>
      <c r="CG69" s="56">
        <f t="shared" si="22"/>
        <v>48.227129999999988</v>
      </c>
      <c r="CH69" s="56">
        <f t="shared" si="22"/>
        <v>48.837599999999995</v>
      </c>
    </row>
    <row r="70" spans="4:86" x14ac:dyDescent="0.25">
      <c r="D70" t="s">
        <v>68</v>
      </c>
      <c r="E70" t="s">
        <v>69</v>
      </c>
      <c r="G70" s="56">
        <f>EXP(-1.0587+0.8836*LN(G69)+0.284)</f>
        <v>0.29796486993754889</v>
      </c>
      <c r="H70" s="56">
        <f t="shared" ref="H70:BS70" si="23">EXP(-1.0587+0.8836*LN(H69)+0.284)</f>
        <v>0.5497372529563167</v>
      </c>
      <c r="I70" s="56">
        <f t="shared" si="23"/>
        <v>0.7865917814181117</v>
      </c>
      <c r="J70" s="56">
        <f t="shared" si="23"/>
        <v>1.0142505972308022</v>
      </c>
      <c r="K70" s="56">
        <f t="shared" si="23"/>
        <v>1.2353071626912497</v>
      </c>
      <c r="L70" s="56">
        <f t="shared" si="23"/>
        <v>1.4512408969736594</v>
      </c>
      <c r="M70" s="56">
        <f t="shared" si="23"/>
        <v>1.6630055244170641</v>
      </c>
      <c r="N70" s="56">
        <f t="shared" si="23"/>
        <v>1.8712653516766169</v>
      </c>
      <c r="O70" s="56">
        <f t="shared" si="23"/>
        <v>2.0765086525945113</v>
      </c>
      <c r="P70" s="56">
        <f t="shared" si="23"/>
        <v>2.27910883023721</v>
      </c>
      <c r="Q70" s="56">
        <f t="shared" si="23"/>
        <v>2.4793602854903893</v>
      </c>
      <c r="R70" s="56">
        <f t="shared" si="23"/>
        <v>2.677500821648449</v>
      </c>
      <c r="S70" s="56">
        <f t="shared" si="23"/>
        <v>2.8737263480321897</v>
      </c>
      <c r="T70" s="56">
        <f t="shared" si="23"/>
        <v>3.0682009219268975</v>
      </c>
      <c r="U70" s="56">
        <f t="shared" si="23"/>
        <v>3.2610638358257487</v>
      </c>
      <c r="V70" s="56">
        <f t="shared" si="23"/>
        <v>3.4524347591669016</v>
      </c>
      <c r="W70" s="56">
        <f t="shared" si="23"/>
        <v>3.642417557241449</v>
      </c>
      <c r="X70" s="56">
        <f t="shared" si="23"/>
        <v>3.8311031856090483</v>
      </c>
      <c r="Y70" s="56">
        <f t="shared" si="23"/>
        <v>4.0185719228700503</v>
      </c>
      <c r="Z70" s="56">
        <f t="shared" si="23"/>
        <v>4.2048951199706472</v>
      </c>
      <c r="AA70" s="56">
        <f t="shared" si="23"/>
        <v>4.3901365897045128</v>
      </c>
      <c r="AB70" s="56">
        <f t="shared" si="23"/>
        <v>4.5743537240485743</v>
      </c>
      <c r="AC70" s="56">
        <f t="shared" si="23"/>
        <v>4.7575984026041702</v>
      </c>
      <c r="AD70" s="56">
        <f t="shared" si="23"/>
        <v>4.9399177385904673</v>
      </c>
      <c r="AE70" s="56">
        <f t="shared" si="23"/>
        <v>5.1213546970021682</v>
      </c>
      <c r="AF70" s="56">
        <f t="shared" si="23"/>
        <v>5.3019486110779308</v>
      </c>
      <c r="AG70" s="56">
        <f t="shared" si="23"/>
        <v>5.4817356170772067</v>
      </c>
      <c r="AH70" s="56">
        <f t="shared" si="23"/>
        <v>5.6607490228349757</v>
      </c>
      <c r="AI70" s="56">
        <f t="shared" si="23"/>
        <v>5.8390196221862887</v>
      </c>
      <c r="AJ70" s="46">
        <f t="shared" si="23"/>
        <v>6.0165759648034269</v>
      </c>
      <c r="AK70" s="56">
        <f t="shared" si="23"/>
        <v>6.1934445890441516</v>
      </c>
      <c r="AL70" s="56">
        <f t="shared" si="23"/>
        <v>6.3696502239109858</v>
      </c>
      <c r="AM70" s="56">
        <f t="shared" si="23"/>
        <v>6.545215965056415</v>
      </c>
      <c r="AN70" s="56">
        <f t="shared" si="23"/>
        <v>6.7201634288547272</v>
      </c>
      <c r="AO70" s="56">
        <f t="shared" si="23"/>
        <v>6.8945128878383795</v>
      </c>
      <c r="AP70" s="56">
        <f t="shared" si="23"/>
        <v>7.0682833902209108</v>
      </c>
      <c r="AQ70" s="56">
        <f t="shared" si="23"/>
        <v>7.2414928657661219</v>
      </c>
      <c r="AR70" s="56">
        <f t="shared" si="23"/>
        <v>7.4141582198901057</v>
      </c>
      <c r="AS70" s="56">
        <f t="shared" si="23"/>
        <v>7.5862954175791781</v>
      </c>
      <c r="AT70" s="56">
        <f t="shared" si="23"/>
        <v>7.7579195584586031</v>
      </c>
      <c r="AU70" s="56">
        <f t="shared" si="23"/>
        <v>7.9290449441431781</v>
      </c>
      <c r="AV70" s="56">
        <f t="shared" si="23"/>
        <v>8.0996851388319868</v>
      </c>
      <c r="AW70" s="56">
        <f t="shared" si="23"/>
        <v>8.2698530239697163</v>
      </c>
      <c r="AX70" s="56">
        <f t="shared" si="23"/>
        <v>8.4395608476798571</v>
      </c>
      <c r="AY70" s="56">
        <f t="shared" si="23"/>
        <v>8.6088202695773681</v>
      </c>
      <c r="AZ70" s="56">
        <f t="shared" si="23"/>
        <v>8.7776424014856165</v>
      </c>
      <c r="BA70" s="56">
        <f t="shared" si="23"/>
        <v>8.9460378445128974</v>
      </c>
      <c r="BB70" s="56">
        <f t="shared" si="23"/>
        <v>9.1140167228844238</v>
      </c>
      <c r="BC70" s="56">
        <f t="shared" si="23"/>
        <v>9.2815887148754115</v>
      </c>
      <c r="BD70" s="56">
        <f t="shared" si="23"/>
        <v>9.4487630811477423</v>
      </c>
      <c r="BE70" s="56">
        <f t="shared" si="23"/>
        <v>9.6155486907555865</v>
      </c>
      <c r="BF70" s="56">
        <f t="shared" si="23"/>
        <v>9.7819540450538121</v>
      </c>
      <c r="BG70" s="56">
        <f t="shared" si="23"/>
        <v>9.9479872997152601</v>
      </c>
      <c r="BH70" s="56">
        <f t="shared" si="23"/>
        <v>10.113656285039346</v>
      </c>
      <c r="BI70" s="56">
        <f t="shared" si="23"/>
        <v>10.278968524713775</v>
      </c>
      <c r="BJ70" s="56">
        <f t="shared" si="23"/>
        <v>10.443931253173199</v>
      </c>
      <c r="BK70" s="56">
        <f t="shared" si="23"/>
        <v>10.608551431682788</v>
      </c>
      <c r="BL70" s="56">
        <f t="shared" si="23"/>
        <v>10.772835763261266</v>
      </c>
      <c r="BM70" s="56">
        <f t="shared" si="23"/>
        <v>10.936790706545571</v>
      </c>
      <c r="BN70" s="56">
        <f t="shared" si="23"/>
        <v>11.100422488688912</v>
      </c>
      <c r="BO70" s="56">
        <f t="shared" si="23"/>
        <v>11.2637371173746</v>
      </c>
      <c r="BP70" s="56">
        <f t="shared" si="23"/>
        <v>11.426740392019722</v>
      </c>
      <c r="BQ70" s="56">
        <f t="shared" si="23"/>
        <v>11.589437914235589</v>
      </c>
      <c r="BR70" s="56">
        <f t="shared" si="23"/>
        <v>11.751835097605055</v>
      </c>
      <c r="BS70" s="56">
        <f t="shared" si="23"/>
        <v>11.913937176831514</v>
      </c>
      <c r="BT70" s="56">
        <f t="shared" ref="BT70:CH70" si="24">EXP(-1.0587+0.8836*LN(BT69)+0.284)</f>
        <v>12.075749216308902</v>
      </c>
      <c r="BU70" s="56">
        <f t="shared" si="24"/>
        <v>12.237276118157496</v>
      </c>
      <c r="BV70" s="56">
        <f t="shared" si="24"/>
        <v>12.398522629766385</v>
      </c>
      <c r="BW70" s="56">
        <f t="shared" si="24"/>
        <v>12.559493350879684</v>
      </c>
      <c r="BX70" s="56">
        <f t="shared" si="24"/>
        <v>12.720192740260226</v>
      </c>
      <c r="BY70" s="56">
        <f t="shared" si="24"/>
        <v>12.880625121961691</v>
      </c>
      <c r="BZ70" s="56">
        <f t="shared" si="24"/>
        <v>13.040794691237313</v>
      </c>
      <c r="CA70" s="56">
        <f t="shared" si="24"/>
        <v>13.200705520111018</v>
      </c>
      <c r="CB70" s="56">
        <f t="shared" si="24"/>
        <v>13.360361562634553</v>
      </c>
      <c r="CC70" s="56">
        <f t="shared" si="24"/>
        <v>13.519766659852463</v>
      </c>
      <c r="CD70" s="56">
        <f t="shared" si="24"/>
        <v>13.67892454449461</v>
      </c>
      <c r="CE70" s="56">
        <f t="shared" si="24"/>
        <v>13.837838845414808</v>
      </c>
      <c r="CF70" s="56">
        <f t="shared" si="24"/>
        <v>13.996513091792226</v>
      </c>
      <c r="CG70" s="56">
        <f t="shared" si="24"/>
        <v>14.154950717111243</v>
      </c>
      <c r="CH70" s="56">
        <f t="shared" si="24"/>
        <v>14.313155062934051</v>
      </c>
    </row>
    <row r="71" spans="4:86" x14ac:dyDescent="0.25">
      <c r="D71" t="s">
        <v>130</v>
      </c>
      <c r="E71" t="s">
        <v>50</v>
      </c>
      <c r="G71" s="56">
        <f>$F$63*70</f>
        <v>74.97</v>
      </c>
      <c r="H71" s="56">
        <f t="shared" ref="H71:BS71" si="25">$F$63*70</f>
        <v>74.97</v>
      </c>
      <c r="I71" s="56">
        <f t="shared" si="25"/>
        <v>74.97</v>
      </c>
      <c r="J71" s="56">
        <f t="shared" si="25"/>
        <v>74.97</v>
      </c>
      <c r="K71" s="56">
        <f t="shared" si="25"/>
        <v>74.97</v>
      </c>
      <c r="L71" s="56">
        <f t="shared" si="25"/>
        <v>74.97</v>
      </c>
      <c r="M71" s="56">
        <f t="shared" si="25"/>
        <v>74.97</v>
      </c>
      <c r="N71" s="56">
        <f t="shared" si="25"/>
        <v>74.97</v>
      </c>
      <c r="O71" s="56">
        <f t="shared" si="25"/>
        <v>74.97</v>
      </c>
      <c r="P71" s="56">
        <f t="shared" si="25"/>
        <v>74.97</v>
      </c>
      <c r="Q71" s="56">
        <f t="shared" si="25"/>
        <v>74.97</v>
      </c>
      <c r="R71" s="56">
        <f t="shared" si="25"/>
        <v>74.97</v>
      </c>
      <c r="S71" s="56">
        <f t="shared" si="25"/>
        <v>74.97</v>
      </c>
      <c r="T71" s="56">
        <f t="shared" si="25"/>
        <v>74.97</v>
      </c>
      <c r="U71" s="56">
        <f t="shared" si="25"/>
        <v>74.97</v>
      </c>
      <c r="V71" s="56">
        <f t="shared" si="25"/>
        <v>74.97</v>
      </c>
      <c r="W71" s="56">
        <f t="shared" si="25"/>
        <v>74.97</v>
      </c>
      <c r="X71" s="56">
        <f t="shared" si="25"/>
        <v>74.97</v>
      </c>
      <c r="Y71" s="56">
        <f t="shared" si="25"/>
        <v>74.97</v>
      </c>
      <c r="Z71" s="56">
        <f t="shared" si="25"/>
        <v>74.97</v>
      </c>
      <c r="AA71" s="56">
        <f t="shared" si="25"/>
        <v>74.97</v>
      </c>
      <c r="AB71" s="56">
        <f t="shared" si="25"/>
        <v>74.97</v>
      </c>
      <c r="AC71" s="56">
        <f t="shared" si="25"/>
        <v>74.97</v>
      </c>
      <c r="AD71" s="56">
        <f t="shared" si="25"/>
        <v>74.97</v>
      </c>
      <c r="AE71" s="56">
        <f t="shared" si="25"/>
        <v>74.97</v>
      </c>
      <c r="AF71" s="56">
        <f t="shared" si="25"/>
        <v>74.97</v>
      </c>
      <c r="AG71" s="56">
        <f t="shared" si="25"/>
        <v>74.97</v>
      </c>
      <c r="AH71" s="56">
        <f t="shared" si="25"/>
        <v>74.97</v>
      </c>
      <c r="AI71" s="56">
        <f t="shared" si="25"/>
        <v>74.97</v>
      </c>
      <c r="AJ71" s="46">
        <f t="shared" si="25"/>
        <v>74.97</v>
      </c>
      <c r="AK71" s="56">
        <f t="shared" si="25"/>
        <v>74.97</v>
      </c>
      <c r="AL71" s="56">
        <f t="shared" si="25"/>
        <v>74.97</v>
      </c>
      <c r="AM71" s="56">
        <f t="shared" si="25"/>
        <v>74.97</v>
      </c>
      <c r="AN71" s="56">
        <f t="shared" si="25"/>
        <v>74.97</v>
      </c>
      <c r="AO71" s="56">
        <f t="shared" si="25"/>
        <v>74.97</v>
      </c>
      <c r="AP71" s="56">
        <f t="shared" si="25"/>
        <v>74.97</v>
      </c>
      <c r="AQ71" s="56">
        <f t="shared" si="25"/>
        <v>74.97</v>
      </c>
      <c r="AR71" s="56">
        <f t="shared" si="25"/>
        <v>74.97</v>
      </c>
      <c r="AS71" s="56">
        <f t="shared" si="25"/>
        <v>74.97</v>
      </c>
      <c r="AT71" s="56">
        <f t="shared" si="25"/>
        <v>74.97</v>
      </c>
      <c r="AU71" s="56">
        <f t="shared" si="25"/>
        <v>74.97</v>
      </c>
      <c r="AV71" s="56">
        <f t="shared" si="25"/>
        <v>74.97</v>
      </c>
      <c r="AW71" s="56">
        <f t="shared" si="25"/>
        <v>74.97</v>
      </c>
      <c r="AX71" s="56">
        <f t="shared" si="25"/>
        <v>74.97</v>
      </c>
      <c r="AY71" s="56">
        <f t="shared" si="25"/>
        <v>74.97</v>
      </c>
      <c r="AZ71" s="56">
        <f t="shared" si="25"/>
        <v>74.97</v>
      </c>
      <c r="BA71" s="56">
        <f t="shared" si="25"/>
        <v>74.97</v>
      </c>
      <c r="BB71" s="56">
        <f t="shared" si="25"/>
        <v>74.97</v>
      </c>
      <c r="BC71" s="56">
        <f t="shared" si="25"/>
        <v>74.97</v>
      </c>
      <c r="BD71" s="56">
        <f t="shared" si="25"/>
        <v>74.97</v>
      </c>
      <c r="BE71" s="56">
        <f t="shared" si="25"/>
        <v>74.97</v>
      </c>
      <c r="BF71" s="56">
        <f t="shared" si="25"/>
        <v>74.97</v>
      </c>
      <c r="BG71" s="56">
        <f t="shared" si="25"/>
        <v>74.97</v>
      </c>
      <c r="BH71" s="56">
        <f t="shared" si="25"/>
        <v>74.97</v>
      </c>
      <c r="BI71" s="56">
        <f t="shared" si="25"/>
        <v>74.97</v>
      </c>
      <c r="BJ71" s="56">
        <f t="shared" si="25"/>
        <v>74.97</v>
      </c>
      <c r="BK71" s="56">
        <f t="shared" si="25"/>
        <v>74.97</v>
      </c>
      <c r="BL71" s="56">
        <f t="shared" si="25"/>
        <v>74.97</v>
      </c>
      <c r="BM71" s="56">
        <f t="shared" si="25"/>
        <v>74.97</v>
      </c>
      <c r="BN71" s="56">
        <f t="shared" si="25"/>
        <v>74.97</v>
      </c>
      <c r="BO71" s="56">
        <f t="shared" si="25"/>
        <v>74.97</v>
      </c>
      <c r="BP71" s="56">
        <f t="shared" si="25"/>
        <v>74.97</v>
      </c>
      <c r="BQ71" s="56">
        <f t="shared" si="25"/>
        <v>74.97</v>
      </c>
      <c r="BR71" s="56">
        <f t="shared" si="25"/>
        <v>74.97</v>
      </c>
      <c r="BS71" s="56">
        <f t="shared" si="25"/>
        <v>74.97</v>
      </c>
      <c r="BT71" s="56">
        <f t="shared" ref="BT71:CH71" si="26">$F$63*70</f>
        <v>74.97</v>
      </c>
      <c r="BU71" s="56">
        <f t="shared" si="26"/>
        <v>74.97</v>
      </c>
      <c r="BV71" s="56">
        <f t="shared" si="26"/>
        <v>74.97</v>
      </c>
      <c r="BW71" s="56">
        <f t="shared" si="26"/>
        <v>74.97</v>
      </c>
      <c r="BX71" s="56">
        <f t="shared" si="26"/>
        <v>74.97</v>
      </c>
      <c r="BY71" s="56">
        <f t="shared" si="26"/>
        <v>74.97</v>
      </c>
      <c r="BZ71" s="56">
        <f t="shared" si="26"/>
        <v>74.97</v>
      </c>
      <c r="CA71" s="56">
        <f t="shared" si="26"/>
        <v>74.97</v>
      </c>
      <c r="CB71" s="56">
        <f t="shared" si="26"/>
        <v>74.97</v>
      </c>
      <c r="CC71" s="56">
        <f t="shared" si="26"/>
        <v>74.97</v>
      </c>
      <c r="CD71" s="56">
        <f t="shared" si="26"/>
        <v>74.97</v>
      </c>
      <c r="CE71" s="56">
        <f t="shared" si="26"/>
        <v>74.97</v>
      </c>
      <c r="CF71" s="56">
        <f t="shared" si="26"/>
        <v>74.97</v>
      </c>
      <c r="CG71" s="56">
        <f t="shared" si="26"/>
        <v>74.97</v>
      </c>
      <c r="CH71" s="56">
        <f t="shared" si="26"/>
        <v>74.97</v>
      </c>
    </row>
    <row r="72" spans="4:86" ht="16.5" x14ac:dyDescent="0.25">
      <c r="D72" s="42" t="s">
        <v>71</v>
      </c>
      <c r="E72" t="s">
        <v>72</v>
      </c>
      <c r="F72" s="58" t="s">
        <v>73</v>
      </c>
      <c r="G72" s="56">
        <f>IF(G62&gt;30,10*$F$63,$F$63*(10/2+10/30*G62/2))</f>
        <v>5.5335000000000001</v>
      </c>
      <c r="H72" s="56">
        <f t="shared" ref="H72:BS72" si="27">IF(H62&gt;30,10*$F$63,$F$63*(10/2+10/30*H62/2))</f>
        <v>5.7119999999999997</v>
      </c>
      <c r="I72" s="56">
        <f t="shared" si="27"/>
        <v>5.8904999999999994</v>
      </c>
      <c r="J72" s="56">
        <f t="shared" si="27"/>
        <v>6.069</v>
      </c>
      <c r="K72" s="56">
        <f t="shared" si="27"/>
        <v>6.2474999999999996</v>
      </c>
      <c r="L72" s="56">
        <f t="shared" si="27"/>
        <v>6.4260000000000002</v>
      </c>
      <c r="M72" s="56">
        <f t="shared" si="27"/>
        <v>6.6044999999999989</v>
      </c>
      <c r="N72" s="56">
        <f t="shared" si="27"/>
        <v>6.7829999999999995</v>
      </c>
      <c r="O72" s="56">
        <f t="shared" si="27"/>
        <v>6.9615</v>
      </c>
      <c r="P72" s="56">
        <f t="shared" si="27"/>
        <v>7.1399999999999988</v>
      </c>
      <c r="Q72" s="56">
        <f t="shared" si="27"/>
        <v>7.3184999999999993</v>
      </c>
      <c r="R72" s="56">
        <f t="shared" si="27"/>
        <v>7.4969999999999999</v>
      </c>
      <c r="S72" s="56">
        <f t="shared" si="27"/>
        <v>7.6754999999999987</v>
      </c>
      <c r="T72" s="56">
        <f t="shared" si="27"/>
        <v>7.8539999999999992</v>
      </c>
      <c r="U72" s="56">
        <f t="shared" si="27"/>
        <v>8.0324999999999989</v>
      </c>
      <c r="V72" s="56">
        <f t="shared" si="27"/>
        <v>8.2109999999999985</v>
      </c>
      <c r="W72" s="56">
        <f t="shared" si="27"/>
        <v>8.3895</v>
      </c>
      <c r="X72" s="56">
        <f t="shared" si="27"/>
        <v>8.5679999999999996</v>
      </c>
      <c r="Y72" s="56">
        <f t="shared" si="27"/>
        <v>8.7464999999999993</v>
      </c>
      <c r="Z72" s="56">
        <f t="shared" si="27"/>
        <v>8.9249999999999989</v>
      </c>
      <c r="AA72" s="56">
        <f t="shared" si="27"/>
        <v>9.1035000000000004</v>
      </c>
      <c r="AB72" s="56">
        <f t="shared" si="27"/>
        <v>9.2819999999999983</v>
      </c>
      <c r="AC72" s="56">
        <f t="shared" si="27"/>
        <v>9.4604999999999979</v>
      </c>
      <c r="AD72" s="56">
        <f t="shared" si="27"/>
        <v>9.6389999999999993</v>
      </c>
      <c r="AE72" s="56">
        <f t="shared" si="27"/>
        <v>9.817499999999999</v>
      </c>
      <c r="AF72" s="56">
        <f t="shared" si="27"/>
        <v>9.9959999999999987</v>
      </c>
      <c r="AG72" s="56">
        <f t="shared" si="27"/>
        <v>10.1745</v>
      </c>
      <c r="AH72" s="56">
        <f t="shared" si="27"/>
        <v>10.353</v>
      </c>
      <c r="AI72" s="56">
        <f t="shared" si="27"/>
        <v>10.531499999999998</v>
      </c>
      <c r="AJ72" s="46">
        <f t="shared" si="27"/>
        <v>10.709999999999999</v>
      </c>
      <c r="AK72" s="56">
        <f t="shared" si="27"/>
        <v>10.709999999999999</v>
      </c>
      <c r="AL72" s="56">
        <f t="shared" si="27"/>
        <v>10.709999999999999</v>
      </c>
      <c r="AM72" s="56">
        <f t="shared" si="27"/>
        <v>10.709999999999999</v>
      </c>
      <c r="AN72" s="56">
        <f t="shared" si="27"/>
        <v>10.709999999999999</v>
      </c>
      <c r="AO72" s="56">
        <f t="shared" si="27"/>
        <v>10.709999999999999</v>
      </c>
      <c r="AP72" s="56">
        <f t="shared" si="27"/>
        <v>10.709999999999999</v>
      </c>
      <c r="AQ72" s="56">
        <f t="shared" si="27"/>
        <v>10.709999999999999</v>
      </c>
      <c r="AR72" s="56">
        <f t="shared" si="27"/>
        <v>10.709999999999999</v>
      </c>
      <c r="AS72" s="56">
        <f t="shared" si="27"/>
        <v>10.709999999999999</v>
      </c>
      <c r="AT72" s="56">
        <f t="shared" si="27"/>
        <v>10.709999999999999</v>
      </c>
      <c r="AU72" s="56">
        <f t="shared" si="27"/>
        <v>10.709999999999999</v>
      </c>
      <c r="AV72" s="56">
        <f t="shared" si="27"/>
        <v>10.709999999999999</v>
      </c>
      <c r="AW72" s="56">
        <f t="shared" si="27"/>
        <v>10.709999999999999</v>
      </c>
      <c r="AX72" s="56">
        <f t="shared" si="27"/>
        <v>10.709999999999999</v>
      </c>
      <c r="AY72" s="56">
        <f t="shared" si="27"/>
        <v>10.709999999999999</v>
      </c>
      <c r="AZ72" s="56">
        <f t="shared" si="27"/>
        <v>10.709999999999999</v>
      </c>
      <c r="BA72" s="56">
        <f t="shared" si="27"/>
        <v>10.709999999999999</v>
      </c>
      <c r="BB72" s="56">
        <f t="shared" si="27"/>
        <v>10.709999999999999</v>
      </c>
      <c r="BC72" s="56">
        <f t="shared" si="27"/>
        <v>10.709999999999999</v>
      </c>
      <c r="BD72" s="56">
        <f t="shared" si="27"/>
        <v>10.709999999999999</v>
      </c>
      <c r="BE72" s="56">
        <f t="shared" si="27"/>
        <v>10.709999999999999</v>
      </c>
      <c r="BF72" s="56">
        <f t="shared" si="27"/>
        <v>10.709999999999999</v>
      </c>
      <c r="BG72" s="56">
        <f t="shared" si="27"/>
        <v>10.709999999999999</v>
      </c>
      <c r="BH72" s="56">
        <f t="shared" si="27"/>
        <v>10.709999999999999</v>
      </c>
      <c r="BI72" s="56">
        <f t="shared" si="27"/>
        <v>10.709999999999999</v>
      </c>
      <c r="BJ72" s="56">
        <f t="shared" si="27"/>
        <v>10.709999999999999</v>
      </c>
      <c r="BK72" s="56">
        <f t="shared" si="27"/>
        <v>10.709999999999999</v>
      </c>
      <c r="BL72" s="56">
        <f t="shared" si="27"/>
        <v>10.709999999999999</v>
      </c>
      <c r="BM72" s="56">
        <f t="shared" si="27"/>
        <v>10.709999999999999</v>
      </c>
      <c r="BN72" s="56">
        <f t="shared" si="27"/>
        <v>10.709999999999999</v>
      </c>
      <c r="BO72" s="56">
        <f t="shared" si="27"/>
        <v>10.709999999999999</v>
      </c>
      <c r="BP72" s="56">
        <f t="shared" si="27"/>
        <v>10.709999999999999</v>
      </c>
      <c r="BQ72" s="56">
        <f t="shared" si="27"/>
        <v>10.709999999999999</v>
      </c>
      <c r="BR72" s="56">
        <f t="shared" si="27"/>
        <v>10.709999999999999</v>
      </c>
      <c r="BS72" s="56">
        <f t="shared" si="27"/>
        <v>10.709999999999999</v>
      </c>
      <c r="BT72" s="56">
        <f t="shared" ref="BT72:CH72" si="28">IF(BT62&gt;30,10*$F$63,$F$63*(10/2+10/30*BT62/2))</f>
        <v>10.709999999999999</v>
      </c>
      <c r="BU72" s="56">
        <f t="shared" si="28"/>
        <v>10.709999999999999</v>
      </c>
      <c r="BV72" s="56">
        <f t="shared" si="28"/>
        <v>10.709999999999999</v>
      </c>
      <c r="BW72" s="56">
        <f t="shared" si="28"/>
        <v>10.709999999999999</v>
      </c>
      <c r="BX72" s="56">
        <f t="shared" si="28"/>
        <v>10.709999999999999</v>
      </c>
      <c r="BY72" s="56">
        <f t="shared" si="28"/>
        <v>10.709999999999999</v>
      </c>
      <c r="BZ72" s="56">
        <f t="shared" si="28"/>
        <v>10.709999999999999</v>
      </c>
      <c r="CA72" s="56">
        <f t="shared" si="28"/>
        <v>10.709999999999999</v>
      </c>
      <c r="CB72" s="56">
        <f t="shared" si="28"/>
        <v>10.709999999999999</v>
      </c>
      <c r="CC72" s="56">
        <f t="shared" si="28"/>
        <v>10.709999999999999</v>
      </c>
      <c r="CD72" s="56">
        <f t="shared" si="28"/>
        <v>10.709999999999999</v>
      </c>
      <c r="CE72" s="56">
        <f t="shared" si="28"/>
        <v>10.709999999999999</v>
      </c>
      <c r="CF72" s="56">
        <f t="shared" si="28"/>
        <v>10.709999999999999</v>
      </c>
      <c r="CG72" s="56">
        <f t="shared" si="28"/>
        <v>10.709999999999999</v>
      </c>
      <c r="CH72" s="56">
        <f t="shared" si="28"/>
        <v>10.709999999999999</v>
      </c>
    </row>
    <row r="73" spans="4:86" x14ac:dyDescent="0.25">
      <c r="D73" t="s">
        <v>74</v>
      </c>
      <c r="E73" t="s">
        <v>75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0</v>
      </c>
      <c r="W73" s="56">
        <v>0</v>
      </c>
      <c r="X73" s="56">
        <v>0</v>
      </c>
      <c r="Y73" s="56">
        <v>0</v>
      </c>
      <c r="Z73" s="56">
        <v>0</v>
      </c>
      <c r="AA73" s="56">
        <v>0</v>
      </c>
      <c r="AB73" s="56">
        <v>0</v>
      </c>
      <c r="AC73" s="56">
        <v>0</v>
      </c>
      <c r="AD73" s="56">
        <v>0</v>
      </c>
      <c r="AE73" s="56">
        <v>0</v>
      </c>
      <c r="AF73" s="56">
        <v>0</v>
      </c>
      <c r="AG73" s="56">
        <v>0</v>
      </c>
      <c r="AH73" s="56">
        <v>0</v>
      </c>
      <c r="AI73" s="56">
        <v>0</v>
      </c>
      <c r="AJ73" s="46">
        <v>0</v>
      </c>
      <c r="AK73" s="56">
        <v>0</v>
      </c>
      <c r="AL73" s="56">
        <v>0</v>
      </c>
      <c r="AM73" s="56">
        <v>0</v>
      </c>
      <c r="AN73" s="56">
        <v>0</v>
      </c>
      <c r="AO73" s="56">
        <v>0</v>
      </c>
      <c r="AP73" s="56">
        <v>0</v>
      </c>
      <c r="AQ73" s="56">
        <v>0</v>
      </c>
      <c r="AR73" s="56">
        <v>0</v>
      </c>
      <c r="AS73" s="56">
        <v>0</v>
      </c>
      <c r="AT73" s="56">
        <v>0</v>
      </c>
      <c r="AU73" s="56">
        <v>0</v>
      </c>
      <c r="AV73" s="56">
        <v>0</v>
      </c>
      <c r="AW73" s="56">
        <v>0</v>
      </c>
      <c r="AX73" s="56">
        <v>0</v>
      </c>
      <c r="AY73" s="56">
        <v>0</v>
      </c>
      <c r="AZ73" s="56">
        <v>0</v>
      </c>
      <c r="BA73" s="56">
        <v>0</v>
      </c>
      <c r="BB73" s="56">
        <v>0</v>
      </c>
      <c r="BC73" s="56">
        <v>0</v>
      </c>
      <c r="BD73" s="56">
        <v>0</v>
      </c>
      <c r="BE73" s="56">
        <v>0</v>
      </c>
      <c r="BF73" s="56">
        <v>0</v>
      </c>
      <c r="BG73" s="56">
        <v>0</v>
      </c>
      <c r="BH73" s="56">
        <v>0</v>
      </c>
      <c r="BI73" s="56">
        <v>0</v>
      </c>
      <c r="BJ73" s="56">
        <v>0</v>
      </c>
      <c r="BK73" s="56">
        <v>0</v>
      </c>
      <c r="BL73" s="56">
        <v>0</v>
      </c>
      <c r="BM73" s="56">
        <v>0</v>
      </c>
      <c r="BN73" s="56">
        <v>0</v>
      </c>
      <c r="BO73" s="56">
        <v>0</v>
      </c>
      <c r="BP73" s="56">
        <v>0</v>
      </c>
      <c r="BQ73" s="56">
        <v>0</v>
      </c>
      <c r="BR73" s="56">
        <v>0</v>
      </c>
      <c r="BS73" s="56">
        <v>0</v>
      </c>
      <c r="BT73" s="56">
        <v>0</v>
      </c>
      <c r="BU73" s="56">
        <v>0</v>
      </c>
      <c r="BV73" s="56">
        <v>0</v>
      </c>
      <c r="BW73" s="56">
        <v>0</v>
      </c>
      <c r="BX73" s="56">
        <v>0</v>
      </c>
      <c r="BY73" s="56">
        <v>0</v>
      </c>
      <c r="BZ73" s="56">
        <v>0</v>
      </c>
      <c r="CA73" s="56">
        <v>0</v>
      </c>
      <c r="CB73" s="56">
        <v>0</v>
      </c>
      <c r="CC73" s="56">
        <v>0</v>
      </c>
      <c r="CD73" s="56">
        <v>0</v>
      </c>
      <c r="CE73" s="56">
        <v>0</v>
      </c>
      <c r="CF73" s="56">
        <v>0</v>
      </c>
      <c r="CG73" s="56">
        <v>0</v>
      </c>
      <c r="CH73" s="56">
        <v>0</v>
      </c>
    </row>
    <row r="74" spans="4:86" x14ac:dyDescent="0.25">
      <c r="D74" t="s">
        <v>131</v>
      </c>
      <c r="E74" t="s">
        <v>132</v>
      </c>
      <c r="F74" s="56"/>
      <c r="G74" s="56">
        <f>((G69+G70)*0.475+G71+G72+G73)*44/12</f>
        <v>296.7616907318079</v>
      </c>
      <c r="H74" s="56">
        <f t="shared" ref="H74:AU74" si="29">((H69+H70)*0.475+H71+H72+H73)*44/12</f>
        <v>298.91792954889894</v>
      </c>
      <c r="I74" s="56">
        <f t="shared" si="29"/>
        <v>301.04818643596991</v>
      </c>
      <c r="J74" s="56">
        <f t="shared" si="29"/>
        <v>303.16242745684366</v>
      </c>
      <c r="K74" s="56">
        <f t="shared" si="29"/>
        <v>305.26516955835393</v>
      </c>
      <c r="L74" s="56">
        <f t="shared" si="29"/>
        <v>307.35898939556245</v>
      </c>
      <c r="M74" s="56">
        <f t="shared" si="29"/>
        <v>309.44554803835973</v>
      </c>
      <c r="N74" s="56">
        <f t="shared" si="29"/>
        <v>311.52600248750343</v>
      </c>
      <c r="O74" s="56">
        <f t="shared" si="29"/>
        <v>313.60120315326873</v>
      </c>
      <c r="P74" s="56">
        <f t="shared" si="29"/>
        <v>315.6718003793298</v>
      </c>
      <c r="Q74" s="56">
        <f t="shared" si="29"/>
        <v>317.73830691389577</v>
      </c>
      <c r="R74" s="56">
        <f t="shared" si="29"/>
        <v>319.80113693103766</v>
      </c>
      <c r="S74" s="56">
        <f t="shared" si="29"/>
        <v>321.86063163948938</v>
      </c>
      <c r="T74" s="56">
        <f t="shared" si="29"/>
        <v>323.91707677235598</v>
      </c>
      <c r="U74" s="56">
        <f t="shared" si="29"/>
        <v>325.97071493072986</v>
      </c>
      <c r="V74" s="56">
        <f t="shared" si="29"/>
        <v>328.02175453888236</v>
      </c>
      <c r="W74" s="56">
        <f t="shared" si="29"/>
        <v>330.07037649552882</v>
      </c>
      <c r="X74" s="56">
        <f t="shared" si="29"/>
        <v>332.11673921493576</v>
      </c>
      <c r="Y74" s="56">
        <f t="shared" si="29"/>
        <v>334.16098251566535</v>
      </c>
      <c r="Z74" s="56">
        <f t="shared" si="29"/>
        <v>336.20323066728218</v>
      </c>
      <c r="AA74" s="56">
        <f t="shared" si="29"/>
        <v>338.24359481040204</v>
      </c>
      <c r="AB74" s="56">
        <f t="shared" si="29"/>
        <v>340.28217490271794</v>
      </c>
      <c r="AC74" s="56">
        <f t="shared" si="29"/>
        <v>342.31906130120223</v>
      </c>
      <c r="AD74" s="56">
        <f t="shared" si="29"/>
        <v>344.35433606137832</v>
      </c>
      <c r="AE74" s="56">
        <f t="shared" si="29"/>
        <v>346.38807401394541</v>
      </c>
      <c r="AF74" s="56">
        <f t="shared" si="29"/>
        <v>348.42034366429402</v>
      </c>
      <c r="AG74" s="56">
        <f t="shared" si="29"/>
        <v>350.45120794974281</v>
      </c>
      <c r="AH74" s="56">
        <f t="shared" si="29"/>
        <v>352.48072488143754</v>
      </c>
      <c r="AI74" s="56">
        <f t="shared" si="29"/>
        <v>354.50894809197439</v>
      </c>
      <c r="AJ74" s="46">
        <f t="shared" si="29"/>
        <v>356.53592730536593</v>
      </c>
      <c r="AK74" s="56">
        <f t="shared" si="29"/>
        <v>357.90720874258523</v>
      </c>
      <c r="AL74" s="56">
        <f t="shared" si="29"/>
        <v>359.27733547331155</v>
      </c>
      <c r="AM74" s="56">
        <f t="shared" si="29"/>
        <v>360.64634772247319</v>
      </c>
      <c r="AN74" s="56">
        <f t="shared" si="29"/>
        <v>362.01428313858861</v>
      </c>
      <c r="AO74" s="56">
        <f t="shared" si="29"/>
        <v>363.38117702965184</v>
      </c>
      <c r="AP74" s="56">
        <f t="shared" si="29"/>
        <v>364.74706257130134</v>
      </c>
      <c r="AQ74" s="56">
        <f t="shared" si="29"/>
        <v>366.11197099120932</v>
      </c>
      <c r="AR74" s="56">
        <f t="shared" si="29"/>
        <v>367.4759317329752</v>
      </c>
      <c r="AS74" s="56">
        <f t="shared" si="29"/>
        <v>368.83897260228372</v>
      </c>
      <c r="AT74" s="56">
        <f t="shared" si="29"/>
        <v>370.20111989764865</v>
      </c>
      <c r="AU74" s="56">
        <f t="shared" si="29"/>
        <v>371.56239852771597</v>
      </c>
      <c r="AV74" s="56">
        <f>((AV69+AV70)*0.475+AV71+AV72+AV73)*44/12</f>
        <v>372.92283211679904</v>
      </c>
      <c r="AW74" s="56">
        <f t="shared" ref="AW74:CG74" si="30">((AW69+AW70)*0.475+AW71+AW72+AW73)*44/12</f>
        <v>374.28244310008057</v>
      </c>
      <c r="AX74" s="56">
        <f t="shared" si="30"/>
        <v>375.6412528097091</v>
      </c>
      <c r="AY74" s="56">
        <f t="shared" si="30"/>
        <v>376.99928155284721</v>
      </c>
      <c r="AZ74" s="56">
        <f t="shared" si="30"/>
        <v>378.3565486825874</v>
      </c>
      <c r="BA74" s="56">
        <f t="shared" si="30"/>
        <v>379.71307266252666</v>
      </c>
      <c r="BB74" s="56">
        <f t="shared" si="30"/>
        <v>381.06887112569029</v>
      </c>
      <c r="BC74" s="56">
        <f t="shared" si="30"/>
        <v>382.42396092840795</v>
      </c>
      <c r="BD74" s="56">
        <f t="shared" si="30"/>
        <v>383.77835819966566</v>
      </c>
      <c r="BE74" s="56">
        <f t="shared" si="30"/>
        <v>385.1320783863992</v>
      </c>
      <c r="BF74" s="56">
        <f t="shared" si="30"/>
        <v>386.48513629513536</v>
      </c>
      <c r="BG74" s="56">
        <f t="shared" si="30"/>
        <v>387.83754613033733</v>
      </c>
      <c r="BH74" s="56">
        <f t="shared" si="30"/>
        <v>389.18932152977681</v>
      </c>
      <c r="BI74" s="56">
        <f t="shared" si="30"/>
        <v>390.54047559720976</v>
      </c>
      <c r="BJ74" s="56">
        <f t="shared" si="30"/>
        <v>391.89102093260999</v>
      </c>
      <c r="BK74" s="56">
        <f t="shared" si="30"/>
        <v>393.24096966018084</v>
      </c>
      <c r="BL74" s="56">
        <f t="shared" si="30"/>
        <v>394.59033345434665</v>
      </c>
      <c r="BM74" s="56">
        <f t="shared" si="30"/>
        <v>395.93912356390018</v>
      </c>
      <c r="BN74" s="56">
        <f t="shared" si="30"/>
        <v>397.28735083446645</v>
      </c>
      <c r="BO74" s="56">
        <f t="shared" si="30"/>
        <v>398.63502572942735</v>
      </c>
      <c r="BP74" s="56">
        <f t="shared" si="30"/>
        <v>399.98215834943426</v>
      </c>
      <c r="BQ74" s="56">
        <f t="shared" si="30"/>
        <v>401.32875845062699</v>
      </c>
      <c r="BR74" s="56">
        <f t="shared" si="30"/>
        <v>402.67483546166204</v>
      </c>
      <c r="BS74" s="56">
        <f t="shared" si="30"/>
        <v>404.02039849964814</v>
      </c>
      <c r="BT74" s="56">
        <f t="shared" si="30"/>
        <v>405.36545638507124</v>
      </c>
      <c r="BU74" s="56">
        <f t="shared" si="30"/>
        <v>406.71001765579086</v>
      </c>
      <c r="BV74" s="56">
        <f t="shared" si="30"/>
        <v>408.05409058017648</v>
      </c>
      <c r="BW74" s="56">
        <f t="shared" si="30"/>
        <v>409.39768316944873</v>
      </c>
      <c r="BX74" s="56">
        <f t="shared" si="30"/>
        <v>410.74080318928651</v>
      </c>
      <c r="BY74" s="56">
        <f t="shared" si="30"/>
        <v>412.08345817074996</v>
      </c>
      <c r="BZ74" s="56">
        <f t="shared" si="30"/>
        <v>413.42565542057156</v>
      </c>
      <c r="CA74" s="56">
        <f t="shared" si="30"/>
        <v>414.76740203086001</v>
      </c>
      <c r="CB74" s="56">
        <f t="shared" si="30"/>
        <v>416.1087048882552</v>
      </c>
      <c r="CC74" s="56">
        <f t="shared" si="30"/>
        <v>417.44957068257628</v>
      </c>
      <c r="CD74" s="56">
        <f t="shared" si="30"/>
        <v>418.79000591499471</v>
      </c>
      <c r="CE74" s="56">
        <f t="shared" si="30"/>
        <v>420.13001690576402</v>
      </c>
      <c r="CF74" s="56">
        <f t="shared" si="30"/>
        <v>421.46960980153807</v>
      </c>
      <c r="CG74" s="56">
        <f t="shared" si="30"/>
        <v>422.80879058230204</v>
      </c>
      <c r="CH74" s="56">
        <f>((CH69+CH70)*0.475+CH71+CH72+CH73)*44/12</f>
        <v>424.14756506794339</v>
      </c>
    </row>
    <row r="75" spans="4:86" x14ac:dyDescent="0.25">
      <c r="F75" s="56"/>
      <c r="G75" s="56"/>
      <c r="H75" s="60"/>
      <c r="AJ75" s="41"/>
    </row>
    <row r="76" spans="4:86" x14ac:dyDescent="0.25">
      <c r="F76" s="56"/>
      <c r="G76" s="56"/>
      <c r="AJ76" s="41"/>
    </row>
    <row r="77" spans="4:86" x14ac:dyDescent="0.25">
      <c r="AJ77" s="41"/>
    </row>
    <row r="78" spans="4:86" x14ac:dyDescent="0.25">
      <c r="D78" s="51" t="s">
        <v>82</v>
      </c>
      <c r="E78" s="51"/>
      <c r="AJ78" s="41"/>
    </row>
    <row r="79" spans="4:86" x14ac:dyDescent="0.25">
      <c r="D79" t="s">
        <v>133</v>
      </c>
      <c r="E79" s="42" t="s">
        <v>129</v>
      </c>
      <c r="G79" s="61"/>
      <c r="AJ79" s="41"/>
      <c r="CH79">
        <f>CH68</f>
        <v>80</v>
      </c>
    </row>
    <row r="80" spans="4:86" x14ac:dyDescent="0.25">
      <c r="D80" t="s">
        <v>54</v>
      </c>
      <c r="E80" t="s">
        <v>55</v>
      </c>
      <c r="F80" s="61">
        <f>F64</f>
        <v>0.56999999999999995</v>
      </c>
      <c r="G80" s="61"/>
      <c r="AJ80" s="41"/>
    </row>
    <row r="81" spans="4:87" x14ac:dyDescent="0.25">
      <c r="D81" t="s">
        <v>87</v>
      </c>
      <c r="E81" t="s">
        <v>88</v>
      </c>
      <c r="G81" s="61">
        <f>G79*$F$80*$F$63</f>
        <v>0</v>
      </c>
      <c r="H81" s="61">
        <f t="shared" ref="H81:BS81" si="31">H79*$F$80*$F$63</f>
        <v>0</v>
      </c>
      <c r="I81" s="61">
        <f t="shared" si="31"/>
        <v>0</v>
      </c>
      <c r="J81" s="61">
        <f t="shared" si="31"/>
        <v>0</v>
      </c>
      <c r="K81" s="61">
        <f t="shared" si="31"/>
        <v>0</v>
      </c>
      <c r="L81" s="61">
        <f t="shared" si="31"/>
        <v>0</v>
      </c>
      <c r="M81" s="61">
        <f t="shared" si="31"/>
        <v>0</v>
      </c>
      <c r="N81" s="61">
        <f t="shared" si="31"/>
        <v>0</v>
      </c>
      <c r="O81" s="61">
        <f t="shared" si="31"/>
        <v>0</v>
      </c>
      <c r="P81" s="61">
        <f t="shared" si="31"/>
        <v>0</v>
      </c>
      <c r="Q81" s="61">
        <f t="shared" si="31"/>
        <v>0</v>
      </c>
      <c r="R81" s="61">
        <f t="shared" si="31"/>
        <v>0</v>
      </c>
      <c r="S81" s="61">
        <f t="shared" si="31"/>
        <v>0</v>
      </c>
      <c r="T81" s="61">
        <f t="shared" si="31"/>
        <v>0</v>
      </c>
      <c r="U81" s="61">
        <f t="shared" si="31"/>
        <v>0</v>
      </c>
      <c r="V81" s="61">
        <f t="shared" si="31"/>
        <v>0</v>
      </c>
      <c r="W81" s="61">
        <f t="shared" si="31"/>
        <v>0</v>
      </c>
      <c r="X81" s="61">
        <f t="shared" si="31"/>
        <v>0</v>
      </c>
      <c r="Y81" s="61">
        <f t="shared" si="31"/>
        <v>0</v>
      </c>
      <c r="Z81" s="61">
        <f t="shared" si="31"/>
        <v>0</v>
      </c>
      <c r="AA81" s="61">
        <f t="shared" si="31"/>
        <v>0</v>
      </c>
      <c r="AB81" s="61">
        <f t="shared" si="31"/>
        <v>0</v>
      </c>
      <c r="AC81" s="61">
        <f t="shared" si="31"/>
        <v>0</v>
      </c>
      <c r="AD81" s="61">
        <f t="shared" si="31"/>
        <v>0</v>
      </c>
      <c r="AE81" s="61">
        <f t="shared" si="31"/>
        <v>0</v>
      </c>
      <c r="AF81" s="61">
        <f t="shared" si="31"/>
        <v>0</v>
      </c>
      <c r="AG81" s="61">
        <f t="shared" si="31"/>
        <v>0</v>
      </c>
      <c r="AH81" s="61">
        <f t="shared" si="31"/>
        <v>0</v>
      </c>
      <c r="AI81" s="61">
        <f t="shared" si="31"/>
        <v>0</v>
      </c>
      <c r="AJ81" s="62">
        <f t="shared" si="31"/>
        <v>0</v>
      </c>
      <c r="AK81" s="61">
        <f t="shared" si="31"/>
        <v>0</v>
      </c>
      <c r="AL81" s="61">
        <f t="shared" si="31"/>
        <v>0</v>
      </c>
      <c r="AM81" s="61">
        <f t="shared" si="31"/>
        <v>0</v>
      </c>
      <c r="AN81" s="61">
        <f t="shared" si="31"/>
        <v>0</v>
      </c>
      <c r="AO81" s="61">
        <f t="shared" si="31"/>
        <v>0</v>
      </c>
      <c r="AP81" s="61">
        <f t="shared" si="31"/>
        <v>0</v>
      </c>
      <c r="AQ81" s="61">
        <f t="shared" si="31"/>
        <v>0</v>
      </c>
      <c r="AR81" s="61">
        <f t="shared" si="31"/>
        <v>0</v>
      </c>
      <c r="AS81" s="61">
        <f t="shared" si="31"/>
        <v>0</v>
      </c>
      <c r="AT81" s="61">
        <f t="shared" si="31"/>
        <v>0</v>
      </c>
      <c r="AU81" s="61">
        <f t="shared" si="31"/>
        <v>0</v>
      </c>
      <c r="AV81" s="61">
        <f t="shared" si="31"/>
        <v>0</v>
      </c>
      <c r="AW81" s="61">
        <f t="shared" si="31"/>
        <v>0</v>
      </c>
      <c r="AX81" s="61">
        <f t="shared" si="31"/>
        <v>0</v>
      </c>
      <c r="AY81" s="61">
        <f t="shared" si="31"/>
        <v>0</v>
      </c>
      <c r="AZ81" s="61">
        <f t="shared" si="31"/>
        <v>0</v>
      </c>
      <c r="BA81" s="61">
        <f t="shared" si="31"/>
        <v>0</v>
      </c>
      <c r="BB81" s="61">
        <f t="shared" si="31"/>
        <v>0</v>
      </c>
      <c r="BC81" s="61">
        <f t="shared" si="31"/>
        <v>0</v>
      </c>
      <c r="BD81" s="61">
        <f t="shared" si="31"/>
        <v>0</v>
      </c>
      <c r="BE81" s="61">
        <f t="shared" si="31"/>
        <v>0</v>
      </c>
      <c r="BF81" s="61">
        <f t="shared" si="31"/>
        <v>0</v>
      </c>
      <c r="BG81" s="61">
        <f t="shared" si="31"/>
        <v>0</v>
      </c>
      <c r="BH81" s="61">
        <f t="shared" si="31"/>
        <v>0</v>
      </c>
      <c r="BI81" s="61">
        <f t="shared" si="31"/>
        <v>0</v>
      </c>
      <c r="BJ81" s="61">
        <f t="shared" si="31"/>
        <v>0</v>
      </c>
      <c r="BK81" s="61">
        <f t="shared" si="31"/>
        <v>0</v>
      </c>
      <c r="BL81" s="61">
        <f t="shared" si="31"/>
        <v>0</v>
      </c>
      <c r="BM81" s="61">
        <f t="shared" si="31"/>
        <v>0</v>
      </c>
      <c r="BN81" s="61">
        <f t="shared" si="31"/>
        <v>0</v>
      </c>
      <c r="BO81" s="61">
        <f t="shared" si="31"/>
        <v>0</v>
      </c>
      <c r="BP81" s="61">
        <f t="shared" si="31"/>
        <v>0</v>
      </c>
      <c r="BQ81" s="61">
        <f t="shared" si="31"/>
        <v>0</v>
      </c>
      <c r="BR81" s="61">
        <f t="shared" si="31"/>
        <v>0</v>
      </c>
      <c r="BS81" s="61">
        <f t="shared" si="31"/>
        <v>0</v>
      </c>
      <c r="BT81" s="61">
        <f t="shared" ref="BT81:CH81" si="32">BT79*$F$80*$F$63</f>
        <v>0</v>
      </c>
      <c r="BU81" s="61">
        <f t="shared" si="32"/>
        <v>0</v>
      </c>
      <c r="BV81" s="61">
        <f t="shared" si="32"/>
        <v>0</v>
      </c>
      <c r="BW81" s="61">
        <f t="shared" si="32"/>
        <v>0</v>
      </c>
      <c r="BX81" s="61">
        <f t="shared" si="32"/>
        <v>0</v>
      </c>
      <c r="BY81" s="61">
        <f t="shared" si="32"/>
        <v>0</v>
      </c>
      <c r="BZ81" s="61">
        <f t="shared" si="32"/>
        <v>0</v>
      </c>
      <c r="CA81" s="61">
        <f t="shared" si="32"/>
        <v>0</v>
      </c>
      <c r="CB81" s="61">
        <f t="shared" si="32"/>
        <v>0</v>
      </c>
      <c r="CC81" s="61">
        <f t="shared" si="32"/>
        <v>0</v>
      </c>
      <c r="CD81" s="61">
        <f t="shared" si="32"/>
        <v>0</v>
      </c>
      <c r="CE81" s="61">
        <f t="shared" si="32"/>
        <v>0</v>
      </c>
      <c r="CF81" s="61">
        <f t="shared" si="32"/>
        <v>0</v>
      </c>
      <c r="CG81" s="61">
        <f t="shared" si="32"/>
        <v>0</v>
      </c>
      <c r="CH81" s="61">
        <f t="shared" si="32"/>
        <v>48.837599999999995</v>
      </c>
      <c r="CI81" s="61"/>
    </row>
    <row r="82" spans="4:87" x14ac:dyDescent="0.25">
      <c r="D82" t="s">
        <v>89</v>
      </c>
      <c r="E82" t="s">
        <v>134</v>
      </c>
      <c r="G82" s="61">
        <f>G81*0.475</f>
        <v>0</v>
      </c>
      <c r="H82" s="61">
        <f t="shared" ref="H82:BS82" si="33">H81*0.475</f>
        <v>0</v>
      </c>
      <c r="I82" s="61">
        <f t="shared" si="33"/>
        <v>0</v>
      </c>
      <c r="J82" s="61">
        <f t="shared" si="33"/>
        <v>0</v>
      </c>
      <c r="K82" s="61">
        <f t="shared" si="33"/>
        <v>0</v>
      </c>
      <c r="L82" s="61">
        <f t="shared" si="33"/>
        <v>0</v>
      </c>
      <c r="M82" s="61">
        <f t="shared" si="33"/>
        <v>0</v>
      </c>
      <c r="N82" s="61">
        <f t="shared" si="33"/>
        <v>0</v>
      </c>
      <c r="O82" s="61">
        <f t="shared" si="33"/>
        <v>0</v>
      </c>
      <c r="P82" s="61">
        <f t="shared" si="33"/>
        <v>0</v>
      </c>
      <c r="Q82" s="61">
        <f t="shared" si="33"/>
        <v>0</v>
      </c>
      <c r="R82" s="61">
        <f t="shared" si="33"/>
        <v>0</v>
      </c>
      <c r="S82" s="61">
        <f t="shared" si="33"/>
        <v>0</v>
      </c>
      <c r="T82" s="61">
        <f t="shared" si="33"/>
        <v>0</v>
      </c>
      <c r="U82" s="61">
        <f t="shared" si="33"/>
        <v>0</v>
      </c>
      <c r="V82" s="61">
        <f t="shared" si="33"/>
        <v>0</v>
      </c>
      <c r="W82" s="61">
        <f t="shared" si="33"/>
        <v>0</v>
      </c>
      <c r="X82" s="61">
        <f t="shared" si="33"/>
        <v>0</v>
      </c>
      <c r="Y82" s="61">
        <f t="shared" si="33"/>
        <v>0</v>
      </c>
      <c r="Z82" s="61">
        <f t="shared" si="33"/>
        <v>0</v>
      </c>
      <c r="AA82" s="61">
        <f t="shared" si="33"/>
        <v>0</v>
      </c>
      <c r="AB82" s="61">
        <f t="shared" si="33"/>
        <v>0</v>
      </c>
      <c r="AC82" s="61">
        <f t="shared" si="33"/>
        <v>0</v>
      </c>
      <c r="AD82" s="61">
        <f t="shared" si="33"/>
        <v>0</v>
      </c>
      <c r="AE82" s="61">
        <f t="shared" si="33"/>
        <v>0</v>
      </c>
      <c r="AF82" s="61">
        <f t="shared" si="33"/>
        <v>0</v>
      </c>
      <c r="AG82" s="61">
        <f t="shared" si="33"/>
        <v>0</v>
      </c>
      <c r="AH82" s="61">
        <f t="shared" si="33"/>
        <v>0</v>
      </c>
      <c r="AI82" s="61">
        <f t="shared" si="33"/>
        <v>0</v>
      </c>
      <c r="AJ82" s="62">
        <f t="shared" si="33"/>
        <v>0</v>
      </c>
      <c r="AK82" s="61">
        <f t="shared" si="33"/>
        <v>0</v>
      </c>
      <c r="AL82" s="61">
        <f t="shared" si="33"/>
        <v>0</v>
      </c>
      <c r="AM82" s="61">
        <f t="shared" si="33"/>
        <v>0</v>
      </c>
      <c r="AN82" s="61">
        <f t="shared" si="33"/>
        <v>0</v>
      </c>
      <c r="AO82" s="61">
        <f t="shared" si="33"/>
        <v>0</v>
      </c>
      <c r="AP82" s="61">
        <f t="shared" si="33"/>
        <v>0</v>
      </c>
      <c r="AQ82" s="61">
        <f t="shared" si="33"/>
        <v>0</v>
      </c>
      <c r="AR82" s="61">
        <f t="shared" si="33"/>
        <v>0</v>
      </c>
      <c r="AS82" s="61">
        <f t="shared" si="33"/>
        <v>0</v>
      </c>
      <c r="AT82" s="61">
        <f t="shared" si="33"/>
        <v>0</v>
      </c>
      <c r="AU82" s="61">
        <f t="shared" si="33"/>
        <v>0</v>
      </c>
      <c r="AV82" s="61">
        <f t="shared" si="33"/>
        <v>0</v>
      </c>
      <c r="AW82" s="61">
        <f t="shared" si="33"/>
        <v>0</v>
      </c>
      <c r="AX82" s="61">
        <f t="shared" si="33"/>
        <v>0</v>
      </c>
      <c r="AY82" s="61">
        <f t="shared" si="33"/>
        <v>0</v>
      </c>
      <c r="AZ82" s="61">
        <f t="shared" si="33"/>
        <v>0</v>
      </c>
      <c r="BA82" s="61">
        <f t="shared" si="33"/>
        <v>0</v>
      </c>
      <c r="BB82" s="61">
        <f t="shared" si="33"/>
        <v>0</v>
      </c>
      <c r="BC82" s="61">
        <f t="shared" si="33"/>
        <v>0</v>
      </c>
      <c r="BD82" s="61">
        <f t="shared" si="33"/>
        <v>0</v>
      </c>
      <c r="BE82" s="61">
        <f t="shared" si="33"/>
        <v>0</v>
      </c>
      <c r="BF82" s="61">
        <f t="shared" si="33"/>
        <v>0</v>
      </c>
      <c r="BG82" s="61">
        <f t="shared" si="33"/>
        <v>0</v>
      </c>
      <c r="BH82" s="61">
        <f t="shared" si="33"/>
        <v>0</v>
      </c>
      <c r="BI82" s="61">
        <f t="shared" si="33"/>
        <v>0</v>
      </c>
      <c r="BJ82" s="61">
        <f t="shared" si="33"/>
        <v>0</v>
      </c>
      <c r="BK82" s="61">
        <f t="shared" si="33"/>
        <v>0</v>
      </c>
      <c r="BL82" s="61">
        <f t="shared" si="33"/>
        <v>0</v>
      </c>
      <c r="BM82" s="61">
        <f t="shared" si="33"/>
        <v>0</v>
      </c>
      <c r="BN82" s="61">
        <f t="shared" si="33"/>
        <v>0</v>
      </c>
      <c r="BO82" s="61">
        <f t="shared" si="33"/>
        <v>0</v>
      </c>
      <c r="BP82" s="61">
        <f t="shared" si="33"/>
        <v>0</v>
      </c>
      <c r="BQ82" s="61">
        <f t="shared" si="33"/>
        <v>0</v>
      </c>
      <c r="BR82" s="61">
        <f t="shared" si="33"/>
        <v>0</v>
      </c>
      <c r="BS82" s="61">
        <f t="shared" si="33"/>
        <v>0</v>
      </c>
      <c r="BT82" s="61">
        <f t="shared" ref="BT82:CH82" si="34">BT81*0.475</f>
        <v>0</v>
      </c>
      <c r="BU82" s="61">
        <f t="shared" si="34"/>
        <v>0</v>
      </c>
      <c r="BV82" s="61">
        <f t="shared" si="34"/>
        <v>0</v>
      </c>
      <c r="BW82" s="61">
        <f t="shared" si="34"/>
        <v>0</v>
      </c>
      <c r="BX82" s="61">
        <f t="shared" si="34"/>
        <v>0</v>
      </c>
      <c r="BY82" s="61">
        <f t="shared" si="34"/>
        <v>0</v>
      </c>
      <c r="BZ82" s="61">
        <f t="shared" si="34"/>
        <v>0</v>
      </c>
      <c r="CA82" s="61">
        <f t="shared" si="34"/>
        <v>0</v>
      </c>
      <c r="CB82" s="61">
        <f t="shared" si="34"/>
        <v>0</v>
      </c>
      <c r="CC82" s="61">
        <f t="shared" si="34"/>
        <v>0</v>
      </c>
      <c r="CD82" s="61">
        <f t="shared" si="34"/>
        <v>0</v>
      </c>
      <c r="CE82" s="61">
        <f t="shared" si="34"/>
        <v>0</v>
      </c>
      <c r="CF82" s="61">
        <f t="shared" si="34"/>
        <v>0</v>
      </c>
      <c r="CG82" s="61">
        <f t="shared" si="34"/>
        <v>0</v>
      </c>
      <c r="CH82" s="61">
        <f t="shared" si="34"/>
        <v>23.197859999999995</v>
      </c>
      <c r="CI82" s="61"/>
    </row>
    <row r="83" spans="4:87" x14ac:dyDescent="0.25">
      <c r="D83" t="s">
        <v>91</v>
      </c>
      <c r="F83" s="38">
        <f>F27</f>
        <v>0.5</v>
      </c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2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</row>
    <row r="84" spans="4:87" x14ac:dyDescent="0.25">
      <c r="D84" t="s">
        <v>92</v>
      </c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2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</row>
    <row r="85" spans="4:87" x14ac:dyDescent="0.25">
      <c r="D85" t="s">
        <v>93</v>
      </c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2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75">
        <v>0.25</v>
      </c>
      <c r="CI85" s="61"/>
    </row>
    <row r="86" spans="4:87" x14ac:dyDescent="0.25">
      <c r="D86" t="s">
        <v>94</v>
      </c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2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75">
        <v>0.25</v>
      </c>
      <c r="CI86" s="61"/>
    </row>
    <row r="87" spans="4:87" x14ac:dyDescent="0.25">
      <c r="D87" t="s">
        <v>95</v>
      </c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2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75">
        <v>0.5</v>
      </c>
      <c r="CI87" s="61"/>
    </row>
    <row r="88" spans="4:87" x14ac:dyDescent="0.25">
      <c r="D88" t="s">
        <v>96</v>
      </c>
      <c r="G88" s="61">
        <f>IF(G82=0,0,G82*G84)</f>
        <v>0</v>
      </c>
      <c r="H88" s="61">
        <f>IF(H82=0,0,H82*H84)</f>
        <v>0</v>
      </c>
      <c r="I88" s="61">
        <f t="shared" ref="I88:BT88" si="35">IF(I82=0,0,I82*I84)</f>
        <v>0</v>
      </c>
      <c r="J88" s="61">
        <f t="shared" si="35"/>
        <v>0</v>
      </c>
      <c r="K88" s="61">
        <f t="shared" si="35"/>
        <v>0</v>
      </c>
      <c r="L88" s="61">
        <f t="shared" si="35"/>
        <v>0</v>
      </c>
      <c r="M88" s="61">
        <f t="shared" si="35"/>
        <v>0</v>
      </c>
      <c r="N88" s="61">
        <f t="shared" si="35"/>
        <v>0</v>
      </c>
      <c r="O88" s="61">
        <f t="shared" si="35"/>
        <v>0</v>
      </c>
      <c r="P88" s="61">
        <f t="shared" si="35"/>
        <v>0</v>
      </c>
      <c r="Q88" s="61">
        <f t="shared" si="35"/>
        <v>0</v>
      </c>
      <c r="R88" s="61">
        <f t="shared" si="35"/>
        <v>0</v>
      </c>
      <c r="S88" s="61">
        <f t="shared" si="35"/>
        <v>0</v>
      </c>
      <c r="T88" s="61">
        <f t="shared" si="35"/>
        <v>0</v>
      </c>
      <c r="U88" s="61">
        <f t="shared" si="35"/>
        <v>0</v>
      </c>
      <c r="V88" s="61">
        <f t="shared" si="35"/>
        <v>0</v>
      </c>
      <c r="W88" s="61">
        <f t="shared" si="35"/>
        <v>0</v>
      </c>
      <c r="X88" s="61">
        <f t="shared" si="35"/>
        <v>0</v>
      </c>
      <c r="Y88" s="61">
        <f t="shared" si="35"/>
        <v>0</v>
      </c>
      <c r="Z88" s="61">
        <f t="shared" si="35"/>
        <v>0</v>
      </c>
      <c r="AA88" s="61">
        <f t="shared" si="35"/>
        <v>0</v>
      </c>
      <c r="AB88" s="61">
        <f t="shared" si="35"/>
        <v>0</v>
      </c>
      <c r="AC88" s="61">
        <f t="shared" si="35"/>
        <v>0</v>
      </c>
      <c r="AD88" s="61">
        <f t="shared" si="35"/>
        <v>0</v>
      </c>
      <c r="AE88" s="61">
        <f t="shared" si="35"/>
        <v>0</v>
      </c>
      <c r="AF88" s="61">
        <f t="shared" si="35"/>
        <v>0</v>
      </c>
      <c r="AG88" s="61">
        <f t="shared" si="35"/>
        <v>0</v>
      </c>
      <c r="AH88" s="61">
        <f t="shared" si="35"/>
        <v>0</v>
      </c>
      <c r="AI88" s="61">
        <f t="shared" si="35"/>
        <v>0</v>
      </c>
      <c r="AJ88" s="62">
        <f t="shared" si="35"/>
        <v>0</v>
      </c>
      <c r="AK88" s="61">
        <f t="shared" si="35"/>
        <v>0</v>
      </c>
      <c r="AL88" s="61">
        <f t="shared" si="35"/>
        <v>0</v>
      </c>
      <c r="AM88" s="61">
        <f t="shared" si="35"/>
        <v>0</v>
      </c>
      <c r="AN88" s="61">
        <f t="shared" si="35"/>
        <v>0</v>
      </c>
      <c r="AO88" s="61">
        <f t="shared" si="35"/>
        <v>0</v>
      </c>
      <c r="AP88" s="61">
        <f t="shared" si="35"/>
        <v>0</v>
      </c>
      <c r="AQ88" s="61">
        <f t="shared" si="35"/>
        <v>0</v>
      </c>
      <c r="AR88" s="61">
        <f t="shared" si="35"/>
        <v>0</v>
      </c>
      <c r="AS88" s="61">
        <f t="shared" si="35"/>
        <v>0</v>
      </c>
      <c r="AT88" s="61">
        <f t="shared" si="35"/>
        <v>0</v>
      </c>
      <c r="AU88" s="61">
        <f t="shared" si="35"/>
        <v>0</v>
      </c>
      <c r="AV88" s="61">
        <f t="shared" si="35"/>
        <v>0</v>
      </c>
      <c r="AW88" s="61">
        <f t="shared" si="35"/>
        <v>0</v>
      </c>
      <c r="AX88" s="61">
        <f t="shared" si="35"/>
        <v>0</v>
      </c>
      <c r="AY88" s="61">
        <f t="shared" si="35"/>
        <v>0</v>
      </c>
      <c r="AZ88" s="61">
        <f t="shared" si="35"/>
        <v>0</v>
      </c>
      <c r="BA88" s="61">
        <f t="shared" si="35"/>
        <v>0</v>
      </c>
      <c r="BB88" s="61">
        <f t="shared" si="35"/>
        <v>0</v>
      </c>
      <c r="BC88" s="61">
        <f t="shared" si="35"/>
        <v>0</v>
      </c>
      <c r="BD88" s="61">
        <f t="shared" si="35"/>
        <v>0</v>
      </c>
      <c r="BE88" s="61">
        <f t="shared" si="35"/>
        <v>0</v>
      </c>
      <c r="BF88" s="61">
        <f t="shared" si="35"/>
        <v>0</v>
      </c>
      <c r="BG88" s="61">
        <f t="shared" si="35"/>
        <v>0</v>
      </c>
      <c r="BH88" s="61">
        <f t="shared" si="35"/>
        <v>0</v>
      </c>
      <c r="BI88" s="61">
        <f t="shared" si="35"/>
        <v>0</v>
      </c>
      <c r="BJ88" s="61">
        <f t="shared" si="35"/>
        <v>0</v>
      </c>
      <c r="BK88" s="61">
        <f t="shared" si="35"/>
        <v>0</v>
      </c>
      <c r="BL88" s="61">
        <f t="shared" si="35"/>
        <v>0</v>
      </c>
      <c r="BM88" s="61">
        <f t="shared" si="35"/>
        <v>0</v>
      </c>
      <c r="BN88" s="61">
        <f t="shared" si="35"/>
        <v>0</v>
      </c>
      <c r="BO88" s="61">
        <f t="shared" si="35"/>
        <v>0</v>
      </c>
      <c r="BP88" s="61">
        <f t="shared" si="35"/>
        <v>0</v>
      </c>
      <c r="BQ88" s="61">
        <f t="shared" si="35"/>
        <v>0</v>
      </c>
      <c r="BR88" s="61">
        <f t="shared" si="35"/>
        <v>0</v>
      </c>
      <c r="BS88" s="61">
        <f t="shared" si="35"/>
        <v>0</v>
      </c>
      <c r="BT88" s="61">
        <f t="shared" si="35"/>
        <v>0</v>
      </c>
      <c r="BU88" s="61">
        <f t="shared" ref="BU88:CH88" si="36">IF(BU82=0,0,BU82*BU84)</f>
        <v>0</v>
      </c>
      <c r="BV88" s="61">
        <f t="shared" si="36"/>
        <v>0</v>
      </c>
      <c r="BW88" s="61">
        <f t="shared" si="36"/>
        <v>0</v>
      </c>
      <c r="BX88" s="61">
        <f t="shared" si="36"/>
        <v>0</v>
      </c>
      <c r="BY88" s="61">
        <f t="shared" si="36"/>
        <v>0</v>
      </c>
      <c r="BZ88" s="61">
        <f t="shared" si="36"/>
        <v>0</v>
      </c>
      <c r="CA88" s="61">
        <f t="shared" si="36"/>
        <v>0</v>
      </c>
      <c r="CB88" s="61">
        <f t="shared" si="36"/>
        <v>0</v>
      </c>
      <c r="CC88" s="61">
        <f t="shared" si="36"/>
        <v>0</v>
      </c>
      <c r="CD88" s="61">
        <f t="shared" si="36"/>
        <v>0</v>
      </c>
      <c r="CE88" s="61">
        <f t="shared" si="36"/>
        <v>0</v>
      </c>
      <c r="CF88" s="61">
        <f t="shared" si="36"/>
        <v>0</v>
      </c>
      <c r="CG88" s="61">
        <f t="shared" si="36"/>
        <v>0</v>
      </c>
      <c r="CH88" s="61">
        <f t="shared" si="36"/>
        <v>0</v>
      </c>
      <c r="CI88" s="61"/>
    </row>
    <row r="89" spans="4:87" x14ac:dyDescent="0.25">
      <c r="D89" t="s">
        <v>97</v>
      </c>
      <c r="G89" s="61">
        <f>IF(G82=0,0,G82*G85)</f>
        <v>0</v>
      </c>
      <c r="H89" s="61">
        <f>IF(H82=0,0,H82*H85)</f>
        <v>0</v>
      </c>
      <c r="I89" s="61">
        <f t="shared" ref="I89:BT89" si="37">IF(I82=0,0,I82*I85)</f>
        <v>0</v>
      </c>
      <c r="J89" s="61">
        <f t="shared" si="37"/>
        <v>0</v>
      </c>
      <c r="K89" s="61">
        <f t="shared" si="37"/>
        <v>0</v>
      </c>
      <c r="L89" s="61">
        <f t="shared" si="37"/>
        <v>0</v>
      </c>
      <c r="M89" s="61">
        <f t="shared" si="37"/>
        <v>0</v>
      </c>
      <c r="N89" s="61">
        <f t="shared" si="37"/>
        <v>0</v>
      </c>
      <c r="O89" s="61">
        <f t="shared" si="37"/>
        <v>0</v>
      </c>
      <c r="P89" s="61">
        <f t="shared" si="37"/>
        <v>0</v>
      </c>
      <c r="Q89" s="61">
        <f t="shared" si="37"/>
        <v>0</v>
      </c>
      <c r="R89" s="61">
        <f t="shared" si="37"/>
        <v>0</v>
      </c>
      <c r="S89" s="61">
        <f t="shared" si="37"/>
        <v>0</v>
      </c>
      <c r="T89" s="61">
        <f t="shared" si="37"/>
        <v>0</v>
      </c>
      <c r="U89" s="61">
        <f t="shared" si="37"/>
        <v>0</v>
      </c>
      <c r="V89" s="61">
        <f t="shared" si="37"/>
        <v>0</v>
      </c>
      <c r="W89" s="61">
        <f t="shared" si="37"/>
        <v>0</v>
      </c>
      <c r="X89" s="61">
        <f t="shared" si="37"/>
        <v>0</v>
      </c>
      <c r="Y89" s="61">
        <f t="shared" si="37"/>
        <v>0</v>
      </c>
      <c r="Z89" s="61">
        <f t="shared" si="37"/>
        <v>0</v>
      </c>
      <c r="AA89" s="61">
        <f t="shared" si="37"/>
        <v>0</v>
      </c>
      <c r="AB89" s="61">
        <f t="shared" si="37"/>
        <v>0</v>
      </c>
      <c r="AC89" s="61">
        <f t="shared" si="37"/>
        <v>0</v>
      </c>
      <c r="AD89" s="61">
        <f t="shared" si="37"/>
        <v>0</v>
      </c>
      <c r="AE89" s="61">
        <f t="shared" si="37"/>
        <v>0</v>
      </c>
      <c r="AF89" s="61">
        <f t="shared" si="37"/>
        <v>0</v>
      </c>
      <c r="AG89" s="61">
        <f t="shared" si="37"/>
        <v>0</v>
      </c>
      <c r="AH89" s="61">
        <f t="shared" si="37"/>
        <v>0</v>
      </c>
      <c r="AI89" s="61">
        <f t="shared" si="37"/>
        <v>0</v>
      </c>
      <c r="AJ89" s="62">
        <f t="shared" si="37"/>
        <v>0</v>
      </c>
      <c r="AK89" s="61">
        <f t="shared" si="37"/>
        <v>0</v>
      </c>
      <c r="AL89" s="61">
        <f t="shared" si="37"/>
        <v>0</v>
      </c>
      <c r="AM89" s="61">
        <f t="shared" si="37"/>
        <v>0</v>
      </c>
      <c r="AN89" s="61">
        <f t="shared" si="37"/>
        <v>0</v>
      </c>
      <c r="AO89" s="61">
        <f t="shared" si="37"/>
        <v>0</v>
      </c>
      <c r="AP89" s="61">
        <f t="shared" si="37"/>
        <v>0</v>
      </c>
      <c r="AQ89" s="61">
        <f t="shared" si="37"/>
        <v>0</v>
      </c>
      <c r="AR89" s="61">
        <f t="shared" si="37"/>
        <v>0</v>
      </c>
      <c r="AS89" s="61">
        <f t="shared" si="37"/>
        <v>0</v>
      </c>
      <c r="AT89" s="61">
        <f t="shared" si="37"/>
        <v>0</v>
      </c>
      <c r="AU89" s="61">
        <f t="shared" si="37"/>
        <v>0</v>
      </c>
      <c r="AV89" s="61">
        <f t="shared" si="37"/>
        <v>0</v>
      </c>
      <c r="AW89" s="61">
        <f t="shared" si="37"/>
        <v>0</v>
      </c>
      <c r="AX89" s="61">
        <f t="shared" si="37"/>
        <v>0</v>
      </c>
      <c r="AY89" s="61">
        <f t="shared" si="37"/>
        <v>0</v>
      </c>
      <c r="AZ89" s="61">
        <f t="shared" si="37"/>
        <v>0</v>
      </c>
      <c r="BA89" s="61">
        <f t="shared" si="37"/>
        <v>0</v>
      </c>
      <c r="BB89" s="61">
        <f t="shared" si="37"/>
        <v>0</v>
      </c>
      <c r="BC89" s="61">
        <f t="shared" si="37"/>
        <v>0</v>
      </c>
      <c r="BD89" s="61">
        <f t="shared" si="37"/>
        <v>0</v>
      </c>
      <c r="BE89" s="61">
        <f t="shared" si="37"/>
        <v>0</v>
      </c>
      <c r="BF89" s="61">
        <f t="shared" si="37"/>
        <v>0</v>
      </c>
      <c r="BG89" s="61">
        <f t="shared" si="37"/>
        <v>0</v>
      </c>
      <c r="BH89" s="61">
        <f t="shared" si="37"/>
        <v>0</v>
      </c>
      <c r="BI89" s="61">
        <f t="shared" si="37"/>
        <v>0</v>
      </c>
      <c r="BJ89" s="61">
        <f t="shared" si="37"/>
        <v>0</v>
      </c>
      <c r="BK89" s="61">
        <f t="shared" si="37"/>
        <v>0</v>
      </c>
      <c r="BL89" s="61">
        <f t="shared" si="37"/>
        <v>0</v>
      </c>
      <c r="BM89" s="61">
        <f t="shared" si="37"/>
        <v>0</v>
      </c>
      <c r="BN89" s="61">
        <f t="shared" si="37"/>
        <v>0</v>
      </c>
      <c r="BO89" s="61">
        <f t="shared" si="37"/>
        <v>0</v>
      </c>
      <c r="BP89" s="61">
        <f t="shared" si="37"/>
        <v>0</v>
      </c>
      <c r="BQ89" s="61">
        <f t="shared" si="37"/>
        <v>0</v>
      </c>
      <c r="BR89" s="61">
        <f t="shared" si="37"/>
        <v>0</v>
      </c>
      <c r="BS89" s="61">
        <f t="shared" si="37"/>
        <v>0</v>
      </c>
      <c r="BT89" s="61">
        <f t="shared" si="37"/>
        <v>0</v>
      </c>
      <c r="BU89" s="61">
        <f t="shared" ref="BU89:CH89" si="38">IF(BU82=0,0,BU82*BU85)</f>
        <v>0</v>
      </c>
      <c r="BV89" s="61">
        <f t="shared" si="38"/>
        <v>0</v>
      </c>
      <c r="BW89" s="61">
        <f t="shared" si="38"/>
        <v>0</v>
      </c>
      <c r="BX89" s="61">
        <f t="shared" si="38"/>
        <v>0</v>
      </c>
      <c r="BY89" s="61">
        <f t="shared" si="38"/>
        <v>0</v>
      </c>
      <c r="BZ89" s="61">
        <f t="shared" si="38"/>
        <v>0</v>
      </c>
      <c r="CA89" s="61">
        <f t="shared" si="38"/>
        <v>0</v>
      </c>
      <c r="CB89" s="61">
        <f t="shared" si="38"/>
        <v>0</v>
      </c>
      <c r="CC89" s="61">
        <f t="shared" si="38"/>
        <v>0</v>
      </c>
      <c r="CD89" s="61">
        <f t="shared" si="38"/>
        <v>0</v>
      </c>
      <c r="CE89" s="61">
        <f t="shared" si="38"/>
        <v>0</v>
      </c>
      <c r="CF89" s="61">
        <f t="shared" si="38"/>
        <v>0</v>
      </c>
      <c r="CG89" s="61">
        <f t="shared" si="38"/>
        <v>0</v>
      </c>
      <c r="CH89" s="61">
        <f t="shared" si="38"/>
        <v>5.7994649999999988</v>
      </c>
      <c r="CI89" s="61"/>
    </row>
    <row r="90" spans="4:87" x14ac:dyDescent="0.25">
      <c r="D90" t="s">
        <v>98</v>
      </c>
      <c r="G90" s="61">
        <f>IF(G82=0,0,G82*G86)</f>
        <v>0</v>
      </c>
      <c r="H90" s="61">
        <f>IF(H82=0,0,H82*H86)</f>
        <v>0</v>
      </c>
      <c r="I90" s="61">
        <f t="shared" ref="I90:BT90" si="39">IF(I82=0,0,I82*I86)</f>
        <v>0</v>
      </c>
      <c r="J90" s="61">
        <f t="shared" si="39"/>
        <v>0</v>
      </c>
      <c r="K90" s="61">
        <f t="shared" si="39"/>
        <v>0</v>
      </c>
      <c r="L90" s="61">
        <f t="shared" si="39"/>
        <v>0</v>
      </c>
      <c r="M90" s="61">
        <f t="shared" si="39"/>
        <v>0</v>
      </c>
      <c r="N90" s="61">
        <f t="shared" si="39"/>
        <v>0</v>
      </c>
      <c r="O90" s="61">
        <f t="shared" si="39"/>
        <v>0</v>
      </c>
      <c r="P90" s="61">
        <f t="shared" si="39"/>
        <v>0</v>
      </c>
      <c r="Q90" s="61">
        <f t="shared" si="39"/>
        <v>0</v>
      </c>
      <c r="R90" s="61">
        <f t="shared" si="39"/>
        <v>0</v>
      </c>
      <c r="S90" s="61">
        <f t="shared" si="39"/>
        <v>0</v>
      </c>
      <c r="T90" s="61">
        <f t="shared" si="39"/>
        <v>0</v>
      </c>
      <c r="U90" s="61">
        <f t="shared" si="39"/>
        <v>0</v>
      </c>
      <c r="V90" s="61">
        <f t="shared" si="39"/>
        <v>0</v>
      </c>
      <c r="W90" s="61">
        <f t="shared" si="39"/>
        <v>0</v>
      </c>
      <c r="X90" s="61">
        <f t="shared" si="39"/>
        <v>0</v>
      </c>
      <c r="Y90" s="61">
        <f t="shared" si="39"/>
        <v>0</v>
      </c>
      <c r="Z90" s="61">
        <f t="shared" si="39"/>
        <v>0</v>
      </c>
      <c r="AA90" s="61">
        <f t="shared" si="39"/>
        <v>0</v>
      </c>
      <c r="AB90" s="61">
        <f t="shared" si="39"/>
        <v>0</v>
      </c>
      <c r="AC90" s="61">
        <f t="shared" si="39"/>
        <v>0</v>
      </c>
      <c r="AD90" s="61">
        <f t="shared" si="39"/>
        <v>0</v>
      </c>
      <c r="AE90" s="61">
        <f t="shared" si="39"/>
        <v>0</v>
      </c>
      <c r="AF90" s="61">
        <f t="shared" si="39"/>
        <v>0</v>
      </c>
      <c r="AG90" s="61">
        <f t="shared" si="39"/>
        <v>0</v>
      </c>
      <c r="AH90" s="61">
        <f t="shared" si="39"/>
        <v>0</v>
      </c>
      <c r="AI90" s="61">
        <f t="shared" si="39"/>
        <v>0</v>
      </c>
      <c r="AJ90" s="62">
        <f t="shared" si="39"/>
        <v>0</v>
      </c>
      <c r="AK90" s="61">
        <f t="shared" si="39"/>
        <v>0</v>
      </c>
      <c r="AL90" s="61">
        <f t="shared" si="39"/>
        <v>0</v>
      </c>
      <c r="AM90" s="61">
        <f t="shared" si="39"/>
        <v>0</v>
      </c>
      <c r="AN90" s="61">
        <f t="shared" si="39"/>
        <v>0</v>
      </c>
      <c r="AO90" s="61">
        <f t="shared" si="39"/>
        <v>0</v>
      </c>
      <c r="AP90" s="61">
        <f t="shared" si="39"/>
        <v>0</v>
      </c>
      <c r="AQ90" s="61">
        <f t="shared" si="39"/>
        <v>0</v>
      </c>
      <c r="AR90" s="61">
        <f t="shared" si="39"/>
        <v>0</v>
      </c>
      <c r="AS90" s="61">
        <f t="shared" si="39"/>
        <v>0</v>
      </c>
      <c r="AT90" s="61">
        <f t="shared" si="39"/>
        <v>0</v>
      </c>
      <c r="AU90" s="61">
        <f t="shared" si="39"/>
        <v>0</v>
      </c>
      <c r="AV90" s="61">
        <f t="shared" si="39"/>
        <v>0</v>
      </c>
      <c r="AW90" s="61">
        <f t="shared" si="39"/>
        <v>0</v>
      </c>
      <c r="AX90" s="61">
        <f t="shared" si="39"/>
        <v>0</v>
      </c>
      <c r="AY90" s="61">
        <f t="shared" si="39"/>
        <v>0</v>
      </c>
      <c r="AZ90" s="61">
        <f t="shared" si="39"/>
        <v>0</v>
      </c>
      <c r="BA90" s="61">
        <f t="shared" si="39"/>
        <v>0</v>
      </c>
      <c r="BB90" s="61">
        <f t="shared" si="39"/>
        <v>0</v>
      </c>
      <c r="BC90" s="61">
        <f t="shared" si="39"/>
        <v>0</v>
      </c>
      <c r="BD90" s="61">
        <f t="shared" si="39"/>
        <v>0</v>
      </c>
      <c r="BE90" s="61">
        <f t="shared" si="39"/>
        <v>0</v>
      </c>
      <c r="BF90" s="61">
        <f t="shared" si="39"/>
        <v>0</v>
      </c>
      <c r="BG90" s="61">
        <f t="shared" si="39"/>
        <v>0</v>
      </c>
      <c r="BH90" s="61">
        <f t="shared" si="39"/>
        <v>0</v>
      </c>
      <c r="BI90" s="61">
        <f t="shared" si="39"/>
        <v>0</v>
      </c>
      <c r="BJ90" s="61">
        <f t="shared" si="39"/>
        <v>0</v>
      </c>
      <c r="BK90" s="61">
        <f t="shared" si="39"/>
        <v>0</v>
      </c>
      <c r="BL90" s="61">
        <f t="shared" si="39"/>
        <v>0</v>
      </c>
      <c r="BM90" s="61">
        <f t="shared" si="39"/>
        <v>0</v>
      </c>
      <c r="BN90" s="61">
        <f t="shared" si="39"/>
        <v>0</v>
      </c>
      <c r="BO90" s="61">
        <f t="shared" si="39"/>
        <v>0</v>
      </c>
      <c r="BP90" s="61">
        <f t="shared" si="39"/>
        <v>0</v>
      </c>
      <c r="BQ90" s="61">
        <f t="shared" si="39"/>
        <v>0</v>
      </c>
      <c r="BR90" s="61">
        <f t="shared" si="39"/>
        <v>0</v>
      </c>
      <c r="BS90" s="61">
        <f t="shared" si="39"/>
        <v>0</v>
      </c>
      <c r="BT90" s="61">
        <f t="shared" si="39"/>
        <v>0</v>
      </c>
      <c r="BU90" s="61">
        <f t="shared" ref="BU90:CH90" si="40">IF(BU82=0,0,BU82*BU86)</f>
        <v>0</v>
      </c>
      <c r="BV90" s="61">
        <f t="shared" si="40"/>
        <v>0</v>
      </c>
      <c r="BW90" s="61">
        <f t="shared" si="40"/>
        <v>0</v>
      </c>
      <c r="BX90" s="61">
        <f t="shared" si="40"/>
        <v>0</v>
      </c>
      <c r="BY90" s="61">
        <f t="shared" si="40"/>
        <v>0</v>
      </c>
      <c r="BZ90" s="61">
        <f t="shared" si="40"/>
        <v>0</v>
      </c>
      <c r="CA90" s="61">
        <f t="shared" si="40"/>
        <v>0</v>
      </c>
      <c r="CB90" s="61">
        <f t="shared" si="40"/>
        <v>0</v>
      </c>
      <c r="CC90" s="61">
        <f t="shared" si="40"/>
        <v>0</v>
      </c>
      <c r="CD90" s="61">
        <f t="shared" si="40"/>
        <v>0</v>
      </c>
      <c r="CE90" s="61">
        <f t="shared" si="40"/>
        <v>0</v>
      </c>
      <c r="CF90" s="61">
        <f t="shared" si="40"/>
        <v>0</v>
      </c>
      <c r="CG90" s="61">
        <f t="shared" si="40"/>
        <v>0</v>
      </c>
      <c r="CH90" s="61">
        <f t="shared" si="40"/>
        <v>5.7994649999999988</v>
      </c>
      <c r="CI90" s="61"/>
    </row>
    <row r="91" spans="4:87" x14ac:dyDescent="0.25">
      <c r="D91" t="s">
        <v>99</v>
      </c>
      <c r="G91" s="61">
        <f>IF(G82=0,0,G82*G87)</f>
        <v>0</v>
      </c>
      <c r="H91" s="61">
        <f>IF(H82=0,0,H82*H87)</f>
        <v>0</v>
      </c>
      <c r="I91" s="61">
        <f t="shared" ref="I91:BT91" si="41">IF(I82=0,0,I82*I87)</f>
        <v>0</v>
      </c>
      <c r="J91" s="61">
        <f t="shared" si="41"/>
        <v>0</v>
      </c>
      <c r="K91" s="61">
        <f t="shared" si="41"/>
        <v>0</v>
      </c>
      <c r="L91" s="61">
        <f t="shared" si="41"/>
        <v>0</v>
      </c>
      <c r="M91" s="61">
        <f t="shared" si="41"/>
        <v>0</v>
      </c>
      <c r="N91" s="61">
        <f t="shared" si="41"/>
        <v>0</v>
      </c>
      <c r="O91" s="61">
        <f t="shared" si="41"/>
        <v>0</v>
      </c>
      <c r="P91" s="61">
        <f t="shared" si="41"/>
        <v>0</v>
      </c>
      <c r="Q91" s="61">
        <f t="shared" si="41"/>
        <v>0</v>
      </c>
      <c r="R91" s="61">
        <f t="shared" si="41"/>
        <v>0</v>
      </c>
      <c r="S91" s="61">
        <f t="shared" si="41"/>
        <v>0</v>
      </c>
      <c r="T91" s="61">
        <f t="shared" si="41"/>
        <v>0</v>
      </c>
      <c r="U91" s="61">
        <f t="shared" si="41"/>
        <v>0</v>
      </c>
      <c r="V91" s="61">
        <f t="shared" si="41"/>
        <v>0</v>
      </c>
      <c r="W91" s="61">
        <f t="shared" si="41"/>
        <v>0</v>
      </c>
      <c r="X91" s="61">
        <f t="shared" si="41"/>
        <v>0</v>
      </c>
      <c r="Y91" s="61">
        <f t="shared" si="41"/>
        <v>0</v>
      </c>
      <c r="Z91" s="61">
        <f t="shared" si="41"/>
        <v>0</v>
      </c>
      <c r="AA91" s="61">
        <f t="shared" si="41"/>
        <v>0</v>
      </c>
      <c r="AB91" s="61">
        <f t="shared" si="41"/>
        <v>0</v>
      </c>
      <c r="AC91" s="61">
        <f t="shared" si="41"/>
        <v>0</v>
      </c>
      <c r="AD91" s="61">
        <f t="shared" si="41"/>
        <v>0</v>
      </c>
      <c r="AE91" s="61">
        <f t="shared" si="41"/>
        <v>0</v>
      </c>
      <c r="AF91" s="61">
        <f t="shared" si="41"/>
        <v>0</v>
      </c>
      <c r="AG91" s="61">
        <f t="shared" si="41"/>
        <v>0</v>
      </c>
      <c r="AH91" s="61">
        <f t="shared" si="41"/>
        <v>0</v>
      </c>
      <c r="AI91" s="61">
        <f t="shared" si="41"/>
        <v>0</v>
      </c>
      <c r="AJ91" s="62">
        <f t="shared" si="41"/>
        <v>0</v>
      </c>
      <c r="AK91" s="61">
        <f t="shared" si="41"/>
        <v>0</v>
      </c>
      <c r="AL91" s="61">
        <f t="shared" si="41"/>
        <v>0</v>
      </c>
      <c r="AM91" s="61">
        <f t="shared" si="41"/>
        <v>0</v>
      </c>
      <c r="AN91" s="61">
        <f t="shared" si="41"/>
        <v>0</v>
      </c>
      <c r="AO91" s="61">
        <f t="shared" si="41"/>
        <v>0</v>
      </c>
      <c r="AP91" s="61">
        <f t="shared" si="41"/>
        <v>0</v>
      </c>
      <c r="AQ91" s="61">
        <f t="shared" si="41"/>
        <v>0</v>
      </c>
      <c r="AR91" s="61">
        <f t="shared" si="41"/>
        <v>0</v>
      </c>
      <c r="AS91" s="61">
        <f t="shared" si="41"/>
        <v>0</v>
      </c>
      <c r="AT91" s="61">
        <f t="shared" si="41"/>
        <v>0</v>
      </c>
      <c r="AU91" s="61">
        <f t="shared" si="41"/>
        <v>0</v>
      </c>
      <c r="AV91" s="61">
        <f t="shared" si="41"/>
        <v>0</v>
      </c>
      <c r="AW91" s="61">
        <f t="shared" si="41"/>
        <v>0</v>
      </c>
      <c r="AX91" s="61">
        <f t="shared" si="41"/>
        <v>0</v>
      </c>
      <c r="AY91" s="61">
        <f t="shared" si="41"/>
        <v>0</v>
      </c>
      <c r="AZ91" s="61">
        <f t="shared" si="41"/>
        <v>0</v>
      </c>
      <c r="BA91" s="61">
        <f t="shared" si="41"/>
        <v>0</v>
      </c>
      <c r="BB91" s="61">
        <f t="shared" si="41"/>
        <v>0</v>
      </c>
      <c r="BC91" s="61">
        <f t="shared" si="41"/>
        <v>0</v>
      </c>
      <c r="BD91" s="61">
        <f t="shared" si="41"/>
        <v>0</v>
      </c>
      <c r="BE91" s="61">
        <f t="shared" si="41"/>
        <v>0</v>
      </c>
      <c r="BF91" s="61">
        <f t="shared" si="41"/>
        <v>0</v>
      </c>
      <c r="BG91" s="61">
        <f t="shared" si="41"/>
        <v>0</v>
      </c>
      <c r="BH91" s="61">
        <f t="shared" si="41"/>
        <v>0</v>
      </c>
      <c r="BI91" s="61">
        <f t="shared" si="41"/>
        <v>0</v>
      </c>
      <c r="BJ91" s="61">
        <f t="shared" si="41"/>
        <v>0</v>
      </c>
      <c r="BK91" s="61">
        <f t="shared" si="41"/>
        <v>0</v>
      </c>
      <c r="BL91" s="61">
        <f t="shared" si="41"/>
        <v>0</v>
      </c>
      <c r="BM91" s="61">
        <f t="shared" si="41"/>
        <v>0</v>
      </c>
      <c r="BN91" s="61">
        <f t="shared" si="41"/>
        <v>0</v>
      </c>
      <c r="BO91" s="61">
        <f t="shared" si="41"/>
        <v>0</v>
      </c>
      <c r="BP91" s="61">
        <f t="shared" si="41"/>
        <v>0</v>
      </c>
      <c r="BQ91" s="61">
        <f t="shared" si="41"/>
        <v>0</v>
      </c>
      <c r="BR91" s="61">
        <f t="shared" si="41"/>
        <v>0</v>
      </c>
      <c r="BS91" s="61">
        <f t="shared" si="41"/>
        <v>0</v>
      </c>
      <c r="BT91" s="61">
        <f t="shared" si="41"/>
        <v>0</v>
      </c>
      <c r="BU91" s="61">
        <f t="shared" ref="BU91:CH91" si="42">IF(BU82=0,0,BU82*BU87)</f>
        <v>0</v>
      </c>
      <c r="BV91" s="61">
        <f t="shared" si="42"/>
        <v>0</v>
      </c>
      <c r="BW91" s="61">
        <f t="shared" si="42"/>
        <v>0</v>
      </c>
      <c r="BX91" s="61">
        <f t="shared" si="42"/>
        <v>0</v>
      </c>
      <c r="BY91" s="61">
        <f t="shared" si="42"/>
        <v>0</v>
      </c>
      <c r="BZ91" s="61">
        <f t="shared" si="42"/>
        <v>0</v>
      </c>
      <c r="CA91" s="61">
        <f t="shared" si="42"/>
        <v>0</v>
      </c>
      <c r="CB91" s="61">
        <f t="shared" si="42"/>
        <v>0</v>
      </c>
      <c r="CC91" s="61">
        <f t="shared" si="42"/>
        <v>0</v>
      </c>
      <c r="CD91" s="61">
        <f t="shared" si="42"/>
        <v>0</v>
      </c>
      <c r="CE91" s="61">
        <f t="shared" si="42"/>
        <v>0</v>
      </c>
      <c r="CF91" s="61">
        <f t="shared" si="42"/>
        <v>0</v>
      </c>
      <c r="CG91" s="61">
        <f t="shared" si="42"/>
        <v>0</v>
      </c>
      <c r="CH91" s="61">
        <f t="shared" si="42"/>
        <v>11.598929999999998</v>
      </c>
      <c r="CI91" s="61"/>
    </row>
    <row r="92" spans="4:87" x14ac:dyDescent="0.25">
      <c r="D92" t="s">
        <v>100</v>
      </c>
      <c r="E92" t="s">
        <v>101</v>
      </c>
      <c r="F92">
        <f>(LN(2))/35</f>
        <v>1.980420515885558E-2</v>
      </c>
      <c r="G92" s="61">
        <v>0</v>
      </c>
      <c r="H92" s="61">
        <f>G92*EXP(-$F$92)+G88*(1-EXP(-$F$92))/$F$92</f>
        <v>0</v>
      </c>
      <c r="I92" s="61">
        <f t="shared" ref="I92:BT92" si="43">H92*EXP(-$F$92)+H88*(1-EXP(-$F$92))/$F$92</f>
        <v>0</v>
      </c>
      <c r="J92" s="61">
        <f t="shared" si="43"/>
        <v>0</v>
      </c>
      <c r="K92" s="61">
        <f t="shared" si="43"/>
        <v>0</v>
      </c>
      <c r="L92" s="61">
        <f t="shared" si="43"/>
        <v>0</v>
      </c>
      <c r="M92" s="61">
        <f t="shared" si="43"/>
        <v>0</v>
      </c>
      <c r="N92" s="61">
        <f t="shared" si="43"/>
        <v>0</v>
      </c>
      <c r="O92" s="61">
        <f t="shared" si="43"/>
        <v>0</v>
      </c>
      <c r="P92" s="61">
        <f t="shared" si="43"/>
        <v>0</v>
      </c>
      <c r="Q92" s="61">
        <f t="shared" si="43"/>
        <v>0</v>
      </c>
      <c r="R92" s="61">
        <f t="shared" si="43"/>
        <v>0</v>
      </c>
      <c r="S92" s="61">
        <f t="shared" si="43"/>
        <v>0</v>
      </c>
      <c r="T92" s="61">
        <f t="shared" si="43"/>
        <v>0</v>
      </c>
      <c r="U92" s="61">
        <f t="shared" si="43"/>
        <v>0</v>
      </c>
      <c r="V92" s="61">
        <f t="shared" si="43"/>
        <v>0</v>
      </c>
      <c r="W92" s="61">
        <f t="shared" si="43"/>
        <v>0</v>
      </c>
      <c r="X92" s="61">
        <f t="shared" si="43"/>
        <v>0</v>
      </c>
      <c r="Y92" s="61">
        <f t="shared" si="43"/>
        <v>0</v>
      </c>
      <c r="Z92" s="61">
        <f t="shared" si="43"/>
        <v>0</v>
      </c>
      <c r="AA92" s="61">
        <f t="shared" si="43"/>
        <v>0</v>
      </c>
      <c r="AB92" s="61">
        <f t="shared" si="43"/>
        <v>0</v>
      </c>
      <c r="AC92" s="61">
        <f t="shared" si="43"/>
        <v>0</v>
      </c>
      <c r="AD92" s="61">
        <f t="shared" si="43"/>
        <v>0</v>
      </c>
      <c r="AE92" s="61">
        <f t="shared" si="43"/>
        <v>0</v>
      </c>
      <c r="AF92" s="61">
        <f t="shared" si="43"/>
        <v>0</v>
      </c>
      <c r="AG92" s="61">
        <f t="shared" si="43"/>
        <v>0</v>
      </c>
      <c r="AH92" s="61">
        <f t="shared" si="43"/>
        <v>0</v>
      </c>
      <c r="AI92" s="61">
        <f t="shared" si="43"/>
        <v>0</v>
      </c>
      <c r="AJ92" s="62">
        <f t="shared" si="43"/>
        <v>0</v>
      </c>
      <c r="AK92" s="61">
        <f t="shared" si="43"/>
        <v>0</v>
      </c>
      <c r="AL92" s="61">
        <f t="shared" si="43"/>
        <v>0</v>
      </c>
      <c r="AM92" s="61">
        <f t="shared" si="43"/>
        <v>0</v>
      </c>
      <c r="AN92" s="61">
        <f t="shared" si="43"/>
        <v>0</v>
      </c>
      <c r="AO92" s="61">
        <f t="shared" si="43"/>
        <v>0</v>
      </c>
      <c r="AP92" s="61">
        <f t="shared" si="43"/>
        <v>0</v>
      </c>
      <c r="AQ92" s="61">
        <f t="shared" si="43"/>
        <v>0</v>
      </c>
      <c r="AR92" s="61">
        <f t="shared" si="43"/>
        <v>0</v>
      </c>
      <c r="AS92" s="61">
        <f t="shared" si="43"/>
        <v>0</v>
      </c>
      <c r="AT92" s="61">
        <f t="shared" si="43"/>
        <v>0</v>
      </c>
      <c r="AU92" s="61">
        <f t="shared" si="43"/>
        <v>0</v>
      </c>
      <c r="AV92" s="61">
        <f t="shared" si="43"/>
        <v>0</v>
      </c>
      <c r="AW92" s="61">
        <f t="shared" si="43"/>
        <v>0</v>
      </c>
      <c r="AX92" s="61">
        <f t="shared" si="43"/>
        <v>0</v>
      </c>
      <c r="AY92" s="61">
        <f t="shared" si="43"/>
        <v>0</v>
      </c>
      <c r="AZ92" s="61">
        <f t="shared" si="43"/>
        <v>0</v>
      </c>
      <c r="BA92" s="61">
        <f t="shared" si="43"/>
        <v>0</v>
      </c>
      <c r="BB92" s="61">
        <f t="shared" si="43"/>
        <v>0</v>
      </c>
      <c r="BC92" s="61">
        <f t="shared" si="43"/>
        <v>0</v>
      </c>
      <c r="BD92" s="61">
        <f t="shared" si="43"/>
        <v>0</v>
      </c>
      <c r="BE92" s="61">
        <f t="shared" si="43"/>
        <v>0</v>
      </c>
      <c r="BF92" s="61">
        <f t="shared" si="43"/>
        <v>0</v>
      </c>
      <c r="BG92" s="61">
        <f t="shared" si="43"/>
        <v>0</v>
      </c>
      <c r="BH92" s="61">
        <f t="shared" si="43"/>
        <v>0</v>
      </c>
      <c r="BI92" s="61">
        <f t="shared" si="43"/>
        <v>0</v>
      </c>
      <c r="BJ92" s="61">
        <f t="shared" si="43"/>
        <v>0</v>
      </c>
      <c r="BK92" s="61">
        <f t="shared" si="43"/>
        <v>0</v>
      </c>
      <c r="BL92" s="61">
        <f t="shared" si="43"/>
        <v>0</v>
      </c>
      <c r="BM92" s="61">
        <f t="shared" si="43"/>
        <v>0</v>
      </c>
      <c r="BN92" s="61">
        <f t="shared" si="43"/>
        <v>0</v>
      </c>
      <c r="BO92" s="61">
        <f t="shared" si="43"/>
        <v>0</v>
      </c>
      <c r="BP92" s="61">
        <f t="shared" si="43"/>
        <v>0</v>
      </c>
      <c r="BQ92" s="61">
        <f t="shared" si="43"/>
        <v>0</v>
      </c>
      <c r="BR92" s="61">
        <f t="shared" si="43"/>
        <v>0</v>
      </c>
      <c r="BS92" s="61">
        <f t="shared" si="43"/>
        <v>0</v>
      </c>
      <c r="BT92" s="61">
        <f t="shared" si="43"/>
        <v>0</v>
      </c>
      <c r="BU92" s="61">
        <f t="shared" ref="BU92:CH92" si="44">BT92*EXP(-$F$92)+BT88*(1-EXP(-$F$92))/$F$92</f>
        <v>0</v>
      </c>
      <c r="BV92" s="61">
        <f t="shared" si="44"/>
        <v>0</v>
      </c>
      <c r="BW92" s="61">
        <f t="shared" si="44"/>
        <v>0</v>
      </c>
      <c r="BX92" s="61">
        <f t="shared" si="44"/>
        <v>0</v>
      </c>
      <c r="BY92" s="61">
        <f t="shared" si="44"/>
        <v>0</v>
      </c>
      <c r="BZ92" s="61">
        <f t="shared" si="44"/>
        <v>0</v>
      </c>
      <c r="CA92" s="61">
        <f t="shared" si="44"/>
        <v>0</v>
      </c>
      <c r="CB92" s="61">
        <f t="shared" si="44"/>
        <v>0</v>
      </c>
      <c r="CC92" s="61">
        <f t="shared" si="44"/>
        <v>0</v>
      </c>
      <c r="CD92" s="61">
        <f t="shared" si="44"/>
        <v>0</v>
      </c>
      <c r="CE92" s="61">
        <f t="shared" si="44"/>
        <v>0</v>
      </c>
      <c r="CF92" s="61">
        <f t="shared" si="44"/>
        <v>0</v>
      </c>
      <c r="CG92" s="61">
        <f t="shared" si="44"/>
        <v>0</v>
      </c>
      <c r="CH92" s="61">
        <f t="shared" si="44"/>
        <v>0</v>
      </c>
      <c r="CI92" s="61"/>
    </row>
    <row r="93" spans="4:87" x14ac:dyDescent="0.25">
      <c r="D93" t="s">
        <v>102</v>
      </c>
      <c r="E93" t="s">
        <v>103</v>
      </c>
      <c r="F93">
        <f>LN(2)/25</f>
        <v>2.7725887222397813E-2</v>
      </c>
      <c r="G93" s="61">
        <v>0</v>
      </c>
      <c r="H93" s="61">
        <f>G93*EXP(-$F$93)+G89*(1-EXP(-$F$93))/$F$93</f>
        <v>0</v>
      </c>
      <c r="I93" s="61">
        <f t="shared" ref="I93:BT93" si="45">H93*EXP(-$F$93)+H89*(1-EXP(-$F$93))/$F$93</f>
        <v>0</v>
      </c>
      <c r="J93" s="61">
        <f t="shared" si="45"/>
        <v>0</v>
      </c>
      <c r="K93" s="61">
        <f t="shared" si="45"/>
        <v>0</v>
      </c>
      <c r="L93" s="61">
        <f t="shared" si="45"/>
        <v>0</v>
      </c>
      <c r="M93" s="61">
        <f t="shared" si="45"/>
        <v>0</v>
      </c>
      <c r="N93" s="61">
        <f t="shared" si="45"/>
        <v>0</v>
      </c>
      <c r="O93" s="61">
        <f t="shared" si="45"/>
        <v>0</v>
      </c>
      <c r="P93" s="61">
        <f t="shared" si="45"/>
        <v>0</v>
      </c>
      <c r="Q93" s="61">
        <f t="shared" si="45"/>
        <v>0</v>
      </c>
      <c r="R93" s="61">
        <f t="shared" si="45"/>
        <v>0</v>
      </c>
      <c r="S93" s="61">
        <f t="shared" si="45"/>
        <v>0</v>
      </c>
      <c r="T93" s="61">
        <f t="shared" si="45"/>
        <v>0</v>
      </c>
      <c r="U93" s="61">
        <f t="shared" si="45"/>
        <v>0</v>
      </c>
      <c r="V93" s="61">
        <f t="shared" si="45"/>
        <v>0</v>
      </c>
      <c r="W93" s="61">
        <f t="shared" si="45"/>
        <v>0</v>
      </c>
      <c r="X93" s="61">
        <f t="shared" si="45"/>
        <v>0</v>
      </c>
      <c r="Y93" s="61">
        <f t="shared" si="45"/>
        <v>0</v>
      </c>
      <c r="Z93" s="61">
        <f t="shared" si="45"/>
        <v>0</v>
      </c>
      <c r="AA93" s="61">
        <f t="shared" si="45"/>
        <v>0</v>
      </c>
      <c r="AB93" s="61">
        <f t="shared" si="45"/>
        <v>0</v>
      </c>
      <c r="AC93" s="61">
        <f t="shared" si="45"/>
        <v>0</v>
      </c>
      <c r="AD93" s="61">
        <f t="shared" si="45"/>
        <v>0</v>
      </c>
      <c r="AE93" s="61">
        <f t="shared" si="45"/>
        <v>0</v>
      </c>
      <c r="AF93" s="61">
        <f t="shared" si="45"/>
        <v>0</v>
      </c>
      <c r="AG93" s="61">
        <f t="shared" si="45"/>
        <v>0</v>
      </c>
      <c r="AH93" s="61">
        <f t="shared" si="45"/>
        <v>0</v>
      </c>
      <c r="AI93" s="61">
        <f t="shared" si="45"/>
        <v>0</v>
      </c>
      <c r="AJ93" s="62">
        <f t="shared" si="45"/>
        <v>0</v>
      </c>
      <c r="AK93" s="61">
        <f t="shared" si="45"/>
        <v>0</v>
      </c>
      <c r="AL93" s="61">
        <f t="shared" si="45"/>
        <v>0</v>
      </c>
      <c r="AM93" s="61">
        <f t="shared" si="45"/>
        <v>0</v>
      </c>
      <c r="AN93" s="61">
        <f t="shared" si="45"/>
        <v>0</v>
      </c>
      <c r="AO93" s="61">
        <f t="shared" si="45"/>
        <v>0</v>
      </c>
      <c r="AP93" s="61">
        <f t="shared" si="45"/>
        <v>0</v>
      </c>
      <c r="AQ93" s="61">
        <f t="shared" si="45"/>
        <v>0</v>
      </c>
      <c r="AR93" s="61">
        <f t="shared" si="45"/>
        <v>0</v>
      </c>
      <c r="AS93" s="61">
        <f t="shared" si="45"/>
        <v>0</v>
      </c>
      <c r="AT93" s="61">
        <f t="shared" si="45"/>
        <v>0</v>
      </c>
      <c r="AU93" s="61">
        <f t="shared" si="45"/>
        <v>0</v>
      </c>
      <c r="AV93" s="61">
        <f t="shared" si="45"/>
        <v>0</v>
      </c>
      <c r="AW93" s="61">
        <f t="shared" si="45"/>
        <v>0</v>
      </c>
      <c r="AX93" s="61">
        <f t="shared" si="45"/>
        <v>0</v>
      </c>
      <c r="AY93" s="61">
        <f t="shared" si="45"/>
        <v>0</v>
      </c>
      <c r="AZ93" s="61">
        <f t="shared" si="45"/>
        <v>0</v>
      </c>
      <c r="BA93" s="61">
        <f t="shared" si="45"/>
        <v>0</v>
      </c>
      <c r="BB93" s="61">
        <f t="shared" si="45"/>
        <v>0</v>
      </c>
      <c r="BC93" s="61">
        <f t="shared" si="45"/>
        <v>0</v>
      </c>
      <c r="BD93" s="61">
        <f t="shared" si="45"/>
        <v>0</v>
      </c>
      <c r="BE93" s="61">
        <f t="shared" si="45"/>
        <v>0</v>
      </c>
      <c r="BF93" s="61">
        <f t="shared" si="45"/>
        <v>0</v>
      </c>
      <c r="BG93" s="61">
        <f t="shared" si="45"/>
        <v>0</v>
      </c>
      <c r="BH93" s="61">
        <f t="shared" si="45"/>
        <v>0</v>
      </c>
      <c r="BI93" s="61">
        <f t="shared" si="45"/>
        <v>0</v>
      </c>
      <c r="BJ93" s="61">
        <f t="shared" si="45"/>
        <v>0</v>
      </c>
      <c r="BK93" s="61">
        <f t="shared" si="45"/>
        <v>0</v>
      </c>
      <c r="BL93" s="61">
        <f t="shared" si="45"/>
        <v>0</v>
      </c>
      <c r="BM93" s="61">
        <f t="shared" si="45"/>
        <v>0</v>
      </c>
      <c r="BN93" s="61">
        <f t="shared" si="45"/>
        <v>0</v>
      </c>
      <c r="BO93" s="61">
        <f t="shared" si="45"/>
        <v>0</v>
      </c>
      <c r="BP93" s="61">
        <f t="shared" si="45"/>
        <v>0</v>
      </c>
      <c r="BQ93" s="61">
        <f t="shared" si="45"/>
        <v>0</v>
      </c>
      <c r="BR93" s="61">
        <f t="shared" si="45"/>
        <v>0</v>
      </c>
      <c r="BS93" s="61">
        <f t="shared" si="45"/>
        <v>0</v>
      </c>
      <c r="BT93" s="61">
        <f t="shared" si="45"/>
        <v>0</v>
      </c>
      <c r="BU93" s="61">
        <f t="shared" ref="BU93:CH93" si="46">BT93*EXP(-$F$93)+BT89*(1-EXP(-$F$93))/$F$93</f>
        <v>0</v>
      </c>
      <c r="BV93" s="61">
        <f t="shared" si="46"/>
        <v>0</v>
      </c>
      <c r="BW93" s="61">
        <f t="shared" si="46"/>
        <v>0</v>
      </c>
      <c r="BX93" s="61">
        <f t="shared" si="46"/>
        <v>0</v>
      </c>
      <c r="BY93" s="61">
        <f t="shared" si="46"/>
        <v>0</v>
      </c>
      <c r="BZ93" s="61">
        <f t="shared" si="46"/>
        <v>0</v>
      </c>
      <c r="CA93" s="61">
        <f t="shared" si="46"/>
        <v>0</v>
      </c>
      <c r="CB93" s="61">
        <f t="shared" si="46"/>
        <v>0</v>
      </c>
      <c r="CC93" s="61">
        <f t="shared" si="46"/>
        <v>0</v>
      </c>
      <c r="CD93" s="61">
        <f t="shared" si="46"/>
        <v>0</v>
      </c>
      <c r="CE93" s="61">
        <f t="shared" si="46"/>
        <v>0</v>
      </c>
      <c r="CF93" s="61">
        <f t="shared" si="46"/>
        <v>0</v>
      </c>
      <c r="CG93" s="61">
        <f t="shared" si="46"/>
        <v>0</v>
      </c>
      <c r="CH93" s="61">
        <f t="shared" si="46"/>
        <v>0</v>
      </c>
      <c r="CI93" s="61"/>
    </row>
    <row r="94" spans="4:87" x14ac:dyDescent="0.25">
      <c r="D94" t="s">
        <v>104</v>
      </c>
      <c r="E94" t="s">
        <v>105</v>
      </c>
      <c r="F94">
        <f>LN(2)/2</f>
        <v>0.34657359027997264</v>
      </c>
      <c r="G94" s="61">
        <v>0</v>
      </c>
      <c r="H94" s="61">
        <f>G94*EXP(-$F$94)+G90*(1-EXP(-$F$94))/$F$94</f>
        <v>0</v>
      </c>
      <c r="I94" s="61">
        <f t="shared" ref="I94:BT94" si="47">H94*EXP(-$F$94)+H90*(1-EXP(-$F$94))/$F$94</f>
        <v>0</v>
      </c>
      <c r="J94" s="61">
        <f t="shared" si="47"/>
        <v>0</v>
      </c>
      <c r="K94" s="61">
        <f t="shared" si="47"/>
        <v>0</v>
      </c>
      <c r="L94" s="61">
        <f t="shared" si="47"/>
        <v>0</v>
      </c>
      <c r="M94" s="61">
        <f t="shared" si="47"/>
        <v>0</v>
      </c>
      <c r="N94" s="61">
        <f t="shared" si="47"/>
        <v>0</v>
      </c>
      <c r="O94" s="61">
        <f t="shared" si="47"/>
        <v>0</v>
      </c>
      <c r="P94" s="61">
        <f t="shared" si="47"/>
        <v>0</v>
      </c>
      <c r="Q94" s="61">
        <f t="shared" si="47"/>
        <v>0</v>
      </c>
      <c r="R94" s="61">
        <f t="shared" si="47"/>
        <v>0</v>
      </c>
      <c r="S94" s="61">
        <f t="shared" si="47"/>
        <v>0</v>
      </c>
      <c r="T94" s="61">
        <f t="shared" si="47"/>
        <v>0</v>
      </c>
      <c r="U94" s="61">
        <f t="shared" si="47"/>
        <v>0</v>
      </c>
      <c r="V94" s="61">
        <f t="shared" si="47"/>
        <v>0</v>
      </c>
      <c r="W94" s="61">
        <f t="shared" si="47"/>
        <v>0</v>
      </c>
      <c r="X94" s="61">
        <f t="shared" si="47"/>
        <v>0</v>
      </c>
      <c r="Y94" s="61">
        <f t="shared" si="47"/>
        <v>0</v>
      </c>
      <c r="Z94" s="61">
        <f t="shared" si="47"/>
        <v>0</v>
      </c>
      <c r="AA94" s="61">
        <f t="shared" si="47"/>
        <v>0</v>
      </c>
      <c r="AB94" s="61">
        <f t="shared" si="47"/>
        <v>0</v>
      </c>
      <c r="AC94" s="61">
        <f t="shared" si="47"/>
        <v>0</v>
      </c>
      <c r="AD94" s="61">
        <f t="shared" si="47"/>
        <v>0</v>
      </c>
      <c r="AE94" s="61">
        <f t="shared" si="47"/>
        <v>0</v>
      </c>
      <c r="AF94" s="61">
        <f t="shared" si="47"/>
        <v>0</v>
      </c>
      <c r="AG94" s="61">
        <f t="shared" si="47"/>
        <v>0</v>
      </c>
      <c r="AH94" s="61">
        <f t="shared" si="47"/>
        <v>0</v>
      </c>
      <c r="AI94" s="61">
        <f t="shared" si="47"/>
        <v>0</v>
      </c>
      <c r="AJ94" s="62">
        <f t="shared" si="47"/>
        <v>0</v>
      </c>
      <c r="AK94" s="61">
        <f t="shared" si="47"/>
        <v>0</v>
      </c>
      <c r="AL94" s="61">
        <f t="shared" si="47"/>
        <v>0</v>
      </c>
      <c r="AM94" s="61">
        <f t="shared" si="47"/>
        <v>0</v>
      </c>
      <c r="AN94" s="61">
        <f t="shared" si="47"/>
        <v>0</v>
      </c>
      <c r="AO94" s="61">
        <f t="shared" si="47"/>
        <v>0</v>
      </c>
      <c r="AP94" s="61">
        <f t="shared" si="47"/>
        <v>0</v>
      </c>
      <c r="AQ94" s="61">
        <f t="shared" si="47"/>
        <v>0</v>
      </c>
      <c r="AR94" s="61">
        <f t="shared" si="47"/>
        <v>0</v>
      </c>
      <c r="AS94" s="61">
        <f t="shared" si="47"/>
        <v>0</v>
      </c>
      <c r="AT94" s="61">
        <f t="shared" si="47"/>
        <v>0</v>
      </c>
      <c r="AU94" s="61">
        <f t="shared" si="47"/>
        <v>0</v>
      </c>
      <c r="AV94" s="61">
        <f t="shared" si="47"/>
        <v>0</v>
      </c>
      <c r="AW94" s="61">
        <f t="shared" si="47"/>
        <v>0</v>
      </c>
      <c r="AX94" s="61">
        <f t="shared" si="47"/>
        <v>0</v>
      </c>
      <c r="AY94" s="61">
        <f t="shared" si="47"/>
        <v>0</v>
      </c>
      <c r="AZ94" s="61">
        <f t="shared" si="47"/>
        <v>0</v>
      </c>
      <c r="BA94" s="61">
        <f t="shared" si="47"/>
        <v>0</v>
      </c>
      <c r="BB94" s="61">
        <f t="shared" si="47"/>
        <v>0</v>
      </c>
      <c r="BC94" s="61">
        <f t="shared" si="47"/>
        <v>0</v>
      </c>
      <c r="BD94" s="61">
        <f t="shared" si="47"/>
        <v>0</v>
      </c>
      <c r="BE94" s="61">
        <f t="shared" si="47"/>
        <v>0</v>
      </c>
      <c r="BF94" s="61">
        <f t="shared" si="47"/>
        <v>0</v>
      </c>
      <c r="BG94" s="61">
        <f t="shared" si="47"/>
        <v>0</v>
      </c>
      <c r="BH94" s="61">
        <f t="shared" si="47"/>
        <v>0</v>
      </c>
      <c r="BI94" s="61">
        <f t="shared" si="47"/>
        <v>0</v>
      </c>
      <c r="BJ94" s="61">
        <f t="shared" si="47"/>
        <v>0</v>
      </c>
      <c r="BK94" s="61">
        <f t="shared" si="47"/>
        <v>0</v>
      </c>
      <c r="BL94" s="61">
        <f t="shared" si="47"/>
        <v>0</v>
      </c>
      <c r="BM94" s="61">
        <f t="shared" si="47"/>
        <v>0</v>
      </c>
      <c r="BN94" s="61">
        <f t="shared" si="47"/>
        <v>0</v>
      </c>
      <c r="BO94" s="61">
        <f t="shared" si="47"/>
        <v>0</v>
      </c>
      <c r="BP94" s="61">
        <f t="shared" si="47"/>
        <v>0</v>
      </c>
      <c r="BQ94" s="61">
        <f t="shared" si="47"/>
        <v>0</v>
      </c>
      <c r="BR94" s="61">
        <f t="shared" si="47"/>
        <v>0</v>
      </c>
      <c r="BS94" s="61">
        <f t="shared" si="47"/>
        <v>0</v>
      </c>
      <c r="BT94" s="61">
        <f t="shared" si="47"/>
        <v>0</v>
      </c>
      <c r="BU94" s="61">
        <f t="shared" ref="BU94:CH94" si="48">BT94*EXP(-$F$94)+BT90*(1-EXP(-$F$94))/$F$94</f>
        <v>0</v>
      </c>
      <c r="BV94" s="61">
        <f t="shared" si="48"/>
        <v>0</v>
      </c>
      <c r="BW94" s="61">
        <f t="shared" si="48"/>
        <v>0</v>
      </c>
      <c r="BX94" s="61">
        <f t="shared" si="48"/>
        <v>0</v>
      </c>
      <c r="BY94" s="61">
        <f t="shared" si="48"/>
        <v>0</v>
      </c>
      <c r="BZ94" s="61">
        <f t="shared" si="48"/>
        <v>0</v>
      </c>
      <c r="CA94" s="61">
        <f t="shared" si="48"/>
        <v>0</v>
      </c>
      <c r="CB94" s="61">
        <f t="shared" si="48"/>
        <v>0</v>
      </c>
      <c r="CC94" s="61">
        <f t="shared" si="48"/>
        <v>0</v>
      </c>
      <c r="CD94" s="61">
        <f t="shared" si="48"/>
        <v>0</v>
      </c>
      <c r="CE94" s="61">
        <f t="shared" si="48"/>
        <v>0</v>
      </c>
      <c r="CF94" s="61">
        <f t="shared" si="48"/>
        <v>0</v>
      </c>
      <c r="CG94" s="61">
        <f t="shared" si="48"/>
        <v>0</v>
      </c>
      <c r="CH94" s="61">
        <f t="shared" si="48"/>
        <v>0</v>
      </c>
      <c r="CI94" s="61"/>
    </row>
    <row r="95" spans="4:87" x14ac:dyDescent="0.25">
      <c r="D95" t="s">
        <v>106</v>
      </c>
      <c r="E95" s="76" t="s">
        <v>107</v>
      </c>
      <c r="G95" s="61">
        <v>0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61">
        <v>0</v>
      </c>
      <c r="T95" s="61">
        <v>0</v>
      </c>
      <c r="U95" s="61">
        <v>0</v>
      </c>
      <c r="V95" s="61">
        <v>0</v>
      </c>
      <c r="W95" s="61">
        <v>0</v>
      </c>
      <c r="X95" s="61">
        <v>0</v>
      </c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61">
        <v>0</v>
      </c>
      <c r="AE95" s="61">
        <v>0</v>
      </c>
      <c r="AF95" s="61">
        <v>0</v>
      </c>
      <c r="AG95" s="61">
        <v>0</v>
      </c>
      <c r="AH95" s="61">
        <v>0</v>
      </c>
      <c r="AI95" s="61">
        <v>0</v>
      </c>
      <c r="AJ95" s="62">
        <v>0</v>
      </c>
      <c r="AK95" s="61">
        <v>0</v>
      </c>
      <c r="AL95" s="61">
        <v>0</v>
      </c>
      <c r="AM95" s="61">
        <v>0</v>
      </c>
      <c r="AN95" s="61">
        <v>0</v>
      </c>
      <c r="AO95" s="61">
        <v>0</v>
      </c>
      <c r="AP95" s="61">
        <v>0</v>
      </c>
      <c r="AQ95" s="61">
        <v>0</v>
      </c>
      <c r="AR95" s="61">
        <v>0</v>
      </c>
      <c r="AS95" s="61">
        <v>0</v>
      </c>
      <c r="AT95" s="61">
        <v>0</v>
      </c>
      <c r="AU95" s="61">
        <v>0</v>
      </c>
      <c r="AV95" s="61">
        <v>0</v>
      </c>
      <c r="AW95" s="61">
        <v>0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61">
        <v>0</v>
      </c>
      <c r="BE95" s="61">
        <v>0</v>
      </c>
      <c r="BF95" s="61">
        <v>0</v>
      </c>
      <c r="BG95" s="61">
        <v>0</v>
      </c>
      <c r="BH95" s="61">
        <v>0</v>
      </c>
      <c r="BI95" s="61">
        <v>0</v>
      </c>
      <c r="BJ95" s="61">
        <v>0</v>
      </c>
      <c r="BK95" s="61">
        <v>0</v>
      </c>
      <c r="BL95" s="61">
        <v>0</v>
      </c>
      <c r="BM95" s="61">
        <v>0</v>
      </c>
      <c r="BN95" s="61">
        <v>0</v>
      </c>
      <c r="BO95" s="61">
        <v>0</v>
      </c>
      <c r="BP95" s="61">
        <v>0</v>
      </c>
      <c r="BQ95" s="61">
        <v>0</v>
      </c>
      <c r="BR95" s="61">
        <v>0</v>
      </c>
      <c r="BS95" s="61">
        <v>0</v>
      </c>
      <c r="BT95" s="61">
        <v>0</v>
      </c>
      <c r="BU95" s="61">
        <v>0</v>
      </c>
      <c r="BV95" s="61">
        <v>0</v>
      </c>
      <c r="BW95" s="61">
        <v>0</v>
      </c>
      <c r="BX95" s="61">
        <v>0</v>
      </c>
      <c r="BY95" s="61">
        <v>0</v>
      </c>
      <c r="BZ95" s="61">
        <v>0</v>
      </c>
      <c r="CA95" s="61">
        <v>0</v>
      </c>
      <c r="CB95" s="61">
        <v>0</v>
      </c>
      <c r="CC95" s="61">
        <v>0</v>
      </c>
      <c r="CD95" s="61">
        <v>0</v>
      </c>
      <c r="CE95" s="61">
        <v>0</v>
      </c>
      <c r="CF95" s="61">
        <v>0</v>
      </c>
      <c r="CG95" s="61">
        <v>0</v>
      </c>
      <c r="CH95" s="61">
        <v>0</v>
      </c>
      <c r="CI95" s="61"/>
    </row>
    <row r="96" spans="4:87" x14ac:dyDescent="0.25">
      <c r="D96" t="s">
        <v>108</v>
      </c>
      <c r="G96" s="61">
        <f>SUM(G92:G95)</f>
        <v>0</v>
      </c>
      <c r="H96" s="61">
        <f>SUM(H92:H95)</f>
        <v>0</v>
      </c>
      <c r="I96" s="61">
        <f t="shared" ref="I96:BT96" si="49">SUM(I92:I95)</f>
        <v>0</v>
      </c>
      <c r="J96" s="61">
        <f t="shared" si="49"/>
        <v>0</v>
      </c>
      <c r="K96" s="61">
        <f t="shared" si="49"/>
        <v>0</v>
      </c>
      <c r="L96" s="61">
        <f t="shared" si="49"/>
        <v>0</v>
      </c>
      <c r="M96" s="61">
        <f t="shared" si="49"/>
        <v>0</v>
      </c>
      <c r="N96" s="61">
        <f t="shared" si="49"/>
        <v>0</v>
      </c>
      <c r="O96" s="61">
        <f t="shared" si="49"/>
        <v>0</v>
      </c>
      <c r="P96" s="61">
        <f t="shared" si="49"/>
        <v>0</v>
      </c>
      <c r="Q96" s="61">
        <f t="shared" si="49"/>
        <v>0</v>
      </c>
      <c r="R96" s="61">
        <f t="shared" si="49"/>
        <v>0</v>
      </c>
      <c r="S96" s="61">
        <f t="shared" si="49"/>
        <v>0</v>
      </c>
      <c r="T96" s="61">
        <f t="shared" si="49"/>
        <v>0</v>
      </c>
      <c r="U96" s="61">
        <f t="shared" si="49"/>
        <v>0</v>
      </c>
      <c r="V96" s="61">
        <f t="shared" si="49"/>
        <v>0</v>
      </c>
      <c r="W96" s="61">
        <f t="shared" si="49"/>
        <v>0</v>
      </c>
      <c r="X96" s="61">
        <f t="shared" si="49"/>
        <v>0</v>
      </c>
      <c r="Y96" s="61">
        <f t="shared" si="49"/>
        <v>0</v>
      </c>
      <c r="Z96" s="61">
        <f t="shared" si="49"/>
        <v>0</v>
      </c>
      <c r="AA96" s="61">
        <f t="shared" si="49"/>
        <v>0</v>
      </c>
      <c r="AB96" s="61">
        <f t="shared" si="49"/>
        <v>0</v>
      </c>
      <c r="AC96" s="61">
        <f t="shared" si="49"/>
        <v>0</v>
      </c>
      <c r="AD96" s="61">
        <f t="shared" si="49"/>
        <v>0</v>
      </c>
      <c r="AE96" s="61">
        <f t="shared" si="49"/>
        <v>0</v>
      </c>
      <c r="AF96" s="61">
        <f t="shared" si="49"/>
        <v>0</v>
      </c>
      <c r="AG96" s="61">
        <f t="shared" si="49"/>
        <v>0</v>
      </c>
      <c r="AH96" s="61">
        <f t="shared" si="49"/>
        <v>0</v>
      </c>
      <c r="AI96" s="61">
        <f t="shared" si="49"/>
        <v>0</v>
      </c>
      <c r="AJ96" s="62">
        <f t="shared" si="49"/>
        <v>0</v>
      </c>
      <c r="AK96" s="61">
        <f t="shared" si="49"/>
        <v>0</v>
      </c>
      <c r="AL96" s="61">
        <f t="shared" si="49"/>
        <v>0</v>
      </c>
      <c r="AM96" s="61">
        <f t="shared" si="49"/>
        <v>0</v>
      </c>
      <c r="AN96" s="61">
        <f t="shared" si="49"/>
        <v>0</v>
      </c>
      <c r="AO96" s="61">
        <f t="shared" si="49"/>
        <v>0</v>
      </c>
      <c r="AP96" s="61">
        <f t="shared" si="49"/>
        <v>0</v>
      </c>
      <c r="AQ96" s="61">
        <f t="shared" si="49"/>
        <v>0</v>
      </c>
      <c r="AR96" s="61">
        <f t="shared" si="49"/>
        <v>0</v>
      </c>
      <c r="AS96" s="61">
        <f t="shared" si="49"/>
        <v>0</v>
      </c>
      <c r="AT96" s="61">
        <f t="shared" si="49"/>
        <v>0</v>
      </c>
      <c r="AU96" s="61">
        <f t="shared" si="49"/>
        <v>0</v>
      </c>
      <c r="AV96" s="61">
        <f t="shared" si="49"/>
        <v>0</v>
      </c>
      <c r="AW96" s="61">
        <f t="shared" si="49"/>
        <v>0</v>
      </c>
      <c r="AX96" s="61">
        <f t="shared" si="49"/>
        <v>0</v>
      </c>
      <c r="AY96" s="61">
        <f t="shared" si="49"/>
        <v>0</v>
      </c>
      <c r="AZ96" s="61">
        <f t="shared" si="49"/>
        <v>0</v>
      </c>
      <c r="BA96" s="61">
        <f t="shared" si="49"/>
        <v>0</v>
      </c>
      <c r="BB96" s="61">
        <f t="shared" si="49"/>
        <v>0</v>
      </c>
      <c r="BC96" s="61">
        <f t="shared" si="49"/>
        <v>0</v>
      </c>
      <c r="BD96" s="61">
        <f t="shared" si="49"/>
        <v>0</v>
      </c>
      <c r="BE96" s="61">
        <f t="shared" si="49"/>
        <v>0</v>
      </c>
      <c r="BF96" s="61">
        <f t="shared" si="49"/>
        <v>0</v>
      </c>
      <c r="BG96" s="61">
        <f t="shared" si="49"/>
        <v>0</v>
      </c>
      <c r="BH96" s="61">
        <f t="shared" si="49"/>
        <v>0</v>
      </c>
      <c r="BI96" s="61">
        <f t="shared" si="49"/>
        <v>0</v>
      </c>
      <c r="BJ96" s="61">
        <f t="shared" si="49"/>
        <v>0</v>
      </c>
      <c r="BK96" s="61">
        <f t="shared" si="49"/>
        <v>0</v>
      </c>
      <c r="BL96" s="61">
        <f t="shared" si="49"/>
        <v>0</v>
      </c>
      <c r="BM96" s="61">
        <f t="shared" si="49"/>
        <v>0</v>
      </c>
      <c r="BN96" s="61">
        <f t="shared" si="49"/>
        <v>0</v>
      </c>
      <c r="BO96" s="61">
        <f t="shared" si="49"/>
        <v>0</v>
      </c>
      <c r="BP96" s="61">
        <f t="shared" si="49"/>
        <v>0</v>
      </c>
      <c r="BQ96" s="61">
        <f t="shared" si="49"/>
        <v>0</v>
      </c>
      <c r="BR96" s="61">
        <f t="shared" si="49"/>
        <v>0</v>
      </c>
      <c r="BS96" s="61">
        <f t="shared" si="49"/>
        <v>0</v>
      </c>
      <c r="BT96" s="61">
        <f t="shared" si="49"/>
        <v>0</v>
      </c>
      <c r="BU96" s="61">
        <f t="shared" ref="BU96:CH96" si="50">SUM(BU92:BU95)</f>
        <v>0</v>
      </c>
      <c r="BV96" s="61">
        <f t="shared" si="50"/>
        <v>0</v>
      </c>
      <c r="BW96" s="61">
        <f t="shared" si="50"/>
        <v>0</v>
      </c>
      <c r="BX96" s="61">
        <f t="shared" si="50"/>
        <v>0</v>
      </c>
      <c r="BY96" s="61">
        <f t="shared" si="50"/>
        <v>0</v>
      </c>
      <c r="BZ96" s="61">
        <f t="shared" si="50"/>
        <v>0</v>
      </c>
      <c r="CA96" s="61">
        <f t="shared" si="50"/>
        <v>0</v>
      </c>
      <c r="CB96" s="61">
        <f t="shared" si="50"/>
        <v>0</v>
      </c>
      <c r="CC96" s="61">
        <f t="shared" si="50"/>
        <v>0</v>
      </c>
      <c r="CD96" s="61">
        <f t="shared" si="50"/>
        <v>0</v>
      </c>
      <c r="CE96" s="61">
        <f t="shared" si="50"/>
        <v>0</v>
      </c>
      <c r="CF96" s="61">
        <f t="shared" si="50"/>
        <v>0</v>
      </c>
      <c r="CG96" s="61">
        <f t="shared" si="50"/>
        <v>0</v>
      </c>
      <c r="CH96" s="61">
        <f t="shared" si="50"/>
        <v>0</v>
      </c>
      <c r="CI96" s="61"/>
    </row>
    <row r="97" spans="4:96" x14ac:dyDescent="0.25">
      <c r="D97" s="14" t="s">
        <v>109</v>
      </c>
      <c r="E97" s="14" t="s">
        <v>135</v>
      </c>
      <c r="G97" s="61">
        <f>G96*44/12</f>
        <v>0</v>
      </c>
      <c r="H97" s="61">
        <f>H96*44/12</f>
        <v>0</v>
      </c>
      <c r="I97" s="61">
        <f t="shared" ref="I97:BT97" si="51">I96*44/12</f>
        <v>0</v>
      </c>
      <c r="J97" s="61">
        <f t="shared" si="51"/>
        <v>0</v>
      </c>
      <c r="K97" s="61">
        <f t="shared" si="51"/>
        <v>0</v>
      </c>
      <c r="L97" s="61">
        <f t="shared" si="51"/>
        <v>0</v>
      </c>
      <c r="M97" s="61">
        <f t="shared" si="51"/>
        <v>0</v>
      </c>
      <c r="N97" s="61">
        <f t="shared" si="51"/>
        <v>0</v>
      </c>
      <c r="O97" s="61">
        <f t="shared" si="51"/>
        <v>0</v>
      </c>
      <c r="P97" s="61">
        <f t="shared" si="51"/>
        <v>0</v>
      </c>
      <c r="Q97" s="61">
        <f t="shared" si="51"/>
        <v>0</v>
      </c>
      <c r="R97" s="61">
        <f t="shared" si="51"/>
        <v>0</v>
      </c>
      <c r="S97" s="61">
        <f t="shared" si="51"/>
        <v>0</v>
      </c>
      <c r="T97" s="61">
        <f t="shared" si="51"/>
        <v>0</v>
      </c>
      <c r="U97" s="61">
        <f t="shared" si="51"/>
        <v>0</v>
      </c>
      <c r="V97" s="61">
        <f t="shared" si="51"/>
        <v>0</v>
      </c>
      <c r="W97" s="61">
        <f t="shared" si="51"/>
        <v>0</v>
      </c>
      <c r="X97" s="61">
        <f t="shared" si="51"/>
        <v>0</v>
      </c>
      <c r="Y97" s="61">
        <f t="shared" si="51"/>
        <v>0</v>
      </c>
      <c r="Z97" s="61">
        <f t="shared" si="51"/>
        <v>0</v>
      </c>
      <c r="AA97" s="61">
        <f t="shared" si="51"/>
        <v>0</v>
      </c>
      <c r="AB97" s="61">
        <f t="shared" si="51"/>
        <v>0</v>
      </c>
      <c r="AC97" s="61">
        <f t="shared" si="51"/>
        <v>0</v>
      </c>
      <c r="AD97" s="61">
        <f t="shared" si="51"/>
        <v>0</v>
      </c>
      <c r="AE97" s="61">
        <f t="shared" si="51"/>
        <v>0</v>
      </c>
      <c r="AF97" s="61">
        <f t="shared" si="51"/>
        <v>0</v>
      </c>
      <c r="AG97" s="61">
        <f t="shared" si="51"/>
        <v>0</v>
      </c>
      <c r="AH97" s="61">
        <f t="shared" si="51"/>
        <v>0</v>
      </c>
      <c r="AI97" s="61">
        <f t="shared" si="51"/>
        <v>0</v>
      </c>
      <c r="AJ97" s="62">
        <f t="shared" si="51"/>
        <v>0</v>
      </c>
      <c r="AK97" s="61">
        <f t="shared" si="51"/>
        <v>0</v>
      </c>
      <c r="AL97" s="61">
        <f t="shared" si="51"/>
        <v>0</v>
      </c>
      <c r="AM97" s="61">
        <f t="shared" si="51"/>
        <v>0</v>
      </c>
      <c r="AN97" s="61">
        <f t="shared" si="51"/>
        <v>0</v>
      </c>
      <c r="AO97" s="61">
        <f t="shared" si="51"/>
        <v>0</v>
      </c>
      <c r="AP97" s="61">
        <f t="shared" si="51"/>
        <v>0</v>
      </c>
      <c r="AQ97" s="61">
        <f t="shared" si="51"/>
        <v>0</v>
      </c>
      <c r="AR97" s="61">
        <f t="shared" si="51"/>
        <v>0</v>
      </c>
      <c r="AS97" s="61">
        <f t="shared" si="51"/>
        <v>0</v>
      </c>
      <c r="AT97" s="61">
        <f t="shared" si="51"/>
        <v>0</v>
      </c>
      <c r="AU97" s="61">
        <f t="shared" si="51"/>
        <v>0</v>
      </c>
      <c r="AV97" s="61">
        <f t="shared" si="51"/>
        <v>0</v>
      </c>
      <c r="AW97" s="61">
        <f t="shared" si="51"/>
        <v>0</v>
      </c>
      <c r="AX97" s="61">
        <f t="shared" si="51"/>
        <v>0</v>
      </c>
      <c r="AY97" s="61">
        <f t="shared" si="51"/>
        <v>0</v>
      </c>
      <c r="AZ97" s="61">
        <f t="shared" si="51"/>
        <v>0</v>
      </c>
      <c r="BA97" s="61">
        <f t="shared" si="51"/>
        <v>0</v>
      </c>
      <c r="BB97" s="61">
        <f t="shared" si="51"/>
        <v>0</v>
      </c>
      <c r="BC97" s="61">
        <f t="shared" si="51"/>
        <v>0</v>
      </c>
      <c r="BD97" s="61">
        <f t="shared" si="51"/>
        <v>0</v>
      </c>
      <c r="BE97" s="61">
        <f t="shared" si="51"/>
        <v>0</v>
      </c>
      <c r="BF97" s="61">
        <f t="shared" si="51"/>
        <v>0</v>
      </c>
      <c r="BG97" s="61">
        <f t="shared" si="51"/>
        <v>0</v>
      </c>
      <c r="BH97" s="61">
        <f t="shared" si="51"/>
        <v>0</v>
      </c>
      <c r="BI97" s="61">
        <f t="shared" si="51"/>
        <v>0</v>
      </c>
      <c r="BJ97" s="61">
        <f t="shared" si="51"/>
        <v>0</v>
      </c>
      <c r="BK97" s="61">
        <f t="shared" si="51"/>
        <v>0</v>
      </c>
      <c r="BL97" s="61">
        <f t="shared" si="51"/>
        <v>0</v>
      </c>
      <c r="BM97" s="61">
        <f t="shared" si="51"/>
        <v>0</v>
      </c>
      <c r="BN97" s="61">
        <f t="shared" si="51"/>
        <v>0</v>
      </c>
      <c r="BO97" s="61">
        <f t="shared" si="51"/>
        <v>0</v>
      </c>
      <c r="BP97" s="61">
        <f t="shared" si="51"/>
        <v>0</v>
      </c>
      <c r="BQ97" s="61">
        <f t="shared" si="51"/>
        <v>0</v>
      </c>
      <c r="BR97" s="61">
        <f t="shared" si="51"/>
        <v>0</v>
      </c>
      <c r="BS97" s="61">
        <f t="shared" si="51"/>
        <v>0</v>
      </c>
      <c r="BT97" s="61">
        <f t="shared" si="51"/>
        <v>0</v>
      </c>
      <c r="BU97" s="61">
        <f t="shared" ref="BU97:CH97" si="52">BU96*44/12</f>
        <v>0</v>
      </c>
      <c r="BV97" s="61">
        <f t="shared" si="52"/>
        <v>0</v>
      </c>
      <c r="BW97" s="61">
        <f t="shared" si="52"/>
        <v>0</v>
      </c>
      <c r="BX97" s="61">
        <f t="shared" si="52"/>
        <v>0</v>
      </c>
      <c r="BY97" s="61">
        <f t="shared" si="52"/>
        <v>0</v>
      </c>
      <c r="BZ97" s="61">
        <f t="shared" si="52"/>
        <v>0</v>
      </c>
      <c r="CA97" s="61">
        <f t="shared" si="52"/>
        <v>0</v>
      </c>
      <c r="CB97" s="61">
        <f t="shared" si="52"/>
        <v>0</v>
      </c>
      <c r="CC97" s="61">
        <f t="shared" si="52"/>
        <v>0</v>
      </c>
      <c r="CD97" s="61">
        <f t="shared" si="52"/>
        <v>0</v>
      </c>
      <c r="CE97" s="61">
        <f t="shared" si="52"/>
        <v>0</v>
      </c>
      <c r="CF97" s="61">
        <f t="shared" si="52"/>
        <v>0</v>
      </c>
      <c r="CG97" s="61">
        <f t="shared" si="52"/>
        <v>0</v>
      </c>
      <c r="CH97" s="61">
        <f t="shared" si="52"/>
        <v>0</v>
      </c>
      <c r="CI97" s="61"/>
    </row>
    <row r="98" spans="4:96" x14ac:dyDescent="0.25">
      <c r="AJ98" s="41"/>
    </row>
    <row r="99" spans="4:96" x14ac:dyDescent="0.25">
      <c r="AJ99" s="41"/>
    </row>
    <row r="100" spans="4:96" x14ac:dyDescent="0.25">
      <c r="D100" s="51" t="s">
        <v>115</v>
      </c>
      <c r="E100" s="5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2"/>
    </row>
    <row r="101" spans="4:96" x14ac:dyDescent="0.25">
      <c r="E101" t="s">
        <v>57</v>
      </c>
      <c r="F101" s="42" t="s">
        <v>136</v>
      </c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2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</row>
    <row r="102" spans="4:96" x14ac:dyDescent="0.25">
      <c r="D102" t="s">
        <v>116</v>
      </c>
      <c r="F102">
        <f>VLOOKUP(F101,'Référencement Essences'!$B$3:$C$6,2,0)</f>
        <v>0.25</v>
      </c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2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</row>
    <row r="103" spans="4:96" x14ac:dyDescent="0.25">
      <c r="D103" t="s">
        <v>117</v>
      </c>
      <c r="E103" s="14" t="s">
        <v>137</v>
      </c>
      <c r="G103" s="61">
        <f>$F$102*G79*$F$63</f>
        <v>0</v>
      </c>
      <c r="H103" s="61">
        <f t="shared" ref="H103:AJ103" si="53">$F$102*H79*$F$63</f>
        <v>0</v>
      </c>
      <c r="I103" s="61">
        <f t="shared" si="53"/>
        <v>0</v>
      </c>
      <c r="J103" s="61">
        <f t="shared" si="53"/>
        <v>0</v>
      </c>
      <c r="K103" s="61">
        <f t="shared" si="53"/>
        <v>0</v>
      </c>
      <c r="L103" s="61">
        <f t="shared" si="53"/>
        <v>0</v>
      </c>
      <c r="M103" s="61">
        <f t="shared" si="53"/>
        <v>0</v>
      </c>
      <c r="N103" s="61">
        <f t="shared" si="53"/>
        <v>0</v>
      </c>
      <c r="O103" s="61">
        <f t="shared" si="53"/>
        <v>0</v>
      </c>
      <c r="P103" s="61">
        <f t="shared" si="53"/>
        <v>0</v>
      </c>
      <c r="Q103" s="61">
        <f t="shared" si="53"/>
        <v>0</v>
      </c>
      <c r="R103" s="61">
        <f t="shared" si="53"/>
        <v>0</v>
      </c>
      <c r="S103" s="61">
        <f t="shared" si="53"/>
        <v>0</v>
      </c>
      <c r="T103" s="61">
        <f t="shared" si="53"/>
        <v>0</v>
      </c>
      <c r="U103" s="61">
        <f t="shared" si="53"/>
        <v>0</v>
      </c>
      <c r="V103" s="61">
        <f t="shared" si="53"/>
        <v>0</v>
      </c>
      <c r="W103" s="61">
        <f t="shared" si="53"/>
        <v>0</v>
      </c>
      <c r="X103" s="61">
        <f t="shared" si="53"/>
        <v>0</v>
      </c>
      <c r="Y103" s="61">
        <f t="shared" si="53"/>
        <v>0</v>
      </c>
      <c r="Z103" s="61">
        <f t="shared" si="53"/>
        <v>0</v>
      </c>
      <c r="AA103" s="61">
        <f t="shared" si="53"/>
        <v>0</v>
      </c>
      <c r="AB103" s="61">
        <f t="shared" si="53"/>
        <v>0</v>
      </c>
      <c r="AC103" s="61">
        <f t="shared" si="53"/>
        <v>0</v>
      </c>
      <c r="AD103" s="61">
        <f t="shared" si="53"/>
        <v>0</v>
      </c>
      <c r="AE103" s="61">
        <f t="shared" si="53"/>
        <v>0</v>
      </c>
      <c r="AF103" s="61">
        <f t="shared" si="53"/>
        <v>0</v>
      </c>
      <c r="AG103" s="61">
        <f t="shared" si="53"/>
        <v>0</v>
      </c>
      <c r="AH103" s="61">
        <f t="shared" si="53"/>
        <v>0</v>
      </c>
      <c r="AI103" s="61">
        <f t="shared" si="53"/>
        <v>0</v>
      </c>
      <c r="AJ103" s="62">
        <f t="shared" si="53"/>
        <v>0</v>
      </c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</row>
    <row r="104" spans="4:96" x14ac:dyDescent="0.25">
      <c r="D104" s="14" t="s">
        <v>119</v>
      </c>
      <c r="G104" s="85">
        <f>SUM(G103:AJ103)</f>
        <v>0</v>
      </c>
      <c r="AJ104" s="41"/>
    </row>
  </sheetData>
  <mergeCells count="1">
    <mergeCell ref="A1:C1"/>
  </mergeCells>
  <conditionalFormatting sqref="G79:CH80 G81:AI97 AK81:CH97">
    <cfRule type="cellIs" dxfId="16" priority="8" operator="greaterThan">
      <formula>0</formula>
    </cfRule>
  </conditionalFormatting>
  <conditionalFormatting sqref="G50:GJ51 G52:AI52 AK52:GJ52">
    <cfRule type="cellIs" dxfId="15" priority="7" operator="greaterThan">
      <formula>0</formula>
    </cfRule>
  </conditionalFormatting>
  <conditionalFormatting sqref="G101:AI103 AK101:CH103">
    <cfRule type="cellIs" dxfId="14" priority="6" operator="greaterThan">
      <formula>0</formula>
    </cfRule>
  </conditionalFormatting>
  <conditionalFormatting sqref="A1 A2:C104">
    <cfRule type="containsBlanks" dxfId="13" priority="5">
      <formula>LEN(TRIM(A1))=0</formula>
    </cfRule>
  </conditionalFormatting>
  <conditionalFormatting sqref="G92:H95 I92:AI94 AK92:CH94">
    <cfRule type="cellIs" dxfId="12" priority="4" operator="greaterThan">
      <formula>0</formula>
    </cfRule>
  </conditionalFormatting>
  <conditionalFormatting sqref="G23:AI24 CU22:GG26 G22:CT22 AK23:CT24 G25:CT26 G27:GG27 G39:BN43 DF28:GG43 BO39:DE44 G28:DE38">
    <cfRule type="cellIs" dxfId="11" priority="3" operator="greaterThan">
      <formula>0</formula>
    </cfRule>
  </conditionalFormatting>
  <conditionalFormatting sqref="CI88:CI97">
    <cfRule type="cellIs" dxfId="10" priority="2" operator="greaterThan">
      <formula>0</formula>
    </cfRule>
  </conditionalFormatting>
  <conditionalFormatting sqref="CI92:CI94">
    <cfRule type="cellIs" dxfId="9" priority="1" operator="greaterThan">
      <formula>0</formula>
    </cfRule>
  </conditionalFormatting>
  <pageMargins left="0.7" right="0.7" top="0.75" bottom="0.75" header="0.3" footer="0.3"/>
  <pageSetup paperSize="8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REE</vt:lpstr>
      <vt:lpstr>Référencement Essences</vt:lpstr>
      <vt:lpstr>Description plantation</vt:lpstr>
      <vt:lpstr>Pin laricio - Fert 2</vt:lpstr>
      <vt:lpstr>Chêne pédonculé - Fert 2</vt:lpstr>
      <vt:lpstr>Chêne sessile - Fert 2</vt:lpstr>
      <vt:lpstr>Chêne pubescent - Fert 2</vt:lpstr>
      <vt:lpstr>Pin sylvestre - Fert 2</vt:lpstr>
      <vt:lpstr>Robinier - Fert 2</vt:lpstr>
      <vt:lpstr>Autres feuillus - Fert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adenardou</dc:creator>
  <cp:lastModifiedBy>FAUSSURIER Sylvie</cp:lastModifiedBy>
  <cp:lastPrinted>2020-10-09T15:33:20Z</cp:lastPrinted>
  <dcterms:created xsi:type="dcterms:W3CDTF">2020-06-23T08:15:40Z</dcterms:created>
  <dcterms:modified xsi:type="dcterms:W3CDTF">2020-10-09T15:34:02Z</dcterms:modified>
</cp:coreProperties>
</file>