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33 - IAE Paris\De Chenerilles boisement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12" i="1"/>
  <c r="B10" i="1"/>
  <c r="G3" i="1"/>
  <c r="F3" i="1"/>
  <c r="B3" i="1"/>
  <c r="B4" i="1" l="1"/>
  <c r="B11" i="1" l="1"/>
  <c r="B9" i="1" l="1"/>
  <c r="D3" i="1"/>
  <c r="H3" i="1" s="1"/>
  <c r="M3" i="1" s="1"/>
  <c r="B13" i="1" l="1"/>
  <c r="D4" i="1"/>
  <c r="H4" i="1" s="1"/>
  <c r="M4" i="1" s="1"/>
  <c r="M5" i="1" s="1"/>
</calcChain>
</file>

<file path=xl/sharedStrings.xml><?xml version="1.0" encoding="utf-8"?>
<sst xmlns="http://schemas.openxmlformats.org/spreadsheetml/2006/main" count="23" uniqueCount="23">
  <si>
    <t>REA forêt</t>
  </si>
  <si>
    <t>REA produits</t>
  </si>
  <si>
    <t>REI substitution</t>
  </si>
  <si>
    <t>REE</t>
  </si>
  <si>
    <t>Sol</t>
  </si>
  <si>
    <t>Litière</t>
  </si>
  <si>
    <t>Bois mort</t>
  </si>
  <si>
    <t>Boisement chêne rouge d'Amérique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</si>
  <si>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</si>
  <si>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</si>
  <si>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</si>
  <si>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</si>
  <si>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</si>
  <si>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</si>
  <si>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</si>
  <si>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</si>
  <si>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</si>
  <si>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</si>
  <si>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</si>
  <si>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</si>
  <si>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</si>
  <si>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Boisement chêne sessile</t>
  </si>
  <si>
    <t>Rabais risque incendie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</si>
</sst>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ch&#234;ne%20rou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ch&#234;ne%20sess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7">
          <cell r="O7">
            <v>166.56223346385809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chêne"/>
      <sheetName val="Quantification C"/>
    </sheetNames>
    <sheetDataSet>
      <sheetData sheetId="0"/>
      <sheetData sheetId="1">
        <row r="6">
          <cell r="W6">
            <v>108.15050110614752</v>
          </cell>
        </row>
        <row r="13">
          <cell r="W13">
            <v>7.25</v>
          </cell>
        </row>
        <row r="14">
          <cell r="W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B13" sqref="B13"/>
    </sheetView>
  </sheetViews>
  <sheetFormatPr baseColWidth="10" defaultRowHeight="15" x14ac:dyDescent="0.25"/>
  <cols>
    <col min="1" max="1" width="34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7109375" customWidth="1"/>
    <col min="11" max="11" width="13.28515625" customWidth="1"/>
    <col min="13" max="13" width="10" bestFit="1" customWidth="1"/>
  </cols>
  <sheetData>
    <row r="1" spans="1:13" ht="15" customHeight="1" x14ac:dyDescent="0.25">
      <c r="A1" s="1"/>
      <c r="B1" s="20" t="s">
        <v>9</v>
      </c>
      <c r="C1" s="20"/>
      <c r="D1" s="20"/>
      <c r="E1" s="20"/>
      <c r="F1" s="21" t="s">
        <v>10</v>
      </c>
      <c r="G1" s="23" t="s">
        <v>11</v>
      </c>
      <c r="H1" s="18" t="s">
        <v>12</v>
      </c>
      <c r="I1" s="25" t="s">
        <v>13</v>
      </c>
      <c r="J1" s="25" t="s">
        <v>14</v>
      </c>
      <c r="K1" s="26" t="s">
        <v>22</v>
      </c>
      <c r="L1" s="18" t="s">
        <v>15</v>
      </c>
      <c r="M1" s="19" t="s">
        <v>8</v>
      </c>
    </row>
    <row r="2" spans="1:13" x14ac:dyDescent="0.25">
      <c r="A2" s="1"/>
      <c r="B2" s="10" t="s">
        <v>17</v>
      </c>
      <c r="C2" s="10" t="s">
        <v>4</v>
      </c>
      <c r="D2" s="10" t="s">
        <v>5</v>
      </c>
      <c r="E2" s="10" t="s">
        <v>6</v>
      </c>
      <c r="F2" s="22"/>
      <c r="G2" s="24"/>
      <c r="H2" s="18"/>
      <c r="I2" s="18"/>
      <c r="J2" s="25"/>
      <c r="K2" s="27"/>
      <c r="L2" s="18"/>
      <c r="M2" s="19"/>
    </row>
    <row r="3" spans="1:13" x14ac:dyDescent="0.25">
      <c r="A3" s="7" t="s">
        <v>21</v>
      </c>
      <c r="B3" s="11">
        <f>'[2]Quantification C'!$W$6</f>
        <v>108.15050110614752</v>
      </c>
      <c r="C3" s="12">
        <v>0</v>
      </c>
      <c r="D3" s="11">
        <f>30*10/30*44/12</f>
        <v>36.666666666666664</v>
      </c>
      <c r="E3" s="12">
        <v>0</v>
      </c>
      <c r="F3" s="28">
        <f>'[2]Quantification C'!$W$14</f>
        <v>0</v>
      </c>
      <c r="G3" s="29">
        <f>'[2]Quantification C'!$W$13</f>
        <v>7.25</v>
      </c>
      <c r="H3" s="8">
        <f>SUM(B3:G3)</f>
        <v>152.06716777281417</v>
      </c>
      <c r="I3" s="9">
        <v>0.05</v>
      </c>
      <c r="J3" s="9">
        <v>0.1</v>
      </c>
      <c r="K3" s="30">
        <v>0.15</v>
      </c>
      <c r="L3" s="7">
        <v>0.5</v>
      </c>
      <c r="M3" s="17">
        <f>H3*(100%-I3)*(100%-J3)*L3</f>
        <v>65.008714222878055</v>
      </c>
    </row>
    <row r="4" spans="1:13" x14ac:dyDescent="0.25">
      <c r="A4" s="7" t="s">
        <v>7</v>
      </c>
      <c r="B4" s="11">
        <f>[1]Modèle!$O$7</f>
        <v>166.56223346385809</v>
      </c>
      <c r="C4" s="12">
        <v>0</v>
      </c>
      <c r="D4" s="11">
        <f>30*10/30*44/12</f>
        <v>36.666666666666664</v>
      </c>
      <c r="E4" s="12">
        <v>0</v>
      </c>
      <c r="F4" s="13">
        <v>0</v>
      </c>
      <c r="G4" s="14">
        <v>31</v>
      </c>
      <c r="H4" s="8">
        <f>SUM(B4:G4)</f>
        <v>234.22890013052475</v>
      </c>
      <c r="I4" s="9">
        <v>0.05</v>
      </c>
      <c r="J4" s="9">
        <v>0.1</v>
      </c>
      <c r="K4" s="9">
        <v>0.15</v>
      </c>
      <c r="L4" s="7">
        <v>0.5</v>
      </c>
      <c r="M4" s="17">
        <f>H4*(100%-I4)*(100%-J4)*L4</f>
        <v>100.13285480579933</v>
      </c>
    </row>
    <row r="5" spans="1:13" x14ac:dyDescent="0.25">
      <c r="B5" s="2"/>
      <c r="C5" s="1"/>
      <c r="D5" s="1"/>
      <c r="E5" s="1"/>
      <c r="F5" s="1"/>
      <c r="G5" s="1"/>
      <c r="H5" s="1"/>
      <c r="I5" s="1"/>
      <c r="J5" s="1"/>
      <c r="K5" s="1"/>
      <c r="L5" s="15" t="s">
        <v>16</v>
      </c>
      <c r="M5" s="16">
        <f>SUM(M3:M4)</f>
        <v>165.1415690286774</v>
      </c>
    </row>
    <row r="6" spans="1:13" x14ac:dyDescent="0.25">
      <c r="B6" s="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1" t="s">
        <v>0</v>
      </c>
      <c r="B7" s="3">
        <f>SUM(B3:E3)*L3+SUM(B4:E4)*L4</f>
        <v>174.02303395166945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x14ac:dyDescent="0.25">
      <c r="A8" s="1" t="s">
        <v>18</v>
      </c>
      <c r="B8" s="3">
        <f>B7*(100%-I3)*(100%-J3)*(100%-K3)</f>
        <v>126.47123992437578</v>
      </c>
      <c r="D8" s="1"/>
      <c r="E8" s="1"/>
      <c r="F8" s="1"/>
      <c r="G8" s="1"/>
      <c r="H8" s="1"/>
      <c r="I8" s="1"/>
      <c r="J8" s="1"/>
      <c r="K8" s="1"/>
      <c r="L8" s="1"/>
    </row>
    <row r="9" spans="1:13" x14ac:dyDescent="0.25">
      <c r="A9" s="1" t="s">
        <v>1</v>
      </c>
      <c r="B9" s="3">
        <f>F3*L3</f>
        <v>0</v>
      </c>
      <c r="D9" s="1"/>
      <c r="E9" s="1"/>
      <c r="F9" s="1"/>
      <c r="G9" s="1"/>
      <c r="H9" s="1"/>
      <c r="I9" s="1"/>
      <c r="J9" s="1"/>
      <c r="K9" s="1"/>
      <c r="L9" s="1"/>
    </row>
    <row r="10" spans="1:13" x14ac:dyDescent="0.25">
      <c r="A10" s="1" t="s">
        <v>19</v>
      </c>
      <c r="B10" s="3">
        <f>B9*(100%-I3)*(100%-J3)*(100%-K3)</f>
        <v>0</v>
      </c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25">
      <c r="A11" s="1" t="s">
        <v>2</v>
      </c>
      <c r="B11" s="3">
        <f>G3*L3+G4*L4</f>
        <v>19.125</v>
      </c>
      <c r="D11" s="1"/>
      <c r="E11" s="1"/>
      <c r="F11" s="1"/>
      <c r="G11" s="1"/>
      <c r="H11" s="1"/>
      <c r="I11" s="1"/>
      <c r="J11" s="1"/>
      <c r="K11" s="1"/>
      <c r="L11" s="1"/>
    </row>
    <row r="12" spans="1:13" x14ac:dyDescent="0.25">
      <c r="A12" s="1" t="s">
        <v>20</v>
      </c>
      <c r="B12" s="5">
        <f>B11*(100%-I3)*(100%-J3)*(100%-K3)</f>
        <v>13.899093749999999</v>
      </c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25">
      <c r="A13" s="4" t="s">
        <v>3</v>
      </c>
      <c r="B13" s="6">
        <f>B8+B10+B12</f>
        <v>140.37033367437579</v>
      </c>
      <c r="E13" s="1"/>
    </row>
    <row r="14" spans="1:13" x14ac:dyDescent="0.25">
      <c r="E14" s="1"/>
    </row>
  </sheetData>
  <mergeCells count="9">
    <mergeCell ref="L1:L2"/>
    <mergeCell ref="M1:M2"/>
    <mergeCell ref="B1:E1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2020-01-15T17:49:53Z</dcterms:modified>
</cp:coreProperties>
</file>