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GF Vernois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0" i="1"/>
  <c r="B8" i="1"/>
  <c r="B7" i="1"/>
  <c r="M5" i="1"/>
  <c r="M4" i="1"/>
  <c r="G4" i="1"/>
  <c r="F4" i="1"/>
  <c r="B4" i="1"/>
  <c r="H4" i="1" l="1"/>
  <c r="G3" i="1" l="1"/>
  <c r="B11" i="1" s="1"/>
  <c r="F3" i="1" l="1"/>
  <c r="B9" i="1" s="1"/>
  <c r="B3" i="1" l="1"/>
  <c r="B13" i="1" l="1"/>
  <c r="H3" i="1"/>
  <c r="M3" i="1" s="1"/>
</calcChain>
</file>

<file path=xl/sharedStrings.xml><?xml version="1.0" encoding="utf-8"?>
<sst xmlns="http://schemas.openxmlformats.org/spreadsheetml/2006/main" count="23" uniqueCount="23">
  <si>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</si>
  <si>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</si>
  <si>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</si>
  <si>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</si>
  <si>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</si>
  <si>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</si>
  <si>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</si>
  <si>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</si>
  <si>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</si>
  <si>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</si>
  <si>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</si>
  <si>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</si>
  <si>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</si>
  <si>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</si>
  <si>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</si>
  <si>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</si>
  <si>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</si>
  <si>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</si>
  <si>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</si>
  <si>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</si>
  <si>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Pin maritime</t>
  </si>
  <si>
    <t>Arboretum</t>
  </si>
  <si>
    <t>Risque 
d'incendie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</si>
</sst>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O2%20pin%20mariti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O2%20arboret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3 CAPSIS"/>
      <sheetName val="Quantification"/>
    </sheetNames>
    <sheetDataSet>
      <sheetData sheetId="0"/>
      <sheetData sheetId="1">
        <row r="10">
          <cell r="W10">
            <v>124.77388614031834</v>
          </cell>
        </row>
        <row r="13">
          <cell r="W13">
            <v>86.948369999999997</v>
          </cell>
        </row>
        <row r="14">
          <cell r="W14">
            <v>15.848144391649601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>
        <row r="10">
          <cell r="W10">
            <v>112.11454229151299</v>
          </cell>
        </row>
        <row r="13">
          <cell r="W13">
            <v>20.64</v>
          </cell>
        </row>
        <row r="14">
          <cell r="W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I12" sqref="I12"/>
    </sheetView>
  </sheetViews>
  <sheetFormatPr baseColWidth="10" defaultRowHeight="15" x14ac:dyDescent="0.25"/>
  <cols>
    <col min="1" max="1" width="26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140625" bestFit="1" customWidth="1"/>
    <col min="11" max="11" width="10.42578125" bestFit="1" customWidth="1"/>
    <col min="13" max="13" width="10" bestFit="1" customWidth="1"/>
  </cols>
  <sheetData>
    <row r="1" spans="1:13" ht="15" customHeight="1" x14ac:dyDescent="0.25">
      <c r="A1" s="1"/>
      <c r="B1" s="20" t="s">
        <v>8</v>
      </c>
      <c r="C1" s="20"/>
      <c r="D1" s="20"/>
      <c r="E1" s="20"/>
      <c r="F1" s="21" t="s">
        <v>9</v>
      </c>
      <c r="G1" s="23" t="s">
        <v>10</v>
      </c>
      <c r="H1" s="18" t="s">
        <v>11</v>
      </c>
      <c r="I1" s="25" t="s">
        <v>12</v>
      </c>
      <c r="J1" s="25" t="s">
        <v>13</v>
      </c>
      <c r="K1" s="26" t="s">
        <v>22</v>
      </c>
      <c r="L1" s="18" t="s">
        <v>14</v>
      </c>
      <c r="M1" s="19" t="s">
        <v>7</v>
      </c>
    </row>
    <row r="2" spans="1:13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27"/>
      <c r="L2" s="18"/>
      <c r="M2" s="19"/>
    </row>
    <row r="3" spans="1:13" x14ac:dyDescent="0.25">
      <c r="A3" s="7" t="s">
        <v>20</v>
      </c>
      <c r="B3" s="11">
        <f>[1]Quantification!$W$10</f>
        <v>124.77388614031834</v>
      </c>
      <c r="C3" s="12">
        <v>0</v>
      </c>
      <c r="D3" s="11">
        <v>0</v>
      </c>
      <c r="E3" s="12">
        <v>0</v>
      </c>
      <c r="F3" s="16">
        <f>[1]Quantification!$W$14</f>
        <v>15.848144391649601</v>
      </c>
      <c r="G3" s="17">
        <f>[1]Quantification!$W$13</f>
        <v>86.948369999999997</v>
      </c>
      <c r="H3" s="8">
        <f>SUM(B3:G3)</f>
        <v>227.57040053196795</v>
      </c>
      <c r="I3" s="9">
        <v>0.1</v>
      </c>
      <c r="J3" s="9">
        <v>0.1</v>
      </c>
      <c r="K3" s="9">
        <v>0.15</v>
      </c>
      <c r="L3" s="7">
        <v>13.9</v>
      </c>
      <c r="M3" s="15">
        <f>H3*(100%-I3)*(100%-J3)*(100%-K3)*L3</f>
        <v>2177.8828686510133</v>
      </c>
    </row>
    <row r="4" spans="1:13" x14ac:dyDescent="0.25">
      <c r="A4" s="7" t="s">
        <v>21</v>
      </c>
      <c r="B4" s="11">
        <f>+[2]Feuil2!$W$10</f>
        <v>112.11454229151299</v>
      </c>
      <c r="C4" s="12">
        <v>0</v>
      </c>
      <c r="D4" s="11">
        <v>0</v>
      </c>
      <c r="E4" s="12">
        <v>0</v>
      </c>
      <c r="F4" s="16">
        <f>+[2]Feuil2!$W$14</f>
        <v>0</v>
      </c>
      <c r="G4" s="17">
        <f>+[2]Feuil2!$W$13</f>
        <v>20.64</v>
      </c>
      <c r="H4" s="8">
        <f>SUM(B4:G4)</f>
        <v>132.75454229151299</v>
      </c>
      <c r="I4" s="9">
        <v>0.1</v>
      </c>
      <c r="J4" s="9">
        <v>0.1</v>
      </c>
      <c r="K4" s="9">
        <v>0.15</v>
      </c>
      <c r="L4" s="7">
        <v>2.8</v>
      </c>
      <c r="M4" s="15">
        <f>H4*(100%-I4)*(100%-J4)*(100%-K4)*L4</f>
        <v>255.92420662957875</v>
      </c>
    </row>
    <row r="5" spans="1:13" x14ac:dyDescent="0.25">
      <c r="B5" s="2"/>
      <c r="C5" s="1"/>
      <c r="D5" s="1"/>
      <c r="E5" s="1"/>
      <c r="F5" s="1"/>
      <c r="G5" s="1"/>
      <c r="H5" s="1"/>
      <c r="I5" s="1"/>
      <c r="J5" s="1"/>
      <c r="K5" s="1"/>
      <c r="L5" s="13" t="s">
        <v>15</v>
      </c>
      <c r="M5" s="14">
        <f>SUM(M3:M4)</f>
        <v>2433.807075280592</v>
      </c>
    </row>
    <row r="6" spans="1:13" x14ac:dyDescent="0.25">
      <c r="B6" s="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1" t="s">
        <v>0</v>
      </c>
      <c r="B7" s="3">
        <f>SUM(B3:E3)*L3+SUM(B4:E4)*L4</f>
        <v>2048.2777357666614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1" t="s">
        <v>17</v>
      </c>
      <c r="B8" s="3">
        <f>B7*(100%-I3)*(100%-J3)*(100%-K3)</f>
        <v>1410.2392210753464</v>
      </c>
      <c r="D8" s="1"/>
      <c r="E8" s="1"/>
      <c r="F8" s="1"/>
      <c r="G8" s="1"/>
      <c r="H8" s="1"/>
    </row>
    <row r="9" spans="1:13" x14ac:dyDescent="0.25">
      <c r="A9" s="1" t="s">
        <v>1</v>
      </c>
      <c r="B9" s="3">
        <f>F3*L3+F4*L4</f>
        <v>220.28920704392945</v>
      </c>
      <c r="D9" s="1"/>
      <c r="E9" s="1"/>
      <c r="F9" s="1"/>
      <c r="G9" s="1"/>
      <c r="H9" s="1"/>
    </row>
    <row r="10" spans="1:13" x14ac:dyDescent="0.25">
      <c r="A10" s="1" t="s">
        <v>18</v>
      </c>
      <c r="B10" s="3">
        <f>B9*(100%-I3)*(100%-J3)*(100%-K3)</f>
        <v>151.66911904974543</v>
      </c>
      <c r="D10" s="1"/>
      <c r="E10" s="1"/>
      <c r="F10" s="1"/>
      <c r="G10" s="1"/>
      <c r="H10" s="1"/>
    </row>
    <row r="11" spans="1:13" x14ac:dyDescent="0.25">
      <c r="A11" s="1" t="s">
        <v>2</v>
      </c>
      <c r="B11" s="3">
        <f>G3*L3+G4*L4</f>
        <v>1266.374343</v>
      </c>
      <c r="D11" s="1"/>
      <c r="E11" s="1"/>
      <c r="F11" s="1"/>
      <c r="G11" s="1"/>
      <c r="H11" s="1"/>
    </row>
    <row r="12" spans="1:13" x14ac:dyDescent="0.25">
      <c r="A12" s="1" t="s">
        <v>19</v>
      </c>
      <c r="B12" s="5">
        <f>B11*(100%-I3)*(100%-J3)*(100%-K3)</f>
        <v>871.89873515550005</v>
      </c>
      <c r="D12" s="1"/>
      <c r="E12" s="1"/>
      <c r="F12" s="1"/>
      <c r="G12" s="1"/>
      <c r="H12" s="1"/>
    </row>
    <row r="13" spans="1:13" x14ac:dyDescent="0.25">
      <c r="A13" s="4" t="s">
        <v>3</v>
      </c>
      <c r="B13" s="6">
        <f>B8+B10+B12</f>
        <v>2433.807075280592</v>
      </c>
      <c r="E13" s="1"/>
    </row>
    <row r="14" spans="1:13" x14ac:dyDescent="0.25">
      <c r="E14" s="1"/>
      <c r="G14" s="1"/>
      <c r="H14" s="1"/>
    </row>
  </sheetData>
  <mergeCells count="9">
    <mergeCell ref="L1:L2"/>
    <mergeCell ref="M1:M2"/>
    <mergeCell ref="B1:E1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2019-11-19T18:49:53Z</dcterms:modified>
</cp:coreProperties>
</file>