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_Dossiers prêts\12_EARL de la Roncière - Olivier Pignot\"/>
    </mc:Choice>
  </mc:AlternateContent>
  <xr:revisionPtr revIDLastSave="0" documentId="13_ncr:1_{73794F2E-4044-432E-83F0-59D9619855EC}" xr6:coauthVersionLast="47" xr6:coauthVersionMax="47" xr10:uidLastSave="{00000000-0000-0000-0000-000000000000}"/>
  <bookViews>
    <workbookView xWindow="-108" yWindow="-108" windowWidth="23256" windowHeight="12576" tabRatio="653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0" i="2"/>
  <c r="L22" i="2" l="1"/>
  <c r="M22" i="2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E140" i="5" s="1"/>
  <c r="F139" i="5"/>
  <c r="G139" i="5"/>
  <c r="H139" i="5"/>
  <c r="I139" i="5"/>
  <c r="I140" i="5" s="1"/>
  <c r="J139" i="5"/>
  <c r="K139" i="5"/>
  <c r="K140" i="5" s="1"/>
  <c r="L139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<sst xmlns="http://schemas.openxmlformats.org/spreadsheetml/2006/main" count="893" uniqueCount="353">
  <si>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</si>
  <si>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</si>
  <si>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</si>
  <si>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</si>
  <si>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</si>
  <si>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</si>
  <si>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</si>
  <si>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</si>
  <si>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</si>
  <si>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</si>
  <si>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</si>
  <si>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</si>
  <si>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</si>
  <si>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</si>
  <si>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</si>
  <si>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</si>
  <si>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</si>
  <si>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</si>
  <si>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</si>
  <si>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</si>
  <si>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</si>
  <si>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</si>
  <si>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</si>
  <si>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</si>
  <si>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</si>
  <si>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</si>
  <si>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</si>
  <si>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</si>
  <si>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</si>
  <si>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</si>
  <si>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</si>
  <si>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</si>
  <si>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</si>
  <si>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</si>
  <si>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</si>
  <si>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</si>
  <si>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</si>
  <si>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</si>
  <si>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</si>
  <si>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</si>
  <si>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</si>
  <si>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</si>
  <si>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</si>
  <si>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</si>
  <si>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</si>
  <si>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</si>
  <si>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</si>
  <si>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</si>
  <si>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</si>
  <si>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</si>
  <si>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</si>
  <si>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</si>
  <si>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</si>
  <si>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</si>
  <si>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</si>
  <si>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</si>
  <si>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</si>
  <si>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</si>
  <si>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</si>
  <si>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</si>
  <si>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</si>
  <si>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</si>
  <si>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</si>
  <si>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</si>
  <si>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</si>
  <si>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</si>
  <si>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</si>
  <si>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</si>
  <si>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</si>
  <si>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</si>
  <si>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</si>
  <si>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</si>
  <si>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</si>
  <si>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</si>
  <si>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</si>
  <si>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</si>
  <si>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</si>
  <si>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</si>
  <si>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</si>
  <si>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</si>
  <si>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</si>
  <si>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</si>
  <si>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</si>
  <si>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</si>
  <si>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</si>
  <si>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</si>
  <si>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</si>
  <si>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</si>
  <si>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</si>
  <si>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</si>
  <si>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</si>
  <si>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</si>
  <si>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</si>
  <si>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</si>
  <si>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</si>
  <si>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</si>
  <si>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</si>
  <si>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</si>
  <si>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</si>
  <si>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</si>
  <si>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</si>
  <si>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</si>
  <si>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</si>
  <si>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</si>
  <si>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</si>
  <si>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</si>
  <si>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</si>
  <si>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</si>
  <si>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</si>
  <si>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</si>
  <si>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</si>
  <si>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</si>
  <si>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</si>
  <si>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</si>
  <si>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</si>
  <si>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</si>
  <si>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</si>
  <si>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</si>
  <si>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</si>
  <si>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</si>
  <si>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</si>
  <si>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</si>
  <si>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</si>
  <si>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</si>
  <si>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</si>
  <si>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</si>
  <si>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</si>
  <si>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</si>
  <si>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</si>
  <si>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</si>
  <si>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</si>
  <si>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</si>
  <si>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</si>
  <si>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</si>
  <si>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</si>
  <si>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</si>
  <si>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</si>
  <si>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</si>
  <si>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</si>
  <si>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</si>
  <si>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</si>
  <si>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</si>
  <si>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</si>
  <si>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</si>
  <si>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</si>
  <si>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</si>
  <si>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</si>
  <si>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</si>
  <si>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</si>
  <si>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</si>
  <si>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</si>
  <si>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</si>
  <si>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</si>
  <si>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</si>
  <si>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</si>
  <si>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</si>
  <si>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</si>
  <si>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</si>
  <si>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</si>
  <si>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</si>
  <si>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</si>
  <si>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</si>
  <si>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</si>
  <si>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</si>
  <si>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</si>
  <si>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</si>
  <si>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</si>
  <si>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</si>
  <si>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</si>
  <si>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</si>
  <si>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</si>
  <si>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</si>
  <si>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</si>
  <si>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</si>
  <si>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</si>
  <si>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</si>
  <si>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</si>
  <si>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</si>
  <si>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</si>
  <si>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</si>
  <si>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</si>
  <si>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</si>
  <si>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</si>
  <si>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</si>
  <si>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</si>
  <si>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</si>
  <si>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</si>
  <si>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</si>
  <si>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</si>
  <si>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</si>
  <si>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</si>
  <si>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</si>
  <si>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</si>
  <si>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</si>
  <si>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</si>
  <si>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</si>
  <si>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</si>
  <si>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</si>
  <si>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</si>
  <si>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</si>
  <si>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</si>
  <si>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</si>
  <si>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</si>
  <si>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</si>
  <si>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</si>
  <si>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</si>
  <si>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</si>
  <si>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</si>
  <si>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</si>
  <si>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</si>
  <si>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</si>
  <si>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</si>
  <si>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</si>
  <si>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</si>
  <si>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</si>
  <si>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</si>
  <si>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</si>
  <si>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</si>
  <si>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</si>
  <si>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</si>
  <si>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</si>
  <si>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</si>
  <si>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</si>
  <si>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</si>
  <si>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</si>
  <si>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</si>
  <si>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</si>
  <si>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</si>
  <si>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</si>
  <si>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</si>
  <si>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</si>
  <si>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</si>
  <si>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</si>
  <si>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</si>
  <si>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</si>
  <si>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</si>
  <si>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</si>
  <si>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</si>
  <si>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</si>
  <si>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</si>
  <si>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</si>
  <si>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</si>
  <si>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</si>
  <si>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</si>
  <si>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</si>
  <si>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</si>
  <si>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</si>
  <si>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</si>
  <si>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</si>
  <si>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</si>
  <si>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</si>
  <si>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</si>
  <si>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</si>
  <si>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</si>
  <si>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</si>
  <si>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</si>
  <si>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</si>
  <si>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</si>
  <si>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</si>
  <si>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</si>
  <si>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</si>
  <si>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</si>
  <si>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</si>
  <si>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</si>
  <si>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</si>
  <si>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</si>
  <si>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</si>
  <si>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</si>
  <si>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</si>
  <si>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</si>
  <si>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</si>
  <si>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</si>
  <si>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</si>
  <si>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</si>
  <si>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</si>
  <si>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</si>
  <si>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</si>
  <si>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</si>
  <si>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</si>
  <si>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</si>
  <si>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</si>
  <si>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</si>
  <si>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</si>
  <si>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</si>
  <si>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</si>
  <si>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</si>
  <si>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</si>
  <si>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</si>
  <si>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</si>
  <si>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</si>
  <si>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</si>
  <si>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</si>
  <si>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</si>
  <si>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</si>
  <si>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</si>
  <si>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</si>
  <si>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</si>
  <si>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</si>
  <si>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</si>
  <si>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</si>
  <si>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</si>
  <si>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</si>
  <si>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</si>
  <si>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</si>
  <si>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</si>
  <si>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</si>
  <si>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</si>
  <si>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</si>
  <si>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</si>
  <si>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</si>
  <si>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</si>
  <si>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</si>
  <si>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</si>
  <si>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</si>
  <si>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</si>
  <si>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</si>
  <si>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</si>
  <si>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</si>
  <si>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</si>
  <si>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</si>
  <si>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</si>
  <si>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</si>
  <si>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</si>
  <si>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</si>
  <si>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</si>
  <si>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</si>
  <si>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</si>
  <si>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</si>
  <si>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</si>
  <si>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</si>
  <si>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</si>
  <si>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</si>
  <si>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</si>
  <si>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</si>
  <si>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</si>
  <si>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</si>
  <si>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</si>
  <si>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</si>
  <si>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</si>
  <si>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</si>
  <si>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</si>
  <si>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</si>
  <si>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</si>
  <si>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</si>
  <si>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</si>
  <si>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</si>
  <si>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</si>
  <si>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</si>
  <si>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</si>
  <si>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</si>
  <si>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</si>
  <si>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Maïs ensilage selectionné comme équivalent au sorgho le plus proche disponible</t>
  </si>
  <si>
    <t>Loury (45)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</si>
</sst>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topLeftCell="A2" zoomScale="80" zoomScaleNormal="80" workbookViewId="0">
      <selection activeCell="B22" sqref="B22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352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10.36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10.36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44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32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666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73</v>
      </c>
      <c r="C17" s="1"/>
      <c r="D17" s="1"/>
      <c r="E17" s="1"/>
      <c r="F17" s="1"/>
      <c r="G17" s="1"/>
      <c r="H17" s="1"/>
      <c r="I17" s="1"/>
      <c r="J17" s="1"/>
      <c r="K17" s="1"/>
      <c r="L17" s="16" t="s">
        <v>351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108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78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(34.43+42.43+42.43)/3</f>
        <v>39.763333333333328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42.43+10.36</f>
        <v>52.79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Noisetier - Gobelet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250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57.6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33.428266666666659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33.428266666666659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424.90799999999996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424.90799999999996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458.33626666666663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458.33626666666663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3.0862815494858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3.0862815494858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-159.86938426336442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-159.86938426336442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09" zoomScale="70" zoomScaleNormal="70" workbookViewId="0">
      <selection activeCell="C123" sqref="C123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3.0862815494858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3.0862815494858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20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20</v>
      </c>
    </row>
    <row r="8" spans="1:15" x14ac:dyDescent="0.3">
      <c r="B8" s="7" t="s">
        <v>313</v>
      </c>
      <c r="C8" s="80">
        <v>0</v>
      </c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>
        <v>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0.32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0.32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2.2000000000000002E-2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2.2000000000000002E-2</v>
      </c>
    </row>
    <row r="12" spans="1:15" x14ac:dyDescent="0.3">
      <c r="B12" s="19" t="s">
        <v>330</v>
      </c>
      <c r="C12" s="39">
        <f>(C7+C8+C9)*'(ne pas modifier) BDD_REF'!$B$222*'(ne pas modifier) BDD_REF'!$B$210</f>
        <v>5.2799999999999993E-2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5.2799999999999993E-2</v>
      </c>
    </row>
    <row r="13" spans="1:15" x14ac:dyDescent="0.3">
      <c r="B13" s="7" t="s">
        <v>315</v>
      </c>
      <c r="C13" s="80">
        <v>0</v>
      </c>
      <c r="D13" s="80">
        <v>0</v>
      </c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63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63</v>
      </c>
    </row>
    <row r="15" spans="1:15" x14ac:dyDescent="0.3">
      <c r="B15" s="7" t="s">
        <v>317</v>
      </c>
      <c r="C15" s="80">
        <v>0</v>
      </c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0.19347299999999998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0.19347299999999998</v>
      </c>
    </row>
    <row r="20" spans="1:108" x14ac:dyDescent="0.3">
      <c r="B20" s="7" t="s">
        <v>321</v>
      </c>
      <c r="C20" s="80">
        <v>75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75</v>
      </c>
    </row>
    <row r="21" spans="1:108" x14ac:dyDescent="0.3">
      <c r="B21" s="3" t="s">
        <v>184</v>
      </c>
      <c r="C21" s="39">
        <f>(C20*'(ne pas modifier) BDD_REF'!$B$211)/1000</f>
        <v>4.2750000000000002E-3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4.2750000000000002E-3</v>
      </c>
    </row>
    <row r="22" spans="1:108" s="16" customFormat="1" x14ac:dyDescent="0.3">
      <c r="A22" s="18"/>
      <c r="B22" s="19" t="s">
        <v>185</v>
      </c>
      <c r="C22" s="81">
        <f>C19+C21</f>
        <v>0.19774799999999998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0.19774799999999998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23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23</v>
      </c>
    </row>
    <row r="24" spans="1:108" x14ac:dyDescent="0.3">
      <c r="B24" s="7" t="s">
        <v>323</v>
      </c>
      <c r="C24" s="80">
        <v>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0.12354999999999998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0.12354999999999998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>
        <v>0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1.75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1.75</v>
      </c>
    </row>
    <row r="29" spans="1:108" x14ac:dyDescent="0.3">
      <c r="B29" s="7" t="s">
        <v>326</v>
      </c>
      <c r="C29" s="80">
        <v>0</v>
      </c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>
        <v>0</v>
      </c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1.5723749999999998E-2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1.5723749999999998E-2</v>
      </c>
    </row>
    <row r="32" spans="1:108" s="16" customFormat="1" x14ac:dyDescent="0.3">
      <c r="A32" s="18"/>
      <c r="B32" s="19" t="s">
        <v>186</v>
      </c>
      <c r="C32" s="81">
        <f>C25+C26+C31</f>
        <v>0.13927374999999997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0.13927374999999997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0.50142774999999995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0.50142774999999995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30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30</v>
      </c>
    </row>
    <row r="35" spans="1:108" x14ac:dyDescent="0.3">
      <c r="B35" s="7" t="s">
        <v>313</v>
      </c>
      <c r="C35" s="80">
        <v>0</v>
      </c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>
        <v>0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0.48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0.48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3.3000000000000002E-2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3.3000000000000002E-2</v>
      </c>
    </row>
    <row r="39" spans="1:108" x14ac:dyDescent="0.3">
      <c r="B39" s="19" t="s">
        <v>330</v>
      </c>
      <c r="C39" s="39">
        <f>(C34+C35+C36)*'(ne pas modifier) BDD_REF'!$B$222*'(ne pas modifier) BDD_REF'!$B$210</f>
        <v>7.9199999999999993E-2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7.9199999999999993E-2</v>
      </c>
    </row>
    <row r="40" spans="1:108" x14ac:dyDescent="0.3">
      <c r="B40" s="7" t="s">
        <v>315</v>
      </c>
      <c r="C40" s="80">
        <v>0</v>
      </c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63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63</v>
      </c>
    </row>
    <row r="42" spans="1:108" x14ac:dyDescent="0.3">
      <c r="B42" s="7" t="s">
        <v>317</v>
      </c>
      <c r="C42" s="80">
        <v>0</v>
      </c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0.19347299999999998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0.19347299999999998</v>
      </c>
    </row>
    <row r="47" spans="1:108" x14ac:dyDescent="0.3">
      <c r="B47" s="7" t="s">
        <v>321</v>
      </c>
      <c r="C47" s="80">
        <v>90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90</v>
      </c>
    </row>
    <row r="48" spans="1:108" x14ac:dyDescent="0.3">
      <c r="B48" s="3" t="s">
        <v>184</v>
      </c>
      <c r="C48" s="39">
        <f>(C47*'(ne pas modifier) BDD_REF'!$B$211)/1000</f>
        <v>5.13E-3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5.13E-3</v>
      </c>
    </row>
    <row r="49" spans="1:108" s="16" customFormat="1" x14ac:dyDescent="0.3">
      <c r="A49" s="18"/>
      <c r="B49" s="19" t="s">
        <v>185</v>
      </c>
      <c r="C49" s="81">
        <f>C46+C48</f>
        <v>0.19860299999999997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0.19860299999999997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>
        <v>34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34</v>
      </c>
    </row>
    <row r="51" spans="1:108" x14ac:dyDescent="0.3">
      <c r="B51" s="7" t="s">
        <v>323</v>
      </c>
      <c r="C51" s="80">
        <v>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0.18459999999999996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0.18459999999999996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>
        <v>0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1.75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1.75</v>
      </c>
    </row>
    <row r="56" spans="1:108" x14ac:dyDescent="0.3">
      <c r="B56" s="7" t="s">
        <v>326</v>
      </c>
      <c r="C56" s="80">
        <v>0</v>
      </c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>
        <v>0</v>
      </c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1.5723749999999998E-2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1.5723749999999998E-2</v>
      </c>
    </row>
    <row r="59" spans="1:108" s="16" customFormat="1" x14ac:dyDescent="0.3">
      <c r="A59" s="18"/>
      <c r="B59" s="19" t="s">
        <v>186</v>
      </c>
      <c r="C59" s="81">
        <f>C52+C53+C58</f>
        <v>0.20032374999999997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0.20032374999999997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0.64553575000000007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0.64553575000000007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40</v>
      </c>
    </row>
    <row r="62" spans="1:108" x14ac:dyDescent="0.3">
      <c r="B62" s="7" t="s">
        <v>313</v>
      </c>
      <c r="C62" s="80">
        <v>0</v>
      </c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>
        <v>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0.64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0.64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4.4000000000000004E-2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4.4000000000000004E-2</v>
      </c>
    </row>
    <row r="66" spans="1:108" x14ac:dyDescent="0.3">
      <c r="B66" s="19" t="s">
        <v>330</v>
      </c>
      <c r="C66" s="39">
        <f>(C61+C62+C63)*'(ne pas modifier) BDD_REF'!$B$222*'(ne pas modifier) BDD_REF'!$B$210</f>
        <v>0.10559999999999999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0.10559999999999999</v>
      </c>
    </row>
    <row r="67" spans="1:108" x14ac:dyDescent="0.3">
      <c r="B67" s="7" t="s">
        <v>315</v>
      </c>
      <c r="C67" s="80">
        <v>0</v>
      </c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90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90</v>
      </c>
    </row>
    <row r="69" spans="1:108" x14ac:dyDescent="0.3">
      <c r="B69" s="7" t="s">
        <v>317</v>
      </c>
      <c r="C69" s="80">
        <v>0</v>
      </c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/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/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/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0.27638999999999997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0.27638999999999997</v>
      </c>
    </row>
    <row r="74" spans="1:108" x14ac:dyDescent="0.3">
      <c r="B74" s="7" t="s">
        <v>321</v>
      </c>
      <c r="C74" s="80">
        <v>120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120</v>
      </c>
    </row>
    <row r="75" spans="1:108" x14ac:dyDescent="0.3">
      <c r="B75" s="3" t="s">
        <v>184</v>
      </c>
      <c r="C75" s="39">
        <f>(C74*'(ne pas modifier) BDD_REF'!$B$211)/1000</f>
        <v>6.8399999999999997E-3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6.8399999999999997E-3</v>
      </c>
    </row>
    <row r="76" spans="1:108" s="16" customFormat="1" x14ac:dyDescent="0.3">
      <c r="A76" s="18"/>
      <c r="B76" s="19" t="s">
        <v>185</v>
      </c>
      <c r="C76" s="81">
        <f>C73+C75</f>
        <v>0.28322999999999998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0.28322999999999998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>
        <v>34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34</v>
      </c>
    </row>
    <row r="78" spans="1:108" x14ac:dyDescent="0.3">
      <c r="B78" s="7" t="s">
        <v>323</v>
      </c>
      <c r="C78" s="80">
        <v>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0.22969999999999999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0.22969999999999999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>
        <v>0.1875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0.1875</v>
      </c>
    </row>
    <row r="82" spans="1:108" x14ac:dyDescent="0.3">
      <c r="B82" s="7" t="s">
        <v>325</v>
      </c>
      <c r="C82" s="80">
        <v>1.75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1.75</v>
      </c>
    </row>
    <row r="83" spans="1:108" x14ac:dyDescent="0.3">
      <c r="B83" s="7" t="s">
        <v>326</v>
      </c>
      <c r="C83" s="80">
        <v>0.15</v>
      </c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0.15</v>
      </c>
    </row>
    <row r="84" spans="1:108" x14ac:dyDescent="0.3">
      <c r="B84" s="7" t="s">
        <v>327</v>
      </c>
      <c r="C84" s="80">
        <v>0</v>
      </c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2.0620537499999998E-2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2.0620537499999998E-2</v>
      </c>
    </row>
    <row r="86" spans="1:108" s="16" customFormat="1" x14ac:dyDescent="0.3">
      <c r="A86" s="18"/>
      <c r="B86" s="19" t="s">
        <v>186</v>
      </c>
      <c r="C86" s="81">
        <f>C79+C80+C85</f>
        <v>0.2503205375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0.2503205375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0.86236253749999991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0.86236253749999991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50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50</v>
      </c>
    </row>
    <row r="89" spans="1:108" x14ac:dyDescent="0.3">
      <c r="B89" s="7" t="s">
        <v>313</v>
      </c>
      <c r="C89" s="80">
        <v>0</v>
      </c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>
        <v>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0.8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0.8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5.5E-2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5.5E-2</v>
      </c>
    </row>
    <row r="93" spans="1:108" x14ac:dyDescent="0.3">
      <c r="B93" s="19" t="s">
        <v>330</v>
      </c>
      <c r="C93" s="39">
        <f>(C88+C89+C90)*'(ne pas modifier) BDD_REF'!$B$222*'(ne pas modifier) BDD_REF'!$B$210</f>
        <v>0.13200000000000001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0.13200000000000001</v>
      </c>
    </row>
    <row r="94" spans="1:108" x14ac:dyDescent="0.3">
      <c r="B94" s="7" t="s">
        <v>315</v>
      </c>
      <c r="C94" s="80">
        <v>0</v>
      </c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141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141</v>
      </c>
    </row>
    <row r="96" spans="1:108" x14ac:dyDescent="0.3">
      <c r="B96" s="7" t="s">
        <v>317</v>
      </c>
      <c r="C96" s="80">
        <v>0</v>
      </c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/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/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/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0.43301099999999998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0.43301099999999998</v>
      </c>
    </row>
    <row r="101" spans="1:108" x14ac:dyDescent="0.3">
      <c r="B101" s="7" t="s">
        <v>321</v>
      </c>
      <c r="C101" s="80">
        <v>150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150</v>
      </c>
    </row>
    <row r="102" spans="1:108" x14ac:dyDescent="0.3">
      <c r="B102" s="3" t="s">
        <v>184</v>
      </c>
      <c r="C102" s="39">
        <f>(C101*'(ne pas modifier) BDD_REF'!$B$211)/1000</f>
        <v>8.5500000000000003E-3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8.5500000000000003E-3</v>
      </c>
    </row>
    <row r="103" spans="1:108" s="16" customFormat="1" x14ac:dyDescent="0.3">
      <c r="A103" s="18"/>
      <c r="B103" s="19" t="s">
        <v>185</v>
      </c>
      <c r="C103" s="81">
        <f>C100+C102</f>
        <v>0.44156099999999998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0.44156099999999998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>
        <v>18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18</v>
      </c>
    </row>
    <row r="105" spans="1:108" x14ac:dyDescent="0.3">
      <c r="B105" s="7" t="s">
        <v>323</v>
      </c>
      <c r="C105" s="80">
        <v>10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0.25869999999999999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0.25869999999999999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>
        <v>0.1875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0.1875</v>
      </c>
    </row>
    <row r="109" spans="1:108" x14ac:dyDescent="0.3">
      <c r="B109" s="7" t="s">
        <v>325</v>
      </c>
      <c r="C109" s="80">
        <v>3.1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3.1</v>
      </c>
    </row>
    <row r="110" spans="1:108" x14ac:dyDescent="0.3">
      <c r="B110" s="7" t="s">
        <v>326</v>
      </c>
      <c r="C110" s="80">
        <v>7.68</v>
      </c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7.68</v>
      </c>
    </row>
    <row r="111" spans="1:108" x14ac:dyDescent="0.3">
      <c r="B111" s="7" t="s">
        <v>327</v>
      </c>
      <c r="C111" s="80">
        <v>0</v>
      </c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0.2220093075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0.2220093075</v>
      </c>
    </row>
    <row r="113" spans="1:108" s="16" customFormat="1" x14ac:dyDescent="0.3">
      <c r="A113" s="18"/>
      <c r="B113" s="19" t="s">
        <v>186</v>
      </c>
      <c r="C113" s="81">
        <f>C106+C107+C112</f>
        <v>0.48070930749999996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0.48070930749999996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1.3332853075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1.3332853075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60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60</v>
      </c>
    </row>
    <row r="116" spans="1:108" x14ac:dyDescent="0.3">
      <c r="B116" s="7" t="s">
        <v>313</v>
      </c>
      <c r="C116" s="80">
        <v>0</v>
      </c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>
        <v>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0.96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0.96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6.6000000000000003E-2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6.6000000000000003E-2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0.15839999999999999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0.15839999999999999</v>
      </c>
    </row>
    <row r="121" spans="1:108" x14ac:dyDescent="0.3">
      <c r="B121" s="7" t="s">
        <v>315</v>
      </c>
      <c r="C121" s="80">
        <v>0</v>
      </c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157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157</v>
      </c>
    </row>
    <row r="123" spans="1:108" x14ac:dyDescent="0.3">
      <c r="B123" s="7" t="s">
        <v>317</v>
      </c>
      <c r="C123" s="80">
        <v>0</v>
      </c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/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/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/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0.48214699999999994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0.48214699999999994</v>
      </c>
    </row>
    <row r="128" spans="1:108" x14ac:dyDescent="0.3">
      <c r="B128" s="7" t="s">
        <v>321</v>
      </c>
      <c r="C128" s="80">
        <v>180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180</v>
      </c>
    </row>
    <row r="129" spans="1:108" x14ac:dyDescent="0.3">
      <c r="B129" s="3" t="s">
        <v>184</v>
      </c>
      <c r="C129" s="39">
        <f>(C128*'(ne pas modifier) BDD_REF'!$B$211)/1000</f>
        <v>1.026E-2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1.026E-2</v>
      </c>
    </row>
    <row r="130" spans="1:108" s="16" customFormat="1" x14ac:dyDescent="0.3">
      <c r="A130" s="18"/>
      <c r="B130" s="19" t="s">
        <v>185</v>
      </c>
      <c r="C130" s="81">
        <f>C127+C129</f>
        <v>0.49240699999999993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0.49240699999999993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>
        <v>18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18</v>
      </c>
    </row>
    <row r="132" spans="1:108" x14ac:dyDescent="0.3">
      <c r="B132" s="7" t="s">
        <v>323</v>
      </c>
      <c r="C132" s="80">
        <v>20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20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0.31089999999999995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0.31089999999999995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>
        <v>0.1875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0.1875</v>
      </c>
    </row>
    <row r="136" spans="1:108" x14ac:dyDescent="0.3">
      <c r="B136" s="7" t="s">
        <v>325</v>
      </c>
      <c r="C136" s="80">
        <v>3.55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3.55</v>
      </c>
    </row>
    <row r="137" spans="1:108" x14ac:dyDescent="0.3">
      <c r="B137" s="7" t="s">
        <v>326</v>
      </c>
      <c r="C137" s="80">
        <v>11</v>
      </c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11</v>
      </c>
    </row>
    <row r="138" spans="1:108" x14ac:dyDescent="0.3">
      <c r="B138" s="7" t="s">
        <v>327</v>
      </c>
      <c r="C138" s="80">
        <v>0</v>
      </c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0.30949743749999997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0.30949743749999997</v>
      </c>
    </row>
    <row r="140" spans="1:108" s="16" customFormat="1" x14ac:dyDescent="0.3">
      <c r="A140" s="18"/>
      <c r="B140" s="19" t="s">
        <v>186</v>
      </c>
      <c r="C140" s="81">
        <f>C133+C134+C139</f>
        <v>0.62039743749999987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0.62039743749999987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1.6060224374999998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1.6060224374999998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4.9486337825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4.9486337825</v>
      </c>
    </row>
    <row r="143" spans="1:108" x14ac:dyDescent="0.3">
      <c r="B143" s="71" t="s">
        <v>222</v>
      </c>
      <c r="C143" s="71">
        <f>(C142-C5*5)</f>
        <v>-10.482773964929001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-108.60153827666444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-108.60153827666444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2.7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4.2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5.6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7.1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7.4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8.6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9.8000000000000007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11.1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12.3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13.5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13.9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14.3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14.7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15.1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15.6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15.6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15.7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15.8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15.9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16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424.90799999999996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424.90799999999996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52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47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0.6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33.428266666666659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33.428266666666659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-108.60153827666444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424.90799999999996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33.428266666666659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566.937804943331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-108.60153827666444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382.41719999999998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33.428266666666659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374.26092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482.86245827666443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2024-01-09T13:28:39Z</dcterms:modified>
</cp:coreProperties>
</file>