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Collectif n°6\_Dossiers prêts\17_EARL Chartier Silly - Guillaume Chartier\Dossier d_instruction\"/>
    </mc:Choice>
  </mc:AlternateContent>
  <xr:revisionPtr revIDLastSave="0" documentId="13_ncr:1_{271A8010-1F32-4A47-8386-126732F0B523}" xr6:coauthVersionLast="47" xr6:coauthVersionMax="47" xr10:uidLastSave="{00000000-0000-0000-0000-000000000000}"/>
  <bookViews>
    <workbookView xWindow="28680" yWindow="-120" windowWidth="29040" windowHeight="15840" firstSheet="4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<sst xmlns="http://schemas.openxmlformats.org/spreadsheetml/2006/main" count="892" uniqueCount="352">
  <si>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</si>
  <si>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</si>
  <si>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</si>
  <si>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</si>
  <si>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</si>
  <si>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</si>
  <si>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</si>
  <si>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</si>
  <si>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</si>
  <si>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</si>
  <si>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</si>
  <si>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</si>
  <si>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</si>
  <si>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</si>
  <si>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</si>
  <si>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</si>
  <si>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</si>
  <si>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</si>
  <si>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</si>
  <si>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</si>
  <si>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</si>
  <si>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</si>
  <si>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</si>
  <si>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</si>
  <si>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</si>
  <si>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</si>
  <si>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</si>
  <si>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</si>
  <si>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</si>
  <si>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</si>
  <si>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</si>
  <si>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</si>
  <si>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</si>
  <si>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</si>
  <si>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</si>
  <si>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</si>
  <si>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</si>
  <si>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</si>
  <si>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</si>
  <si>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</si>
  <si>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</si>
  <si>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</si>
  <si>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</si>
  <si>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</si>
  <si>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</si>
  <si>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</si>
  <si>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</si>
  <si>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</si>
  <si>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</si>
  <si>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</si>
  <si>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</si>
  <si>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</si>
  <si>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</si>
  <si>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</si>
  <si>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</si>
  <si>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</si>
  <si>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</si>
  <si>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</si>
  <si>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</si>
  <si>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</si>
  <si>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</si>
  <si>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</si>
  <si>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</si>
  <si>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</si>
  <si>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</si>
  <si>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</si>
  <si>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</si>
  <si>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</si>
  <si>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</si>
  <si>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</si>
  <si>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</si>
  <si>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</si>
  <si>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</si>
  <si>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</si>
  <si>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</si>
  <si>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</si>
  <si>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</si>
  <si>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</si>
  <si>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</si>
  <si>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</si>
  <si>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</si>
  <si>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</si>
  <si>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</si>
  <si>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</si>
  <si>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</si>
  <si>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</si>
  <si>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</si>
  <si>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</si>
  <si>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</si>
  <si>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</si>
  <si>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</si>
  <si>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</si>
  <si>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</si>
  <si>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</si>
  <si>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</si>
  <si>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</si>
  <si>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</si>
  <si>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</si>
  <si>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</si>
  <si>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</si>
  <si>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</si>
  <si>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</si>
  <si>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</si>
  <si>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</si>
  <si>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</si>
  <si>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</si>
  <si>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</si>
  <si>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</si>
  <si>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</si>
  <si>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</si>
  <si>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</si>
  <si>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</si>
  <si>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</si>
  <si>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</si>
  <si>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</si>
  <si>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</si>
  <si>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</si>
  <si>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</si>
  <si>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</si>
  <si>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</si>
  <si>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</si>
  <si>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</si>
  <si>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</si>
  <si>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</si>
  <si>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</si>
  <si>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</si>
  <si>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</si>
  <si>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</si>
  <si>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</si>
  <si>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</si>
  <si>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</si>
  <si>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</si>
  <si>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</si>
  <si>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</si>
  <si>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</si>
  <si>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</si>
  <si>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</si>
  <si>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</si>
  <si>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</si>
  <si>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</si>
  <si>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</si>
  <si>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</si>
  <si>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</si>
  <si>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</si>
  <si>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</si>
  <si>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</si>
  <si>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</si>
  <si>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</si>
  <si>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</si>
  <si>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</si>
  <si>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</si>
  <si>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</si>
  <si>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</si>
  <si>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</si>
  <si>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</si>
  <si>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</si>
  <si>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</si>
  <si>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</si>
  <si>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</si>
  <si>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</si>
  <si>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</si>
  <si>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</si>
  <si>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</si>
  <si>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</si>
  <si>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</si>
  <si>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</si>
  <si>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</si>
  <si>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</si>
  <si>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</si>
  <si>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</si>
  <si>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</si>
  <si>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</si>
  <si>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</si>
  <si>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</si>
  <si>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</si>
  <si>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</si>
  <si>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</si>
  <si>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</si>
  <si>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</si>
  <si>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</si>
  <si>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</si>
  <si>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</si>
  <si>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</si>
  <si>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</si>
  <si>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</si>
  <si>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</si>
  <si>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</si>
  <si>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</si>
  <si>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</si>
  <si>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</si>
  <si>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</si>
  <si>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</si>
  <si>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</si>
  <si>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</si>
  <si>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</si>
  <si>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</si>
  <si>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</si>
  <si>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</si>
  <si>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</si>
  <si>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</si>
  <si>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</si>
  <si>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</si>
  <si>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</si>
  <si>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</si>
  <si>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</si>
  <si>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</si>
  <si>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</si>
  <si>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</si>
  <si>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</si>
  <si>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</si>
  <si>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</si>
  <si>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</si>
  <si>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</si>
  <si>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</si>
  <si>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</si>
  <si>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</si>
  <si>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</si>
  <si>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</si>
  <si>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</si>
  <si>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</si>
  <si>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</si>
  <si>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</si>
  <si>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</si>
  <si>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</si>
  <si>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</si>
  <si>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</si>
  <si>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</si>
  <si>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</si>
  <si>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</si>
  <si>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</si>
  <si>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</si>
  <si>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</si>
  <si>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</si>
  <si>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</si>
  <si>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</si>
  <si>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</si>
  <si>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</si>
  <si>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</si>
  <si>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</si>
  <si>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</si>
  <si>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</si>
  <si>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</si>
  <si>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</si>
  <si>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</si>
  <si>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</si>
  <si>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</si>
  <si>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</si>
  <si>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</si>
  <si>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</si>
  <si>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</si>
  <si>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</si>
  <si>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</si>
  <si>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</si>
  <si>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</si>
  <si>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</si>
  <si>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</si>
  <si>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</si>
  <si>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</si>
  <si>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</si>
  <si>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</si>
  <si>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</si>
  <si>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</si>
  <si>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</si>
  <si>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</si>
  <si>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</si>
  <si>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</si>
  <si>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</si>
  <si>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</si>
  <si>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</si>
  <si>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</si>
  <si>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</si>
  <si>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</si>
  <si>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</si>
  <si>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</si>
  <si>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</si>
  <si>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</si>
  <si>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</si>
  <si>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</si>
  <si>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</si>
  <si>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</si>
  <si>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</si>
  <si>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</si>
  <si>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</si>
  <si>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</si>
  <si>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</si>
  <si>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</si>
  <si>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</si>
  <si>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</si>
  <si>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</si>
  <si>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</si>
  <si>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</si>
  <si>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</si>
  <si>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</si>
  <si>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</si>
  <si>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</si>
  <si>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</si>
  <si>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</si>
  <si>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</si>
  <si>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</si>
  <si>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</si>
  <si>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</si>
  <si>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</si>
  <si>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</si>
  <si>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</si>
  <si>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</si>
  <si>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</si>
  <si>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</si>
  <si>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</si>
  <si>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</si>
  <si>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</si>
  <si>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</si>
  <si>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</si>
  <si>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</si>
  <si>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</si>
  <si>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</si>
  <si>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</si>
  <si>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</si>
  <si>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</si>
  <si>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</si>
  <si>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</si>
  <si>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</si>
  <si>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</si>
  <si>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</si>
  <si>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</si>
  <si>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</si>
  <si>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</si>
  <si>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</si>
  <si>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</si>
  <si>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</si>
  <si>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</si>
  <si>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</si>
  <si>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</si>
  <si>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</si>
  <si>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</si>
  <si>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</si>
  <si>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</si>
  <si>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</si>
  <si>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</si>
  <si>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</si>
  <si>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</si>
  <si>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</si>
  <si>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</si>
  <si>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</si>
  <si>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</si>
  <si>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</si>
  <si>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</si>
  <si>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</si>
  <si>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</si>
  <si>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</si>
  <si>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</si>
  <si>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</si>
  <si>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Silly-le-Long 60619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</si>
</sst>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80" zoomScaleNormal="80" workbookViewId="0">
      <selection activeCell="B16" sqref="B16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11.23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11.23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44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416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0.76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115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72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78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v>11.23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100.80048000000001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100.80048000000001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460.59042857142862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460.59042857142862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561.39090857142867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561.39090857142867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/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3.3004363910523065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3.3004363910523065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-185.31950335758702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-185.31950335758702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3" zoomScale="70" zoomScaleNormal="70" workbookViewId="0">
      <selection activeCell="C137" sqref="C137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3.3004363910523065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3.3004363910523065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>
        <v>15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15</v>
      </c>
    </row>
    <row r="8" spans="1:15" x14ac:dyDescent="0.3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0.24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0.24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1.6500000000000001E-2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1.6500000000000001E-2</v>
      </c>
    </row>
    <row r="12" spans="1:15" x14ac:dyDescent="0.3">
      <c r="B12" s="19" t="s">
        <v>330</v>
      </c>
      <c r="C12" s="39">
        <f>(C7+C8+C9)*'(ne pas modifier) BDD_REF'!$B$222*'(ne pas modifier) BDD_REF'!$B$210</f>
        <v>3.9599999999999996E-2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3.9599999999999996E-2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63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63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0.19347299999999998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0.19347299999999998</v>
      </c>
    </row>
    <row r="20" spans="1:108" x14ac:dyDescent="0.3">
      <c r="B20" s="7" t="s">
        <v>321</v>
      </c>
      <c r="C20" s="80">
        <v>75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75</v>
      </c>
    </row>
    <row r="21" spans="1:108" x14ac:dyDescent="0.3">
      <c r="B21" s="3" t="s">
        <v>184</v>
      </c>
      <c r="C21" s="39">
        <f>(C20*'(ne pas modifier) BDD_REF'!$B$211)/1000</f>
        <v>4.2750000000000002E-3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4.2750000000000002E-3</v>
      </c>
    </row>
    <row r="22" spans="1:108" s="16" customFormat="1" x14ac:dyDescent="0.3">
      <c r="A22" s="18"/>
      <c r="B22" s="19" t="s">
        <v>185</v>
      </c>
      <c r="C22" s="81">
        <f>C19+C21</f>
        <v>0.19774799999999998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0.19774799999999998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15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15</v>
      </c>
    </row>
    <row r="24" spans="1:108" x14ac:dyDescent="0.3">
      <c r="B24" s="7" t="s">
        <v>323</v>
      </c>
      <c r="C24" s="80">
        <v>15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15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0.10004999999999999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0.10004999999999999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>
        <v>0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325</v>
      </c>
      <c r="C28" s="80">
        <v>2.74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2.74</v>
      </c>
    </row>
    <row r="29" spans="1:108" x14ac:dyDescent="0.3">
      <c r="B29" s="7" t="s">
        <v>326</v>
      </c>
      <c r="C29" s="80">
        <v>0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2.4618899999999999E-2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2.4618899999999999E-2</v>
      </c>
    </row>
    <row r="32" spans="1:108" s="16" customFormat="1" x14ac:dyDescent="0.3">
      <c r="A32" s="18"/>
      <c r="B32" s="19" t="s">
        <v>186</v>
      </c>
      <c r="C32" s="81">
        <f>C25+C26+C31</f>
        <v>0.12466889999999999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0.12466889999999999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0.44572139999999999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0.44572139999999999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>
        <v>15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15</v>
      </c>
    </row>
    <row r="35" spans="1:108" x14ac:dyDescent="0.3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0.24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0.24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1.6500000000000001E-2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1.6500000000000001E-2</v>
      </c>
    </row>
    <row r="39" spans="1:108" x14ac:dyDescent="0.3">
      <c r="B39" s="19" t="s">
        <v>330</v>
      </c>
      <c r="C39" s="39">
        <f>(C34+C35+C36)*'(ne pas modifier) BDD_REF'!$B$222*'(ne pas modifier) BDD_REF'!$B$210</f>
        <v>3.9599999999999996E-2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3.9599999999999996E-2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63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63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0.19347299999999998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0.19347299999999998</v>
      </c>
    </row>
    <row r="47" spans="1:108" x14ac:dyDescent="0.3">
      <c r="B47" s="7" t="s">
        <v>321</v>
      </c>
      <c r="C47" s="80">
        <v>90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90</v>
      </c>
    </row>
    <row r="48" spans="1:108" x14ac:dyDescent="0.3">
      <c r="B48" s="3" t="s">
        <v>184</v>
      </c>
      <c r="C48" s="39">
        <f>(C47*'(ne pas modifier) BDD_REF'!$B$211)/1000</f>
        <v>5.13E-3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5.13E-3</v>
      </c>
    </row>
    <row r="49" spans="1:108" s="16" customFormat="1" x14ac:dyDescent="0.3">
      <c r="A49" s="18"/>
      <c r="B49" s="19" t="s">
        <v>185</v>
      </c>
      <c r="C49" s="81">
        <f>C46+C48</f>
        <v>0.19860299999999997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0.19860299999999997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15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15</v>
      </c>
    </row>
    <row r="51" spans="1:108" x14ac:dyDescent="0.3">
      <c r="B51" s="7" t="s">
        <v>323</v>
      </c>
      <c r="C51" s="80">
        <v>15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15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0.10004999999999999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0.10004999999999999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>
        <v>0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325</v>
      </c>
      <c r="C55" s="80">
        <v>2.74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2.74</v>
      </c>
    </row>
    <row r="56" spans="1:108" x14ac:dyDescent="0.3">
      <c r="B56" s="7" t="s">
        <v>326</v>
      </c>
      <c r="C56" s="80">
        <v>0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2.4618899999999999E-2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2.4618899999999999E-2</v>
      </c>
    </row>
    <row r="59" spans="1:108" s="16" customFormat="1" x14ac:dyDescent="0.3">
      <c r="A59" s="18"/>
      <c r="B59" s="19" t="s">
        <v>186</v>
      </c>
      <c r="C59" s="81">
        <f>C52+C53+C58</f>
        <v>0.12466889999999999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0.12466889999999999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0.44657639999999998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0.44657639999999998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>
        <v>30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30</v>
      </c>
    </row>
    <row r="62" spans="1:108" x14ac:dyDescent="0.3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0.48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0.48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3.3000000000000002E-2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3.3000000000000002E-2</v>
      </c>
    </row>
    <row r="66" spans="1:108" x14ac:dyDescent="0.3">
      <c r="B66" s="19" t="s">
        <v>330</v>
      </c>
      <c r="C66" s="39">
        <f>(C61+C62+C63)*'(ne pas modifier) BDD_REF'!$B$222*'(ne pas modifier) BDD_REF'!$B$210</f>
        <v>7.9199999999999993E-2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7.9199999999999993E-2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90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90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0.27638999999999997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0.27638999999999997</v>
      </c>
    </row>
    <row r="74" spans="1:108" x14ac:dyDescent="0.3">
      <c r="B74" s="7" t="s">
        <v>321</v>
      </c>
      <c r="C74" s="80">
        <v>120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120</v>
      </c>
    </row>
    <row r="75" spans="1:108" x14ac:dyDescent="0.3">
      <c r="B75" s="3" t="s">
        <v>184</v>
      </c>
      <c r="C75" s="39">
        <f>(C74*'(ne pas modifier) BDD_REF'!$B$211)/1000</f>
        <v>6.8399999999999997E-3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6.8399999999999997E-3</v>
      </c>
    </row>
    <row r="76" spans="1:108" s="16" customFormat="1" x14ac:dyDescent="0.3">
      <c r="A76" s="18"/>
      <c r="B76" s="19" t="s">
        <v>185</v>
      </c>
      <c r="C76" s="81">
        <f>C73+C75</f>
        <v>0.28322999999999998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0.28322999999999998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45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45</v>
      </c>
    </row>
    <row r="78" spans="1:108" x14ac:dyDescent="0.3">
      <c r="B78" s="7" t="s">
        <v>323</v>
      </c>
      <c r="C78" s="80">
        <v>45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45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0.23249999999999998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0.23249999999999998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>
        <v>0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325</v>
      </c>
      <c r="C82" s="80">
        <v>2.74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2.74</v>
      </c>
    </row>
    <row r="83" spans="1:108" x14ac:dyDescent="0.3">
      <c r="B83" s="7" t="s">
        <v>326</v>
      </c>
      <c r="C83" s="80">
        <v>0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2.4618899999999999E-2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2.4618899999999999E-2</v>
      </c>
    </row>
    <row r="86" spans="1:108" s="16" customFormat="1" x14ac:dyDescent="0.3">
      <c r="A86" s="18"/>
      <c r="B86" s="19" t="s">
        <v>186</v>
      </c>
      <c r="C86" s="81">
        <f>C79+C80+C85</f>
        <v>0.25711889999999998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0.25711889999999998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0.78695789999999999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0.78695789999999999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>
        <v>35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35</v>
      </c>
    </row>
    <row r="89" spans="1:108" x14ac:dyDescent="0.3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0.56000000000000005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0.56000000000000005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3.85E-2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3.85E-2</v>
      </c>
    </row>
    <row r="93" spans="1:108" x14ac:dyDescent="0.3">
      <c r="B93" s="19" t="s">
        <v>330</v>
      </c>
      <c r="C93" s="39">
        <f>(C88+C89+C90)*'(ne pas modifier) BDD_REF'!$B$222*'(ne pas modifier) BDD_REF'!$B$210</f>
        <v>9.2399999999999996E-2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9.2399999999999996E-2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141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141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0.43301099999999998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0.43301099999999998</v>
      </c>
    </row>
    <row r="101" spans="1:108" x14ac:dyDescent="0.3">
      <c r="B101" s="7" t="s">
        <v>321</v>
      </c>
      <c r="C101" s="80">
        <v>150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150</v>
      </c>
    </row>
    <row r="102" spans="1:108" x14ac:dyDescent="0.3">
      <c r="B102" s="3" t="s">
        <v>184</v>
      </c>
      <c r="C102" s="39">
        <f>(C101*'(ne pas modifier) BDD_REF'!$B$211)/1000</f>
        <v>8.5500000000000003E-3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8.5500000000000003E-3</v>
      </c>
    </row>
    <row r="103" spans="1:108" s="16" customFormat="1" x14ac:dyDescent="0.3">
      <c r="A103" s="18"/>
      <c r="B103" s="19" t="s">
        <v>185</v>
      </c>
      <c r="C103" s="81">
        <f>C100+C102</f>
        <v>0.44156099999999998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0.44156099999999998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50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50</v>
      </c>
    </row>
    <row r="105" spans="1:108" x14ac:dyDescent="0.3">
      <c r="B105" s="7" t="s">
        <v>323</v>
      </c>
      <c r="C105" s="80">
        <v>90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90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0.29425000000000001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0.29425000000000001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>
        <v>0.1875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0.1875</v>
      </c>
    </row>
    <row r="109" spans="1:108" x14ac:dyDescent="0.3">
      <c r="B109" s="7" t="s">
        <v>325</v>
      </c>
      <c r="C109" s="80">
        <v>2.74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2.74</v>
      </c>
    </row>
    <row r="110" spans="1:108" x14ac:dyDescent="0.3">
      <c r="B110" s="7" t="s">
        <v>326</v>
      </c>
      <c r="C110" s="80">
        <v>5.6219999999999999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5.6219999999999999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0.1670489355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0.1670489355</v>
      </c>
    </row>
    <row r="113" spans="1:108" s="16" customFormat="1" x14ac:dyDescent="0.3">
      <c r="A113" s="18"/>
      <c r="B113" s="19" t="s">
        <v>186</v>
      </c>
      <c r="C113" s="81">
        <f>C106+C107+C112</f>
        <v>0.46129893550000001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0.46129893550000001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1.1905704355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1.1905704355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>
        <v>50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50</v>
      </c>
    </row>
    <row r="116" spans="1:108" x14ac:dyDescent="0.3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0.8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0.8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5.5E-2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5.5E-2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0.13200000000000001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0.13200000000000001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157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157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0.48214699999999994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0.48214699999999994</v>
      </c>
    </row>
    <row r="128" spans="1:108" x14ac:dyDescent="0.3">
      <c r="B128" s="7" t="s">
        <v>321</v>
      </c>
      <c r="C128" s="80">
        <v>180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180</v>
      </c>
    </row>
    <row r="129" spans="1:108" x14ac:dyDescent="0.3">
      <c r="B129" s="3" t="s">
        <v>184</v>
      </c>
      <c r="C129" s="39">
        <f>(C128*'(ne pas modifier) BDD_REF'!$B$211)/1000</f>
        <v>1.026E-2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1.026E-2</v>
      </c>
    </row>
    <row r="130" spans="1:108" s="16" customFormat="1" x14ac:dyDescent="0.3">
      <c r="A130" s="18"/>
      <c r="B130" s="19" t="s">
        <v>185</v>
      </c>
      <c r="C130" s="81">
        <f>C127+C129</f>
        <v>0.49240699999999993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0.49240699999999993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50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50</v>
      </c>
    </row>
    <row r="132" spans="1:108" x14ac:dyDescent="0.3">
      <c r="B132" s="7" t="s">
        <v>323</v>
      </c>
      <c r="C132" s="80">
        <v>90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90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0.3619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0.3619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>
        <v>0.1875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0.1875</v>
      </c>
    </row>
    <row r="136" spans="1:108" x14ac:dyDescent="0.3">
      <c r="B136" s="7" t="s">
        <v>325</v>
      </c>
      <c r="C136" s="80">
        <v>2.74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2.74</v>
      </c>
    </row>
    <row r="137" spans="1:108" x14ac:dyDescent="0.3">
      <c r="B137" s="7" t="s">
        <v>326</v>
      </c>
      <c r="C137" s="80">
        <v>5.6219999999999999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5.6219999999999999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0.1670489355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0.1670489355</v>
      </c>
    </row>
    <row r="140" spans="1:108" s="16" customFormat="1" x14ac:dyDescent="0.3">
      <c r="A140" s="18"/>
      <c r="B140" s="19" t="s">
        <v>186</v>
      </c>
      <c r="C140" s="81">
        <f>C133+C134+C139</f>
        <v>0.52894893549999999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0.52894893549999999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1.4323709354999998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1.4323709354999998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4.3021970710000002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4.3021970710000002</v>
      </c>
    </row>
    <row r="143" spans="1:108" x14ac:dyDescent="0.3">
      <c r="B143" s="71" t="s">
        <v>222</v>
      </c>
      <c r="C143" s="71">
        <f>(C142-C5*5)</f>
        <v>-12.199984884261534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-137.00583025025702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-137.00583025025702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460.59042857142862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460.59042857142862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0.76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0.76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100.80048000000001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100.80048000000001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-137.00583025025702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460.59042857142862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100.80048000000001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698.39673882168563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-137.00583025025702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414.53138571428576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100.80048000000001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463.79867914285717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600.80450939311413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2024-02-08T10:53:25Z</dcterms:modified>
</cp:coreProperties>
</file>