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3_EI Emmanuel de Fuentes\Dossier d'instruction\"/>
    </mc:Choice>
  </mc:AlternateContent>
  <xr:revisionPtr revIDLastSave="0" documentId="13_ncr:1_{8EE5BB73-0FAB-4644-BF58-B1C598602377}" xr6:coauthVersionLast="47" xr6:coauthVersionMax="47" xr10:uidLastSave="{00000000-0000-0000-0000-000000000000}"/>
  <bookViews>
    <workbookView xWindow="-108" yWindow="-108" windowWidth="23256" windowHeight="12576" tabRatio="657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3" i="5" l="1"/>
  <c r="C82" i="5"/>
  <c r="C56" i="5"/>
  <c r="C55" i="5"/>
  <c r="C28" i="5"/>
  <c r="C29" i="5"/>
  <c r="B21" i="2" l="1"/>
  <c r="M22" i="2" s="1"/>
  <c r="B20" i="2"/>
  <c r="L22" i="2" s="1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<sst xmlns="http://schemas.openxmlformats.org/spreadsheetml/2006/main" count="893" uniqueCount="353">
  <si>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</si>
  <si>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</si>
  <si>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</si>
  <si>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</si>
  <si>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</si>
  <si>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</si>
  <si>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</si>
  <si>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</si>
  <si>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</si>
  <si>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</si>
  <si>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</si>
  <si>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</si>
  <si>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</si>
  <si>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</si>
  <si>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</si>
  <si>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</si>
  <si>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</si>
  <si>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</si>
  <si>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</si>
  <si>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</si>
  <si>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</si>
  <si>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</si>
  <si>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</si>
  <si>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</si>
  <si>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</si>
  <si>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</si>
  <si>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</si>
  <si>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</si>
  <si>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</si>
  <si>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</si>
  <si>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</si>
  <si>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</si>
  <si>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</si>
  <si>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</si>
  <si>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</si>
  <si>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</si>
  <si>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</si>
  <si>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</si>
  <si>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</si>
  <si>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</si>
  <si>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</si>
  <si>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</si>
  <si>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</si>
  <si>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</si>
  <si>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</si>
  <si>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</si>
  <si>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</si>
  <si>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</si>
  <si>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</si>
  <si>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</si>
  <si>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</si>
  <si>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</si>
  <si>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</si>
  <si>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</si>
  <si>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</si>
  <si>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</si>
  <si>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</si>
  <si>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</si>
  <si>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</si>
  <si>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</si>
  <si>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</si>
  <si>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</si>
  <si>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</si>
  <si>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</si>
  <si>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</si>
  <si>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</si>
  <si>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</si>
  <si>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</si>
  <si>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</si>
  <si>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</si>
  <si>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</si>
  <si>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</si>
  <si>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</si>
  <si>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</si>
  <si>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</si>
  <si>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</si>
  <si>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</si>
  <si>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</si>
  <si>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</si>
  <si>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</si>
  <si>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</si>
  <si>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</si>
  <si>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</si>
  <si>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</si>
  <si>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</si>
  <si>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</si>
  <si>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</si>
  <si>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</si>
  <si>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</si>
  <si>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</si>
  <si>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</si>
  <si>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</si>
  <si>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</si>
  <si>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</si>
  <si>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</si>
  <si>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</si>
  <si>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</si>
  <si>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</si>
  <si>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</si>
  <si>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</si>
  <si>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</si>
  <si>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</si>
  <si>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</si>
  <si>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</si>
  <si>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</si>
  <si>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</si>
  <si>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</si>
  <si>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</si>
  <si>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</si>
  <si>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</si>
  <si>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</si>
  <si>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</si>
  <si>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</si>
  <si>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</si>
  <si>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</si>
  <si>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</si>
  <si>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</si>
  <si>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</si>
  <si>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</si>
  <si>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</si>
  <si>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</si>
  <si>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</si>
  <si>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</si>
  <si>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</si>
  <si>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</si>
  <si>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</si>
  <si>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</si>
  <si>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</si>
  <si>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</si>
  <si>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</si>
  <si>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</si>
  <si>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</si>
  <si>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</si>
  <si>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</si>
  <si>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</si>
  <si>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</si>
  <si>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</si>
  <si>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</si>
  <si>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</si>
  <si>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</si>
  <si>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</si>
  <si>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</si>
  <si>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</si>
  <si>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</si>
  <si>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</si>
  <si>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</si>
  <si>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</si>
  <si>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</si>
  <si>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</si>
  <si>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</si>
  <si>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</si>
  <si>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</si>
  <si>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</si>
  <si>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</si>
  <si>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</si>
  <si>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</si>
  <si>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</si>
  <si>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</si>
  <si>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</si>
  <si>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</si>
  <si>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</si>
  <si>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</si>
  <si>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</si>
  <si>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</si>
  <si>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</si>
  <si>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</si>
  <si>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</si>
  <si>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</si>
  <si>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</si>
  <si>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</si>
  <si>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</si>
  <si>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</si>
  <si>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</si>
  <si>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</si>
  <si>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</si>
  <si>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</si>
  <si>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</si>
  <si>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</si>
  <si>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</si>
  <si>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</si>
  <si>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</si>
  <si>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</si>
  <si>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</si>
  <si>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</si>
  <si>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</si>
  <si>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</si>
  <si>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</si>
  <si>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</si>
  <si>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</si>
  <si>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</si>
  <si>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</si>
  <si>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</si>
  <si>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</si>
  <si>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</si>
  <si>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</si>
  <si>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</si>
  <si>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</si>
  <si>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</si>
  <si>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</si>
  <si>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</si>
  <si>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</si>
  <si>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</si>
  <si>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</si>
  <si>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</si>
  <si>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</si>
  <si>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</si>
  <si>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</si>
  <si>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</si>
  <si>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</si>
  <si>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</si>
  <si>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</si>
  <si>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</si>
  <si>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</si>
  <si>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</si>
  <si>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</si>
  <si>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</si>
  <si>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</si>
  <si>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</si>
  <si>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</si>
  <si>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</si>
  <si>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</si>
  <si>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</si>
  <si>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</si>
  <si>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</si>
  <si>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</si>
  <si>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</si>
  <si>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</si>
  <si>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</si>
  <si>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</si>
  <si>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</si>
  <si>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</si>
  <si>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</si>
  <si>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</si>
  <si>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</si>
  <si>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</si>
  <si>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</si>
  <si>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</si>
  <si>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</si>
  <si>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</si>
  <si>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</si>
  <si>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</si>
  <si>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</si>
  <si>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</si>
  <si>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</si>
  <si>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</si>
  <si>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</si>
  <si>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</si>
  <si>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</si>
  <si>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</si>
  <si>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</si>
  <si>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</si>
  <si>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</si>
  <si>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</si>
  <si>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</si>
  <si>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</si>
  <si>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</si>
  <si>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</si>
  <si>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</si>
  <si>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</si>
  <si>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</si>
  <si>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</si>
  <si>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</si>
  <si>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</si>
  <si>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</si>
  <si>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</si>
  <si>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</si>
  <si>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</si>
  <si>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</si>
  <si>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</si>
  <si>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</si>
  <si>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</si>
  <si>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</si>
  <si>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</si>
  <si>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</si>
  <si>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</si>
  <si>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</si>
  <si>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</si>
  <si>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</si>
  <si>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</si>
  <si>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</si>
  <si>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</si>
  <si>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</si>
  <si>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</si>
  <si>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</si>
  <si>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</si>
  <si>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</si>
  <si>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</si>
  <si>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</si>
  <si>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</si>
  <si>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</si>
  <si>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</si>
  <si>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</si>
  <si>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</si>
  <si>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</si>
  <si>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</si>
  <si>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</si>
  <si>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</si>
  <si>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</si>
  <si>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</si>
  <si>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</si>
  <si>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</si>
  <si>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</si>
  <si>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</si>
  <si>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</si>
  <si>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</si>
  <si>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</si>
  <si>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</si>
  <si>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</si>
  <si>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</si>
  <si>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</si>
  <si>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</si>
  <si>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</si>
  <si>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</si>
  <si>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</si>
  <si>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</si>
  <si>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</si>
  <si>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</si>
  <si>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</si>
  <si>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</si>
  <si>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</si>
  <si>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</si>
  <si>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</si>
  <si>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</si>
  <si>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</si>
  <si>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</si>
  <si>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</si>
  <si>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</si>
  <si>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</si>
  <si>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</si>
  <si>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</si>
  <si>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</si>
  <si>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</si>
  <si>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</si>
  <si>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</si>
  <si>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</si>
  <si>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</si>
  <si>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</si>
  <si>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</si>
  <si>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</si>
  <si>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</si>
  <si>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</si>
  <si>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</si>
  <si>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</si>
  <si>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</si>
  <si>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</si>
  <si>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</si>
  <si>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</si>
  <si>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</si>
  <si>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</si>
  <si>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</si>
  <si>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</si>
  <si>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Bellegarde 30127</t>
  </si>
  <si>
    <t>équivalent sorgho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</si>
</sst>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5" zoomScale="80" zoomScaleNormal="80" workbookViewId="0">
      <selection activeCell="B9" sqref="B9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1.76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1.76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307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0.6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105</v>
      </c>
      <c r="C17" s="1"/>
      <c r="D17" s="1"/>
      <c r="E17" s="1"/>
      <c r="F17" s="1"/>
      <c r="G17" s="1"/>
      <c r="H17" s="1"/>
      <c r="I17" s="1"/>
      <c r="J17" s="1"/>
      <c r="K17" s="1"/>
      <c r="L17" s="16" t="s">
        <v>352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119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119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(21.77+22.23+21.88)/3</f>
        <v>21.959999999999997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21.88+2.03</f>
        <v>23.91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27.620266666666655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27.620266666666655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64.600939682539675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64.600939682539675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92.221206349206327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92.221206349206327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2.9251583114416668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2.9251583114416668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-25.741393140686668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-25.741393140686668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117" sqref="C117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2.9251583114416668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2.9251583114416668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6.5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6.5</v>
      </c>
    </row>
    <row r="8" spans="1:15" x14ac:dyDescent="0.3">
      <c r="B8" s="7" t="s">
        <v>313</v>
      </c>
      <c r="C8" s="80">
        <v>6.5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6.5</v>
      </c>
    </row>
    <row r="9" spans="1:15" x14ac:dyDescent="0.3">
      <c r="B9" s="7" t="s">
        <v>314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0.14300000000000002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0.14300000000000002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2.0800000000000003E-2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2.0800000000000003E-2</v>
      </c>
    </row>
    <row r="12" spans="1:15" x14ac:dyDescent="0.3">
      <c r="B12" s="19" t="s">
        <v>330</v>
      </c>
      <c r="C12" s="39">
        <f>(C7+C8+C9)*'(ne pas modifier) BDD_REF'!$B$222*'(ne pas modifier) BDD_REF'!$B$210</f>
        <v>3.4319999999999996E-2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3.4319999999999996E-2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75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75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0.230325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0.230325</v>
      </c>
    </row>
    <row r="20" spans="1:108" x14ac:dyDescent="0.3">
      <c r="B20" s="7" t="s">
        <v>321</v>
      </c>
      <c r="C20" s="80">
        <v>800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800</v>
      </c>
    </row>
    <row r="21" spans="1:108" x14ac:dyDescent="0.3">
      <c r="B21" s="3" t="s">
        <v>184</v>
      </c>
      <c r="C21" s="39">
        <f>(C20*'(ne pas modifier) BDD_REF'!$B$211)/1000</f>
        <v>4.5600000000000002E-2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4.5600000000000002E-2</v>
      </c>
    </row>
    <row r="22" spans="1:108" s="16" customFormat="1" x14ac:dyDescent="0.3">
      <c r="A22" s="18"/>
      <c r="B22" s="19" t="s">
        <v>185</v>
      </c>
      <c r="C22" s="81">
        <f>C19+C21</f>
        <v>0.27592499999999998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0.27592499999999998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33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33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7.7164999999999997E-2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7.7164999999999997E-2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2.4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2.4</v>
      </c>
    </row>
    <row r="28" spans="1:108" x14ac:dyDescent="0.3">
      <c r="B28" s="7" t="s">
        <v>325</v>
      </c>
      <c r="C28" s="80">
        <f>0.5*0.5</f>
        <v>0.25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0.25</v>
      </c>
    </row>
    <row r="29" spans="1:108" x14ac:dyDescent="0.3">
      <c r="B29" s="7" t="s">
        <v>326</v>
      </c>
      <c r="C29" s="80">
        <f>0.5*0.1</f>
        <v>0.05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0.05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1.7924550000000001E-2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1.7924550000000001E-2</v>
      </c>
    </row>
    <row r="32" spans="1:108" s="16" customFormat="1" x14ac:dyDescent="0.3">
      <c r="A32" s="18"/>
      <c r="B32" s="19" t="s">
        <v>186</v>
      </c>
      <c r="C32" s="81">
        <f>C25+C26+C31</f>
        <v>9.5089549999999995E-2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9.5089549999999995E-2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0.45351737857142849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0.45351737857142849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9.5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9.5</v>
      </c>
    </row>
    <row r="35" spans="1:108" x14ac:dyDescent="0.3">
      <c r="B35" s="7" t="s">
        <v>313</v>
      </c>
      <c r="C35" s="80">
        <v>9.5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9.5</v>
      </c>
    </row>
    <row r="36" spans="1:108" x14ac:dyDescent="0.3">
      <c r="B36" s="7" t="s">
        <v>314</v>
      </c>
      <c r="C36" s="80">
        <v>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0.20899999999999999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0.20899999999999999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3.04E-2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3.04E-2</v>
      </c>
    </row>
    <row r="39" spans="1:108" x14ac:dyDescent="0.3">
      <c r="B39" s="19" t="s">
        <v>330</v>
      </c>
      <c r="C39" s="39">
        <f>(C34+C35+C36)*'(ne pas modifier) BDD_REF'!$B$222*'(ne pas modifier) BDD_REF'!$B$210</f>
        <v>5.0159999999999996E-2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5.0159999999999996E-2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75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75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0.230325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0.230325</v>
      </c>
    </row>
    <row r="47" spans="1:108" x14ac:dyDescent="0.3">
      <c r="B47" s="7" t="s">
        <v>321</v>
      </c>
      <c r="C47" s="80">
        <v>800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800</v>
      </c>
    </row>
    <row r="48" spans="1:108" x14ac:dyDescent="0.3">
      <c r="B48" s="3" t="s">
        <v>184</v>
      </c>
      <c r="C48" s="39">
        <f>(C47*'(ne pas modifier) BDD_REF'!$B$211)/1000</f>
        <v>4.5600000000000002E-2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4.5600000000000002E-2</v>
      </c>
    </row>
    <row r="49" spans="1:108" s="16" customFormat="1" x14ac:dyDescent="0.3">
      <c r="A49" s="18"/>
      <c r="B49" s="19" t="s">
        <v>185</v>
      </c>
      <c r="C49" s="81">
        <f>C46+C48</f>
        <v>0.27592499999999998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0.27592499999999998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50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50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0.115345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0.115345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2.4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2.4</v>
      </c>
    </row>
    <row r="55" spans="1:108" x14ac:dyDescent="0.3">
      <c r="B55" s="7" t="s">
        <v>325</v>
      </c>
      <c r="C55" s="80">
        <f>0.5*0.5</f>
        <v>0.25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0.25</v>
      </c>
    </row>
    <row r="56" spans="1:108" x14ac:dyDescent="0.3">
      <c r="B56" s="7" t="s">
        <v>326</v>
      </c>
      <c r="C56" s="80">
        <f>0.5*0.1</f>
        <v>0.05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0.05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1.7924550000000001E-2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1.7924550000000001E-2</v>
      </c>
    </row>
    <row r="59" spans="1:108" s="16" customFormat="1" x14ac:dyDescent="0.3">
      <c r="A59" s="18"/>
      <c r="B59" s="19" t="s">
        <v>186</v>
      </c>
      <c r="C59" s="81">
        <f>C52+C53+C58</f>
        <v>0.13326955000000001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0.13326955000000001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0.5297756071428571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0.5297756071428571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9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9</v>
      </c>
    </row>
    <row r="62" spans="1:108" x14ac:dyDescent="0.3">
      <c r="B62" s="7" t="s">
        <v>313</v>
      </c>
      <c r="C62" s="80">
        <v>9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9</v>
      </c>
    </row>
    <row r="63" spans="1:108" x14ac:dyDescent="0.3">
      <c r="B63" s="7" t="s">
        <v>314</v>
      </c>
      <c r="C63" s="80">
        <v>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0.19800000000000001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0.19800000000000001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2.8799999999999999E-2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2.8799999999999999E-2</v>
      </c>
    </row>
    <row r="66" spans="1:108" x14ac:dyDescent="0.3">
      <c r="B66" s="19" t="s">
        <v>330</v>
      </c>
      <c r="C66" s="39">
        <f>(C61+C62+C63)*'(ne pas modifier) BDD_REF'!$B$222*'(ne pas modifier) BDD_REF'!$B$210</f>
        <v>4.752E-2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4.752E-2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100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100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0.30709999999999998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0.30709999999999998</v>
      </c>
    </row>
    <row r="74" spans="1:108" x14ac:dyDescent="0.3">
      <c r="B74" s="7" t="s">
        <v>321</v>
      </c>
      <c r="C74" s="80">
        <v>1200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1200</v>
      </c>
    </row>
    <row r="75" spans="1:108" x14ac:dyDescent="0.3">
      <c r="B75" s="3" t="s">
        <v>184</v>
      </c>
      <c r="C75" s="39">
        <f>(C74*'(ne pas modifier) BDD_REF'!$B$211)/1000</f>
        <v>6.8400000000000002E-2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6.8400000000000002E-2</v>
      </c>
    </row>
    <row r="76" spans="1:108" s="16" customFormat="1" x14ac:dyDescent="0.3">
      <c r="A76" s="18"/>
      <c r="B76" s="19" t="s">
        <v>185</v>
      </c>
      <c r="C76" s="81">
        <f>C73+C75</f>
        <v>0.3755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0.3755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17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17</v>
      </c>
    </row>
    <row r="78" spans="1:108" x14ac:dyDescent="0.3">
      <c r="B78" s="7" t="s">
        <v>323</v>
      </c>
      <c r="C78" s="80">
        <v>24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24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8.2280000000000006E-2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8.2280000000000006E-2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2.4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2.4</v>
      </c>
    </row>
    <row r="82" spans="1:108" x14ac:dyDescent="0.3">
      <c r="B82" s="7" t="s">
        <v>325</v>
      </c>
      <c r="C82" s="80">
        <f>0.5*0.5</f>
        <v>0.25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0.25</v>
      </c>
    </row>
    <row r="83" spans="1:108" x14ac:dyDescent="0.3">
      <c r="B83" s="7" t="s">
        <v>326</v>
      </c>
      <c r="C83" s="80">
        <f>0.5*0.1</f>
        <v>0.05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0.05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1.7924550000000001E-2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1.7924550000000001E-2</v>
      </c>
    </row>
    <row r="86" spans="1:108" s="16" customFormat="1" x14ac:dyDescent="0.3">
      <c r="A86" s="18"/>
      <c r="B86" s="19" t="s">
        <v>186</v>
      </c>
      <c r="C86" s="81">
        <f>C79+C80+C85</f>
        <v>0.10020455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0.10020455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0.58993923571428564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0.58993923571428564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18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18</v>
      </c>
    </row>
    <row r="89" spans="1:108" x14ac:dyDescent="0.3">
      <c r="B89" s="7" t="s">
        <v>313</v>
      </c>
      <c r="C89" s="80">
        <v>38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38</v>
      </c>
    </row>
    <row r="90" spans="1:108" x14ac:dyDescent="0.3">
      <c r="B90" s="7" t="s">
        <v>314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0.51600000000000001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0.51600000000000001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9.9599999999999994E-2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9.9599999999999994E-2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0.14784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0.14784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120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120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0.36851999999999996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0.36851999999999996</v>
      </c>
    </row>
    <row r="101" spans="1:108" x14ac:dyDescent="0.3">
      <c r="B101" s="7" t="s">
        <v>321</v>
      </c>
      <c r="C101" s="80">
        <v>1200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1200</v>
      </c>
    </row>
    <row r="102" spans="1:108" x14ac:dyDescent="0.3">
      <c r="B102" s="3" t="s">
        <v>184</v>
      </c>
      <c r="C102" s="39">
        <f>(C101*'(ne pas modifier) BDD_REF'!$B$211)/1000</f>
        <v>6.8400000000000002E-2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6.8400000000000002E-2</v>
      </c>
    </row>
    <row r="103" spans="1:108" s="16" customFormat="1" x14ac:dyDescent="0.3">
      <c r="A103" s="18"/>
      <c r="B103" s="19" t="s">
        <v>185</v>
      </c>
      <c r="C103" s="81">
        <f>C100+C102</f>
        <v>0.43691999999999998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0.43691999999999998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45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45</v>
      </c>
    </row>
    <row r="105" spans="1:108" x14ac:dyDescent="0.3">
      <c r="B105" s="7" t="s">
        <v>323</v>
      </c>
      <c r="C105" s="80">
        <v>90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90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0.21033000000000002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0.21033000000000002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38.01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38.01</v>
      </c>
    </row>
    <row r="109" spans="1:108" x14ac:dyDescent="0.3">
      <c r="B109" s="7" t="s">
        <v>325</v>
      </c>
      <c r="C109" s="80">
        <v>1.1499999999999999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1.1499999999999999</v>
      </c>
    </row>
    <row r="110" spans="1:108" x14ac:dyDescent="0.3">
      <c r="B110" s="7" t="s">
        <v>326</v>
      </c>
      <c r="C110" s="80">
        <v>0.05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0.05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0.23999153999999998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0.23999153999999998</v>
      </c>
    </row>
    <row r="113" spans="1:108" s="16" customFormat="1" x14ac:dyDescent="0.3">
      <c r="A113" s="18"/>
      <c r="B113" s="19" t="s">
        <v>186</v>
      </c>
      <c r="C113" s="81">
        <f>C106+C107+C112</f>
        <v>0.45032154000000002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0.45032154000000002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1.2051597685714286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1.2051597685714286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313</v>
      </c>
      <c r="C116" s="80">
        <v>75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75</v>
      </c>
    </row>
    <row r="117" spans="1:108" x14ac:dyDescent="0.3">
      <c r="B117" s="7" t="s">
        <v>314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1.41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1.41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0.22350000000000003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0.22350000000000003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0.35639999999999994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0.35639999999999994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0.46065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0.46065</v>
      </c>
    </row>
    <row r="128" spans="1:108" x14ac:dyDescent="0.3">
      <c r="B128" s="7" t="s">
        <v>321</v>
      </c>
      <c r="C128" s="80">
        <v>1600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1600</v>
      </c>
    </row>
    <row r="129" spans="1:108" x14ac:dyDescent="0.3">
      <c r="B129" s="3" t="s">
        <v>184</v>
      </c>
      <c r="C129" s="39">
        <f>(C128*'(ne pas modifier) BDD_REF'!$B$211)/1000</f>
        <v>9.1200000000000003E-2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9.1200000000000003E-2</v>
      </c>
    </row>
    <row r="130" spans="1:108" s="16" customFormat="1" x14ac:dyDescent="0.3">
      <c r="A130" s="18"/>
      <c r="B130" s="19" t="s">
        <v>185</v>
      </c>
      <c r="C130" s="81">
        <f>C127+C129</f>
        <v>0.55184999999999995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0.55184999999999995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90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90</v>
      </c>
    </row>
    <row r="132" spans="1:108" x14ac:dyDescent="0.3">
      <c r="B132" s="7" t="s">
        <v>323</v>
      </c>
      <c r="C132" s="80">
        <v>120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120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0.48629999999999995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0.48629999999999995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38.01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38.01</v>
      </c>
    </row>
    <row r="136" spans="1:108" x14ac:dyDescent="0.3">
      <c r="B136" s="7" t="s">
        <v>325</v>
      </c>
      <c r="C136" s="80">
        <v>1.1499999999999999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1.1499999999999999</v>
      </c>
    </row>
    <row r="137" spans="1:108" x14ac:dyDescent="0.3">
      <c r="B137" s="7" t="s">
        <v>326</v>
      </c>
      <c r="C137" s="80">
        <v>0.05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0.05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0.23999153999999998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0.23999153999999998</v>
      </c>
    </row>
    <row r="140" spans="1:108" s="16" customFormat="1" x14ac:dyDescent="0.3">
      <c r="A140" s="18"/>
      <c r="B140" s="19" t="s">
        <v>186</v>
      </c>
      <c r="C140" s="81">
        <f>C133+C134+C139</f>
        <v>0.72629153999999996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0.72629153999999996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2.1067927542857143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2.1067927542857143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4.8851847442857146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4.8851847442857146</v>
      </c>
    </row>
    <row r="143" spans="1:108" x14ac:dyDescent="0.3">
      <c r="B143" s="71" t="s">
        <v>222</v>
      </c>
      <c r="C143" s="71">
        <f>(C142-C5*5)</f>
        <v>-9.7406068129226195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-17.143467990743812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-17.143467990743812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3.72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5.04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6.36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6.6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7.7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8.8000000000000007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9.9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11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12.1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12.46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12.82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13.18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13.54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13.9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13.98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14.06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14.14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14.22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14.3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210.22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64.600939682539675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64.600939682539675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43.1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41.5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0.6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0.6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27.620266666666655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27.620266666666655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-17.143467990743812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64.600939682539675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27.620266666666655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109.36467433995014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-17.143467990743812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58.14084571428571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27.620266666666655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77.185001142857132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94.328469133600947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2023-09-15T15:35:04Z</dcterms:modified>
</cp:coreProperties>
</file>