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_Dossiers clos\Collectif n°5\IV_EARL des Montilles - Frédéric Bon CETA Cavaillon\"/>
    </mc:Choice>
  </mc:AlternateContent>
  <xr:revisionPtr revIDLastSave="0" documentId="13_ncr:1_{FE4A0D0B-08E8-493A-AD5A-5FB140729242}" xr6:coauthVersionLast="47" xr6:coauthVersionMax="47" xr10:uidLastSave="{00000000-0000-0000-0000-000000000000}"/>
  <bookViews>
    <workbookView xWindow="28680" yWindow="-120" windowWidth="29040" windowHeight="15840" tabRatio="66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K100" i="5"/>
  <c r="K103" i="5" s="1"/>
  <c r="K114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H100" i="5"/>
  <c r="H103" i="5" s="1"/>
  <c r="H114" i="5" s="1"/>
  <c r="L100" i="5"/>
  <c r="L103" i="5" s="1"/>
  <c r="L114" i="5" s="1"/>
  <c r="J73" i="5"/>
  <c r="J76" i="5" s="1"/>
  <c r="J87" i="5" s="1"/>
  <c r="F46" i="5"/>
  <c r="F49" i="5" s="1"/>
  <c r="F60" i="5" s="1"/>
  <c r="L127" i="5"/>
  <c r="L130" i="5" s="1"/>
  <c r="L141" i="5" s="1"/>
  <c r="E100" i="5"/>
  <c r="E103" i="5" s="1"/>
  <c r="E114" i="5" s="1"/>
  <c r="I100" i="5"/>
  <c r="I103" i="5" s="1"/>
  <c r="I114" i="5" s="1"/>
  <c r="G73" i="5"/>
  <c r="G76" i="5" s="1"/>
  <c r="G87" i="5" s="1"/>
  <c r="G100" i="5"/>
  <c r="G103" i="5" s="1"/>
  <c r="G114" i="5" s="1"/>
  <c r="C100" i="5"/>
  <c r="C103" i="5" s="1"/>
  <c r="C114" i="5" s="1"/>
  <c r="E73" i="5"/>
  <c r="E76" i="5" s="1"/>
  <c r="E87" i="5" s="1"/>
  <c r="D100" i="5"/>
  <c r="D103" i="5" s="1"/>
  <c r="D114" i="5" s="1"/>
  <c r="F73" i="5"/>
  <c r="F76" i="5" s="1"/>
  <c r="F87" i="5" s="1"/>
  <c r="J46" i="5"/>
  <c r="J49" i="5" s="1"/>
  <c r="J60" i="5" s="1"/>
  <c r="D127" i="5"/>
  <c r="D130" i="5" s="1"/>
  <c r="D141" i="5" s="1"/>
  <c r="H127" i="5"/>
  <c r="H130" i="5" s="1"/>
  <c r="H141" i="5" s="1"/>
  <c r="C127" i="5"/>
  <c r="C130" i="5" s="1"/>
  <c r="C141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<sst xmlns="http://schemas.openxmlformats.org/spreadsheetml/2006/main" count="885" uniqueCount="347">
  <si>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</si>
  <si>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</si>
  <si>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</si>
  <si>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</si>
  <si>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</si>
  <si>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</si>
  <si>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</si>
  <si>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</si>
  <si>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</si>
  <si>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</si>
  <si>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</si>
  <si>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</si>
  <si>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</si>
  <si>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</si>
  <si>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</si>
  <si>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</si>
  <si>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</si>
  <si>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</si>
  <si>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</si>
  <si>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</si>
  <si>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</si>
  <si>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</si>
  <si>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</si>
  <si>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</si>
  <si>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</si>
  <si>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</si>
  <si>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</si>
  <si>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</si>
  <si>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</si>
  <si>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</si>
  <si>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</si>
  <si>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</si>
  <si>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</si>
  <si>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</si>
  <si>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</si>
  <si>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</si>
  <si>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</si>
  <si>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</si>
  <si>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</si>
  <si>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</si>
  <si>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</si>
  <si>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</si>
  <si>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</si>
  <si>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</si>
  <si>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</si>
  <si>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</si>
  <si>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</si>
  <si>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</si>
  <si>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</si>
  <si>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</si>
  <si>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</si>
  <si>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</si>
  <si>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</si>
  <si>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</si>
  <si>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</si>
  <si>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</si>
  <si>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</si>
  <si>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</si>
  <si>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</si>
  <si>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</si>
  <si>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</si>
  <si>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</si>
  <si>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</si>
  <si>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</si>
  <si>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</si>
  <si>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</si>
  <si>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</si>
  <si>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</si>
  <si>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</si>
  <si>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</si>
  <si>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</si>
  <si>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</si>
  <si>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</si>
  <si>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</si>
  <si>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</si>
  <si>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</si>
  <si>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</si>
  <si>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</si>
  <si>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</si>
  <si>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</si>
  <si>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</si>
  <si>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</si>
  <si>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</si>
  <si>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</si>
  <si>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</si>
  <si>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</si>
  <si>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</si>
  <si>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</si>
  <si>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</si>
  <si>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</si>
  <si>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</si>
  <si>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</si>
  <si>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</si>
  <si>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</si>
  <si>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</si>
  <si>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</si>
  <si>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</si>
  <si>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</si>
  <si>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</si>
  <si>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</si>
  <si>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</si>
  <si>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</si>
  <si>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</si>
  <si>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</si>
  <si>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</si>
  <si>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</si>
  <si>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</si>
  <si>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</si>
  <si>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</si>
  <si>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</si>
  <si>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</si>
  <si>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</si>
  <si>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</si>
  <si>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</si>
  <si>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</si>
  <si>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</si>
  <si>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</si>
  <si>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</si>
  <si>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</si>
  <si>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</si>
  <si>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</si>
  <si>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</si>
  <si>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</si>
  <si>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</si>
  <si>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</si>
  <si>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</si>
  <si>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</si>
  <si>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</si>
  <si>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</si>
  <si>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</si>
  <si>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</si>
  <si>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</si>
  <si>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</si>
  <si>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</si>
  <si>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</si>
  <si>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</si>
  <si>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</si>
  <si>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</si>
  <si>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</si>
  <si>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</si>
  <si>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</si>
  <si>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</si>
  <si>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</si>
  <si>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</si>
  <si>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</si>
  <si>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</si>
  <si>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</si>
  <si>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</si>
  <si>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</si>
  <si>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</si>
  <si>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</si>
  <si>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</si>
  <si>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</si>
  <si>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</si>
  <si>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</si>
  <si>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</si>
  <si>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</si>
  <si>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</si>
  <si>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</si>
  <si>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</si>
  <si>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</si>
  <si>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</si>
  <si>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</si>
  <si>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</si>
  <si>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</si>
  <si>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</si>
  <si>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</si>
  <si>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</si>
  <si>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</si>
  <si>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</si>
  <si>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</si>
  <si>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</si>
  <si>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</si>
  <si>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</si>
  <si>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</si>
  <si>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</si>
  <si>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</si>
  <si>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</si>
  <si>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</si>
  <si>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</si>
  <si>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</si>
  <si>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</si>
  <si>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</si>
  <si>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</si>
  <si>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</si>
  <si>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</si>
  <si>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</si>
  <si>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</si>
  <si>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</si>
  <si>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</si>
  <si>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</si>
  <si>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</si>
  <si>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</si>
  <si>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</si>
  <si>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</si>
  <si>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</si>
  <si>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</si>
  <si>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</si>
  <si>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</si>
  <si>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</si>
  <si>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</si>
  <si>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</si>
  <si>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</si>
  <si>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</si>
  <si>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</si>
  <si>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</si>
  <si>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</si>
  <si>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</si>
  <si>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</si>
  <si>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</si>
  <si>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</si>
  <si>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</si>
  <si>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</si>
  <si>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</si>
  <si>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</si>
  <si>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</si>
  <si>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</si>
  <si>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</si>
  <si>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</si>
  <si>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</si>
  <si>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</si>
  <si>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</si>
  <si>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</si>
  <si>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</si>
  <si>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</si>
  <si>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</si>
  <si>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</si>
  <si>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</si>
  <si>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</si>
  <si>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</si>
  <si>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</si>
  <si>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</si>
  <si>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</si>
  <si>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</si>
  <si>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</si>
  <si>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</si>
  <si>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</si>
  <si>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</si>
  <si>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</si>
  <si>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</si>
  <si>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</si>
  <si>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</si>
  <si>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</si>
  <si>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</si>
  <si>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</si>
  <si>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</si>
  <si>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</si>
  <si>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</si>
  <si>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</si>
  <si>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</si>
  <si>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</si>
  <si>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</si>
  <si>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</si>
  <si>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</si>
  <si>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</si>
  <si>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</si>
  <si>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</si>
  <si>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</si>
  <si>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</si>
  <si>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</si>
  <si>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</si>
  <si>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</si>
  <si>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</si>
  <si>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</si>
  <si>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</si>
  <si>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</si>
  <si>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</si>
  <si>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</si>
  <si>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</si>
  <si>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</si>
  <si>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</si>
  <si>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</si>
  <si>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</si>
  <si>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</si>
  <si>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</si>
  <si>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</si>
  <si>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</si>
  <si>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</si>
  <si>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</si>
  <si>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</si>
  <si>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</si>
  <si>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</si>
  <si>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</si>
  <si>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</si>
  <si>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</si>
  <si>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</si>
  <si>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</si>
  <si>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</si>
  <si>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</si>
  <si>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</si>
  <si>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</si>
  <si>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</si>
  <si>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</si>
  <si>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</si>
  <si>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</si>
  <si>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</si>
  <si>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</si>
  <si>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</si>
  <si>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</si>
  <si>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</si>
  <si>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</si>
  <si>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</si>
  <si>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</si>
  <si>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</si>
  <si>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</si>
  <si>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</si>
  <si>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</si>
  <si>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</si>
  <si>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</si>
  <si>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</si>
  <si>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</si>
  <si>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</si>
  <si>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</si>
  <si>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</si>
  <si>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</si>
  <si>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</si>
  <si>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</si>
  <si>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</si>
  <si>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</si>
  <si>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</si>
  <si>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</si>
  <si>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</si>
  <si>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</si>
  <si>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</si>
  <si>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</si>
  <si>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</si>
  <si>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</si>
  <si>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</si>
  <si>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</si>
  <si>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</si>
  <si>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</si>
  <si>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</si>
  <si>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</si>
  <si>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</si>
  <si>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</si>
  <si>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</si>
  <si>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</si>
  <si>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</si>
  <si>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</si>
  <si>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</si>
  <si>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</si>
  <si>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</si>
  <si>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</si>
  <si>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</si>
  <si>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</si>
  <si>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</si>
  <si>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Arles 13104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</si>
</sst>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3" zoomScale="80" zoomScaleNormal="80" workbookViewId="0">
      <selection activeCell="B8" sqref="B8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1.3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1.3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2500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0.55000000000000004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73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102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102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(24.14+24.14+0)/3</f>
        <v>16.093333333333334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24.14+1.3</f>
        <v>25.44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1000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18.065666666666662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18.065666666666662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47.716603174603172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47.716603174603172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65.782269841269837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65.782269841269837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2.1457465461127336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2.1457465461127336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-13.947352549732768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-13.947352549732768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8" sqref="C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2.1457465461127336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2.1457465461127336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87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87</v>
      </c>
    </row>
    <row r="8" spans="1:15" x14ac:dyDescent="0.3">
      <c r="B8" s="7" t="s">
        <v>317</v>
      </c>
      <c r="C8" s="80">
        <v>10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10</v>
      </c>
    </row>
    <row r="9" spans="1:15" x14ac:dyDescent="0.3">
      <c r="B9" s="7" t="s">
        <v>318</v>
      </c>
      <c r="C9" s="80">
        <v>5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5</v>
      </c>
    </row>
    <row r="10" spans="1:15" x14ac:dyDescent="0.3">
      <c r="B10" s="19" t="s">
        <v>332</v>
      </c>
      <c r="C10" s="39">
        <f>C7*'(ne pas modifier) BDD_REF'!$B$206 + (C8+C9)*'(ne pas modifier) BDD_REF'!$B$207</f>
        <v>1.4820000000000002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1.4820000000000002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0.12720000000000001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0.12720000000000001</v>
      </c>
    </row>
    <row r="12" spans="1:15" x14ac:dyDescent="0.3">
      <c r="B12" s="19" t="s">
        <v>334</v>
      </c>
      <c r="C12" s="39">
        <f>(C7+C8+C9)*'(ne pas modifier) BDD_REF'!$B$221*'(ne pas modifier) BDD_REF'!$B$209</f>
        <v>0.26927999999999996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0.26927999999999996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150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150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0.46065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0.46065</v>
      </c>
    </row>
    <row r="20" spans="1:108" x14ac:dyDescent="0.3">
      <c r="B20" s="7" t="s">
        <v>325</v>
      </c>
      <c r="C20" s="80">
        <v>500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500</v>
      </c>
    </row>
    <row r="21" spans="1:108" x14ac:dyDescent="0.3">
      <c r="B21" s="3" t="s">
        <v>185</v>
      </c>
      <c r="C21" s="39">
        <f>(C20*'(ne pas modifier) BDD_REF'!$B$210)/1000</f>
        <v>2.8500000000000001E-2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2.8500000000000001E-2</v>
      </c>
    </row>
    <row r="22" spans="1:108" s="16" customFormat="1" x14ac:dyDescent="0.3">
      <c r="A22" s="18"/>
      <c r="B22" s="19" t="s">
        <v>186</v>
      </c>
      <c r="C22" s="81">
        <f>C19+C21</f>
        <v>0.48915000000000003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0.48915000000000003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138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138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0.59247000000000005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0.59247000000000005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30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30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0.30593999999999999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0.30593999999999999</v>
      </c>
    </row>
    <row r="32" spans="1:108" s="16" customFormat="1" x14ac:dyDescent="0.3">
      <c r="A32" s="18"/>
      <c r="B32" s="19" t="s">
        <v>187</v>
      </c>
      <c r="C32" s="81">
        <f>C25+C26+C31</f>
        <v>0.89841000000000004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0.89841000000000004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2.1698127428571428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2.1698127428571428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87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87</v>
      </c>
    </row>
    <row r="35" spans="1:108" x14ac:dyDescent="0.3">
      <c r="B35" s="7" t="s">
        <v>317</v>
      </c>
      <c r="C35" s="80">
        <v>10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10</v>
      </c>
    </row>
    <row r="36" spans="1:108" x14ac:dyDescent="0.3">
      <c r="B36" s="7" t="s">
        <v>318</v>
      </c>
      <c r="C36" s="80">
        <v>5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5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1.4820000000000002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1.4820000000000002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0.12720000000000001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0.12720000000000001</v>
      </c>
    </row>
    <row r="39" spans="1:108" x14ac:dyDescent="0.3">
      <c r="B39" s="19" t="s">
        <v>334</v>
      </c>
      <c r="C39" s="39">
        <f>(C34+C35+C36)*'(ne pas modifier) BDD_REF'!$B$221*'(ne pas modifier) BDD_REF'!$B$209</f>
        <v>0.26927999999999996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0.26927999999999996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150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150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0.46065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0.46065</v>
      </c>
    </row>
    <row r="47" spans="1:108" x14ac:dyDescent="0.3">
      <c r="B47" s="7" t="s">
        <v>325</v>
      </c>
      <c r="C47" s="80">
        <v>500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500</v>
      </c>
    </row>
    <row r="48" spans="1:108" x14ac:dyDescent="0.3">
      <c r="B48" s="3" t="s">
        <v>185</v>
      </c>
      <c r="C48" s="39">
        <f>(C47*'(ne pas modifier) BDD_REF'!$B$210)/1000</f>
        <v>2.8500000000000001E-2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2.8500000000000001E-2</v>
      </c>
    </row>
    <row r="49" spans="1:108" s="16" customFormat="1" x14ac:dyDescent="0.3">
      <c r="A49" s="18"/>
      <c r="B49" s="19" t="s">
        <v>186</v>
      </c>
      <c r="C49" s="81">
        <f>C46+C48</f>
        <v>0.48915000000000003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0.48915000000000003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138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138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0.59247000000000005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0.59247000000000005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40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40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>
        <v>7.5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7.5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0.428865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0.428865</v>
      </c>
    </row>
    <row r="59" spans="1:108" s="16" customFormat="1" x14ac:dyDescent="0.3">
      <c r="A59" s="18"/>
      <c r="B59" s="19" t="s">
        <v>187</v>
      </c>
      <c r="C59" s="81">
        <f>C52+C53+C58</f>
        <v>1.0213350000000001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1.0213350000000001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2.2927377428571427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2.2927377428571427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55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55</v>
      </c>
    </row>
    <row r="62" spans="1:108" x14ac:dyDescent="0.3">
      <c r="B62" s="7" t="s">
        <v>317</v>
      </c>
      <c r="C62" s="80">
        <v>10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10</v>
      </c>
    </row>
    <row r="63" spans="1:108" x14ac:dyDescent="0.3">
      <c r="B63" s="7" t="s">
        <v>318</v>
      </c>
      <c r="C63" s="80">
        <v>10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10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0.10250000000000001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0.10250000000000001</v>
      </c>
    </row>
    <row r="66" spans="1:108" x14ac:dyDescent="0.3">
      <c r="B66" s="19" t="s">
        <v>334</v>
      </c>
      <c r="C66" s="39">
        <f>(C61+C62+C63)*'(ne pas modifier) BDD_REF'!$B$221*'(ne pas modifier) BDD_REF'!$B$209</f>
        <v>0.19799999999999998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0.19799999999999998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300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300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0.92130000000000001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0.92130000000000001</v>
      </c>
    </row>
    <row r="74" spans="1:108" x14ac:dyDescent="0.3">
      <c r="B74" s="7" t="s">
        <v>325</v>
      </c>
      <c r="C74" s="80">
        <v>500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500</v>
      </c>
    </row>
    <row r="75" spans="1:108" x14ac:dyDescent="0.3">
      <c r="B75" s="3" t="s">
        <v>185</v>
      </c>
      <c r="C75" s="39">
        <f>(C74*'(ne pas modifier) BDD_REF'!$B$210)/1000</f>
        <v>2.8500000000000001E-2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2.8500000000000001E-2</v>
      </c>
    </row>
    <row r="76" spans="1:108" s="16" customFormat="1" x14ac:dyDescent="0.3">
      <c r="A76" s="18"/>
      <c r="B76" s="19" t="s">
        <v>186</v>
      </c>
      <c r="C76" s="81">
        <f>C73+C75</f>
        <v>0.94979999999999998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0.94979999999999998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92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92</v>
      </c>
    </row>
    <row r="78" spans="1:108" x14ac:dyDescent="0.3">
      <c r="B78" s="7" t="s">
        <v>327</v>
      </c>
      <c r="C78" s="80">
        <v>69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69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0.43043999999999999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0.43043999999999999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50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50</v>
      </c>
    </row>
    <row r="82" spans="1:108" x14ac:dyDescent="0.3">
      <c r="B82" s="7" t="s">
        <v>329</v>
      </c>
      <c r="C82" s="80">
        <v>2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2</v>
      </c>
    </row>
    <row r="83" spans="1:108" x14ac:dyDescent="0.3">
      <c r="B83" s="7" t="s">
        <v>330</v>
      </c>
      <c r="C83" s="80">
        <v>12.5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12.5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0.63259500000000002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0.63259500000000002</v>
      </c>
    </row>
    <row r="86" spans="1:108" s="16" customFormat="1" x14ac:dyDescent="0.3">
      <c r="A86" s="18"/>
      <c r="B86" s="19" t="s">
        <v>187</v>
      </c>
      <c r="C86" s="81">
        <f>C79+C80+C85</f>
        <v>1.063035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1.063035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2.5544003571428568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2.5544003571428568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55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55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10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10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0.94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0.94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8.1500000000000003E-2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8.1500000000000003E-2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0.17159999999999997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0.17159999999999997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300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300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0.92130000000000001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0.92130000000000001</v>
      </c>
    </row>
    <row r="101" spans="1:108" x14ac:dyDescent="0.3">
      <c r="B101" s="7" t="s">
        <v>325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186</v>
      </c>
      <c r="C103" s="81">
        <f>C100+C102</f>
        <v>0.94979999999999998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0.94979999999999998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327</v>
      </c>
      <c r="C105" s="80">
        <v>69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69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0.29703999999999997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0.29703999999999997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50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50</v>
      </c>
    </row>
    <row r="109" spans="1:108" x14ac:dyDescent="0.3">
      <c r="B109" s="7" t="s">
        <v>329</v>
      </c>
      <c r="C109" s="80">
        <v>2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2</v>
      </c>
    </row>
    <row r="110" spans="1:108" x14ac:dyDescent="0.3">
      <c r="B110" s="7" t="s">
        <v>330</v>
      </c>
      <c r="C110" s="80">
        <v>12.5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12.5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0.63259500000000002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0.63259500000000002</v>
      </c>
    </row>
    <row r="113" spans="1:108" s="16" customFormat="1" x14ac:dyDescent="0.3">
      <c r="A113" s="18"/>
      <c r="B113" s="19" t="s">
        <v>187</v>
      </c>
      <c r="C113" s="81">
        <f>C106+C107+C112</f>
        <v>0.92963499999999999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0.92963499999999999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2.3762759285714283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2.3762759285714283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55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55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10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10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0.94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0.94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8.1500000000000003E-2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8.1500000000000003E-2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0.17159999999999997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0.17159999999999997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300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0.92130000000000001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0.92130000000000001</v>
      </c>
    </row>
    <row r="128" spans="1:108" x14ac:dyDescent="0.3">
      <c r="B128" s="7" t="s">
        <v>325</v>
      </c>
      <c r="C128" s="80">
        <v>500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500</v>
      </c>
    </row>
    <row r="129" spans="1:108" x14ac:dyDescent="0.3">
      <c r="B129" s="3" t="s">
        <v>185</v>
      </c>
      <c r="C129" s="39">
        <f>(C128*'(ne pas modifier) BDD_REF'!$B$210)/1000</f>
        <v>2.8500000000000001E-2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2.8500000000000001E-2</v>
      </c>
    </row>
    <row r="130" spans="1:108" s="16" customFormat="1" x14ac:dyDescent="0.3">
      <c r="A130" s="18"/>
      <c r="B130" s="19" t="s">
        <v>186</v>
      </c>
      <c r="C130" s="81">
        <f>C127+C129</f>
        <v>0.94979999999999998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0.94979999999999998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327</v>
      </c>
      <c r="C132" s="80">
        <v>69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69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0.29703999999999997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0.29703999999999997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50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50</v>
      </c>
    </row>
    <row r="136" spans="1:108" x14ac:dyDescent="0.3">
      <c r="B136" s="7" t="s">
        <v>329</v>
      </c>
      <c r="C136" s="80">
        <v>2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</v>
      </c>
    </row>
    <row r="137" spans="1:108" x14ac:dyDescent="0.3">
      <c r="B137" s="7" t="s">
        <v>330</v>
      </c>
      <c r="C137" s="80">
        <v>12.5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12.5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0.63259500000000002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0.63259500000000002</v>
      </c>
    </row>
    <row r="140" spans="1:108" s="16" customFormat="1" x14ac:dyDescent="0.3">
      <c r="A140" s="18"/>
      <c r="B140" s="19" t="s">
        <v>187</v>
      </c>
      <c r="C140" s="81">
        <f>C133+C134+C139</f>
        <v>0.92963499999999999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0.92963499999999999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2.3762759285714283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2.3762759285714283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11.769502699999997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11.769502699999997</v>
      </c>
    </row>
    <row r="143" spans="1:108" x14ac:dyDescent="0.3">
      <c r="B143" s="71" t="s">
        <v>223</v>
      </c>
      <c r="C143" s="71">
        <f>(C142-C5*5)</f>
        <v>1.0407699694363295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1.3530009602672284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1.3530009602672284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47.716603174603172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47.716603174603172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0.55000000000000004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0.55000000000000004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18.065666666666662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18.065666666666662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1.3530009602672284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47.716603174603172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18.065666666666662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64.429268881002599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1.3530009602672284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42.944942857142856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18.065666666666662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53.556547611161342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2023-07-26T09:49:21Z</dcterms:modified>
</cp:coreProperties>
</file>