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Cerno\SCEA Palmipèdes du Terme_Christian Coutou\"/>
    </mc:Choice>
  </mc:AlternateContent>
  <xr:revisionPtr revIDLastSave="0" documentId="13_ncr:1_{0245ACB8-6B32-47C8-984A-39DA3394EC49}" xr6:coauthVersionLast="47" xr6:coauthVersionMax="47" xr10:uidLastSave="{00000000-0000-0000-0000-000000000000}"/>
  <bookViews>
    <workbookView xWindow="-108" yWindow="-108" windowWidth="23256" windowHeight="12576" tabRatio="68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L59" i="5" l="1"/>
  <c r="H59" i="5"/>
  <c r="D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H127" i="5"/>
  <c r="H130" i="5" s="1"/>
  <c r="H141" i="5" s="1"/>
  <c r="I100" i="5"/>
  <c r="I103" i="5" s="1"/>
  <c r="I114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E100" i="5"/>
  <c r="E103" i="5" s="1"/>
  <c r="E114" i="5" s="1"/>
  <c r="G73" i="5"/>
  <c r="G76" i="5" s="1"/>
  <c r="G87" i="5" s="1"/>
  <c r="K46" i="5"/>
  <c r="K49" i="5" s="1"/>
  <c r="K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L127" i="5"/>
  <c r="L130" i="5" s="1"/>
  <c r="L141" i="5" s="1"/>
  <c r="C127" i="5"/>
  <c r="C130" i="5" s="1"/>
  <c r="C141" i="5" s="1"/>
  <c r="K73" i="5"/>
  <c r="K76" i="5" s="1"/>
  <c r="K87" i="5" s="1"/>
  <c r="G46" i="5"/>
  <c r="G49" i="5" s="1"/>
  <c r="G60" i="5" s="1"/>
  <c r="C46" i="5"/>
  <c r="C49" i="5" s="1"/>
  <c r="C60" i="5" s="1"/>
  <c r="F19" i="5"/>
  <c r="F22" i="5" s="1"/>
  <c r="F33" i="5" s="1"/>
  <c r="J19" i="5"/>
  <c r="J22" i="5" s="1"/>
  <c r="J33" i="5" s="1"/>
  <c r="C19" i="5"/>
  <c r="C22" i="5" s="1"/>
  <c r="G19" i="5"/>
  <c r="G22" i="5" s="1"/>
  <c r="G33" i="5" s="1"/>
  <c r="K19" i="5"/>
  <c r="K22" i="5" s="1"/>
  <c r="K33" i="5" s="1"/>
  <c r="D19" i="5"/>
  <c r="D22" i="5" s="1"/>
  <c r="D33" i="5" s="1"/>
  <c r="H19" i="5"/>
  <c r="H22" i="5" s="1"/>
  <c r="H33" i="5" s="1"/>
  <c r="L19" i="5"/>
  <c r="L22" i="5" s="1"/>
  <c r="L33" i="5" s="1"/>
  <c r="E19" i="5"/>
  <c r="E22" i="5" s="1"/>
  <c r="E33" i="5" s="1"/>
  <c r="I19" i="5"/>
  <c r="I22" i="5" s="1"/>
  <c r="I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<sst xmlns="http://schemas.openxmlformats.org/spreadsheetml/2006/main" count="885" uniqueCount="347">
  <si>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</si>
  <si>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</si>
  <si>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</si>
  <si>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</si>
  <si>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</si>
  <si>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</si>
  <si>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</si>
  <si>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</si>
  <si>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</si>
  <si>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</si>
  <si>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</si>
  <si>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</si>
  <si>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</si>
  <si>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</si>
  <si>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</si>
  <si>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</si>
  <si>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</si>
  <si>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</si>
  <si>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</si>
  <si>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</si>
  <si>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</si>
  <si>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</si>
  <si>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</si>
  <si>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</si>
  <si>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</si>
  <si>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</si>
  <si>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</si>
  <si>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</si>
  <si>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</si>
  <si>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</si>
  <si>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</si>
  <si>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</si>
  <si>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</si>
  <si>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</si>
  <si>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</si>
  <si>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</si>
  <si>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</si>
  <si>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</si>
  <si>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</si>
  <si>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</si>
  <si>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</si>
  <si>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</si>
  <si>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</si>
  <si>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</si>
  <si>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</si>
  <si>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</si>
  <si>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</si>
  <si>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</si>
  <si>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</si>
  <si>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</si>
  <si>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</si>
  <si>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</si>
  <si>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</si>
  <si>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</si>
  <si>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</si>
  <si>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</si>
  <si>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</si>
  <si>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</si>
  <si>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</si>
  <si>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</si>
  <si>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</si>
  <si>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</si>
  <si>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</si>
  <si>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</si>
  <si>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</si>
  <si>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</si>
  <si>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</si>
  <si>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</si>
  <si>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</si>
  <si>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</si>
  <si>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</si>
  <si>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</si>
  <si>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</si>
  <si>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</si>
  <si>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</si>
  <si>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</si>
  <si>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</si>
  <si>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</si>
  <si>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</si>
  <si>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</si>
  <si>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</si>
  <si>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</si>
  <si>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</si>
  <si>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</si>
  <si>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</si>
  <si>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</si>
  <si>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</si>
  <si>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</si>
  <si>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</si>
  <si>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</si>
  <si>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</si>
  <si>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</si>
  <si>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</si>
  <si>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</si>
  <si>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</si>
  <si>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</si>
  <si>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</si>
  <si>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</si>
  <si>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</si>
  <si>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</si>
  <si>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</si>
  <si>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</si>
  <si>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</si>
  <si>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</si>
  <si>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</si>
  <si>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</si>
  <si>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</si>
  <si>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</si>
  <si>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</si>
  <si>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</si>
  <si>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</si>
  <si>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</si>
  <si>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</si>
  <si>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</si>
  <si>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</si>
  <si>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</si>
  <si>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</si>
  <si>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</si>
  <si>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</si>
  <si>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</si>
  <si>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</si>
  <si>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</si>
  <si>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</si>
  <si>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</si>
  <si>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</si>
  <si>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</si>
  <si>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</si>
  <si>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</si>
  <si>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</si>
  <si>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</si>
  <si>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</si>
  <si>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</si>
  <si>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</si>
  <si>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</si>
  <si>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</si>
  <si>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</si>
  <si>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</si>
  <si>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</si>
  <si>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</si>
  <si>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</si>
  <si>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</si>
  <si>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</si>
  <si>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</si>
  <si>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</si>
  <si>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</si>
  <si>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</si>
  <si>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</si>
  <si>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</si>
  <si>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</si>
  <si>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</si>
  <si>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</si>
  <si>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</si>
  <si>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</si>
  <si>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</si>
  <si>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</si>
  <si>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</si>
  <si>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</si>
  <si>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</si>
  <si>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</si>
  <si>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</si>
  <si>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</si>
  <si>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</si>
  <si>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</si>
  <si>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</si>
  <si>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</si>
  <si>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</si>
  <si>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</si>
  <si>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</si>
  <si>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</si>
  <si>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</si>
  <si>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</si>
  <si>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</si>
  <si>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</si>
  <si>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</si>
  <si>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</si>
  <si>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</si>
  <si>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</si>
  <si>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</si>
  <si>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</si>
  <si>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</si>
  <si>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</si>
  <si>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</si>
  <si>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</si>
  <si>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</si>
  <si>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</si>
  <si>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</si>
  <si>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</si>
  <si>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</si>
  <si>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</si>
  <si>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</si>
  <si>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</si>
  <si>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</si>
  <si>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</si>
  <si>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</si>
  <si>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</si>
  <si>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</si>
  <si>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</si>
  <si>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</si>
  <si>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</si>
  <si>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</si>
  <si>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</si>
  <si>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</si>
  <si>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</si>
  <si>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</si>
  <si>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</si>
  <si>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</si>
  <si>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</si>
  <si>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</si>
  <si>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</si>
  <si>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</si>
  <si>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</si>
  <si>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</si>
  <si>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</si>
  <si>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</si>
  <si>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</si>
  <si>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</si>
  <si>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</si>
  <si>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</si>
  <si>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</si>
  <si>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</si>
  <si>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</si>
  <si>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</si>
  <si>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</si>
  <si>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</si>
  <si>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</si>
  <si>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</si>
  <si>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</si>
  <si>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</si>
  <si>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</si>
  <si>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</si>
  <si>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</si>
  <si>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</si>
  <si>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</si>
  <si>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</si>
  <si>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</si>
  <si>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</si>
  <si>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</si>
  <si>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</si>
  <si>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</si>
  <si>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</si>
  <si>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</si>
  <si>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</si>
  <si>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</si>
  <si>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</si>
  <si>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</si>
  <si>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</si>
  <si>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</si>
  <si>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</si>
  <si>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</si>
  <si>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</si>
  <si>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</si>
  <si>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</si>
  <si>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</si>
  <si>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</si>
  <si>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</si>
  <si>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</si>
  <si>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</si>
  <si>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</si>
  <si>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</si>
  <si>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</si>
  <si>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</si>
  <si>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</si>
  <si>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</si>
  <si>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</si>
  <si>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</si>
  <si>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</si>
  <si>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</si>
  <si>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</si>
  <si>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</si>
  <si>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</si>
  <si>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</si>
  <si>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</si>
  <si>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</si>
  <si>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</si>
  <si>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</si>
  <si>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</si>
  <si>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</si>
  <si>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</si>
  <si>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</si>
  <si>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</si>
  <si>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</si>
  <si>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</si>
  <si>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</si>
  <si>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</si>
  <si>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</si>
  <si>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</si>
  <si>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</si>
  <si>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</si>
  <si>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</si>
  <si>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</si>
  <si>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</si>
  <si>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</si>
  <si>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</si>
  <si>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</si>
  <si>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</si>
  <si>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</si>
  <si>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</si>
  <si>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</si>
  <si>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</si>
  <si>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</si>
  <si>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</si>
  <si>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</si>
  <si>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</si>
  <si>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</si>
  <si>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</si>
  <si>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</si>
  <si>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</si>
  <si>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</si>
  <si>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</si>
  <si>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</si>
  <si>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</si>
  <si>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</si>
  <si>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</si>
  <si>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</si>
  <si>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</si>
  <si>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</si>
  <si>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</si>
  <si>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</si>
  <si>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</si>
  <si>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</si>
  <si>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</si>
  <si>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</si>
  <si>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</si>
  <si>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</si>
  <si>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</si>
  <si>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</si>
  <si>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</si>
  <si>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</si>
  <si>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</si>
  <si>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</si>
  <si>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</si>
  <si>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</si>
  <si>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</si>
  <si>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</si>
  <si>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</si>
  <si>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</si>
  <si>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</si>
  <si>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</si>
  <si>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</si>
  <si>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</si>
  <si>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</si>
  <si>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</si>
  <si>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</si>
  <si>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</si>
  <si>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</si>
  <si>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</si>
  <si>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Pressignac-Vicq (24150)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</si>
</sst>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70" zoomScaleNormal="70" workbookViewId="0">
      <selection activeCell="C21" sqref="C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2.5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208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96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(5.78+14.34+16.04)/3</f>
        <v>12.053333333333333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16.04+2.5</f>
        <v>18.54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44.000000000000007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44.000000000000007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102.53571428571429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102.53571428571429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146.53571428571431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146.53571428571431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1.2326787939830401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1.2326787939830401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-15.408484924788002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-15.408484924788002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P132" sqref="P132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1.2326787939830401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1.2326787939830401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317</v>
      </c>
      <c r="C8" s="80">
        <v>30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30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0.18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0.18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6.3E-2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6.3E-2</v>
      </c>
    </row>
    <row r="12" spans="1:15" x14ac:dyDescent="0.3">
      <c r="B12" s="19" t="s">
        <v>334</v>
      </c>
      <c r="C12" s="39">
        <f>(C7+C8+C9)*'(ne pas modifier) BDD_REF'!$B$221*'(ne pas modifier) BDD_REF'!$B$209</f>
        <v>7.9199999999999993E-2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7.9199999999999993E-2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50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50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0.15354999999999999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0.15354999999999999</v>
      </c>
    </row>
    <row r="20" spans="1:108" x14ac:dyDescent="0.3">
      <c r="B20" s="7" t="s">
        <v>325</v>
      </c>
      <c r="C20" s="80">
        <v>1200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1200</v>
      </c>
    </row>
    <row r="21" spans="1:108" x14ac:dyDescent="0.3">
      <c r="B21" s="3" t="s">
        <v>185</v>
      </c>
      <c r="C21" s="39">
        <f>(C20*'(ne pas modifier) BDD_REF'!$B$210)/1000</f>
        <v>6.8400000000000002E-2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6.8400000000000002E-2</v>
      </c>
    </row>
    <row r="22" spans="1:108" s="16" customFormat="1" x14ac:dyDescent="0.3">
      <c r="A22" s="18"/>
      <c r="B22" s="19" t="s">
        <v>186</v>
      </c>
      <c r="C22" s="81">
        <f>C19+C21</f>
        <v>0.22194999999999998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0.22194999999999998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30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30</v>
      </c>
    </row>
    <row r="24" spans="1:108" x14ac:dyDescent="0.3">
      <c r="B24" s="7" t="s">
        <v>327</v>
      </c>
      <c r="C24" s="80">
        <v>30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30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6.4799999999999996E-2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6.4799999999999996E-2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187</v>
      </c>
      <c r="C32" s="81">
        <f>C25+C26+C31</f>
        <v>6.4799999999999996E-2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6.4799999999999996E-2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0.42092328571428572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0.42092328571428572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317</v>
      </c>
      <c r="C35" s="80">
        <v>40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40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0.24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0.24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8.4000000000000005E-2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8.4000000000000005E-2</v>
      </c>
    </row>
    <row r="39" spans="1:108" x14ac:dyDescent="0.3">
      <c r="B39" s="19" t="s">
        <v>334</v>
      </c>
      <c r="C39" s="39">
        <f>(C34+C35+C36)*'(ne pas modifier) BDD_REF'!$B$221*'(ne pas modifier) BDD_REF'!$B$209</f>
        <v>0.10559999999999999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0.10559999999999999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50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50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0.15354999999999999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0.15354999999999999</v>
      </c>
    </row>
    <row r="47" spans="1:108" x14ac:dyDescent="0.3">
      <c r="B47" s="7" t="s">
        <v>325</v>
      </c>
      <c r="C47" s="80">
        <v>1200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1200</v>
      </c>
    </row>
    <row r="48" spans="1:108" x14ac:dyDescent="0.3">
      <c r="B48" s="3" t="s">
        <v>185</v>
      </c>
      <c r="C48" s="39">
        <f>(C47*'(ne pas modifier) BDD_REF'!$B$210)/1000</f>
        <v>6.8400000000000002E-2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6.8400000000000002E-2</v>
      </c>
    </row>
    <row r="49" spans="1:108" s="16" customFormat="1" x14ac:dyDescent="0.3">
      <c r="A49" s="18"/>
      <c r="B49" s="19" t="s">
        <v>186</v>
      </c>
      <c r="C49" s="81">
        <f>C46+C48</f>
        <v>0.22194999999999998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0.22194999999999998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40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40</v>
      </c>
    </row>
    <row r="51" spans="1:108" x14ac:dyDescent="0.3">
      <c r="B51" s="7" t="s">
        <v>327</v>
      </c>
      <c r="C51" s="80">
        <v>40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40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8.6400000000000005E-2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8.6400000000000005E-2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187</v>
      </c>
      <c r="C59" s="81">
        <f>C52+C53+C58</f>
        <v>8.6400000000000005E-2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8.6400000000000005E-2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0.48724771428571434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0.48724771428571434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317</v>
      </c>
      <c r="C62" s="80">
        <v>50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50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0.3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0.3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0.105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0.105</v>
      </c>
    </row>
    <row r="66" spans="1:108" x14ac:dyDescent="0.3">
      <c r="B66" s="19" t="s">
        <v>334</v>
      </c>
      <c r="C66" s="39">
        <f>(C61+C62+C63)*'(ne pas modifier) BDD_REF'!$B$221*'(ne pas modifier) BDD_REF'!$B$209</f>
        <v>0.13200000000000001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0.13200000000000001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50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50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0.15354999999999999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0.15354999999999999</v>
      </c>
    </row>
    <row r="74" spans="1:108" x14ac:dyDescent="0.3">
      <c r="B74" s="7" t="s">
        <v>325</v>
      </c>
      <c r="C74" s="80">
        <v>1200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1200</v>
      </c>
    </row>
    <row r="75" spans="1:108" x14ac:dyDescent="0.3">
      <c r="B75" s="3" t="s">
        <v>185</v>
      </c>
      <c r="C75" s="39">
        <f>(C74*'(ne pas modifier) BDD_REF'!$B$210)/1000</f>
        <v>6.8400000000000002E-2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6.8400000000000002E-2</v>
      </c>
    </row>
    <row r="76" spans="1:108" s="16" customFormat="1" x14ac:dyDescent="0.3">
      <c r="A76" s="18"/>
      <c r="B76" s="19" t="s">
        <v>186</v>
      </c>
      <c r="C76" s="81">
        <f>C73+C75</f>
        <v>0.22194999999999998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0.22194999999999998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50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50</v>
      </c>
    </row>
    <row r="78" spans="1:108" x14ac:dyDescent="0.3">
      <c r="B78" s="7" t="s">
        <v>327</v>
      </c>
      <c r="C78" s="80">
        <v>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0.108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0.108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329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187</v>
      </c>
      <c r="C86" s="81">
        <f>C79+C80+C85</f>
        <v>0.108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0.108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0.55357214285714285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0.55357214285714285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317</v>
      </c>
      <c r="C89" s="80">
        <v>60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60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0.36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0.36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0.126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0.126</v>
      </c>
    </row>
    <row r="93" spans="1:108" x14ac:dyDescent="0.3">
      <c r="B93" s="19" t="s">
        <v>334</v>
      </c>
      <c r="C93" s="39">
        <f>(C88+C89+C90)*'(ne pas modifier) BDD_REF'!$B$221*'(ne pas modifier) BDD_REF'!$B$209</f>
        <v>0.15839999999999999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0.15839999999999999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50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50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0.15354999999999999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0.15354999999999999</v>
      </c>
    </row>
    <row r="101" spans="1:108" x14ac:dyDescent="0.3">
      <c r="B101" s="7" t="s">
        <v>325</v>
      </c>
      <c r="C101" s="80">
        <v>1400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1400</v>
      </c>
    </row>
    <row r="102" spans="1:108" x14ac:dyDescent="0.3">
      <c r="B102" s="3" t="s">
        <v>185</v>
      </c>
      <c r="C102" s="39">
        <f>(C101*'(ne pas modifier) BDD_REF'!$B$210)/1000</f>
        <v>7.9799999999999996E-2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7.9799999999999996E-2</v>
      </c>
    </row>
    <row r="103" spans="1:108" s="16" customFormat="1" x14ac:dyDescent="0.3">
      <c r="A103" s="18"/>
      <c r="B103" s="19" t="s">
        <v>186</v>
      </c>
      <c r="C103" s="81">
        <f>C100+C102</f>
        <v>0.23335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0.23335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60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60</v>
      </c>
    </row>
    <row r="105" spans="1:108" x14ac:dyDescent="0.3">
      <c r="B105" s="7" t="s">
        <v>327</v>
      </c>
      <c r="C105" s="80">
        <v>60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60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0.12959999999999999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0.12959999999999999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329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187</v>
      </c>
      <c r="C113" s="81">
        <f>C106+C107+C112</f>
        <v>0.12959999999999999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0.12959999999999999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0.63129657142857143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0.63129657142857143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317</v>
      </c>
      <c r="C116" s="80">
        <v>60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60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0.36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0.36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0.126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0.126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0.15839999999999999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50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0.15354999999999999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0.15354999999999999</v>
      </c>
    </row>
    <row r="128" spans="1:108" x14ac:dyDescent="0.3">
      <c r="B128" s="7" t="s">
        <v>325</v>
      </c>
      <c r="C128" s="80">
        <v>1400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1400</v>
      </c>
    </row>
    <row r="129" spans="1:108" x14ac:dyDescent="0.3">
      <c r="B129" s="3" t="s">
        <v>185</v>
      </c>
      <c r="C129" s="39">
        <f>(C128*'(ne pas modifier) BDD_REF'!$B$210)/1000</f>
        <v>7.9799999999999996E-2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7.9799999999999996E-2</v>
      </c>
    </row>
    <row r="130" spans="1:108" s="16" customFormat="1" x14ac:dyDescent="0.3">
      <c r="A130" s="18"/>
      <c r="B130" s="19" t="s">
        <v>186</v>
      </c>
      <c r="C130" s="81">
        <f>C127+C129</f>
        <v>0.23335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0.23335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60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60</v>
      </c>
    </row>
    <row r="132" spans="1:108" x14ac:dyDescent="0.3">
      <c r="B132" s="7" t="s">
        <v>327</v>
      </c>
      <c r="C132" s="80">
        <v>60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60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0.12959999999999999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0.12959999999999999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329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187</v>
      </c>
      <c r="C140" s="81">
        <f>C133+C134+C139</f>
        <v>0.12959999999999999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0.12959999999999999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0.63129657142857143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0.63129657142857143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2.7243362857142857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2.7243362857142857</v>
      </c>
    </row>
    <row r="143" spans="1:108" x14ac:dyDescent="0.3">
      <c r="B143" s="71" t="s">
        <v>223</v>
      </c>
      <c r="C143" s="71">
        <f>(C142-C5*5)</f>
        <v>-3.4390576842009151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-8.5976442105022883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-8.5976442105022883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102.53571428571429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102.53571428571429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44.000000000000007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44.000000000000007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B27" sqref="B27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-8.5976442105022883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102.53571428571429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44.000000000000007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155.1333584962166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-8.5976442105022883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92.282142857142858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44.000000000000007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131.25157278193089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2023-02-03T11:51:36Z</dcterms:modified>
</cp:coreProperties>
</file>