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Gascogne-Pyrénées\Le Houga (32) - PRATAVIERA Victor\Doc fin\"/>
    </mc:Choice>
  </mc:AlternateContent>
  <xr:revisionPtr revIDLastSave="0" documentId="13_ncr:1_{6E900EC6-42AC-4128-919F-0CA17B698AF7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<sst xmlns="http://schemas.openxmlformats.org/spreadsheetml/2006/main" count="1180" uniqueCount="332">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</sst>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2C-4A74-803D-55F3289F1D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2C-4A74-803D-55F3289F1D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2C-4A74-803D-55F3289F1D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2C-4A74-803D-55F3289F1D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2C-4A74-803D-55F3289F1D8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32C-4A74-803D-55F3289F1D8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32C-4A74-803D-55F3289F1D8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32C-4A74-803D-55F3289F1D8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32C-4A74-803D-55F3289F1D8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32C-4A74-803D-55F3289F1D85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1" zoomScale="90" zoomScaleNormal="90" workbookViewId="0">
      <selection activeCell="G46" sqref="G4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3" t="s">
        <v>190</v>
      </c>
      <c r="D1" s="313"/>
      <c r="E1" s="31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4.3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0.75</v>
      </c>
      <c r="D9" s="36">
        <f t="shared" ref="D9:D18" si="0">C9*$C$5</f>
        <v>3.2249999999999996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0.25</v>
      </c>
      <c r="D10" s="36">
        <f t="shared" si="0"/>
        <v>1.075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284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284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284</v>
      </c>
      <c r="C55" s="53">
        <v>20</v>
      </c>
      <c r="D55" s="53">
        <v>284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/>
      <c r="G63" s="54"/>
      <c r="H63" s="54">
        <v>1</v>
      </c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284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284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284</v>
      </c>
      <c r="C81" s="53">
        <v>20</v>
      </c>
      <c r="D81" s="53">
        <v>284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Chêne sessile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Charme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/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371.95849973474657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389.12604446638119</v>
      </c>
      <c r="AO3" s="62">
        <f>IF('Données projet'!E10&gt;30,$AM$33-$H$33,LOOKUP('Données projet'!$E$10,$A$3:$A$203,AM3:AM203)-LOOKUP('Données projet'!$E$10,$A$3:$A$203,$H$3:$H$203))</f>
        <v>243.23852967152732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371.95849973474657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1.1285083252605668</v>
      </c>
      <c r="AK4" s="14">
        <f>EXP(-1.0587+0.8836*LN(AJ4)+0.284)</f>
        <v>0.51279676560670906</v>
      </c>
      <c r="AL4" s="22">
        <f t="shared" ref="AL4:AL67" si="4">(AJ4+AK4)*0.475*44/12</f>
        <v>2.8586063665938393</v>
      </c>
      <c r="AM4" s="62">
        <f t="shared" ref="AM4:AM67" si="5">AL4+(AD4+AE4)*44/12</f>
        <v>260.7474952554827</v>
      </c>
      <c r="AN4" s="62">
        <f ca="1">AVERAGE(OFFSET($AM$3,0,0,'Données projet'!$E$10+1,1))-AVERAGE(OFFSET($H$3,0,0,'Données projet'!$E$10+1,1))</f>
        <v>389.12604446638119</v>
      </c>
      <c r="AO4" s="62">
        <f>$AO$3</f>
        <v>243.23852967152732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371.95849973474657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1.3383050022934102</v>
      </c>
      <c r="AK5" s="14">
        <f t="shared" ref="AK5:AK68" si="35">EXP(-1.0587+0.8836*LN(AJ5)+0.284)</f>
        <v>0.59617828357056835</v>
      </c>
      <c r="AL5" s="22">
        <f t="shared" si="4"/>
        <v>3.3692250562130952</v>
      </c>
      <c r="AM5" s="62">
        <f t="shared" si="5"/>
        <v>262.48033616732425</v>
      </c>
      <c r="AN5" s="62">
        <f ca="1">AVERAGE(OFFSET($AM$3,0,0,'Données projet'!$E$10+1,1))-AVERAGE(OFFSET($H$3,0,0,'Données projet'!$E$10+1,1))</f>
        <v>389.12604446638119</v>
      </c>
      <c r="AO5" s="62">
        <f t="shared" ref="AO5:AO68" si="36">$AO$3</f>
        <v>243.23852967152732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371.95849973474657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1.5871041790941314</v>
      </c>
      <c r="AK6" s="14">
        <f t="shared" si="35"/>
        <v>0.69311776056276053</v>
      </c>
      <c r="AL6" s="22">
        <f t="shared" si="4"/>
        <v>3.9713865449024204</v>
      </c>
      <c r="AM6" s="62">
        <f t="shared" si="5"/>
        <v>264.30471987823574</v>
      </c>
      <c r="AN6" s="62">
        <f ca="1">AVERAGE(OFFSET($AM$3,0,0,'Données projet'!$E$10+1,1))-AVERAGE(OFFSET($H$3,0,0,'Données projet'!$E$10+1,1))</f>
        <v>389.12604446638119</v>
      </c>
      <c r="AO6" s="62">
        <f t="shared" si="36"/>
        <v>243.23852967152732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371.95849973474657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1.882156661584242</v>
      </c>
      <c r="AK7" s="14">
        <f t="shared" si="35"/>
        <v>0.80581974091760233</v>
      </c>
      <c r="AL7" s="22">
        <f t="shared" si="4"/>
        <v>4.6815589010240446</v>
      </c>
      <c r="AM7" s="62">
        <f t="shared" si="5"/>
        <v>266.2371144565796</v>
      </c>
      <c r="AN7" s="62">
        <f ca="1">AVERAGE(OFFSET($AM$3,0,0,'Données projet'!$E$10+1,1))-AVERAGE(OFFSET($H$3,0,0,'Données projet'!$E$10+1,1))</f>
        <v>389.12604446638119</v>
      </c>
      <c r="AO7" s="62">
        <f t="shared" si="36"/>
        <v>243.23852967152732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371.95849973474657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2.2320612253493612</v>
      </c>
      <c r="AK8" s="14">
        <f t="shared" si="35"/>
        <v>0.93684723116212032</v>
      </c>
      <c r="AL8" s="22">
        <f t="shared" si="4"/>
        <v>5.5191822284241638</v>
      </c>
      <c r="AM8" s="62">
        <f t="shared" si="5"/>
        <v>268.29696000620191</v>
      </c>
      <c r="AN8" s="62">
        <f ca="1">AVERAGE(OFFSET($AM$3,0,0,'Données projet'!$E$10+1,1))-AVERAGE(OFFSET($H$3,0,0,'Données projet'!$E$10+1,1))</f>
        <v>389.12604446638119</v>
      </c>
      <c r="AO8" s="62">
        <f t="shared" si="36"/>
        <v>243.23852967152732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371.95849973474657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2.6470152115364192</v>
      </c>
      <c r="AK9" s="14">
        <f t="shared" si="35"/>
        <v>1.0891799865025611</v>
      </c>
      <c r="AL9" s="22">
        <f t="shared" si="4"/>
        <v>6.5072066365845567</v>
      </c>
      <c r="AM9" s="62">
        <f t="shared" si="5"/>
        <v>270.50720663658456</v>
      </c>
      <c r="AN9" s="62">
        <f ca="1">AVERAGE(OFFSET($AM$3,0,0,'Données projet'!$E$10+1,1))-AVERAGE(OFFSET($H$3,0,0,'Données projet'!$E$10+1,1))</f>
        <v>389.12604446638119</v>
      </c>
      <c r="AO9" s="62">
        <f t="shared" si="36"/>
        <v>243.23852967152732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371.95849973474657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3.1391117100779837</v>
      </c>
      <c r="AK10" s="14">
        <f t="shared" si="35"/>
        <v>1.2662822747804323</v>
      </c>
      <c r="AL10" s="22">
        <f t="shared" si="4"/>
        <v>7.6727278569617399</v>
      </c>
      <c r="AM10" s="62">
        <f t="shared" si="5"/>
        <v>272.89495007918396</v>
      </c>
      <c r="AN10" s="62">
        <f ca="1">AVERAGE(OFFSET($AM$3,0,0,'Données projet'!$E$10+1,1))-AVERAGE(OFFSET($H$3,0,0,'Données projet'!$E$10+1,1))</f>
        <v>389.12604446638119</v>
      </c>
      <c r="AO10" s="62">
        <f t="shared" si="36"/>
        <v>243.23852967152732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371.95849973474657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3.7226919911159508</v>
      </c>
      <c r="AK11" s="14">
        <f t="shared" si="35"/>
        <v>1.4721816589487393</v>
      </c>
      <c r="AL11" s="22">
        <f t="shared" si="4"/>
        <v>9.0477382738626684</v>
      </c>
      <c r="AM11" s="62">
        <f t="shared" si="5"/>
        <v>275.49218271830711</v>
      </c>
      <c r="AN11" s="62">
        <f ca="1">AVERAGE(OFFSET($AM$3,0,0,'Données projet'!$E$10+1,1))-AVERAGE(OFFSET($H$3,0,0,'Données projet'!$E$10+1,1))</f>
        <v>389.12604446638119</v>
      </c>
      <c r="AO11" s="62">
        <f t="shared" si="36"/>
        <v>243.23852967152732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371.95849973474657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4.4147634556065434</v>
      </c>
      <c r="AK12" s="14">
        <f t="shared" si="35"/>
        <v>1.7115605896962163</v>
      </c>
      <c r="AL12" s="22">
        <f t="shared" si="4"/>
        <v>10.670014378902303</v>
      </c>
      <c r="AM12" s="62">
        <f t="shared" si="5"/>
        <v>278.33668104556898</v>
      </c>
      <c r="AN12" s="62">
        <f ca="1">AVERAGE(OFFSET($AM$3,0,0,'Données projet'!$E$10+1,1))-AVERAGE(OFFSET($H$3,0,0,'Données projet'!$E$10+1,1))</f>
        <v>389.12604446638119</v>
      </c>
      <c r="AO12" s="62">
        <f t="shared" si="36"/>
        <v>243.23852967152732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371.95849973474657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5.2354952855276293</v>
      </c>
      <c r="AK13" s="14">
        <f t="shared" si="35"/>
        <v>1.9898628911686913</v>
      </c>
      <c r="AL13" s="22">
        <f t="shared" si="4"/>
        <v>12.584165491079425</v>
      </c>
      <c r="AM13" s="62">
        <f t="shared" si="5"/>
        <v>281.47305437996829</v>
      </c>
      <c r="AN13" s="62">
        <f ca="1">AVERAGE(OFFSET($AM$3,0,0,'Données projet'!$E$10+1,1))-AVERAGE(OFFSET($H$3,0,0,'Données projet'!$E$10+1,1))</f>
        <v>389.12604446638119</v>
      </c>
      <c r="AO13" s="62">
        <f t="shared" si="36"/>
        <v>243.23852967152732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371.95849973474657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6.2088062385249874</v>
      </c>
      <c r="AK14" s="14">
        <f t="shared" si="35"/>
        <v>2.3134175614273764</v>
      </c>
      <c r="AL14" s="22">
        <f t="shared" si="4"/>
        <v>14.842873118250367</v>
      </c>
      <c r="AM14" s="62">
        <f t="shared" si="5"/>
        <v>284.95398422936148</v>
      </c>
      <c r="AN14" s="62">
        <f ca="1">AVERAGE(OFFSET($AM$3,0,0,'Données projet'!$E$10+1,1))-AVERAGE(OFFSET($H$3,0,0,'Données projet'!$E$10+1,1))</f>
        <v>389.12604446638119</v>
      </c>
      <c r="AO14" s="62">
        <f t="shared" si="36"/>
        <v>243.23852967152732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371.95849973474657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7.3630617172185726</v>
      </c>
      <c r="AK15" s="14">
        <f t="shared" si="35"/>
        <v>2.6895827030460873</v>
      </c>
      <c r="AL15" s="22">
        <f t="shared" si="4"/>
        <v>17.508355698627614</v>
      </c>
      <c r="AM15" s="62">
        <f t="shared" si="5"/>
        <v>288.84168903196093</v>
      </c>
      <c r="AN15" s="62">
        <f ca="1">AVERAGE(OFFSET($AM$3,0,0,'Données projet'!$E$10+1,1))-AVERAGE(OFFSET($H$3,0,0,'Données projet'!$E$10+1,1))</f>
        <v>389.12604446638119</v>
      </c>
      <c r="AO15" s="62">
        <f t="shared" si="36"/>
        <v>243.23852967152732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371.95849973474657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8.7319004280039128</v>
      </c>
      <c r="AK16" s="14">
        <f t="shared" si="35"/>
        <v>3.1269128570379721</v>
      </c>
      <c r="AL16" s="22">
        <f t="shared" si="4"/>
        <v>20.654099804781278</v>
      </c>
      <c r="AM16" s="62">
        <f t="shared" si="5"/>
        <v>293.2096553603368</v>
      </c>
      <c r="AN16" s="62">
        <f ca="1">AVERAGE(OFFSET($AM$3,0,0,'Données projet'!$E$10+1,1))-AVERAGE(OFFSET($H$3,0,0,'Données projet'!$E$10+1,1))</f>
        <v>389.12604446638119</v>
      </c>
      <c r="AO16" s="62">
        <f t="shared" si="36"/>
        <v>243.23852967152732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371.95849973474657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10.355214720837244</v>
      </c>
      <c r="AK17" s="14">
        <f t="shared" si="35"/>
        <v>3.6353535455279977</v>
      </c>
      <c r="AL17" s="22">
        <f t="shared" si="4"/>
        <v>24.366906397252794</v>
      </c>
      <c r="AM17" s="62">
        <f t="shared" si="5"/>
        <v>298.14468417503059</v>
      </c>
      <c r="AN17" s="62">
        <f ca="1">AVERAGE(OFFSET($AM$3,0,0,'Données projet'!$E$10+1,1))-AVERAGE(OFFSET($H$3,0,0,'Données projet'!$E$10+1,1))</f>
        <v>389.12604446638119</v>
      </c>
      <c r="AO17" s="62">
        <f t="shared" si="36"/>
        <v>243.23852967152732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371.95849973474657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12.28031318024969</v>
      </c>
      <c r="AK18" s="14">
        <f t="shared" si="35"/>
        <v>4.2264674473537802</v>
      </c>
      <c r="AL18" s="22">
        <f t="shared" si="4"/>
        <v>28.749309593076038</v>
      </c>
      <c r="AM18" s="62">
        <f t="shared" si="5"/>
        <v>303.74930959307602</v>
      </c>
      <c r="AN18" s="62">
        <f ca="1">AVERAGE(OFFSET($AM$3,0,0,'Données projet'!$E$10+1,1))-AVERAGE(OFFSET($H$3,0,0,'Données projet'!$E$10+1,1))</f>
        <v>389.12604446638119</v>
      </c>
      <c r="AO18" s="62">
        <f t="shared" si="36"/>
        <v>243.23852967152732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371.95849973474657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14.563299349221147</v>
      </c>
      <c r="AK19" s="14">
        <f t="shared" si="35"/>
        <v>4.9136973501560082</v>
      </c>
      <c r="AL19" s="22">
        <f t="shared" si="4"/>
        <v>33.922435918081874</v>
      </c>
      <c r="AM19" s="62">
        <f t="shared" si="5"/>
        <v>310.1446581403041</v>
      </c>
      <c r="AN19" s="62">
        <f ca="1">AVERAGE(OFFSET($AM$3,0,0,'Données projet'!$E$10+1,1))-AVERAGE(OFFSET($H$3,0,0,'Données projet'!$E$10+1,1))</f>
        <v>389.12604446638119</v>
      </c>
      <c r="AO19" s="62">
        <f t="shared" si="36"/>
        <v>243.23852967152732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371.95849973474657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17.270706766349157</v>
      </c>
      <c r="AK20" s="14">
        <f t="shared" si="35"/>
        <v>5.7126718588704986</v>
      </c>
      <c r="AL20" s="22">
        <f t="shared" si="4"/>
        <v>40.029384438924232</v>
      </c>
      <c r="AM20" s="62">
        <f t="shared" si="5"/>
        <v>317.4738288833687</v>
      </c>
      <c r="AN20" s="62">
        <f ca="1">AVERAGE(OFFSET($AM$3,0,0,'Données projet'!$E$10+1,1))-AVERAGE(OFFSET($H$3,0,0,'Données projet'!$E$10+1,1))</f>
        <v>389.12604446638119</v>
      </c>
      <c r="AO20" s="62">
        <f t="shared" si="36"/>
        <v>243.23852967152732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371.95849973474657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20.481437966539538</v>
      </c>
      <c r="AK21" s="14">
        <f t="shared" si="35"/>
        <v>6.6415608128764356</v>
      </c>
      <c r="AL21" s="22">
        <f t="shared" si="4"/>
        <v>47.239222874149483</v>
      </c>
      <c r="AM21" s="62">
        <f t="shared" si="5"/>
        <v>325.90588954081619</v>
      </c>
      <c r="AN21" s="62">
        <f ca="1">AVERAGE(OFFSET($AM$3,0,0,'Données projet'!$E$10+1,1))-AVERAGE(OFFSET($H$3,0,0,'Données projet'!$E$10+1,1))</f>
        <v>389.12604446638119</v>
      </c>
      <c r="AO21" s="62">
        <f t="shared" si="36"/>
        <v>243.23852967152732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371.95849973474657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24.289063953917324</v>
      </c>
      <c r="AK22" s="14">
        <f t="shared" si="35"/>
        <v>7.7214884945023501</v>
      </c>
      <c r="AL22" s="22">
        <f t="shared" si="4"/>
        <v>55.7517121809976</v>
      </c>
      <c r="AM22" s="62">
        <f t="shared" si="5"/>
        <v>335.64060106988643</v>
      </c>
      <c r="AN22" s="62">
        <f ca="1">AVERAGE(OFFSET($AM$3,0,0,'Données projet'!$E$10+1,1))-AVERAGE(OFFSET($H$3,0,0,'Données projet'!$E$10+1,1))</f>
        <v>389.12604446638119</v>
      </c>
      <c r="AO22" s="62">
        <f t="shared" si="36"/>
        <v>243.23852967152732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371.95849973474657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28.804551160973141</v>
      </c>
      <c r="AK23" s="14">
        <f t="shared" si="35"/>
        <v>8.9770140258507016</v>
      </c>
      <c r="AL23" s="22">
        <f t="shared" si="4"/>
        <v>65.802892700384845</v>
      </c>
      <c r="AM23" s="62">
        <f t="shared" si="5"/>
        <v>346.914003811496</v>
      </c>
      <c r="AN23" s="62">
        <f ca="1">AVERAGE(OFFSET($AM$3,0,0,'Données projet'!$E$10+1,1))-AVERAGE(OFFSET($H$3,0,0,'Données projet'!$E$10+1,1))</f>
        <v>389.12604446638119</v>
      </c>
      <c r="AO23" s="62">
        <f t="shared" si="36"/>
        <v>243.23852967152732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371.95849973474657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34.159495366280069</v>
      </c>
      <c r="AK24" s="14">
        <f t="shared" si="35"/>
        <v>10.436689878861767</v>
      </c>
      <c r="AL24" s="22">
        <f t="shared" si="4"/>
        <v>77.671689301955368</v>
      </c>
      <c r="AM24" s="62">
        <f t="shared" si="5"/>
        <v>360.0050226352887</v>
      </c>
      <c r="AN24" s="62">
        <f ca="1">AVERAGE(OFFSET($AM$3,0,0,'Données projet'!$E$10+1,1))-AVERAGE(OFFSET($H$3,0,0,'Données projet'!$E$10+1,1))</f>
        <v>389.12604446638119</v>
      </c>
      <c r="AO24" s="62">
        <f t="shared" si="36"/>
        <v>243.23852967152732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371.95849973474657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40.509956817514514</v>
      </c>
      <c r="AK25" s="14">
        <f t="shared" si="35"/>
        <v>12.133711199945846</v>
      </c>
      <c r="AL25" s="22">
        <f t="shared" si="4"/>
        <v>91.68772179707679</v>
      </c>
      <c r="AM25" s="62">
        <f t="shared" si="5"/>
        <v>375.24327735263233</v>
      </c>
      <c r="AN25" s="62">
        <f ca="1">AVERAGE(OFFSET($AM$3,0,0,'Données projet'!$E$10+1,1))-AVERAGE(OFFSET($H$3,0,0,'Données projet'!$E$10+1,1))</f>
        <v>389.12604446638119</v>
      </c>
      <c r="AO25" s="62">
        <f t="shared" si="36"/>
        <v>243.23852967152732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371.95849973474657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48.041008327565343</v>
      </c>
      <c r="AK26" s="14">
        <f t="shared" si="35"/>
        <v>14.10667071576797</v>
      </c>
      <c r="AL26" s="22">
        <f t="shared" si="4"/>
        <v>108.24054100047216</v>
      </c>
      <c r="AM26" s="62">
        <f t="shared" si="5"/>
        <v>393.01831877824992</v>
      </c>
      <c r="AN26" s="62">
        <f ca="1">AVERAGE(OFFSET($AM$3,0,0,'Données projet'!$E$10+1,1))-AVERAGE(OFFSET($H$3,0,0,'Données projet'!$E$10+1,1))</f>
        <v>389.12604446638119</v>
      </c>
      <c r="AO26" s="62">
        <f t="shared" si="36"/>
        <v>243.23852967152732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371.95849973474657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56.972128889837862</v>
      </c>
      <c r="AK27" s="14">
        <f t="shared" si="35"/>
        <v>16.400436387837694</v>
      </c>
      <c r="AL27" s="22">
        <f t="shared" si="4"/>
        <v>127.79055119195162</v>
      </c>
      <c r="AM27" s="62">
        <f t="shared" si="5"/>
        <v>413.79055119195164</v>
      </c>
      <c r="AN27" s="62">
        <f ca="1">AVERAGE(OFFSET($AM$3,0,0,'Données projet'!$E$10+1,1))-AVERAGE(OFFSET($H$3,0,0,'Données projet'!$E$10+1,1))</f>
        <v>389.12604446638119</v>
      </c>
      <c r="AO27" s="62">
        <f t="shared" si="36"/>
        <v>243.23852967152732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371.95849973474657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67.563600000000008</v>
      </c>
      <c r="AK28" s="14">
        <f t="shared" si="35"/>
        <v>19.06717177504256</v>
      </c>
      <c r="AL28" s="22">
        <f t="shared" si="4"/>
        <v>150.88192750819914</v>
      </c>
      <c r="AM28" s="62">
        <f t="shared" si="5"/>
        <v>438.10414973042134</v>
      </c>
      <c r="AN28" s="62">
        <f ca="1">AVERAGE(OFFSET($AM$3,0,0,'Données projet'!$E$10+1,1))-AVERAGE(OFFSET($H$3,0,0,'Données projet'!$E$10+1,1))</f>
        <v>389.12604446638119</v>
      </c>
      <c r="AO28" s="62">
        <f t="shared" si="36"/>
        <v>243.23852967152732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371.95849973474657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66.611999999999995</v>
      </c>
      <c r="AK29" s="14">
        <f t="shared" si="35"/>
        <v>18.829683939536395</v>
      </c>
      <c r="AL29" s="22">
        <f t="shared" si="4"/>
        <v>148.81093286135922</v>
      </c>
      <c r="AM29" s="62">
        <f t="shared" si="5"/>
        <v>437.25537730580368</v>
      </c>
      <c r="AN29" s="62">
        <f ca="1">AVERAGE(OFFSET($AM$3,0,0,'Données projet'!$E$10+1,1))-AVERAGE(OFFSET($H$3,0,0,'Données projet'!$E$10+1,1))</f>
        <v>389.12604446638119</v>
      </c>
      <c r="AO29" s="62">
        <f t="shared" si="36"/>
        <v>243.23852967152732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371.95849973474657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73.273200000000003</v>
      </c>
      <c r="AK30" s="14">
        <f t="shared" si="35"/>
        <v>20.484133942460197</v>
      </c>
      <c r="AL30" s="22">
        <f t="shared" si="4"/>
        <v>163.29402328311821</v>
      </c>
      <c r="AM30" s="62">
        <f t="shared" si="5"/>
        <v>452.96068994978486</v>
      </c>
      <c r="AN30" s="62">
        <f ca="1">AVERAGE(OFFSET($AM$3,0,0,'Données projet'!$E$10+1,1))-AVERAGE(OFFSET($H$3,0,0,'Données projet'!$E$10+1,1))</f>
        <v>389.12604446638119</v>
      </c>
      <c r="AO30" s="62">
        <f t="shared" si="36"/>
        <v>243.23852967152732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371.95849973474657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79.934400000000011</v>
      </c>
      <c r="AK31" s="14">
        <f t="shared" si="35"/>
        <v>22.121143821921812</v>
      </c>
      <c r="AL31" s="22">
        <f t="shared" si="4"/>
        <v>177.74673882318049</v>
      </c>
      <c r="AM31" s="62">
        <f t="shared" si="5"/>
        <v>468.63562771206932</v>
      </c>
      <c r="AN31" s="62">
        <f ca="1">AVERAGE(OFFSET($AM$3,0,0,'Données projet'!$E$10+1,1))-AVERAGE(OFFSET($H$3,0,0,'Données projet'!$E$10+1,1))</f>
        <v>389.12604446638119</v>
      </c>
      <c r="AO31" s="62">
        <f t="shared" si="36"/>
        <v>243.23852967152732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371.95849973474657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86.595600000000005</v>
      </c>
      <c r="AK32" s="14">
        <f t="shared" si="35"/>
        <v>23.742332153806089</v>
      </c>
      <c r="AL32" s="22">
        <f t="shared" si="4"/>
        <v>192.17189850121227</v>
      </c>
      <c r="AM32" s="62">
        <f t="shared" si="5"/>
        <v>484.28300961232344</v>
      </c>
      <c r="AN32" s="62">
        <f ca="1">AVERAGE(OFFSET($AM$3,0,0,'Données projet'!$E$10+1,1))-AVERAGE(OFFSET($H$3,0,0,'Données projet'!$E$10+1,1))</f>
        <v>389.12604446638119</v>
      </c>
      <c r="AO32" s="62">
        <f t="shared" si="36"/>
        <v>243.23852967152732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371.95849973474657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93.256799999999998</v>
      </c>
      <c r="AK33" s="14">
        <f t="shared" si="35"/>
        <v>25.34905435685781</v>
      </c>
      <c r="AL33" s="22">
        <f t="shared" si="4"/>
        <v>206.57186300486069</v>
      </c>
      <c r="AM33" s="62">
        <f t="shared" si="5"/>
        <v>499.905196338194</v>
      </c>
      <c r="AN33" s="62">
        <f ca="1">AVERAGE(OFFSET($AM$3,0,0,'Données projet'!$E$10+1,1))-AVERAGE(OFFSET($H$3,0,0,'Données projet'!$E$10+1,1))</f>
        <v>389.12604446638119</v>
      </c>
      <c r="AO33" s="62">
        <f t="shared" si="36"/>
        <v>243.23852967152732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371.95849973474657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80.695679999999996</v>
      </c>
      <c r="AK34" s="14">
        <f t="shared" si="35"/>
        <v>22.307195695097128</v>
      </c>
      <c r="AL34" s="22">
        <f t="shared" si="4"/>
        <v>179.3966751689608</v>
      </c>
      <c r="AM34" s="62">
        <f t="shared" si="5"/>
        <v>472.73000850229414</v>
      </c>
      <c r="AN34" s="62">
        <f ca="1">AVERAGE(OFFSET($AM$3,0,0,'Données projet'!$E$10+1,1))-AVERAGE(OFFSET($H$3,0,0,'Données projet'!$E$10+1,1))</f>
        <v>389.12604446638119</v>
      </c>
      <c r="AO34" s="62">
        <f t="shared" si="36"/>
        <v>243.23852967152732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371.95849973474657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88.118160000000003</v>
      </c>
      <c r="AK35" s="14">
        <f t="shared" si="35"/>
        <v>24.110813848758355</v>
      </c>
      <c r="AL35" s="22">
        <f t="shared" si="4"/>
        <v>195.46546278658749</v>
      </c>
      <c r="AM35" s="62">
        <f t="shared" si="5"/>
        <v>488.79879611992078</v>
      </c>
      <c r="AN35" s="62">
        <f ca="1">AVERAGE(OFFSET($AM$3,0,0,'Données projet'!$E$10+1,1))-AVERAGE(OFFSET($H$3,0,0,'Données projet'!$E$10+1,1))</f>
        <v>389.12604446638119</v>
      </c>
      <c r="AO35" s="62">
        <f t="shared" si="36"/>
        <v>243.23852967152732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371.95849973474657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95.540639999999996</v>
      </c>
      <c r="AK36" s="14">
        <f t="shared" si="35"/>
        <v>25.89681240703468</v>
      </c>
      <c r="AL36" s="22">
        <f t="shared" si="4"/>
        <v>211.50356294225205</v>
      </c>
      <c r="AM36" s="62">
        <f t="shared" si="5"/>
        <v>504.83689627558533</v>
      </c>
      <c r="AN36" s="62">
        <f ca="1">AVERAGE(OFFSET($AM$3,0,0,'Données projet'!$E$10+1,1))-AVERAGE(OFFSET($H$3,0,0,'Données projet'!$E$10+1,1))</f>
        <v>389.12604446638119</v>
      </c>
      <c r="AO36" s="62">
        <f t="shared" si="36"/>
        <v>243.23852967152732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371.95849973474657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102.96311999999999</v>
      </c>
      <c r="AK37" s="14">
        <f t="shared" si="35"/>
        <v>27.666715856510024</v>
      </c>
      <c r="AL37" s="22">
        <f t="shared" si="4"/>
        <v>227.51363078342158</v>
      </c>
      <c r="AM37" s="62">
        <f t="shared" si="5"/>
        <v>520.84696411675486</v>
      </c>
      <c r="AN37" s="62">
        <f ca="1">AVERAGE(OFFSET($AM$3,0,0,'Données projet'!$E$10+1,1))-AVERAGE(OFFSET($H$3,0,0,'Données projet'!$E$10+1,1))</f>
        <v>389.12604446638119</v>
      </c>
      <c r="AO37" s="62">
        <f t="shared" si="36"/>
        <v>243.23852967152732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371.95849973474657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110.3856</v>
      </c>
      <c r="AK38" s="14">
        <f t="shared" si="35"/>
        <v>29.421816429201407</v>
      </c>
      <c r="AL38" s="22">
        <f t="shared" si="4"/>
        <v>243.49791694752571</v>
      </c>
      <c r="AM38" s="62">
        <f t="shared" si="5"/>
        <v>536.83125028085897</v>
      </c>
      <c r="AN38" s="62">
        <f ca="1">AVERAGE(OFFSET($AM$3,0,0,'Données projet'!$E$10+1,1))-AVERAGE(OFFSET($H$3,0,0,'Données projet'!$E$10+1,1))</f>
        <v>389.12604446638119</v>
      </c>
      <c r="AO38" s="62">
        <f t="shared" si="36"/>
        <v>243.23852967152732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371.95849973474657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98.395439999999994</v>
      </c>
      <c r="AK39" s="14">
        <f t="shared" si="35"/>
        <v>26.57937412584554</v>
      </c>
      <c r="AL39" s="22">
        <f t="shared" si="4"/>
        <v>217.66446793584763</v>
      </c>
      <c r="AM39" s="62">
        <f t="shared" si="5"/>
        <v>510.99780126918097</v>
      </c>
      <c r="AN39" s="62">
        <f ca="1">AVERAGE(OFFSET($AM$3,0,0,'Données projet'!$E$10+1,1))-AVERAGE(OFFSET($H$3,0,0,'Données projet'!$E$10+1,1))</f>
        <v>389.12604446638119</v>
      </c>
      <c r="AO39" s="62">
        <f t="shared" si="36"/>
        <v>243.23852967152732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371.95849973474657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106.38887999999999</v>
      </c>
      <c r="AK40" s="14">
        <f t="shared" si="35"/>
        <v>28.478530760975403</v>
      </c>
      <c r="AL40" s="22">
        <f t="shared" si="4"/>
        <v>234.89407374203213</v>
      </c>
      <c r="AM40" s="62">
        <f t="shared" si="5"/>
        <v>528.22740707536548</v>
      </c>
      <c r="AN40" s="62">
        <f ca="1">AVERAGE(OFFSET($AM$3,0,0,'Données projet'!$E$10+1,1))-AVERAGE(OFFSET($H$3,0,0,'Données projet'!$E$10+1,1))</f>
        <v>389.12604446638119</v>
      </c>
      <c r="AO40" s="62">
        <f t="shared" si="36"/>
        <v>243.23852967152732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371.95849973474657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114.38232000000001</v>
      </c>
      <c r="AK41" s="14">
        <f t="shared" si="35"/>
        <v>30.361134085955022</v>
      </c>
      <c r="AL41" s="22">
        <f t="shared" si="4"/>
        <v>252.09484919970498</v>
      </c>
      <c r="AM41" s="62">
        <f t="shared" si="5"/>
        <v>545.42818253303835</v>
      </c>
      <c r="AN41" s="62">
        <f ca="1">AVERAGE(OFFSET($AM$3,0,0,'Données projet'!$E$10+1,1))-AVERAGE(OFFSET($H$3,0,0,'Données projet'!$E$10+1,1))</f>
        <v>389.12604446638119</v>
      </c>
      <c r="AO41" s="62">
        <f t="shared" si="36"/>
        <v>243.23852967152732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371.95849973474657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122.37576</v>
      </c>
      <c r="AK42" s="14">
        <f t="shared" si="35"/>
        <v>32.228472488687231</v>
      </c>
      <c r="AL42" s="22">
        <f t="shared" si="4"/>
        <v>269.26903825113021</v>
      </c>
      <c r="AM42" s="62">
        <f t="shared" si="5"/>
        <v>562.60237158446353</v>
      </c>
      <c r="AN42" s="62">
        <f ca="1">AVERAGE(OFFSET($AM$3,0,0,'Données projet'!$E$10+1,1))-AVERAGE(OFFSET($H$3,0,0,'Données projet'!$E$10+1,1))</f>
        <v>389.12604446638119</v>
      </c>
      <c r="AO42" s="62">
        <f t="shared" si="36"/>
        <v>243.23852967152732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371.95849973474657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130.36920000000001</v>
      </c>
      <c r="AK43" s="14">
        <f t="shared" si="35"/>
        <v>34.081656526320486</v>
      </c>
      <c r="AL43" s="22">
        <f t="shared" si="4"/>
        <v>286.41857511667479</v>
      </c>
      <c r="AM43" s="62">
        <f t="shared" si="5"/>
        <v>579.75190845000816</v>
      </c>
      <c r="AN43" s="62">
        <f ca="1">AVERAGE(OFFSET($AM$3,0,0,'Données projet'!$E$10+1,1))-AVERAGE(OFFSET($H$3,0,0,'Données projet'!$E$10+1,1))</f>
        <v>389.12604446638119</v>
      </c>
      <c r="AO43" s="62">
        <f t="shared" si="36"/>
        <v>243.23852967152732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371.95849973474657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118.37904</v>
      </c>
      <c r="AK44" s="14">
        <f t="shared" si="35"/>
        <v>31.296638268907181</v>
      </c>
      <c r="AL44" s="22">
        <f t="shared" si="4"/>
        <v>260.68513965168</v>
      </c>
      <c r="AM44" s="62">
        <f t="shared" si="5"/>
        <v>554.01847298501332</v>
      </c>
      <c r="AN44" s="62">
        <f ca="1">AVERAGE(OFFSET($AM$3,0,0,'Données projet'!$E$10+1,1))-AVERAGE(OFFSET($H$3,0,0,'Données projet'!$E$10+1,1))</f>
        <v>389.12604446638119</v>
      </c>
      <c r="AO44" s="62">
        <f t="shared" si="36"/>
        <v>243.23852967152732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371.95849973474657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126.37248000000002</v>
      </c>
      <c r="AK45" s="14">
        <f t="shared" si="35"/>
        <v>33.156770349896092</v>
      </c>
      <c r="AL45" s="22">
        <f t="shared" si="4"/>
        <v>277.84677769273577</v>
      </c>
      <c r="AM45" s="62">
        <f t="shared" si="5"/>
        <v>571.18011102606908</v>
      </c>
      <c r="AN45" s="62">
        <f ca="1">AVERAGE(OFFSET($AM$3,0,0,'Données projet'!$E$10+1,1))-AVERAGE(OFFSET($H$3,0,0,'Données projet'!$E$10+1,1))</f>
        <v>389.12604446638119</v>
      </c>
      <c r="AO45" s="62">
        <f t="shared" si="36"/>
        <v>243.23852967152732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371.95849973474657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134.36592000000002</v>
      </c>
      <c r="AK46" s="14">
        <f t="shared" si="35"/>
        <v>35.003247613199107</v>
      </c>
      <c r="AL46" s="22">
        <f t="shared" si="4"/>
        <v>294.98463359298847</v>
      </c>
      <c r="AM46" s="62">
        <f t="shared" si="5"/>
        <v>588.31796692632179</v>
      </c>
      <c r="AN46" s="62">
        <f ca="1">AVERAGE(OFFSET($AM$3,0,0,'Données projet'!$E$10+1,1))-AVERAGE(OFFSET($H$3,0,0,'Données projet'!$E$10+1,1))</f>
        <v>389.12604446638119</v>
      </c>
      <c r="AO46" s="62">
        <f t="shared" si="36"/>
        <v>243.23852967152732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371.95849973474657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142.35936000000004</v>
      </c>
      <c r="AK47" s="14">
        <f t="shared" si="35"/>
        <v>36.836974905762489</v>
      </c>
      <c r="AL47" s="22">
        <f t="shared" si="4"/>
        <v>312.10028329420305</v>
      </c>
      <c r="AM47" s="62">
        <f t="shared" si="5"/>
        <v>605.43361662753637</v>
      </c>
      <c r="AN47" s="62">
        <f ca="1">AVERAGE(OFFSET($AM$3,0,0,'Données projet'!$E$10+1,1))-AVERAGE(OFFSET($H$3,0,0,'Données projet'!$E$10+1,1))</f>
        <v>389.12604446638119</v>
      </c>
      <c r="AO47" s="62">
        <f t="shared" si="36"/>
        <v>243.23852967152732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371.95849973474657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150.35280000000003</v>
      </c>
      <c r="AK48" s="14">
        <f t="shared" si="35"/>
        <v>38.658749721546236</v>
      </c>
      <c r="AL48" s="22">
        <f t="shared" si="4"/>
        <v>329.1951157650264</v>
      </c>
      <c r="AM48" s="62">
        <f t="shared" si="5"/>
        <v>622.52844909835972</v>
      </c>
      <c r="AN48" s="62">
        <f ca="1">AVERAGE(OFFSET($AM$3,0,0,'Données projet'!$E$10+1,1))-AVERAGE(OFFSET($H$3,0,0,'Données projet'!$E$10+1,1))</f>
        <v>389.12604446638119</v>
      </c>
      <c r="AO48" s="62">
        <f t="shared" si="36"/>
        <v>243.23852967152732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371.95849973474657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138.36264000000003</v>
      </c>
      <c r="AK49" s="14">
        <f t="shared" si="35"/>
        <v>35.921652875237001</v>
      </c>
      <c r="AL49" s="22">
        <f t="shared" si="4"/>
        <v>303.54514342437113</v>
      </c>
      <c r="AM49" s="62">
        <f t="shared" si="5"/>
        <v>596.87847675770445</v>
      </c>
      <c r="AN49" s="62">
        <f ca="1">AVERAGE(OFFSET($AM$3,0,0,'Données projet'!$E$10+1,1))-AVERAGE(OFFSET($H$3,0,0,'Données projet'!$E$10+1,1))</f>
        <v>389.12604446638119</v>
      </c>
      <c r="AO49" s="62">
        <f t="shared" si="36"/>
        <v>243.23852967152732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371.95849973474657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146.35608000000005</v>
      </c>
      <c r="AK50" s="14">
        <f t="shared" si="35"/>
        <v>37.749310209780433</v>
      </c>
      <c r="AL50" s="22">
        <f t="shared" si="4"/>
        <v>320.65022128203435</v>
      </c>
      <c r="AM50" s="62">
        <f t="shared" si="5"/>
        <v>613.98355461536767</v>
      </c>
      <c r="AN50" s="62">
        <f ca="1">AVERAGE(OFFSET($AM$3,0,0,'Données projet'!$E$10+1,1))-AVERAGE(OFFSET($H$3,0,0,'Données projet'!$E$10+1,1))</f>
        <v>389.12604446638119</v>
      </c>
      <c r="AO50" s="62">
        <f t="shared" si="36"/>
        <v>243.23852967152732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371.95849973474657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154.34952000000004</v>
      </c>
      <c r="AK51" s="14">
        <f t="shared" si="35"/>
        <v>39.565379265558612</v>
      </c>
      <c r="AL51" s="22">
        <f t="shared" si="4"/>
        <v>337.73511622084794</v>
      </c>
      <c r="AM51" s="62">
        <f t="shared" si="5"/>
        <v>631.06844955418126</v>
      </c>
      <c r="AN51" s="62">
        <f ca="1">AVERAGE(OFFSET($AM$3,0,0,'Données projet'!$E$10+1,1))-AVERAGE(OFFSET($H$3,0,0,'Données projet'!$E$10+1,1))</f>
        <v>389.12604446638119</v>
      </c>
      <c r="AO51" s="62">
        <f t="shared" si="36"/>
        <v>243.23852967152732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371.95849973474657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162.34296000000006</v>
      </c>
      <c r="AK52" s="14">
        <f t="shared" si="35"/>
        <v>41.370528628187849</v>
      </c>
      <c r="AL52" s="22">
        <f t="shared" si="4"/>
        <v>354.80099269409396</v>
      </c>
      <c r="AM52" s="62">
        <f t="shared" si="5"/>
        <v>648.13432602742728</v>
      </c>
      <c r="AN52" s="62">
        <f ca="1">AVERAGE(OFFSET($AM$3,0,0,'Données projet'!$E$10+1,1))-AVERAGE(OFFSET($H$3,0,0,'Données projet'!$E$10+1,1))</f>
        <v>389.12604446638119</v>
      </c>
      <c r="AO52" s="62">
        <f t="shared" si="36"/>
        <v>243.23852967152732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371.95849973474657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170.33640000000005</v>
      </c>
      <c r="AK53" s="14">
        <f t="shared" si="35"/>
        <v>43.165357324132231</v>
      </c>
      <c r="AL53" s="22">
        <f t="shared" si="4"/>
        <v>371.84889400619704</v>
      </c>
      <c r="AM53" s="62">
        <f t="shared" si="5"/>
        <v>665.1822273395303</v>
      </c>
      <c r="AN53" s="62">
        <f ca="1">AVERAGE(OFFSET($AM$3,0,0,'Données projet'!$E$10+1,1))-AVERAGE(OFFSET($H$3,0,0,'Données projet'!$E$10+1,1))</f>
        <v>389.12604446638119</v>
      </c>
      <c r="AO53" s="62">
        <f t="shared" si="36"/>
        <v>243.23852967152732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371.95849973474657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157.96560000000005</v>
      </c>
      <c r="AK54" s="14">
        <f t="shared" si="35"/>
        <v>40.38330962462819</v>
      </c>
      <c r="AL54" s="22">
        <f t="shared" si="4"/>
        <v>345.45768426289419</v>
      </c>
      <c r="AM54" s="62">
        <f t="shared" si="5"/>
        <v>638.79101759622745</v>
      </c>
      <c r="AN54" s="62">
        <f ca="1">AVERAGE(OFFSET($AM$3,0,0,'Données projet'!$E$10+1,1))-AVERAGE(OFFSET($H$3,0,0,'Données projet'!$E$10+1,1))</f>
        <v>389.12604446638119</v>
      </c>
      <c r="AO54" s="62">
        <f t="shared" si="36"/>
        <v>243.23852967152732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371.95849973474657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165.57840000000004</v>
      </c>
      <c r="AK55" s="14">
        <f t="shared" si="35"/>
        <v>42.098218509199697</v>
      </c>
      <c r="AL55" s="22">
        <f t="shared" si="4"/>
        <v>361.70344390352284</v>
      </c>
      <c r="AM55" s="62">
        <f t="shared" si="5"/>
        <v>655.0367772368561</v>
      </c>
      <c r="AN55" s="62">
        <f ca="1">AVERAGE(OFFSET($AM$3,0,0,'Données projet'!$E$10+1,1))-AVERAGE(OFFSET($H$3,0,0,'Données projet'!$E$10+1,1))</f>
        <v>389.12604446638119</v>
      </c>
      <c r="AO55" s="62">
        <f t="shared" si="36"/>
        <v>243.23852967152732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371.95849973474657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173.19120000000007</v>
      </c>
      <c r="AK56" s="14">
        <f t="shared" si="35"/>
        <v>43.803970782681198</v>
      </c>
      <c r="AL56" s="22">
        <f t="shared" si="4"/>
        <v>377.93325577983654</v>
      </c>
      <c r="AM56" s="62">
        <f t="shared" si="5"/>
        <v>671.26658911316986</v>
      </c>
      <c r="AN56" s="62">
        <f ca="1">AVERAGE(OFFSET($AM$3,0,0,'Données projet'!$E$10+1,1))-AVERAGE(OFFSET($H$3,0,0,'Données projet'!$E$10+1,1))</f>
        <v>389.12604446638119</v>
      </c>
      <c r="AO56" s="62">
        <f t="shared" si="36"/>
        <v>243.23852967152732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371.95849973474657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180.80400000000006</v>
      </c>
      <c r="AK57" s="14">
        <f t="shared" si="35"/>
        <v>45.501014930459895</v>
      </c>
      <c r="AL57" s="22">
        <f t="shared" si="4"/>
        <v>394.14790100388433</v>
      </c>
      <c r="AM57" s="62">
        <f t="shared" si="5"/>
        <v>687.48123433721764</v>
      </c>
      <c r="AN57" s="62">
        <f ca="1">AVERAGE(OFFSET($AM$3,0,0,'Données projet'!$E$10+1,1))-AVERAGE(OFFSET($H$3,0,0,'Données projet'!$E$10+1,1))</f>
        <v>389.12604446638119</v>
      </c>
      <c r="AO57" s="62">
        <f t="shared" si="36"/>
        <v>243.23852967152732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371.95849973474657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188.41680000000005</v>
      </c>
      <c r="AK58" s="14">
        <f t="shared" si="35"/>
        <v>47.189759534268674</v>
      </c>
      <c r="AL58" s="22">
        <f t="shared" si="4"/>
        <v>410.34809118885141</v>
      </c>
      <c r="AM58" s="62">
        <f t="shared" si="5"/>
        <v>703.68142452218467</v>
      </c>
      <c r="AN58" s="62">
        <f ca="1">AVERAGE(OFFSET($AM$3,0,0,'Données projet'!$E$10+1,1))-AVERAGE(OFFSET($H$3,0,0,'Données projet'!$E$10+1,1))</f>
        <v>389.12604446638119</v>
      </c>
      <c r="AO58" s="62">
        <f t="shared" si="36"/>
        <v>243.23852967152732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371.95849973474657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175.47504000000006</v>
      </c>
      <c r="AK59" s="14">
        <f t="shared" si="35"/>
        <v>44.313979066329459</v>
      </c>
      <c r="AL59" s="22">
        <f t="shared" si="4"/>
        <v>382.79920820719053</v>
      </c>
      <c r="AM59" s="62">
        <f t="shared" si="5"/>
        <v>676.13254154052379</v>
      </c>
      <c r="AN59" s="62">
        <f ca="1">AVERAGE(OFFSET($AM$3,0,0,'Données projet'!$E$10+1,1))-AVERAGE(OFFSET($H$3,0,0,'Données projet'!$E$10+1,1))</f>
        <v>389.12604446638119</v>
      </c>
      <c r="AO59" s="62">
        <f t="shared" si="36"/>
        <v>243.23852967152732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371.95849973474657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182.51688000000007</v>
      </c>
      <c r="AK60" s="14">
        <f t="shared" si="35"/>
        <v>45.881692259499843</v>
      </c>
      <c r="AL60" s="22">
        <f t="shared" si="4"/>
        <v>397.79418001862905</v>
      </c>
      <c r="AM60" s="62">
        <f t="shared" si="5"/>
        <v>691.12751335196231</v>
      </c>
      <c r="AN60" s="62">
        <f ca="1">AVERAGE(OFFSET($AM$3,0,0,'Données projet'!$E$10+1,1))-AVERAGE(OFFSET($H$3,0,0,'Données projet'!$E$10+1,1))</f>
        <v>389.12604446638119</v>
      </c>
      <c r="AO60" s="62">
        <f t="shared" si="36"/>
        <v>243.23852967152732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371.95849973474657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189.55872000000008</v>
      </c>
      <c r="AK61" s="14">
        <f t="shared" si="35"/>
        <v>47.442378909817926</v>
      </c>
      <c r="AL61" s="22">
        <f t="shared" si="4"/>
        <v>412.77691393459969</v>
      </c>
      <c r="AM61" s="62">
        <f t="shared" si="5"/>
        <v>706.110247267933</v>
      </c>
      <c r="AN61" s="62">
        <f ca="1">AVERAGE(OFFSET($AM$3,0,0,'Données projet'!$E$10+1,1))-AVERAGE(OFFSET($H$3,0,0,'Données projet'!$E$10+1,1))</f>
        <v>389.12604446638119</v>
      </c>
      <c r="AO61" s="62">
        <f t="shared" si="36"/>
        <v>243.23852967152732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371.95849973474657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196.60056000000006</v>
      </c>
      <c r="AK62" s="14">
        <f t="shared" si="35"/>
        <v>48.99632993395123</v>
      </c>
      <c r="AL62" s="22">
        <f t="shared" si="4"/>
        <v>427.74791663496512</v>
      </c>
      <c r="AM62" s="62">
        <f t="shared" si="5"/>
        <v>721.08124996829838</v>
      </c>
      <c r="AN62" s="62">
        <f ca="1">AVERAGE(OFFSET($AM$3,0,0,'Données projet'!$E$10+1,1))-AVERAGE(OFFSET($H$3,0,0,'Données projet'!$E$10+1,1))</f>
        <v>389.12604446638119</v>
      </c>
      <c r="AO62" s="62">
        <f t="shared" si="36"/>
        <v>243.23852967152732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371.95849973474657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203.64240000000009</v>
      </c>
      <c r="AK63" s="14">
        <f t="shared" si="35"/>
        <v>50.543814227115448</v>
      </c>
      <c r="AL63" s="22">
        <f t="shared" si="4"/>
        <v>442.70765644555962</v>
      </c>
      <c r="AM63" s="62">
        <f t="shared" si="5"/>
        <v>736.04098977889294</v>
      </c>
      <c r="AN63" s="62">
        <f ca="1">AVERAGE(OFFSET($AM$3,0,0,'Données projet'!$E$10+1,1))-AVERAGE(OFFSET($H$3,0,0,'Données projet'!$E$10+1,1))</f>
        <v>389.12604446638119</v>
      </c>
      <c r="AO63" s="62">
        <f t="shared" si="36"/>
        <v>243.23852967152732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371.95849973474657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190.51032000000006</v>
      </c>
      <c r="AK64" s="14">
        <f t="shared" si="35"/>
        <v>47.652759738576194</v>
      </c>
      <c r="AL64" s="22">
        <f t="shared" si="4"/>
        <v>414.80069721135357</v>
      </c>
      <c r="AM64" s="62">
        <f t="shared" si="5"/>
        <v>708.13403054468688</v>
      </c>
      <c r="AN64" s="62">
        <f ca="1">AVERAGE(OFFSET($AM$3,0,0,'Données projet'!$E$10+1,1))-AVERAGE(OFFSET($H$3,0,0,'Données projet'!$E$10+1,1))</f>
        <v>389.12604446638119</v>
      </c>
      <c r="AO64" s="62">
        <f t="shared" si="36"/>
        <v>243.23852967152732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371.95849973474657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197.36184000000006</v>
      </c>
      <c r="AK65" s="14">
        <f t="shared" si="35"/>
        <v>49.163932700586031</v>
      </c>
      <c r="AL65" s="22">
        <f t="shared" si="4"/>
        <v>429.36572078685407</v>
      </c>
      <c r="AM65" s="62">
        <f t="shared" si="5"/>
        <v>722.69905412018738</v>
      </c>
      <c r="AN65" s="62">
        <f ca="1">AVERAGE(OFFSET($AM$3,0,0,'Données projet'!$E$10+1,1))-AVERAGE(OFFSET($H$3,0,0,'Données projet'!$E$10+1,1))</f>
        <v>389.12604446638119</v>
      </c>
      <c r="AO65" s="62">
        <f t="shared" si="36"/>
        <v>243.23852967152732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371.95849973474657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204.21336000000005</v>
      </c>
      <c r="AK66" s="14">
        <f t="shared" si="35"/>
        <v>50.669010210991836</v>
      </c>
      <c r="AL66" s="22">
        <f t="shared" si="4"/>
        <v>443.92012811747753</v>
      </c>
      <c r="AM66" s="62">
        <f t="shared" si="5"/>
        <v>737.25346145081085</v>
      </c>
      <c r="AN66" s="62">
        <f ca="1">AVERAGE(OFFSET($AM$3,0,0,'Données projet'!$E$10+1,1))-AVERAGE(OFFSET($H$3,0,0,'Données projet'!$E$10+1,1))</f>
        <v>389.12604446638119</v>
      </c>
      <c r="AO66" s="62">
        <f t="shared" si="36"/>
        <v>243.23852967152732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371.95849973474657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211.06488000000004</v>
      </c>
      <c r="AK67" s="14">
        <f t="shared" si="35"/>
        <v>52.168220223304438</v>
      </c>
      <c r="AL67" s="22">
        <f t="shared" si="4"/>
        <v>458.46431622225526</v>
      </c>
      <c r="AM67" s="62">
        <f t="shared" si="5"/>
        <v>751.79764955558858</v>
      </c>
      <c r="AN67" s="62">
        <f ca="1">AVERAGE(OFFSET($AM$3,0,0,'Données projet'!$E$10+1,1))-AVERAGE(OFFSET($H$3,0,0,'Données projet'!$E$10+1,1))</f>
        <v>389.12604446638119</v>
      </c>
      <c r="AO67" s="62">
        <f t="shared" si="36"/>
        <v>243.23852967152732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371.95849973474657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217.91640000000004</v>
      </c>
      <c r="AK68" s="14">
        <f t="shared" si="35"/>
        <v>53.661775051402536</v>
      </c>
      <c r="AL68" s="22">
        <f t="shared" ref="AL68:AL131" si="58">(AJ68+AK68)*0.475*44/12</f>
        <v>472.99865488119281</v>
      </c>
      <c r="AM68" s="62">
        <f t="shared" ref="AM68:AM131" si="59">AL68+(AD68+AE68)*44/12</f>
        <v>766.33198821452606</v>
      </c>
      <c r="AN68" s="62">
        <f ca="1">AVERAGE(OFFSET($AM$3,0,0,'Données projet'!$E$10+1,1))-AVERAGE(OFFSET($H$3,0,0,'Données projet'!$E$10+1,1))</f>
        <v>389.12604446638119</v>
      </c>
      <c r="AO68" s="62">
        <f t="shared" si="36"/>
        <v>243.23852967152732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371.95849973474657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204.40368000000004</v>
      </c>
      <c r="AK69" s="14">
        <f t="shared" ref="AK69:AK132" si="89">EXP(-1.0587+0.8836*LN(AJ69)+0.284)</f>
        <v>50.710733146553544</v>
      </c>
      <c r="AL69" s="22">
        <f t="shared" si="58"/>
        <v>444.3242695635808</v>
      </c>
      <c r="AM69" s="62">
        <f t="shared" si="59"/>
        <v>737.65760289691411</v>
      </c>
      <c r="AN69" s="62">
        <f ca="1">AVERAGE(OFFSET($AM$3,0,0,'Données projet'!$E$10+1,1))-AVERAGE(OFFSET($H$3,0,0,'Données projet'!$E$10+1,1))</f>
        <v>389.12604446638119</v>
      </c>
      <c r="AO69" s="62">
        <f t="shared" ref="AO69:AO132" si="90">$AO$3</f>
        <v>243.23852967152732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371.95849973474657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210.87456000000003</v>
      </c>
      <c r="AK70" s="14">
        <f t="shared" si="89"/>
        <v>52.12665281185464</v>
      </c>
      <c r="AL70" s="22">
        <f t="shared" si="58"/>
        <v>458.06044564731354</v>
      </c>
      <c r="AM70" s="62">
        <f t="shared" si="59"/>
        <v>751.39377898064686</v>
      </c>
      <c r="AN70" s="62">
        <f ca="1">AVERAGE(OFFSET($AM$3,0,0,'Données projet'!$E$10+1,1))-AVERAGE(OFFSET($H$3,0,0,'Données projet'!$E$10+1,1))</f>
        <v>389.12604446638119</v>
      </c>
      <c r="AO70" s="62">
        <f t="shared" si="90"/>
        <v>243.23852967152732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371.95849973474657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217.34544000000008</v>
      </c>
      <c r="AK71" s="14">
        <f t="shared" si="89"/>
        <v>53.537523221233521</v>
      </c>
      <c r="AL71" s="22">
        <f t="shared" si="58"/>
        <v>471.78782761031516</v>
      </c>
      <c r="AM71" s="62">
        <f t="shared" si="59"/>
        <v>765.12116094364842</v>
      </c>
      <c r="AN71" s="62">
        <f ca="1">AVERAGE(OFFSET($AM$3,0,0,'Données projet'!$E$10+1,1))-AVERAGE(OFFSET($H$3,0,0,'Données projet'!$E$10+1,1))</f>
        <v>389.12604446638119</v>
      </c>
      <c r="AO71" s="62">
        <f t="shared" si="90"/>
        <v>243.23852967152732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371.95849973474657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223.81632000000008</v>
      </c>
      <c r="AK72" s="14">
        <f t="shared" si="89"/>
        <v>54.94351196072666</v>
      </c>
      <c r="AL72" s="22">
        <f t="shared" si="58"/>
        <v>485.50670733159899</v>
      </c>
      <c r="AM72" s="62">
        <f t="shared" si="59"/>
        <v>778.8400406649323</v>
      </c>
      <c r="AN72" s="62">
        <f ca="1">AVERAGE(OFFSET($AM$3,0,0,'Données projet'!$E$10+1,1))-AVERAGE(OFFSET($H$3,0,0,'Données projet'!$E$10+1,1))</f>
        <v>389.12604446638119</v>
      </c>
      <c r="AO72" s="62">
        <f t="shared" si="90"/>
        <v>243.23852967152732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371.95849973474657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230.2872000000001</v>
      </c>
      <c r="AK73" s="14">
        <f t="shared" si="89"/>
        <v>56.344776374960006</v>
      </c>
      <c r="AL73" s="22">
        <f t="shared" si="58"/>
        <v>499.21735885305549</v>
      </c>
      <c r="AM73" s="62">
        <f t="shared" si="59"/>
        <v>792.5506921863888</v>
      </c>
      <c r="AN73" s="62">
        <f ca="1">AVERAGE(OFFSET($AM$3,0,0,'Données projet'!$E$10+1,1))-AVERAGE(OFFSET($H$3,0,0,'Données projet'!$E$10+1,1))</f>
        <v>389.12604446638119</v>
      </c>
      <c r="AO73" s="62">
        <f t="shared" si="90"/>
        <v>243.23852967152732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371.95849973474657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216.3938400000001</v>
      </c>
      <c r="AK74" s="14">
        <f t="shared" si="89"/>
        <v>53.330352339128915</v>
      </c>
      <c r="AL74" s="22">
        <f t="shared" si="58"/>
        <v>469.76963499064965</v>
      </c>
      <c r="AM74" s="62">
        <f t="shared" si="59"/>
        <v>763.10296832398296</v>
      </c>
      <c r="AN74" s="62">
        <f ca="1">AVERAGE(OFFSET($AM$3,0,0,'Données projet'!$E$10+1,1))-AVERAGE(OFFSET($H$3,0,0,'Données projet'!$E$10+1,1))</f>
        <v>389.12604446638119</v>
      </c>
      <c r="AO74" s="62">
        <f t="shared" si="90"/>
        <v>243.23852967152732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371.95849973474657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222.48408000000009</v>
      </c>
      <c r="AK75" s="14">
        <f t="shared" si="89"/>
        <v>54.654434919149701</v>
      </c>
      <c r="AL75" s="22">
        <f t="shared" si="58"/>
        <v>482.6829134841858</v>
      </c>
      <c r="AM75" s="62">
        <f t="shared" si="59"/>
        <v>776.01624681751912</v>
      </c>
      <c r="AN75" s="62">
        <f ca="1">AVERAGE(OFFSET($AM$3,0,0,'Données projet'!$E$10+1,1))-AVERAGE(OFFSET($H$3,0,0,'Données projet'!$E$10+1,1))</f>
        <v>389.12604446638119</v>
      </c>
      <c r="AO75" s="62">
        <f t="shared" si="90"/>
        <v>243.23852967152732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371.95849973474657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228.57432000000009</v>
      </c>
      <c r="AK76" s="14">
        <f t="shared" si="89"/>
        <v>55.974304715857535</v>
      </c>
      <c r="AL76" s="22">
        <f t="shared" si="58"/>
        <v>495.58885471345201</v>
      </c>
      <c r="AM76" s="62">
        <f t="shared" si="59"/>
        <v>788.92218804678532</v>
      </c>
      <c r="AN76" s="62">
        <f ca="1">AVERAGE(OFFSET($AM$3,0,0,'Données projet'!$E$10+1,1))-AVERAGE(OFFSET($H$3,0,0,'Données projet'!$E$10+1,1))</f>
        <v>389.12604446638119</v>
      </c>
      <c r="AO76" s="62">
        <f t="shared" si="90"/>
        <v>243.23852967152732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371.95849973474657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234.66456000000011</v>
      </c>
      <c r="AK77" s="14">
        <f t="shared" si="89"/>
        <v>57.290086878049642</v>
      </c>
      <c r="AL77" s="22">
        <f t="shared" si="58"/>
        <v>508.48767664593657</v>
      </c>
      <c r="AM77" s="62">
        <f t="shared" si="59"/>
        <v>801.82100997926989</v>
      </c>
      <c r="AN77" s="62">
        <f ca="1">AVERAGE(OFFSET($AM$3,0,0,'Données projet'!$E$10+1,1))-AVERAGE(OFFSET($H$3,0,0,'Données projet'!$E$10+1,1))</f>
        <v>389.12604446638119</v>
      </c>
      <c r="AO77" s="62">
        <f t="shared" si="90"/>
        <v>243.23852967152732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371.95849973474657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240.7548000000001</v>
      </c>
      <c r="AK78" s="14">
        <f t="shared" si="89"/>
        <v>58.601899688541096</v>
      </c>
      <c r="AL78" s="22">
        <f t="shared" si="58"/>
        <v>521.37958529087587</v>
      </c>
      <c r="AM78" s="62">
        <f t="shared" si="59"/>
        <v>814.71291862420912</v>
      </c>
      <c r="AN78" s="62">
        <f ca="1">AVERAGE(OFFSET($AM$3,0,0,'Données projet'!$E$10+1,1))-AVERAGE(OFFSET($H$3,0,0,'Données projet'!$E$10+1,1))</f>
        <v>389.12604446638119</v>
      </c>
      <c r="AO78" s="62">
        <f t="shared" si="90"/>
        <v>243.23852967152732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371.95849973474657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226.4808000000001</v>
      </c>
      <c r="AK79" s="14">
        <f t="shared" si="89"/>
        <v>55.52106670316202</v>
      </c>
      <c r="AL79" s="22">
        <f t="shared" si="58"/>
        <v>491.15325117467404</v>
      </c>
      <c r="AM79" s="62">
        <f t="shared" si="59"/>
        <v>784.48658450800735</v>
      </c>
      <c r="AN79" s="62">
        <f ca="1">AVERAGE(OFFSET($AM$3,0,0,'Données projet'!$E$10+1,1))-AVERAGE(OFFSET($H$3,0,0,'Données projet'!$E$10+1,1))</f>
        <v>389.12604446638119</v>
      </c>
      <c r="AO79" s="62">
        <f t="shared" si="90"/>
        <v>243.23852967152732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371.95849973474657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232.1904000000001</v>
      </c>
      <c r="AK80" s="14">
        <f t="shared" si="89"/>
        <v>56.756035639094605</v>
      </c>
      <c r="AL80" s="22">
        <f t="shared" si="58"/>
        <v>503.24837540475659</v>
      </c>
      <c r="AM80" s="62">
        <f t="shared" si="59"/>
        <v>796.5817087380899</v>
      </c>
      <c r="AN80" s="62">
        <f ca="1">AVERAGE(OFFSET($AM$3,0,0,'Données projet'!$E$10+1,1))-AVERAGE(OFFSET($H$3,0,0,'Données projet'!$E$10+1,1))</f>
        <v>389.12604446638119</v>
      </c>
      <c r="AO80" s="62">
        <f t="shared" si="90"/>
        <v>243.23852967152732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371.95849973474657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237.90000000000009</v>
      </c>
      <c r="AK81" s="14">
        <f t="shared" si="89"/>
        <v>57.987474407587477</v>
      </c>
      <c r="AL81" s="22">
        <f t="shared" si="58"/>
        <v>515.33735125988164</v>
      </c>
      <c r="AM81" s="62">
        <f t="shared" si="59"/>
        <v>808.6706845932149</v>
      </c>
      <c r="AN81" s="62">
        <f ca="1">AVERAGE(OFFSET($AM$3,0,0,'Données projet'!$E$10+1,1))-AVERAGE(OFFSET($H$3,0,0,'Données projet'!$E$10+1,1))</f>
        <v>389.12604446638119</v>
      </c>
      <c r="AO81" s="62">
        <f t="shared" si="90"/>
        <v>243.23852967152732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371.95849973474657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243.60960000000009</v>
      </c>
      <c r="AK82" s="14">
        <f t="shared" si="89"/>
        <v>59.21547748087886</v>
      </c>
      <c r="AL82" s="22">
        <f t="shared" si="58"/>
        <v>527.42034327919737</v>
      </c>
      <c r="AM82" s="62">
        <f t="shared" si="59"/>
        <v>820.75367661253063</v>
      </c>
      <c r="AN82" s="62">
        <f ca="1">AVERAGE(OFFSET($AM$3,0,0,'Données projet'!$E$10+1,1))-AVERAGE(OFFSET($H$3,0,0,'Données projet'!$E$10+1,1))</f>
        <v>389.12604446638119</v>
      </c>
      <c r="AO82" s="62">
        <f t="shared" si="90"/>
        <v>243.23852967152732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371.95849973474657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249.31920000000014</v>
      </c>
      <c r="AK83" s="14">
        <f t="shared" si="89"/>
        <v>60.440134650185556</v>
      </c>
      <c r="AL83" s="22">
        <f t="shared" si="58"/>
        <v>539.49750784907337</v>
      </c>
      <c r="AM83" s="62">
        <f t="shared" si="59"/>
        <v>832.83084118240663</v>
      </c>
      <c r="AN83" s="62">
        <f ca="1">AVERAGE(OFFSET($AM$3,0,0,'Données projet'!$E$10+1,1))-AVERAGE(OFFSET($H$3,0,0,'Données projet'!$E$10+1,1))</f>
        <v>389.12604446638119</v>
      </c>
      <c r="AO83" s="62">
        <f t="shared" si="90"/>
        <v>243.23852967152732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371.95849973474657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234.66456000000011</v>
      </c>
      <c r="AK84" s="14">
        <f t="shared" si="89"/>
        <v>57.290086878049642</v>
      </c>
      <c r="AL84" s="22">
        <f t="shared" si="58"/>
        <v>508.48767664593657</v>
      </c>
      <c r="AM84" s="62">
        <f t="shared" si="59"/>
        <v>801.82100997926989</v>
      </c>
      <c r="AN84" s="62">
        <f ca="1">AVERAGE(OFFSET($AM$3,0,0,'Données projet'!$E$10+1,1))-AVERAGE(OFFSET($H$3,0,0,'Données projet'!$E$10+1,1))</f>
        <v>389.12604446638119</v>
      </c>
      <c r="AO84" s="62">
        <f t="shared" si="90"/>
        <v>243.23852967152732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371.95849973474657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239.9935200000001</v>
      </c>
      <c r="AK85" s="14">
        <f t="shared" si="89"/>
        <v>58.438136276457072</v>
      </c>
      <c r="AL85" s="22">
        <f t="shared" si="58"/>
        <v>519.76846801482952</v>
      </c>
      <c r="AM85" s="62">
        <f t="shared" si="59"/>
        <v>813.10180134816278</v>
      </c>
      <c r="AN85" s="62">
        <f ca="1">AVERAGE(OFFSET($AM$3,0,0,'Données projet'!$E$10+1,1))-AVERAGE(OFFSET($H$3,0,0,'Données projet'!$E$10+1,1))</f>
        <v>389.12604446638119</v>
      </c>
      <c r="AO85" s="62">
        <f t="shared" si="90"/>
        <v>243.23852967152732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371.95849973474657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245.3224800000001</v>
      </c>
      <c r="AK86" s="14">
        <f t="shared" si="89"/>
        <v>59.58322198263604</v>
      </c>
      <c r="AL86" s="22">
        <f t="shared" si="58"/>
        <v>531.04409761975785</v>
      </c>
      <c r="AM86" s="62">
        <f t="shared" si="59"/>
        <v>824.37743095309111</v>
      </c>
      <c r="AN86" s="62">
        <f ca="1">AVERAGE(OFFSET($AM$3,0,0,'Données projet'!$E$10+1,1))-AVERAGE(OFFSET($H$3,0,0,'Données projet'!$E$10+1,1))</f>
        <v>389.12604446638119</v>
      </c>
      <c r="AO86" s="62">
        <f t="shared" si="90"/>
        <v>243.23852967152732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371.95849973474657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250.65144000000015</v>
      </c>
      <c r="AK87" s="14">
        <f t="shared" si="89"/>
        <v>60.725415788925183</v>
      </c>
      <c r="AL87" s="22">
        <f t="shared" si="58"/>
        <v>542.3146904990449</v>
      </c>
      <c r="AM87" s="62">
        <f t="shared" si="59"/>
        <v>835.64802383237816</v>
      </c>
      <c r="AN87" s="62">
        <f ca="1">AVERAGE(OFFSET($AM$3,0,0,'Données projet'!$E$10+1,1))-AVERAGE(OFFSET($H$3,0,0,'Données projet'!$E$10+1,1))</f>
        <v>389.12604446638119</v>
      </c>
      <c r="AO87" s="62">
        <f t="shared" si="90"/>
        <v>243.23852967152732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371.95849973474657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255.98040000000015</v>
      </c>
      <c r="AK88" s="14">
        <f t="shared" si="89"/>
        <v>61.864786260587792</v>
      </c>
      <c r="AL88" s="22">
        <f t="shared" si="58"/>
        <v>553.58036607052395</v>
      </c>
      <c r="AM88" s="62">
        <f t="shared" si="59"/>
        <v>846.91369940385721</v>
      </c>
      <c r="AN88" s="62">
        <f ca="1">AVERAGE(OFFSET($AM$3,0,0,'Données projet'!$E$10+1,1))-AVERAGE(OFFSET($H$3,0,0,'Données projet'!$E$10+1,1))</f>
        <v>389.12604446638119</v>
      </c>
      <c r="AO88" s="62">
        <f t="shared" si="90"/>
        <v>243.23852967152732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371.95849973474657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241.13544000000016</v>
      </c>
      <c r="AK89" s="14">
        <f t="shared" si="89"/>
        <v>58.6837587821827</v>
      </c>
      <c r="AL89" s="22">
        <f t="shared" si="58"/>
        <v>522.18510454563523</v>
      </c>
      <c r="AM89" s="62">
        <f t="shared" si="59"/>
        <v>815.5184378789686</v>
      </c>
      <c r="AN89" s="62">
        <f ca="1">AVERAGE(OFFSET($AM$3,0,0,'Données projet'!$E$10+1,1))-AVERAGE(OFFSET($H$3,0,0,'Données projet'!$E$10+1,1))</f>
        <v>389.12604446638119</v>
      </c>
      <c r="AO89" s="62">
        <f t="shared" si="90"/>
        <v>243.23852967152732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371.95849973474657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246.27408000000014</v>
      </c>
      <c r="AK90" s="14">
        <f t="shared" si="89"/>
        <v>59.787395242924525</v>
      </c>
      <c r="AL90" s="22">
        <f t="shared" si="58"/>
        <v>533.05706938142703</v>
      </c>
      <c r="AM90" s="62">
        <f t="shared" si="59"/>
        <v>826.39040271476028</v>
      </c>
      <c r="AN90" s="62">
        <f ca="1">AVERAGE(OFFSET($AM$3,0,0,'Données projet'!$E$10+1,1))-AVERAGE(OFFSET($H$3,0,0,'Données projet'!$E$10+1,1))</f>
        <v>389.12604446638119</v>
      </c>
      <c r="AO90" s="62">
        <f t="shared" si="90"/>
        <v>243.23852967152732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371.95849973474657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251.41272000000012</v>
      </c>
      <c r="AK91" s="14">
        <f t="shared" si="89"/>
        <v>60.888354295829252</v>
      </c>
      <c r="AL91" s="22">
        <f t="shared" si="58"/>
        <v>543.92437106523619</v>
      </c>
      <c r="AM91" s="62">
        <f t="shared" si="59"/>
        <v>837.25770439856956</v>
      </c>
      <c r="AN91" s="62">
        <f ca="1">AVERAGE(OFFSET($AM$3,0,0,'Données projet'!$E$10+1,1))-AVERAGE(OFFSET($H$3,0,0,'Données projet'!$E$10+1,1))</f>
        <v>389.12604446638119</v>
      </c>
      <c r="AO91" s="62">
        <f t="shared" si="90"/>
        <v>243.23852967152732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371.95849973474657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256.5513600000001</v>
      </c>
      <c r="AK92" s="14">
        <f t="shared" si="89"/>
        <v>61.986696970400196</v>
      </c>
      <c r="AL92" s="22">
        <f t="shared" si="58"/>
        <v>554.78711589011391</v>
      </c>
      <c r="AM92" s="62">
        <f t="shared" si="59"/>
        <v>848.12044922344717</v>
      </c>
      <c r="AN92" s="62">
        <f ca="1">AVERAGE(OFFSET($AM$3,0,0,'Données projet'!$E$10+1,1))-AVERAGE(OFFSET($H$3,0,0,'Données projet'!$E$10+1,1))</f>
        <v>389.12604446638119</v>
      </c>
      <c r="AO92" s="62">
        <f t="shared" si="90"/>
        <v>243.23852967152732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371.95849973474657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261.69000000000005</v>
      </c>
      <c r="AK93" s="14">
        <f t="shared" si="89"/>
        <v>63.0824817115464</v>
      </c>
      <c r="AL93" s="22">
        <f t="shared" si="58"/>
        <v>565.64540564761012</v>
      </c>
      <c r="AM93" s="62">
        <f t="shared" si="59"/>
        <v>858.97873898094349</v>
      </c>
      <c r="AN93" s="62">
        <f ca="1">AVERAGE(OFFSET($AM$3,0,0,'Données projet'!$E$10+1,1))-AVERAGE(OFFSET($H$3,0,0,'Données projet'!$E$10+1,1))</f>
        <v>389.12604446638119</v>
      </c>
      <c r="AO93" s="62">
        <f t="shared" si="90"/>
        <v>243.23852967152732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371.95849973474657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246.46440000000007</v>
      </c>
      <c r="AK94" s="14">
        <f t="shared" si="89"/>
        <v>59.828218865086818</v>
      </c>
      <c r="AL94" s="22">
        <f t="shared" si="58"/>
        <v>533.45964452335954</v>
      </c>
      <c r="AM94" s="62">
        <f t="shared" si="59"/>
        <v>826.79297785669291</v>
      </c>
      <c r="AN94" s="62">
        <f ca="1">AVERAGE(OFFSET($AM$3,0,0,'Données projet'!$E$10+1,1))-AVERAGE(OFFSET($H$3,0,0,'Données projet'!$E$10+1,1))</f>
        <v>389.12604446638119</v>
      </c>
      <c r="AO94" s="62">
        <f t="shared" si="90"/>
        <v>243.23852967152732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371.95849973474657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251.22240000000005</v>
      </c>
      <c r="AK95" s="14">
        <f t="shared" si="89"/>
        <v>60.847625059749809</v>
      </c>
      <c r="AL95" s="22">
        <f t="shared" si="58"/>
        <v>543.52196031239771</v>
      </c>
      <c r="AM95" s="62">
        <f t="shared" si="59"/>
        <v>836.85529364573108</v>
      </c>
      <c r="AN95" s="62">
        <f ca="1">AVERAGE(OFFSET($AM$3,0,0,'Données projet'!$E$10+1,1))-AVERAGE(OFFSET($H$3,0,0,'Données projet'!$E$10+1,1))</f>
        <v>389.12604446638119</v>
      </c>
      <c r="AO95" s="62">
        <f t="shared" si="90"/>
        <v>243.23852967152732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371.95849973474657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255.98040000000006</v>
      </c>
      <c r="AK96" s="14">
        <f t="shared" si="89"/>
        <v>61.864786260587792</v>
      </c>
      <c r="AL96" s="22">
        <f t="shared" si="58"/>
        <v>553.58036607052384</v>
      </c>
      <c r="AM96" s="62">
        <f t="shared" si="59"/>
        <v>846.91369940385721</v>
      </c>
      <c r="AN96" s="62">
        <f ca="1">AVERAGE(OFFSET($AM$3,0,0,'Données projet'!$E$10+1,1))-AVERAGE(OFFSET($H$3,0,0,'Données projet'!$E$10+1,1))</f>
        <v>389.12604446638119</v>
      </c>
      <c r="AO96" s="62">
        <f t="shared" si="90"/>
        <v>243.23852967152732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371.95849973474657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260.73840000000007</v>
      </c>
      <c r="AK97" s="14">
        <f t="shared" si="89"/>
        <v>62.879749008354764</v>
      </c>
      <c r="AL97" s="22">
        <f t="shared" si="58"/>
        <v>563.634942856218</v>
      </c>
      <c r="AM97" s="62">
        <f t="shared" si="59"/>
        <v>856.96827618955126</v>
      </c>
      <c r="AN97" s="62">
        <f ca="1">AVERAGE(OFFSET($AM$3,0,0,'Données projet'!$E$10+1,1))-AVERAGE(OFFSET($H$3,0,0,'Données projet'!$E$10+1,1))</f>
        <v>389.12604446638119</v>
      </c>
      <c r="AO97" s="62">
        <f t="shared" si="90"/>
        <v>243.23852967152732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371.95849973474657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265.49640000000005</v>
      </c>
      <c r="AK98" s="14">
        <f t="shared" si="89"/>
        <v>63.892558047989588</v>
      </c>
      <c r="AL98" s="22">
        <f t="shared" si="58"/>
        <v>573.68576860024859</v>
      </c>
      <c r="AM98" s="62">
        <f t="shared" si="59"/>
        <v>867.01910193358185</v>
      </c>
      <c r="AN98" s="62">
        <f ca="1">AVERAGE(OFFSET($AM$3,0,0,'Données projet'!$E$10+1,1))-AVERAGE(OFFSET($H$3,0,0,'Données projet'!$E$10+1,1))</f>
        <v>389.12604446638119</v>
      </c>
      <c r="AO98" s="62">
        <f t="shared" si="90"/>
        <v>243.23852967152732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371.95849973474657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250.08048000000008</v>
      </c>
      <c r="AK99" s="14">
        <f t="shared" si="89"/>
        <v>60.60317411022308</v>
      </c>
      <c r="AL99" s="22">
        <f t="shared" si="58"/>
        <v>541.10736424197205</v>
      </c>
      <c r="AM99" s="62">
        <f t="shared" si="59"/>
        <v>834.44069757530542</v>
      </c>
      <c r="AN99" s="62">
        <f ca="1">AVERAGE(OFFSET($AM$3,0,0,'Données projet'!$E$10+1,1))-AVERAGE(OFFSET($H$3,0,0,'Données projet'!$E$10+1,1))</f>
        <v>389.12604446638119</v>
      </c>
      <c r="AO99" s="62">
        <f t="shared" si="90"/>
        <v>243.23852967152732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371.95849973474657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254.64816000000008</v>
      </c>
      <c r="AK100" s="14">
        <f t="shared" si="89"/>
        <v>61.580204695956198</v>
      </c>
      <c r="AL100" s="22">
        <f t="shared" si="58"/>
        <v>550.76440184545709</v>
      </c>
      <c r="AM100" s="62">
        <f t="shared" si="59"/>
        <v>844.09773517879034</v>
      </c>
      <c r="AN100" s="62">
        <f ca="1">AVERAGE(OFFSET($AM$3,0,0,'Données projet'!$E$10+1,1))-AVERAGE(OFFSET($H$3,0,0,'Données projet'!$E$10+1,1))</f>
        <v>389.12604446638119</v>
      </c>
      <c r="AO100" s="62">
        <f t="shared" si="90"/>
        <v>243.23852967152732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371.95849973474657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259.21584000000007</v>
      </c>
      <c r="AK101" s="14">
        <f t="shared" si="89"/>
        <v>62.555197359548295</v>
      </c>
      <c r="AL101" s="22">
        <f t="shared" si="58"/>
        <v>560.41789006787997</v>
      </c>
      <c r="AM101" s="62">
        <f t="shared" si="59"/>
        <v>853.75122340121334</v>
      </c>
      <c r="AN101" s="62">
        <f ca="1">AVERAGE(OFFSET($AM$3,0,0,'Données projet'!$E$10+1,1))-AVERAGE(OFFSET($H$3,0,0,'Données projet'!$E$10+1,1))</f>
        <v>389.12604446638119</v>
      </c>
      <c r="AO101" s="62">
        <f t="shared" si="90"/>
        <v>243.23852967152732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371.95849973474657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263.78352000000012</v>
      </c>
      <c r="AK102" s="14">
        <f t="shared" si="89"/>
        <v>63.5281921545985</v>
      </c>
      <c r="AL102" s="22">
        <f t="shared" si="58"/>
        <v>570.06789866925931</v>
      </c>
      <c r="AM102" s="62">
        <f t="shared" si="59"/>
        <v>863.40123200259268</v>
      </c>
      <c r="AN102" s="62">
        <f ca="1">AVERAGE(OFFSET($AM$3,0,0,'Données projet'!$E$10+1,1))-AVERAGE(OFFSET($H$3,0,0,'Données projet'!$E$10+1,1))</f>
        <v>389.12604446638119</v>
      </c>
      <c r="AO102" s="62">
        <f t="shared" si="90"/>
        <v>243.23852967152732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371.95849973474657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268.35120000000012</v>
      </c>
      <c r="AK103" s="14">
        <f t="shared" si="89"/>
        <v>64.499227668096125</v>
      </c>
      <c r="AL103" s="22">
        <f t="shared" si="58"/>
        <v>579.71449485526762</v>
      </c>
      <c r="AM103" s="62">
        <f t="shared" si="59"/>
        <v>873.04782818860099</v>
      </c>
      <c r="AN103" s="62">
        <f ca="1">AVERAGE(OFFSET($AM$3,0,0,'Données projet'!$E$10+1,1))-AVERAGE(OFFSET($H$3,0,0,'Données projet'!$E$10+1,1))</f>
        <v>389.12604446638119</v>
      </c>
      <c r="AO103" s="62">
        <f t="shared" si="90"/>
        <v>243.23852967152732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371.95849973474657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252.55464000000012</v>
      </c>
      <c r="AK104" s="14">
        <f t="shared" si="89"/>
        <v>61.132654455470124</v>
      </c>
      <c r="AL104" s="22">
        <f t="shared" si="58"/>
        <v>546.33870450994402</v>
      </c>
      <c r="AM104" s="62">
        <f t="shared" si="59"/>
        <v>839.67203784327739</v>
      </c>
      <c r="AN104" s="62">
        <f ca="1">AVERAGE(OFFSET($AM$3,0,0,'Données projet'!$E$10+1,1))-AVERAGE(OFFSET($H$3,0,0,'Données projet'!$E$10+1,1))</f>
        <v>389.12604446638119</v>
      </c>
      <c r="AO104" s="62">
        <f t="shared" si="90"/>
        <v>243.23852967152732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371.95849973474657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256.74168000000003</v>
      </c>
      <c r="AK105" s="14">
        <f t="shared" si="89"/>
        <v>62.027326852695715</v>
      </c>
      <c r="AL105" s="22">
        <f t="shared" si="58"/>
        <v>555.18935360177841</v>
      </c>
      <c r="AM105" s="62">
        <f t="shared" si="59"/>
        <v>848.52268693511178</v>
      </c>
      <c r="AN105" s="62">
        <f ca="1">AVERAGE(OFFSET($AM$3,0,0,'Données projet'!$E$10+1,1))-AVERAGE(OFFSET($H$3,0,0,'Données projet'!$E$10+1,1))</f>
        <v>389.12604446638119</v>
      </c>
      <c r="AO105" s="62">
        <f t="shared" si="90"/>
        <v>243.23852967152732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371.95849973474657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260.92872000000006</v>
      </c>
      <c r="AK106" s="14">
        <f t="shared" si="89"/>
        <v>62.920302429198031</v>
      </c>
      <c r="AL106" s="22">
        <f t="shared" si="58"/>
        <v>564.03704739752004</v>
      </c>
      <c r="AM106" s="62">
        <f t="shared" si="59"/>
        <v>857.37038073085341</v>
      </c>
      <c r="AN106" s="62">
        <f ca="1">AVERAGE(OFFSET($AM$3,0,0,'Données projet'!$E$10+1,1))-AVERAGE(OFFSET($H$3,0,0,'Données projet'!$E$10+1,1))</f>
        <v>389.12604446638119</v>
      </c>
      <c r="AO106" s="62">
        <f t="shared" si="90"/>
        <v>243.23852967152732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371.95849973474657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265.11576000000002</v>
      </c>
      <c r="AK107" s="14">
        <f t="shared" si="89"/>
        <v>63.811611556951746</v>
      </c>
      <c r="AL107" s="22">
        <f t="shared" si="58"/>
        <v>572.88183879502435</v>
      </c>
      <c r="AM107" s="62">
        <f t="shared" si="59"/>
        <v>866.21517212835761</v>
      </c>
      <c r="AN107" s="62">
        <f ca="1">AVERAGE(OFFSET($AM$3,0,0,'Données projet'!$E$10+1,1))-AVERAGE(OFFSET($H$3,0,0,'Données projet'!$E$10+1,1))</f>
        <v>389.12604446638119</v>
      </c>
      <c r="AO107" s="62">
        <f t="shared" si="90"/>
        <v>243.23852967152732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371.95849973474657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269.30279999999999</v>
      </c>
      <c r="AK108" s="14">
        <f t="shared" si="89"/>
        <v>64.70128359355995</v>
      </c>
      <c r="AL108" s="22">
        <f t="shared" si="58"/>
        <v>581.72377892545023</v>
      </c>
      <c r="AM108" s="62">
        <f t="shared" si="59"/>
        <v>875.05711225878349</v>
      </c>
      <c r="AN108" s="62">
        <f ca="1">AVERAGE(OFFSET($AM$3,0,0,'Données projet'!$E$10+1,1))-AVERAGE(OFFSET($H$3,0,0,'Données projet'!$E$10+1,1))</f>
        <v>389.12604446638119</v>
      </c>
      <c r="AO108" s="62">
        <f t="shared" si="90"/>
        <v>243.23852967152732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267.2</v>
      </c>
      <c r="O109" s="14">
        <f>N109*VLOOKUP('Données projet'!$B$9,Paramètres!$A$1:$I$89,3,0)*VLOOKUP('Données projet'!$B$9,Paramètres!$A$1:$I$89,5,0)</f>
        <v>241.76255999999995</v>
      </c>
      <c r="P109" s="14">
        <f t="shared" si="87"/>
        <v>58.818592205643363</v>
      </c>
      <c r="Q109" s="22">
        <f t="shared" si="107"/>
        <v>523.5121734248288</v>
      </c>
      <c r="R109" s="62">
        <f t="shared" si="55"/>
        <v>816.84550675816217</v>
      </c>
      <c r="S109" s="62">
        <f ca="1">AVERAGE(OFFSET($R$3,0,0,'Données projet'!$E$9+1,1))-AVERAGE(OFFSET($H$3,0,0,'Données projet'!$E$9+1,1))</f>
        <v>371.95849973474657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267.2</v>
      </c>
      <c r="AJ109" s="14">
        <f>AI109*VLOOKUP('Données projet'!$B$10,Paramètres!$A$1:$I$89,3,0)*VLOOKUP('Données projet'!$B$10,Paramètres!$A$1:$I$89,5,0)</f>
        <v>254.26751999999999</v>
      </c>
      <c r="AK109" s="14">
        <f t="shared" si="89"/>
        <v>61.498863881116201</v>
      </c>
      <c r="AL109" s="22">
        <f t="shared" si="58"/>
        <v>549.95978525961073</v>
      </c>
      <c r="AM109" s="62">
        <f t="shared" si="59"/>
        <v>843.29311859294398</v>
      </c>
      <c r="AN109" s="62">
        <f ca="1">AVERAGE(OFFSET($AM$3,0,0,'Données projet'!$E$10+1,1))-AVERAGE(OFFSET($H$3,0,0,'Données projet'!$E$10+1,1))</f>
        <v>389.12604446638119</v>
      </c>
      <c r="AO109" s="62">
        <f t="shared" si="90"/>
        <v>243.23852967152732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271.39999999999998</v>
      </c>
      <c r="O110" s="14">
        <f>N110*VLOOKUP('Données projet'!$B$9,Paramètres!$A$1:$I$89,3,0)*VLOOKUP('Données projet'!$B$9,Paramètres!$A$1:$I$89,5,0)</f>
        <v>245.56271999999998</v>
      </c>
      <c r="P110" s="14">
        <f t="shared" si="87"/>
        <v>59.634776048276898</v>
      </c>
      <c r="Q110" s="22">
        <f t="shared" si="107"/>
        <v>531.55230561741564</v>
      </c>
      <c r="R110" s="62">
        <f t="shared" si="55"/>
        <v>824.8856389507489</v>
      </c>
      <c r="S110" s="62">
        <f ca="1">AVERAGE(OFFSET($R$3,0,0,'Données projet'!$E$9+1,1))-AVERAGE(OFFSET($H$3,0,0,'Données projet'!$E$9+1,1))</f>
        <v>371.95849973474657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271.39999999999998</v>
      </c>
      <c r="AJ110" s="14">
        <f>AI110*VLOOKUP('Données projet'!$B$10,Paramètres!$A$1:$I$89,3,0)*VLOOKUP('Données projet'!$B$10,Paramètres!$A$1:$I$89,5,0)</f>
        <v>258.26423999999997</v>
      </c>
      <c r="AK110" s="14">
        <f t="shared" si="89"/>
        <v>62.352239950788103</v>
      </c>
      <c r="AL110" s="22">
        <f t="shared" si="58"/>
        <v>558.40703591428917</v>
      </c>
      <c r="AM110" s="62">
        <f t="shared" si="59"/>
        <v>851.74036924762254</v>
      </c>
      <c r="AN110" s="62">
        <f ca="1">AVERAGE(OFFSET($AM$3,0,0,'Données projet'!$E$10+1,1))-AVERAGE(OFFSET($H$3,0,0,'Données projet'!$E$10+1,1))</f>
        <v>389.12604446638119</v>
      </c>
      <c r="AO110" s="62">
        <f t="shared" si="90"/>
        <v>243.23852967152732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275.59999999999997</v>
      </c>
      <c r="O111" s="14">
        <f>N111*VLOOKUP('Données projet'!$B$9,Paramètres!$A$1:$I$89,3,0)*VLOOKUP('Données projet'!$B$9,Paramètres!$A$1:$I$89,5,0)</f>
        <v>249.36287999999993</v>
      </c>
      <c r="P111" s="14">
        <f t="shared" si="87"/>
        <v>60.449490938742557</v>
      </c>
      <c r="Q111" s="22">
        <f t="shared" si="107"/>
        <v>539.58987938497648</v>
      </c>
      <c r="R111" s="62">
        <f t="shared" si="55"/>
        <v>832.92321271830974</v>
      </c>
      <c r="S111" s="62">
        <f ca="1">AVERAGE(OFFSET($R$3,0,0,'Données projet'!$E$9+1,1))-AVERAGE(OFFSET($H$3,0,0,'Données projet'!$E$9+1,1))</f>
        <v>371.95849973474657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275.59999999999997</v>
      </c>
      <c r="AJ111" s="14">
        <f>AI111*VLOOKUP('Données projet'!$B$10,Paramètres!$A$1:$I$89,3,0)*VLOOKUP('Données projet'!$B$10,Paramètres!$A$1:$I$89,5,0)</f>
        <v>262.26096000000001</v>
      </c>
      <c r="AK111" s="14">
        <f t="shared" si="89"/>
        <v>63.204080130428764</v>
      </c>
      <c r="AL111" s="22">
        <f t="shared" si="58"/>
        <v>566.85161156049674</v>
      </c>
      <c r="AM111" s="62">
        <f t="shared" si="59"/>
        <v>860.18494489383011</v>
      </c>
      <c r="AN111" s="62">
        <f ca="1">AVERAGE(OFFSET($AM$3,0,0,'Données projet'!$E$10+1,1))-AVERAGE(OFFSET($H$3,0,0,'Données projet'!$E$10+1,1))</f>
        <v>389.12604446638119</v>
      </c>
      <c r="AO111" s="62">
        <f t="shared" si="90"/>
        <v>243.23852967152732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279.79999999999995</v>
      </c>
      <c r="O112" s="14">
        <f>N112*VLOOKUP('Données projet'!$B$9,Paramètres!$A$1:$I$89,3,0)*VLOOKUP('Données projet'!$B$9,Paramètres!$A$1:$I$89,5,0)</f>
        <v>253.16303999999994</v>
      </c>
      <c r="P112" s="14">
        <f t="shared" si="87"/>
        <v>61.262761848635037</v>
      </c>
      <c r="Q112" s="22">
        <f t="shared" si="107"/>
        <v>547.62493821970588</v>
      </c>
      <c r="R112" s="62">
        <f t="shared" si="55"/>
        <v>840.95827155303914</v>
      </c>
      <c r="S112" s="62">
        <f ca="1">AVERAGE(OFFSET($R$3,0,0,'Données projet'!$E$9+1,1))-AVERAGE(OFFSET($H$3,0,0,'Données projet'!$E$9+1,1))</f>
        <v>371.95849973474657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279.79999999999995</v>
      </c>
      <c r="AJ112" s="14">
        <f>AI112*VLOOKUP('Données projet'!$B$10,Paramètres!$A$1:$I$89,3,0)*VLOOKUP('Données projet'!$B$10,Paramètres!$A$1:$I$89,5,0)</f>
        <v>266.25767999999994</v>
      </c>
      <c r="AK112" s="14">
        <f t="shared" si="89"/>
        <v>64.054410529549571</v>
      </c>
      <c r="AL112" s="22">
        <f t="shared" si="58"/>
        <v>575.29355767229868</v>
      </c>
      <c r="AM112" s="62">
        <f t="shared" si="59"/>
        <v>868.62689100563193</v>
      </c>
      <c r="AN112" s="62">
        <f ca="1">AVERAGE(OFFSET($AM$3,0,0,'Données projet'!$E$10+1,1))-AVERAGE(OFFSET($H$3,0,0,'Données projet'!$E$10+1,1))</f>
        <v>389.12604446638119</v>
      </c>
      <c r="AO112" s="62">
        <f t="shared" si="90"/>
        <v>243.23852967152732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284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283.99999999999994</v>
      </c>
      <c r="O113" s="14">
        <f>N113*VLOOKUP('Données projet'!$B$9,Paramètres!$A$1:$I$89,3,0)*VLOOKUP('Données projet'!$B$9,Paramètres!$A$1:$I$89,5,0)</f>
        <v>256.96319999999992</v>
      </c>
      <c r="P113" s="14">
        <f t="shared" si="87"/>
        <v>62.074612956838024</v>
      </c>
      <c r="Q113" s="22">
        <f t="shared" si="107"/>
        <v>555.65752423315928</v>
      </c>
      <c r="R113" s="62">
        <f t="shared" si="55"/>
        <v>848.99085756649265</v>
      </c>
      <c r="S113" s="62">
        <f ca="1">AVERAGE(OFFSET($R$3,0,0,'Données projet'!$E$9+1,1))-AVERAGE(OFFSET($H$3,0,0,'Données projet'!$E$9+1,1))</f>
        <v>371.95849973474657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284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283.99999999999994</v>
      </c>
      <c r="AJ113" s="14">
        <f>AI113*VLOOKUP('Données projet'!$B$10,Paramètres!$A$1:$I$89,3,0)*VLOOKUP('Données projet'!$B$10,Paramètres!$A$1:$I$89,5,0)</f>
        <v>270.25439999999992</v>
      </c>
      <c r="AK113" s="14">
        <f t="shared" si="89"/>
        <v>64.903256428828257</v>
      </c>
      <c r="AL113" s="22">
        <f t="shared" si="58"/>
        <v>583.73291828020911</v>
      </c>
      <c r="AM113" s="62">
        <f t="shared" si="59"/>
        <v>877.06625161354236</v>
      </c>
      <c r="AN113" s="62">
        <f ca="1">AVERAGE(OFFSET($AM$3,0,0,'Données projet'!$E$10+1,1))-AVERAGE(OFFSET($H$3,0,0,'Données projet'!$E$10+1,1))</f>
        <v>389.12604446638119</v>
      </c>
      <c r="AO113" s="62">
        <f t="shared" si="90"/>
        <v>243.23852967152732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268.79999999999995</v>
      </c>
      <c r="O114" s="14">
        <f>N114*VLOOKUP('Données projet'!$B$9,Paramètres!$A$1:$I$89,3,0)*VLOOKUP('Données projet'!$B$9,Paramètres!$A$1:$I$89,5,0)</f>
        <v>243.21023999999997</v>
      </c>
      <c r="P114" s="14">
        <f t="shared" si="87"/>
        <v>59.129694216846737</v>
      </c>
      <c r="Q114" s="22">
        <f t="shared" si="107"/>
        <v>526.57538542767463</v>
      </c>
      <c r="R114" s="62">
        <f t="shared" si="55"/>
        <v>819.908718761008</v>
      </c>
      <c r="S114" s="62">
        <f ca="1">AVERAGE(OFFSET($R$3,0,0,'Données projet'!$E$9+1,1))-AVERAGE(OFFSET($H$3,0,0,'Données projet'!$E$9+1,1))</f>
        <v>371.95849973474657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268.79999999999995</v>
      </c>
      <c r="AJ114" s="14">
        <f>AI114*VLOOKUP('Données projet'!$B$10,Paramètres!$A$1:$I$89,3,0)*VLOOKUP('Données projet'!$B$10,Paramètres!$A$1:$I$89,5,0)</f>
        <v>255.79007999999996</v>
      </c>
      <c r="AK114" s="14">
        <f t="shared" si="89"/>
        <v>61.824142326633051</v>
      </c>
      <c r="AL114" s="22">
        <f t="shared" si="58"/>
        <v>553.17810388555245</v>
      </c>
      <c r="AM114" s="62">
        <f t="shared" si="59"/>
        <v>846.5114372188857</v>
      </c>
      <c r="AN114" s="62">
        <f ca="1">AVERAGE(OFFSET($AM$3,0,0,'Données projet'!$E$10+1,1))-AVERAGE(OFFSET($H$3,0,0,'Données projet'!$E$10+1,1))</f>
        <v>389.12604446638119</v>
      </c>
      <c r="AO114" s="62">
        <f t="shared" si="90"/>
        <v>243.23852967152732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272.59999999999997</v>
      </c>
      <c r="O115" s="14">
        <f>N115*VLOOKUP('Données projet'!$B$9,Paramètres!$A$1:$I$89,3,0)*VLOOKUP('Données projet'!$B$9,Paramètres!$A$1:$I$89,5,0)</f>
        <v>246.64847999999998</v>
      </c>
      <c r="P115" s="14">
        <f t="shared" si="87"/>
        <v>59.867700517050096</v>
      </c>
      <c r="Q115" s="22">
        <f t="shared" si="107"/>
        <v>533.84901440052897</v>
      </c>
      <c r="R115" s="62">
        <f t="shared" si="55"/>
        <v>827.18234773386234</v>
      </c>
      <c r="S115" s="62">
        <f ca="1">AVERAGE(OFFSET($R$3,0,0,'Données projet'!$E$9+1,1))-AVERAGE(OFFSET($H$3,0,0,'Données projet'!$E$9+1,1))</f>
        <v>371.95849973474657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272.59999999999997</v>
      </c>
      <c r="AJ115" s="14">
        <f>AI115*VLOOKUP('Données projet'!$B$10,Paramètres!$A$1:$I$89,3,0)*VLOOKUP('Données projet'!$B$10,Paramètres!$A$1:$I$89,5,0)</f>
        <v>259.40615999999994</v>
      </c>
      <c r="AK115" s="14">
        <f t="shared" si="89"/>
        <v>62.595778424976366</v>
      </c>
      <c r="AL115" s="22">
        <f t="shared" si="58"/>
        <v>560.82004275683369</v>
      </c>
      <c r="AM115" s="62">
        <f t="shared" si="59"/>
        <v>854.15337609016706</v>
      </c>
      <c r="AN115" s="62">
        <f ca="1">AVERAGE(OFFSET($AM$3,0,0,'Données projet'!$E$10+1,1))-AVERAGE(OFFSET($H$3,0,0,'Données projet'!$E$10+1,1))</f>
        <v>389.12604446638119</v>
      </c>
      <c r="AO115" s="62">
        <f t="shared" si="90"/>
        <v>243.23852967152732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276.39999999999998</v>
      </c>
      <c r="O116" s="14">
        <f>N116*VLOOKUP('Données projet'!$B$9,Paramètres!$A$1:$I$89,3,0)*VLOOKUP('Données projet'!$B$9,Paramètres!$A$1:$I$89,5,0)</f>
        <v>250.08671999999999</v>
      </c>
      <c r="P116" s="14">
        <f t="shared" si="87"/>
        <v>60.604510260306157</v>
      </c>
      <c r="Q116" s="22">
        <f t="shared" si="107"/>
        <v>541.12055937003322</v>
      </c>
      <c r="R116" s="62">
        <f t="shared" si="55"/>
        <v>834.45389270336659</v>
      </c>
      <c r="S116" s="62">
        <f ca="1">AVERAGE(OFFSET($R$3,0,0,'Données projet'!$E$9+1,1))-AVERAGE(OFFSET($H$3,0,0,'Données projet'!$E$9+1,1))</f>
        <v>371.95849973474657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276.39999999999998</v>
      </c>
      <c r="AJ116" s="14">
        <f>AI116*VLOOKUP('Données projet'!$B$10,Paramètres!$A$1:$I$89,3,0)*VLOOKUP('Données projet'!$B$10,Paramètres!$A$1:$I$89,5,0)</f>
        <v>263.02224000000001</v>
      </c>
      <c r="AK116" s="14">
        <f t="shared" si="89"/>
        <v>63.3661634411352</v>
      </c>
      <c r="AL116" s="22">
        <f t="shared" si="58"/>
        <v>568.45980265997707</v>
      </c>
      <c r="AM116" s="62">
        <f t="shared" si="59"/>
        <v>861.79313599331044</v>
      </c>
      <c r="AN116" s="62">
        <f ca="1">AVERAGE(OFFSET($AM$3,0,0,'Données projet'!$E$10+1,1))-AVERAGE(OFFSET($H$3,0,0,'Données projet'!$E$10+1,1))</f>
        <v>389.12604446638119</v>
      </c>
      <c r="AO116" s="62">
        <f t="shared" si="90"/>
        <v>243.23852967152732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280.2</v>
      </c>
      <c r="O117" s="14">
        <f>N117*VLOOKUP('Données projet'!$B$9,Paramètres!$A$1:$I$89,3,0)*VLOOKUP('Données projet'!$B$9,Paramètres!$A$1:$I$89,5,0)</f>
        <v>253.52495999999999</v>
      </c>
      <c r="P117" s="14">
        <f t="shared" si="87"/>
        <v>61.340141798422209</v>
      </c>
      <c r="Q117" s="22">
        <f t="shared" si="107"/>
        <v>548.39005229891859</v>
      </c>
      <c r="R117" s="62">
        <f t="shared" si="55"/>
        <v>841.72338563225185</v>
      </c>
      <c r="S117" s="62">
        <f ca="1">AVERAGE(OFFSET($R$3,0,0,'Données projet'!$E$9+1,1))-AVERAGE(OFFSET($H$3,0,0,'Données projet'!$E$9+1,1))</f>
        <v>371.95849973474657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280.2</v>
      </c>
      <c r="AJ117" s="14">
        <f>AI117*VLOOKUP('Données projet'!$B$10,Paramètres!$A$1:$I$89,3,0)*VLOOKUP('Données projet'!$B$10,Paramètres!$A$1:$I$89,5,0)</f>
        <v>266.63832000000002</v>
      </c>
      <c r="AK117" s="14">
        <f t="shared" si="89"/>
        <v>64.135316563180027</v>
      </c>
      <c r="AL117" s="22">
        <f t="shared" si="58"/>
        <v>576.09741701420523</v>
      </c>
      <c r="AM117" s="62">
        <f t="shared" si="59"/>
        <v>869.43075034753861</v>
      </c>
      <c r="AN117" s="62">
        <f ca="1">AVERAGE(OFFSET($AM$3,0,0,'Données projet'!$E$10+1,1))-AVERAGE(OFFSET($H$3,0,0,'Données projet'!$E$10+1,1))</f>
        <v>389.12604446638119</v>
      </c>
      <c r="AO117" s="62">
        <f t="shared" si="90"/>
        <v>243.23852967152732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284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284</v>
      </c>
      <c r="O118" s="14">
        <f>N118*VLOOKUP('Données projet'!$B$9,Paramètres!$A$1:$I$89,3,0)*VLOOKUP('Données projet'!$B$9,Paramètres!$A$1:$I$89,5,0)</f>
        <v>256.96320000000003</v>
      </c>
      <c r="P118" s="14">
        <f t="shared" si="87"/>
        <v>62.074612956838024</v>
      </c>
      <c r="Q118" s="22">
        <f t="shared" si="107"/>
        <v>555.65752423315951</v>
      </c>
      <c r="R118" s="62">
        <f t="shared" si="55"/>
        <v>848.99085756649288</v>
      </c>
      <c r="S118" s="62">
        <f ca="1">AVERAGE(OFFSET($R$3,0,0,'Données projet'!$E$9+1,1))-AVERAGE(OFFSET($H$3,0,0,'Données projet'!$E$9+1,1))</f>
        <v>371.95849973474657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284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284</v>
      </c>
      <c r="AJ118" s="14">
        <f>AI118*VLOOKUP('Données projet'!$B$10,Paramètres!$A$1:$I$89,3,0)*VLOOKUP('Données projet'!$B$10,Paramètres!$A$1:$I$89,5,0)</f>
        <v>270.25440000000003</v>
      </c>
      <c r="AK118" s="14">
        <f t="shared" si="89"/>
        <v>64.903256428828314</v>
      </c>
      <c r="AL118" s="22">
        <f t="shared" si="58"/>
        <v>583.73291828020922</v>
      </c>
      <c r="AM118" s="62">
        <f t="shared" si="59"/>
        <v>877.06625161354259</v>
      </c>
      <c r="AN118" s="62">
        <f ca="1">AVERAGE(OFFSET($AM$3,0,0,'Données projet'!$E$10+1,1))-AVERAGE(OFFSET($H$3,0,0,'Données projet'!$E$10+1,1))</f>
        <v>389.12604446638119</v>
      </c>
      <c r="AO118" s="62">
        <f t="shared" si="90"/>
        <v>243.23852967152732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269.60000000000002</v>
      </c>
      <c r="O119" s="14">
        <f>N119*VLOOKUP('Données projet'!$B$9,Paramètres!$A$1:$I$89,3,0)*VLOOKUP('Données projet'!$B$9,Paramètres!$A$1:$I$89,5,0)</f>
        <v>243.93407999999999</v>
      </c>
      <c r="P119" s="14">
        <f t="shared" si="87"/>
        <v>59.285164329617594</v>
      </c>
      <c r="Q119" s="22">
        <f t="shared" si="107"/>
        <v>528.10685054075066</v>
      </c>
      <c r="R119" s="62">
        <f t="shared" si="55"/>
        <v>821.44018387408391</v>
      </c>
      <c r="S119" s="62">
        <f ca="1">AVERAGE(OFFSET($R$3,0,0,'Données projet'!$E$9+1,1))-AVERAGE(OFFSET($H$3,0,0,'Données projet'!$E$9+1,1))</f>
        <v>371.95849973474657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269.60000000000002</v>
      </c>
      <c r="AJ119" s="14">
        <f>AI119*VLOOKUP('Données projet'!$B$10,Paramètres!$A$1:$I$89,3,0)*VLOOKUP('Données projet'!$B$10,Paramètres!$A$1:$I$89,5,0)</f>
        <v>256.55136000000005</v>
      </c>
      <c r="AK119" s="14">
        <f t="shared" si="89"/>
        <v>61.986696970400196</v>
      </c>
      <c r="AL119" s="22">
        <f t="shared" si="58"/>
        <v>554.7871158901138</v>
      </c>
      <c r="AM119" s="62">
        <f t="shared" si="59"/>
        <v>848.12044922344717</v>
      </c>
      <c r="AN119" s="62">
        <f ca="1">AVERAGE(OFFSET($AM$3,0,0,'Données projet'!$E$10+1,1))-AVERAGE(OFFSET($H$3,0,0,'Données projet'!$E$10+1,1))</f>
        <v>389.12604446638119</v>
      </c>
      <c r="AO119" s="62">
        <f t="shared" si="90"/>
        <v>243.23852967152732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273.20000000000005</v>
      </c>
      <c r="O120" s="14">
        <f>N120*VLOOKUP('Données projet'!$B$9,Paramètres!$A$1:$I$89,3,0)*VLOOKUP('Données projet'!$B$9,Paramètres!$A$1:$I$89,5,0)</f>
        <v>247.19136000000003</v>
      </c>
      <c r="P120" s="14">
        <f t="shared" si="87"/>
        <v>59.984117969781565</v>
      </c>
      <c r="Q120" s="22">
        <f t="shared" si="107"/>
        <v>534.99729079736949</v>
      </c>
      <c r="R120" s="62">
        <f t="shared" si="55"/>
        <v>828.33062413070274</v>
      </c>
      <c r="S120" s="62">
        <f ca="1">AVERAGE(OFFSET($R$3,0,0,'Données projet'!$E$9+1,1))-AVERAGE(OFFSET($H$3,0,0,'Données projet'!$E$9+1,1))</f>
        <v>371.95849973474657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273.20000000000005</v>
      </c>
      <c r="AJ120" s="14">
        <f>AI120*VLOOKUP('Données projet'!$B$10,Paramètres!$A$1:$I$89,3,0)*VLOOKUP('Données projet'!$B$10,Paramètres!$A$1:$I$89,5,0)</f>
        <v>259.97712000000001</v>
      </c>
      <c r="AK120" s="14">
        <f t="shared" si="89"/>
        <v>62.717500839785117</v>
      </c>
      <c r="AL120" s="22">
        <f t="shared" si="58"/>
        <v>562.02646462929238</v>
      </c>
      <c r="AM120" s="62">
        <f t="shared" si="59"/>
        <v>855.35979796262563</v>
      </c>
      <c r="AN120" s="62">
        <f ca="1">AVERAGE(OFFSET($AM$3,0,0,'Données projet'!$E$10+1,1))-AVERAGE(OFFSET($H$3,0,0,'Données projet'!$E$10+1,1))</f>
        <v>389.12604446638119</v>
      </c>
      <c r="AO120" s="62">
        <f t="shared" si="90"/>
        <v>243.23852967152732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276.80000000000007</v>
      </c>
      <c r="O121" s="14">
        <f>N121*VLOOKUP('Données projet'!$B$9,Paramètres!$A$1:$I$89,3,0)*VLOOKUP('Données projet'!$B$9,Paramètres!$A$1:$I$89,5,0)</f>
        <v>250.44864000000007</v>
      </c>
      <c r="P121" s="14">
        <f t="shared" si="87"/>
        <v>60.682000328890055</v>
      </c>
      <c r="Q121" s="22">
        <f t="shared" si="107"/>
        <v>541.88586523948368</v>
      </c>
      <c r="R121" s="62">
        <f t="shared" si="55"/>
        <v>835.21919857281705</v>
      </c>
      <c r="S121" s="62">
        <f ca="1">AVERAGE(OFFSET($R$3,0,0,'Données projet'!$E$9+1,1))-AVERAGE(OFFSET($H$3,0,0,'Données projet'!$E$9+1,1))</f>
        <v>371.95849973474657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276.80000000000007</v>
      </c>
      <c r="AJ121" s="14">
        <f>AI121*VLOOKUP('Données projet'!$B$10,Paramètres!$A$1:$I$89,3,0)*VLOOKUP('Données projet'!$B$10,Paramètres!$A$1:$I$89,5,0)</f>
        <v>263.4028800000001</v>
      </c>
      <c r="AK121" s="14">
        <f t="shared" si="89"/>
        <v>63.447184611504625</v>
      </c>
      <c r="AL121" s="22">
        <f t="shared" si="58"/>
        <v>569.26386253170404</v>
      </c>
      <c r="AM121" s="62">
        <f t="shared" si="59"/>
        <v>862.59719586503729</v>
      </c>
      <c r="AN121" s="62">
        <f ca="1">AVERAGE(OFFSET($AM$3,0,0,'Données projet'!$E$10+1,1))-AVERAGE(OFFSET($H$3,0,0,'Données projet'!$E$10+1,1))</f>
        <v>389.12604446638119</v>
      </c>
      <c r="AO121" s="62">
        <f t="shared" si="90"/>
        <v>243.23852967152732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280.40000000000009</v>
      </c>
      <c r="O122" s="14">
        <f>N122*VLOOKUP('Données projet'!$B$9,Paramètres!$A$1:$I$89,3,0)*VLOOKUP('Données projet'!$B$9,Paramètres!$A$1:$I$89,5,0)</f>
        <v>253.70592000000005</v>
      </c>
      <c r="P122" s="14">
        <f t="shared" si="87"/>
        <v>61.378826950685919</v>
      </c>
      <c r="Q122" s="22">
        <f t="shared" si="107"/>
        <v>548.77260093911138</v>
      </c>
      <c r="R122" s="62">
        <f t="shared" si="55"/>
        <v>842.10593427244476</v>
      </c>
      <c r="S122" s="62">
        <f ca="1">AVERAGE(OFFSET($R$3,0,0,'Données projet'!$E$9+1,1))-AVERAGE(OFFSET($H$3,0,0,'Données projet'!$E$9+1,1))</f>
        <v>371.95849973474657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280.40000000000009</v>
      </c>
      <c r="AJ122" s="14">
        <f>AI122*VLOOKUP('Données projet'!$B$10,Paramètres!$A$1:$I$89,3,0)*VLOOKUP('Données projet'!$B$10,Paramètres!$A$1:$I$89,5,0)</f>
        <v>266.82864000000006</v>
      </c>
      <c r="AK122" s="14">
        <f t="shared" si="89"/>
        <v>64.175764537605787</v>
      </c>
      <c r="AL122" s="22">
        <f t="shared" si="58"/>
        <v>576.4993379029969</v>
      </c>
      <c r="AM122" s="62">
        <f t="shared" si="59"/>
        <v>869.83267123633027</v>
      </c>
      <c r="AN122" s="62">
        <f ca="1">AVERAGE(OFFSET($AM$3,0,0,'Données projet'!$E$10+1,1))-AVERAGE(OFFSET($H$3,0,0,'Données projet'!$E$10+1,1))</f>
        <v>389.12604446638119</v>
      </c>
      <c r="AO122" s="62">
        <f t="shared" si="90"/>
        <v>243.23852967152732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284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284.00000000000011</v>
      </c>
      <c r="O123" s="14">
        <f>N123*VLOOKUP('Données projet'!$B$9,Paramètres!$A$1:$I$89,3,0)*VLOOKUP('Données projet'!$B$9,Paramètres!$A$1:$I$89,5,0)</f>
        <v>256.96320000000009</v>
      </c>
      <c r="P123" s="14">
        <f t="shared" si="87"/>
        <v>62.074612956838024</v>
      </c>
      <c r="Q123" s="22">
        <f t="shared" si="107"/>
        <v>555.65752423315973</v>
      </c>
      <c r="R123" s="62">
        <f t="shared" si="55"/>
        <v>848.9908575664931</v>
      </c>
      <c r="S123" s="62">
        <f ca="1">AVERAGE(OFFSET($R$3,0,0,'Données projet'!$E$9+1,1))-AVERAGE(OFFSET($H$3,0,0,'Données projet'!$E$9+1,1))</f>
        <v>371.95849973474657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284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284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284.00000000000011</v>
      </c>
      <c r="AJ123" s="14">
        <f>AI123*VLOOKUP('Données projet'!$B$10,Paramètres!$A$1:$I$89,3,0)*VLOOKUP('Données projet'!$B$10,Paramètres!$A$1:$I$89,5,0)</f>
        <v>270.25440000000009</v>
      </c>
      <c r="AK123" s="14">
        <f t="shared" si="89"/>
        <v>64.903256428828314</v>
      </c>
      <c r="AL123" s="22">
        <f t="shared" si="58"/>
        <v>583.73291828020945</v>
      </c>
      <c r="AM123" s="62">
        <f t="shared" si="59"/>
        <v>877.06625161354282</v>
      </c>
      <c r="AN123" s="62">
        <f ca="1">AVERAGE(OFFSET($AM$3,0,0,'Données projet'!$E$10+1,1))-AVERAGE(OFFSET($H$3,0,0,'Données projet'!$E$10+1,1))</f>
        <v>389.12604446638119</v>
      </c>
      <c r="AO123" s="62">
        <f t="shared" si="90"/>
        <v>243.23852967152732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284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1.0286385077051818E-13</v>
      </c>
      <c r="P124" s="14">
        <f t="shared" si="87"/>
        <v>1.5402366592183556E-12</v>
      </c>
      <c r="Q124" s="22">
        <f t="shared" si="107"/>
        <v>2.8617333882306215E-12</v>
      </c>
      <c r="R124" s="62">
        <f t="shared" si="55"/>
        <v>293.33333333333616</v>
      </c>
      <c r="S124" s="62">
        <f ca="1">AVERAGE(OFFSET($R$3,0,0,'Données projet'!$E$9+1,1))-AVERAGE(OFFSET($H$3,0,0,'Données projet'!$E$9+1,1))</f>
        <v>371.95849973474657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1.0818439477588981E-13</v>
      </c>
      <c r="AK124" s="14">
        <f t="shared" si="89"/>
        <v>1.6104228458716316E-12</v>
      </c>
      <c r="AL124" s="22">
        <f t="shared" si="58"/>
        <v>2.9932409441277661E-12</v>
      </c>
      <c r="AM124" s="62">
        <f t="shared" si="59"/>
        <v>293.33333333333633</v>
      </c>
      <c r="AN124" s="62">
        <f ca="1">AVERAGE(OFFSET($AM$3,0,0,'Données projet'!$E$10+1,1))-AVERAGE(OFFSET($H$3,0,0,'Données projet'!$E$10+1,1))</f>
        <v>389.12604446638119</v>
      </c>
      <c r="AO124" s="62">
        <f t="shared" si="90"/>
        <v>243.23852967152732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1.0286385077051818E-13</v>
      </c>
      <c r="P125" s="14">
        <f t="shared" si="87"/>
        <v>1.5402366592183556E-12</v>
      </c>
      <c r="Q125" s="22">
        <f t="shared" si="107"/>
        <v>2.8617333882306215E-12</v>
      </c>
      <c r="R125" s="62">
        <f t="shared" si="55"/>
        <v>293.33333333333616</v>
      </c>
      <c r="S125" s="62">
        <f ca="1">AVERAGE(OFFSET($R$3,0,0,'Données projet'!$E$9+1,1))-AVERAGE(OFFSET($H$3,0,0,'Données projet'!$E$9+1,1))</f>
        <v>371.95849973474657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1.0818439477588981E-13</v>
      </c>
      <c r="AK125" s="14">
        <f t="shared" si="89"/>
        <v>1.6104228458716316E-12</v>
      </c>
      <c r="AL125" s="22">
        <f t="shared" si="58"/>
        <v>2.9932409441277661E-12</v>
      </c>
      <c r="AM125" s="62">
        <f t="shared" si="59"/>
        <v>293.33333333333633</v>
      </c>
      <c r="AN125" s="62">
        <f ca="1">AVERAGE(OFFSET($AM$3,0,0,'Données projet'!$E$10+1,1))-AVERAGE(OFFSET($H$3,0,0,'Données projet'!$E$10+1,1))</f>
        <v>389.12604446638119</v>
      </c>
      <c r="AO125" s="62">
        <f t="shared" si="90"/>
        <v>243.23852967152732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1.0286385077051818E-13</v>
      </c>
      <c r="P126" s="14">
        <f t="shared" si="87"/>
        <v>1.5402366592183556E-12</v>
      </c>
      <c r="Q126" s="22">
        <f t="shared" si="107"/>
        <v>2.8617333882306215E-12</v>
      </c>
      <c r="R126" s="62">
        <f t="shared" si="55"/>
        <v>293.33333333333616</v>
      </c>
      <c r="S126" s="62">
        <f ca="1">AVERAGE(OFFSET($R$3,0,0,'Données projet'!$E$9+1,1))-AVERAGE(OFFSET($H$3,0,0,'Données projet'!$E$9+1,1))</f>
        <v>371.95849973474657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1.0818439477588981E-13</v>
      </c>
      <c r="AK126" s="14">
        <f t="shared" si="89"/>
        <v>1.6104228458716316E-12</v>
      </c>
      <c r="AL126" s="22">
        <f t="shared" si="58"/>
        <v>2.9932409441277661E-12</v>
      </c>
      <c r="AM126" s="62">
        <f t="shared" si="59"/>
        <v>293.33333333333633</v>
      </c>
      <c r="AN126" s="62">
        <f ca="1">AVERAGE(OFFSET($AM$3,0,0,'Données projet'!$E$10+1,1))-AVERAGE(OFFSET($H$3,0,0,'Données projet'!$E$10+1,1))</f>
        <v>389.12604446638119</v>
      </c>
      <c r="AO126" s="62">
        <f t="shared" si="90"/>
        <v>243.23852967152732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1.0286385077051818E-13</v>
      </c>
      <c r="P127" s="14">
        <f t="shared" si="87"/>
        <v>1.5402366592183556E-12</v>
      </c>
      <c r="Q127" s="22">
        <f t="shared" si="107"/>
        <v>2.8617333882306215E-12</v>
      </c>
      <c r="R127" s="62">
        <f t="shared" si="55"/>
        <v>293.33333333333616</v>
      </c>
      <c r="S127" s="62">
        <f ca="1">AVERAGE(OFFSET($R$3,0,0,'Données projet'!$E$9+1,1))-AVERAGE(OFFSET($H$3,0,0,'Données projet'!$E$9+1,1))</f>
        <v>371.95849973474657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1.0818439477588981E-13</v>
      </c>
      <c r="AK127" s="14">
        <f t="shared" si="89"/>
        <v>1.6104228458716316E-12</v>
      </c>
      <c r="AL127" s="22">
        <f t="shared" si="58"/>
        <v>2.9932409441277661E-12</v>
      </c>
      <c r="AM127" s="62">
        <f t="shared" si="59"/>
        <v>293.33333333333633</v>
      </c>
      <c r="AN127" s="62">
        <f ca="1">AVERAGE(OFFSET($AM$3,0,0,'Données projet'!$E$10+1,1))-AVERAGE(OFFSET($H$3,0,0,'Données projet'!$E$10+1,1))</f>
        <v>389.12604446638119</v>
      </c>
      <c r="AO127" s="62">
        <f t="shared" si="90"/>
        <v>243.23852967152732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1.0286385077051818E-13</v>
      </c>
      <c r="P128" s="14">
        <f t="shared" si="87"/>
        <v>1.5402366592183556E-12</v>
      </c>
      <c r="Q128" s="22">
        <f t="shared" si="107"/>
        <v>2.8617333882306215E-12</v>
      </c>
      <c r="R128" s="62">
        <f t="shared" si="55"/>
        <v>293.33333333333616</v>
      </c>
      <c r="S128" s="62">
        <f ca="1">AVERAGE(OFFSET($R$3,0,0,'Données projet'!$E$9+1,1))-AVERAGE(OFFSET($H$3,0,0,'Données projet'!$E$9+1,1))</f>
        <v>371.95849973474657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1.0818439477588981E-13</v>
      </c>
      <c r="AK128" s="14">
        <f t="shared" si="89"/>
        <v>1.6104228458716316E-12</v>
      </c>
      <c r="AL128" s="22">
        <f t="shared" si="58"/>
        <v>2.9932409441277661E-12</v>
      </c>
      <c r="AM128" s="62">
        <f t="shared" si="59"/>
        <v>293.33333333333633</v>
      </c>
      <c r="AN128" s="62">
        <f ca="1">AVERAGE(OFFSET($AM$3,0,0,'Données projet'!$E$10+1,1))-AVERAGE(OFFSET($H$3,0,0,'Données projet'!$E$10+1,1))</f>
        <v>389.12604446638119</v>
      </c>
      <c r="AO128" s="62">
        <f t="shared" si="90"/>
        <v>243.23852967152732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1.0286385077051818E-13</v>
      </c>
      <c r="P129" s="14">
        <f t="shared" si="87"/>
        <v>1.5402366592183556E-12</v>
      </c>
      <c r="Q129" s="22">
        <f t="shared" si="107"/>
        <v>2.8617333882306215E-12</v>
      </c>
      <c r="R129" s="62">
        <f t="shared" si="55"/>
        <v>293.33333333333616</v>
      </c>
      <c r="S129" s="62">
        <f ca="1">AVERAGE(OFFSET($R$3,0,0,'Données projet'!$E$9+1,1))-AVERAGE(OFFSET($H$3,0,0,'Données projet'!$E$9+1,1))</f>
        <v>371.95849973474657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1.0818439477588981E-13</v>
      </c>
      <c r="AK129" s="14">
        <f t="shared" si="89"/>
        <v>1.6104228458716316E-12</v>
      </c>
      <c r="AL129" s="22">
        <f t="shared" si="58"/>
        <v>2.9932409441277661E-12</v>
      </c>
      <c r="AM129" s="62">
        <f t="shared" si="59"/>
        <v>293.33333333333633</v>
      </c>
      <c r="AN129" s="62">
        <f ca="1">AVERAGE(OFFSET($AM$3,0,0,'Données projet'!$E$10+1,1))-AVERAGE(OFFSET($H$3,0,0,'Données projet'!$E$10+1,1))</f>
        <v>389.12604446638119</v>
      </c>
      <c r="AO129" s="62">
        <f t="shared" si="90"/>
        <v>243.23852967152732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1.0286385077051818E-13</v>
      </c>
      <c r="P130" s="14">
        <f t="shared" si="87"/>
        <v>1.5402366592183556E-12</v>
      </c>
      <c r="Q130" s="22">
        <f t="shared" si="107"/>
        <v>2.8617333882306215E-12</v>
      </c>
      <c r="R130" s="62">
        <f t="shared" si="55"/>
        <v>293.33333333333616</v>
      </c>
      <c r="S130" s="62">
        <f ca="1">AVERAGE(OFFSET($R$3,0,0,'Données projet'!$E$9+1,1))-AVERAGE(OFFSET($H$3,0,0,'Données projet'!$E$9+1,1))</f>
        <v>371.95849973474657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1.0818439477588981E-13</v>
      </c>
      <c r="AK130" s="14">
        <f t="shared" si="89"/>
        <v>1.6104228458716316E-12</v>
      </c>
      <c r="AL130" s="22">
        <f t="shared" si="58"/>
        <v>2.9932409441277661E-12</v>
      </c>
      <c r="AM130" s="62">
        <f t="shared" si="59"/>
        <v>293.33333333333633</v>
      </c>
      <c r="AN130" s="62">
        <f ca="1">AVERAGE(OFFSET($AM$3,0,0,'Données projet'!$E$10+1,1))-AVERAGE(OFFSET($H$3,0,0,'Données projet'!$E$10+1,1))</f>
        <v>389.12604446638119</v>
      </c>
      <c r="AO130" s="62">
        <f t="shared" si="90"/>
        <v>243.23852967152732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1.0286385077051818E-13</v>
      </c>
      <c r="P131" s="14">
        <f t="shared" si="87"/>
        <v>1.5402366592183556E-12</v>
      </c>
      <c r="Q131" s="22">
        <f t="shared" ref="Q131:Q153" si="108">(O131+P131)*0.475*44/12</f>
        <v>2.8617333882306215E-12</v>
      </c>
      <c r="R131" s="62">
        <f t="shared" ref="R131:R194" si="109">Q131+(I131+J131)*44/12</f>
        <v>293.33333333333616</v>
      </c>
      <c r="S131" s="62">
        <f ca="1">AVERAGE(OFFSET($R$3,0,0,'Données projet'!$E$9+1,1))-AVERAGE(OFFSET($H$3,0,0,'Données projet'!$E$9+1,1))</f>
        <v>371.95849973474657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1.0818439477588981E-13</v>
      </c>
      <c r="AK131" s="14">
        <f t="shared" si="89"/>
        <v>1.6104228458716316E-12</v>
      </c>
      <c r="AL131" s="22">
        <f t="shared" si="58"/>
        <v>2.9932409441277661E-12</v>
      </c>
      <c r="AM131" s="62">
        <f t="shared" si="59"/>
        <v>293.33333333333633</v>
      </c>
      <c r="AN131" s="62">
        <f ca="1">AVERAGE(OFFSET($AM$3,0,0,'Données projet'!$E$10+1,1))-AVERAGE(OFFSET($H$3,0,0,'Données projet'!$E$10+1,1))</f>
        <v>389.12604446638119</v>
      </c>
      <c r="AO131" s="62">
        <f t="shared" si="90"/>
        <v>243.23852967152732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1.0286385077051818E-13</v>
      </c>
      <c r="P132" s="14">
        <f t="shared" si="87"/>
        <v>1.5402366592183556E-12</v>
      </c>
      <c r="Q132" s="22">
        <f t="shared" si="108"/>
        <v>2.8617333882306215E-12</v>
      </c>
      <c r="R132" s="62">
        <f t="shared" si="109"/>
        <v>293.33333333333616</v>
      </c>
      <c r="S132" s="62">
        <f ca="1">AVERAGE(OFFSET($R$3,0,0,'Données projet'!$E$9+1,1))-AVERAGE(OFFSET($H$3,0,0,'Données projet'!$E$9+1,1))</f>
        <v>371.95849973474657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1.0818439477588981E-13</v>
      </c>
      <c r="AK132" s="14">
        <f t="shared" si="89"/>
        <v>1.6104228458716316E-12</v>
      </c>
      <c r="AL132" s="22">
        <f t="shared" ref="AL132:AL153" si="112">(AJ132+AK132)*0.475*44/12</f>
        <v>2.9932409441277661E-12</v>
      </c>
      <c r="AM132" s="62">
        <f t="shared" ref="AM132:AM195" si="113">AL132+(AD132+AE132)*44/12</f>
        <v>293.33333333333633</v>
      </c>
      <c r="AN132" s="62">
        <f ca="1">AVERAGE(OFFSET($AM$3,0,0,'Données projet'!$E$10+1,1))-AVERAGE(OFFSET($H$3,0,0,'Données projet'!$E$10+1,1))</f>
        <v>389.12604446638119</v>
      </c>
      <c r="AO132" s="62">
        <f t="shared" si="90"/>
        <v>243.23852967152732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1.0286385077051818E-13</v>
      </c>
      <c r="P133" s="14">
        <f t="shared" ref="P133:P196" si="141">EXP(-1.0587+0.8836*LN(O133)+0.284)</f>
        <v>1.5402366592183556E-12</v>
      </c>
      <c r="Q133" s="22">
        <f t="shared" si="108"/>
        <v>2.8617333882306215E-12</v>
      </c>
      <c r="R133" s="62">
        <f t="shared" si="109"/>
        <v>293.33333333333616</v>
      </c>
      <c r="S133" s="62">
        <f ca="1">AVERAGE(OFFSET($R$3,0,0,'Données projet'!$E$9+1,1))-AVERAGE(OFFSET($H$3,0,0,'Données projet'!$E$9+1,1))</f>
        <v>371.95849973474657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1.0818439477588981E-13</v>
      </c>
      <c r="AK133" s="14">
        <f t="shared" ref="AK133:AK153" si="143">EXP(-1.0587+0.8836*LN(AJ133)+0.284)</f>
        <v>1.6104228458716316E-12</v>
      </c>
      <c r="AL133" s="22">
        <f t="shared" si="112"/>
        <v>2.9932409441277661E-12</v>
      </c>
      <c r="AM133" s="62">
        <f t="shared" si="113"/>
        <v>293.33333333333633</v>
      </c>
      <c r="AN133" s="62">
        <f ca="1">AVERAGE(OFFSET($AM$3,0,0,'Données projet'!$E$10+1,1))-AVERAGE(OFFSET($H$3,0,0,'Données projet'!$E$10+1,1))</f>
        <v>389.12604446638119</v>
      </c>
      <c r="AO133" s="62">
        <f t="shared" ref="AO133:AO196" si="144">$AO$3</f>
        <v>243.23852967152732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1.0286385077051818E-13</v>
      </c>
      <c r="P134" s="14">
        <f t="shared" si="141"/>
        <v>1.5402366592183556E-12</v>
      </c>
      <c r="Q134" s="22">
        <f t="shared" si="108"/>
        <v>2.8617333882306215E-12</v>
      </c>
      <c r="R134" s="62">
        <f t="shared" si="109"/>
        <v>293.33333333333616</v>
      </c>
      <c r="S134" s="62">
        <f ca="1">AVERAGE(OFFSET($R$3,0,0,'Données projet'!$E$9+1,1))-AVERAGE(OFFSET($H$3,0,0,'Données projet'!$E$9+1,1))</f>
        <v>371.95849973474657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1.0818439477588981E-13</v>
      </c>
      <c r="AK134" s="14">
        <f t="shared" si="143"/>
        <v>1.6104228458716316E-12</v>
      </c>
      <c r="AL134" s="22">
        <f t="shared" si="112"/>
        <v>2.9932409441277661E-12</v>
      </c>
      <c r="AM134" s="62">
        <f t="shared" si="113"/>
        <v>293.33333333333633</v>
      </c>
      <c r="AN134" s="62">
        <f ca="1">AVERAGE(OFFSET($AM$3,0,0,'Données projet'!$E$10+1,1))-AVERAGE(OFFSET($H$3,0,0,'Données projet'!$E$10+1,1))</f>
        <v>389.12604446638119</v>
      </c>
      <c r="AO134" s="62">
        <f t="shared" si="144"/>
        <v>243.23852967152732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1.0286385077051818E-13</v>
      </c>
      <c r="P135" s="14">
        <f t="shared" si="141"/>
        <v>1.5402366592183556E-12</v>
      </c>
      <c r="Q135" s="22">
        <f t="shared" si="108"/>
        <v>2.8617333882306215E-12</v>
      </c>
      <c r="R135" s="62">
        <f t="shared" si="109"/>
        <v>293.33333333333616</v>
      </c>
      <c r="S135" s="62">
        <f ca="1">AVERAGE(OFFSET($R$3,0,0,'Données projet'!$E$9+1,1))-AVERAGE(OFFSET($H$3,0,0,'Données projet'!$E$9+1,1))</f>
        <v>371.95849973474657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1.0818439477588981E-13</v>
      </c>
      <c r="AK135" s="14">
        <f t="shared" si="143"/>
        <v>1.6104228458716316E-12</v>
      </c>
      <c r="AL135" s="22">
        <f t="shared" si="112"/>
        <v>2.9932409441277661E-12</v>
      </c>
      <c r="AM135" s="62">
        <f t="shared" si="113"/>
        <v>293.33333333333633</v>
      </c>
      <c r="AN135" s="62">
        <f ca="1">AVERAGE(OFFSET($AM$3,0,0,'Données projet'!$E$10+1,1))-AVERAGE(OFFSET($H$3,0,0,'Données projet'!$E$10+1,1))</f>
        <v>389.12604446638119</v>
      </c>
      <c r="AO135" s="62">
        <f t="shared" si="144"/>
        <v>243.23852967152732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1.0286385077051818E-13</v>
      </c>
      <c r="P136" s="14">
        <f t="shared" si="141"/>
        <v>1.5402366592183556E-12</v>
      </c>
      <c r="Q136" s="22">
        <f t="shared" si="108"/>
        <v>2.8617333882306215E-12</v>
      </c>
      <c r="R136" s="62">
        <f t="shared" si="109"/>
        <v>293.33333333333616</v>
      </c>
      <c r="S136" s="62">
        <f ca="1">AVERAGE(OFFSET($R$3,0,0,'Données projet'!$E$9+1,1))-AVERAGE(OFFSET($H$3,0,0,'Données projet'!$E$9+1,1))</f>
        <v>371.95849973474657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1.0818439477588981E-13</v>
      </c>
      <c r="AK136" s="14">
        <f t="shared" si="143"/>
        <v>1.6104228458716316E-12</v>
      </c>
      <c r="AL136" s="22">
        <f t="shared" si="112"/>
        <v>2.9932409441277661E-12</v>
      </c>
      <c r="AM136" s="62">
        <f t="shared" si="113"/>
        <v>293.33333333333633</v>
      </c>
      <c r="AN136" s="62">
        <f ca="1">AVERAGE(OFFSET($AM$3,0,0,'Données projet'!$E$10+1,1))-AVERAGE(OFFSET($H$3,0,0,'Données projet'!$E$10+1,1))</f>
        <v>389.12604446638119</v>
      </c>
      <c r="AO136" s="62">
        <f t="shared" si="144"/>
        <v>243.23852967152732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1.0286385077051818E-13</v>
      </c>
      <c r="P137" s="14">
        <f t="shared" si="141"/>
        <v>1.5402366592183556E-12</v>
      </c>
      <c r="Q137" s="22">
        <f t="shared" si="108"/>
        <v>2.8617333882306215E-12</v>
      </c>
      <c r="R137" s="62">
        <f t="shared" si="109"/>
        <v>293.33333333333616</v>
      </c>
      <c r="S137" s="62">
        <f ca="1">AVERAGE(OFFSET($R$3,0,0,'Données projet'!$E$9+1,1))-AVERAGE(OFFSET($H$3,0,0,'Données projet'!$E$9+1,1))</f>
        <v>371.95849973474657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1.0818439477588981E-13</v>
      </c>
      <c r="AK137" s="14">
        <f t="shared" si="143"/>
        <v>1.6104228458716316E-12</v>
      </c>
      <c r="AL137" s="22">
        <f t="shared" si="112"/>
        <v>2.9932409441277661E-12</v>
      </c>
      <c r="AM137" s="62">
        <f t="shared" si="113"/>
        <v>293.33333333333633</v>
      </c>
      <c r="AN137" s="62">
        <f ca="1">AVERAGE(OFFSET($AM$3,0,0,'Données projet'!$E$10+1,1))-AVERAGE(OFFSET($H$3,0,0,'Données projet'!$E$10+1,1))</f>
        <v>389.12604446638119</v>
      </c>
      <c r="AO137" s="62">
        <f t="shared" si="144"/>
        <v>243.23852967152732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1.0286385077051818E-13</v>
      </c>
      <c r="P138" s="14">
        <f t="shared" si="141"/>
        <v>1.5402366592183556E-12</v>
      </c>
      <c r="Q138" s="22">
        <f t="shared" si="108"/>
        <v>2.8617333882306215E-12</v>
      </c>
      <c r="R138" s="62">
        <f t="shared" si="109"/>
        <v>293.33333333333616</v>
      </c>
      <c r="S138" s="62">
        <f ca="1">AVERAGE(OFFSET($R$3,0,0,'Données projet'!$E$9+1,1))-AVERAGE(OFFSET($H$3,0,0,'Données projet'!$E$9+1,1))</f>
        <v>371.95849973474657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1.0818439477588981E-13</v>
      </c>
      <c r="AK138" s="14">
        <f t="shared" si="143"/>
        <v>1.6104228458716316E-12</v>
      </c>
      <c r="AL138" s="22">
        <f t="shared" si="112"/>
        <v>2.9932409441277661E-12</v>
      </c>
      <c r="AM138" s="62">
        <f t="shared" si="113"/>
        <v>293.33333333333633</v>
      </c>
      <c r="AN138" s="62">
        <f ca="1">AVERAGE(OFFSET($AM$3,0,0,'Données projet'!$E$10+1,1))-AVERAGE(OFFSET($H$3,0,0,'Données projet'!$E$10+1,1))</f>
        <v>389.12604446638119</v>
      </c>
      <c r="AO138" s="62">
        <f t="shared" si="144"/>
        <v>243.23852967152732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1.0286385077051818E-13</v>
      </c>
      <c r="P139" s="14">
        <f t="shared" si="141"/>
        <v>1.5402366592183556E-12</v>
      </c>
      <c r="Q139" s="22">
        <f t="shared" si="108"/>
        <v>2.8617333882306215E-12</v>
      </c>
      <c r="R139" s="62">
        <f t="shared" si="109"/>
        <v>293.33333333333616</v>
      </c>
      <c r="S139" s="62">
        <f ca="1">AVERAGE(OFFSET($R$3,0,0,'Données projet'!$E$9+1,1))-AVERAGE(OFFSET($H$3,0,0,'Données projet'!$E$9+1,1))</f>
        <v>371.95849973474657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1.0818439477588981E-13</v>
      </c>
      <c r="AK139" s="14">
        <f t="shared" si="143"/>
        <v>1.6104228458716316E-12</v>
      </c>
      <c r="AL139" s="22">
        <f t="shared" si="112"/>
        <v>2.9932409441277661E-12</v>
      </c>
      <c r="AM139" s="62">
        <f t="shared" si="113"/>
        <v>293.33333333333633</v>
      </c>
      <c r="AN139" s="62">
        <f ca="1">AVERAGE(OFFSET($AM$3,0,0,'Données projet'!$E$10+1,1))-AVERAGE(OFFSET($H$3,0,0,'Données projet'!$E$10+1,1))</f>
        <v>389.12604446638119</v>
      </c>
      <c r="AO139" s="62">
        <f t="shared" si="144"/>
        <v>243.23852967152732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1.0286385077051818E-13</v>
      </c>
      <c r="P140" s="14">
        <f t="shared" si="141"/>
        <v>1.5402366592183556E-12</v>
      </c>
      <c r="Q140" s="22">
        <f t="shared" si="108"/>
        <v>2.8617333882306215E-12</v>
      </c>
      <c r="R140" s="62">
        <f t="shared" si="109"/>
        <v>293.33333333333616</v>
      </c>
      <c r="S140" s="62">
        <f ca="1">AVERAGE(OFFSET($R$3,0,0,'Données projet'!$E$9+1,1))-AVERAGE(OFFSET($H$3,0,0,'Données projet'!$E$9+1,1))</f>
        <v>371.95849973474657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1.0818439477588981E-13</v>
      </c>
      <c r="AK140" s="14">
        <f t="shared" si="143"/>
        <v>1.6104228458716316E-12</v>
      </c>
      <c r="AL140" s="22">
        <f t="shared" si="112"/>
        <v>2.9932409441277661E-12</v>
      </c>
      <c r="AM140" s="62">
        <f t="shared" si="113"/>
        <v>293.33333333333633</v>
      </c>
      <c r="AN140" s="62">
        <f ca="1">AVERAGE(OFFSET($AM$3,0,0,'Données projet'!$E$10+1,1))-AVERAGE(OFFSET($H$3,0,0,'Données projet'!$E$10+1,1))</f>
        <v>389.12604446638119</v>
      </c>
      <c r="AO140" s="62">
        <f t="shared" si="144"/>
        <v>243.23852967152732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1.0286385077051818E-13</v>
      </c>
      <c r="P141" s="14">
        <f t="shared" si="141"/>
        <v>1.5402366592183556E-12</v>
      </c>
      <c r="Q141" s="22">
        <f t="shared" si="108"/>
        <v>2.8617333882306215E-12</v>
      </c>
      <c r="R141" s="62">
        <f t="shared" si="109"/>
        <v>293.33333333333616</v>
      </c>
      <c r="S141" s="62">
        <f ca="1">AVERAGE(OFFSET($R$3,0,0,'Données projet'!$E$9+1,1))-AVERAGE(OFFSET($H$3,0,0,'Données projet'!$E$9+1,1))</f>
        <v>371.95849973474657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1.0818439477588981E-13</v>
      </c>
      <c r="AK141" s="14">
        <f t="shared" si="143"/>
        <v>1.6104228458716316E-12</v>
      </c>
      <c r="AL141" s="22">
        <f t="shared" si="112"/>
        <v>2.9932409441277661E-12</v>
      </c>
      <c r="AM141" s="62">
        <f t="shared" si="113"/>
        <v>293.33333333333633</v>
      </c>
      <c r="AN141" s="62">
        <f ca="1">AVERAGE(OFFSET($AM$3,0,0,'Données projet'!$E$10+1,1))-AVERAGE(OFFSET($H$3,0,0,'Données projet'!$E$10+1,1))</f>
        <v>389.12604446638119</v>
      </c>
      <c r="AO141" s="62">
        <f t="shared" si="144"/>
        <v>243.23852967152732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1.0286385077051818E-13</v>
      </c>
      <c r="P142" s="14">
        <f t="shared" si="141"/>
        <v>1.5402366592183556E-12</v>
      </c>
      <c r="Q142" s="22">
        <f t="shared" si="108"/>
        <v>2.8617333882306215E-12</v>
      </c>
      <c r="R142" s="62">
        <f t="shared" si="109"/>
        <v>293.33333333333616</v>
      </c>
      <c r="S142" s="62">
        <f ca="1">AVERAGE(OFFSET($R$3,0,0,'Données projet'!$E$9+1,1))-AVERAGE(OFFSET($H$3,0,0,'Données projet'!$E$9+1,1))</f>
        <v>371.95849973474657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1.0818439477588981E-13</v>
      </c>
      <c r="AK142" s="14">
        <f t="shared" si="143"/>
        <v>1.6104228458716316E-12</v>
      </c>
      <c r="AL142" s="22">
        <f t="shared" si="112"/>
        <v>2.9932409441277661E-12</v>
      </c>
      <c r="AM142" s="62">
        <f t="shared" si="113"/>
        <v>293.33333333333633</v>
      </c>
      <c r="AN142" s="62">
        <f ca="1">AVERAGE(OFFSET($AM$3,0,0,'Données projet'!$E$10+1,1))-AVERAGE(OFFSET($H$3,0,0,'Données projet'!$E$10+1,1))</f>
        <v>389.12604446638119</v>
      </c>
      <c r="AO142" s="62">
        <f t="shared" si="144"/>
        <v>243.23852967152732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1.0286385077051818E-13</v>
      </c>
      <c r="P143" s="14">
        <f t="shared" si="141"/>
        <v>1.5402366592183556E-12</v>
      </c>
      <c r="Q143" s="22">
        <f t="shared" si="108"/>
        <v>2.8617333882306215E-12</v>
      </c>
      <c r="R143" s="62">
        <f t="shared" si="109"/>
        <v>293.33333333333616</v>
      </c>
      <c r="S143" s="62">
        <f ca="1">AVERAGE(OFFSET($R$3,0,0,'Données projet'!$E$9+1,1))-AVERAGE(OFFSET($H$3,0,0,'Données projet'!$E$9+1,1))</f>
        <v>371.95849973474657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1.0818439477588981E-13</v>
      </c>
      <c r="AK143" s="14">
        <f t="shared" si="143"/>
        <v>1.6104228458716316E-12</v>
      </c>
      <c r="AL143" s="22">
        <f t="shared" si="112"/>
        <v>2.9932409441277661E-12</v>
      </c>
      <c r="AM143" s="62">
        <f t="shared" si="113"/>
        <v>293.33333333333633</v>
      </c>
      <c r="AN143" s="62">
        <f ca="1">AVERAGE(OFFSET($AM$3,0,0,'Données projet'!$E$10+1,1))-AVERAGE(OFFSET($H$3,0,0,'Données projet'!$E$10+1,1))</f>
        <v>389.12604446638119</v>
      </c>
      <c r="AO143" s="62">
        <f t="shared" si="144"/>
        <v>243.23852967152732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1.0286385077051818E-13</v>
      </c>
      <c r="P144" s="14">
        <f t="shared" si="141"/>
        <v>1.5402366592183556E-12</v>
      </c>
      <c r="Q144" s="22">
        <f t="shared" si="108"/>
        <v>2.8617333882306215E-12</v>
      </c>
      <c r="R144" s="62">
        <f t="shared" si="109"/>
        <v>293.33333333333616</v>
      </c>
      <c r="S144" s="62">
        <f ca="1">AVERAGE(OFFSET($R$3,0,0,'Données projet'!$E$9+1,1))-AVERAGE(OFFSET($H$3,0,0,'Données projet'!$E$9+1,1))</f>
        <v>371.95849973474657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1.0818439477588981E-13</v>
      </c>
      <c r="AK144" s="14">
        <f t="shared" si="143"/>
        <v>1.6104228458716316E-12</v>
      </c>
      <c r="AL144" s="22">
        <f t="shared" si="112"/>
        <v>2.9932409441277661E-12</v>
      </c>
      <c r="AM144" s="62">
        <f t="shared" si="113"/>
        <v>293.33333333333633</v>
      </c>
      <c r="AN144" s="62">
        <f ca="1">AVERAGE(OFFSET($AM$3,0,0,'Données projet'!$E$10+1,1))-AVERAGE(OFFSET($H$3,0,0,'Données projet'!$E$10+1,1))</f>
        <v>389.12604446638119</v>
      </c>
      <c r="AO144" s="62">
        <f t="shared" si="144"/>
        <v>243.23852967152732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1.0286385077051818E-13</v>
      </c>
      <c r="P145" s="14">
        <f t="shared" si="141"/>
        <v>1.5402366592183556E-12</v>
      </c>
      <c r="Q145" s="22">
        <f t="shared" si="108"/>
        <v>2.8617333882306215E-12</v>
      </c>
      <c r="R145" s="62">
        <f t="shared" si="109"/>
        <v>293.33333333333616</v>
      </c>
      <c r="S145" s="62">
        <f ca="1">AVERAGE(OFFSET($R$3,0,0,'Données projet'!$E$9+1,1))-AVERAGE(OFFSET($H$3,0,0,'Données projet'!$E$9+1,1))</f>
        <v>371.95849973474657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1.0818439477588981E-13</v>
      </c>
      <c r="AK145" s="14">
        <f t="shared" si="143"/>
        <v>1.6104228458716316E-12</v>
      </c>
      <c r="AL145" s="22">
        <f t="shared" si="112"/>
        <v>2.9932409441277661E-12</v>
      </c>
      <c r="AM145" s="62">
        <f t="shared" si="113"/>
        <v>293.33333333333633</v>
      </c>
      <c r="AN145" s="62">
        <f ca="1">AVERAGE(OFFSET($AM$3,0,0,'Données projet'!$E$10+1,1))-AVERAGE(OFFSET($H$3,0,0,'Données projet'!$E$10+1,1))</f>
        <v>389.12604446638119</v>
      </c>
      <c r="AO145" s="62">
        <f t="shared" si="144"/>
        <v>243.23852967152732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1.0286385077051818E-13</v>
      </c>
      <c r="P146" s="14">
        <f t="shared" si="141"/>
        <v>1.5402366592183556E-12</v>
      </c>
      <c r="Q146" s="22">
        <f t="shared" si="108"/>
        <v>2.8617333882306215E-12</v>
      </c>
      <c r="R146" s="62">
        <f t="shared" si="109"/>
        <v>293.33333333333616</v>
      </c>
      <c r="S146" s="62">
        <f ca="1">AVERAGE(OFFSET($R$3,0,0,'Données projet'!$E$9+1,1))-AVERAGE(OFFSET($H$3,0,0,'Données projet'!$E$9+1,1))</f>
        <v>371.95849973474657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1.0818439477588981E-13</v>
      </c>
      <c r="AK146" s="14">
        <f t="shared" si="143"/>
        <v>1.6104228458716316E-12</v>
      </c>
      <c r="AL146" s="22">
        <f t="shared" si="112"/>
        <v>2.9932409441277661E-12</v>
      </c>
      <c r="AM146" s="62">
        <f t="shared" si="113"/>
        <v>293.33333333333633</v>
      </c>
      <c r="AN146" s="62">
        <f ca="1">AVERAGE(OFFSET($AM$3,0,0,'Données projet'!$E$10+1,1))-AVERAGE(OFFSET($H$3,0,0,'Données projet'!$E$10+1,1))</f>
        <v>389.12604446638119</v>
      </c>
      <c r="AO146" s="62">
        <f t="shared" si="144"/>
        <v>243.23852967152732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1.0286385077051818E-13</v>
      </c>
      <c r="P147" s="14">
        <f t="shared" si="141"/>
        <v>1.5402366592183556E-12</v>
      </c>
      <c r="Q147" s="22">
        <f t="shared" si="108"/>
        <v>2.8617333882306215E-12</v>
      </c>
      <c r="R147" s="62">
        <f t="shared" si="109"/>
        <v>293.33333333333616</v>
      </c>
      <c r="S147" s="62">
        <f ca="1">AVERAGE(OFFSET($R$3,0,0,'Données projet'!$E$9+1,1))-AVERAGE(OFFSET($H$3,0,0,'Données projet'!$E$9+1,1))</f>
        <v>371.95849973474657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1.0818439477588981E-13</v>
      </c>
      <c r="AK147" s="14">
        <f t="shared" si="143"/>
        <v>1.6104228458716316E-12</v>
      </c>
      <c r="AL147" s="22">
        <f t="shared" si="112"/>
        <v>2.9932409441277661E-12</v>
      </c>
      <c r="AM147" s="62">
        <f t="shared" si="113"/>
        <v>293.33333333333633</v>
      </c>
      <c r="AN147" s="62">
        <f ca="1">AVERAGE(OFFSET($AM$3,0,0,'Données projet'!$E$10+1,1))-AVERAGE(OFFSET($H$3,0,0,'Données projet'!$E$10+1,1))</f>
        <v>389.12604446638119</v>
      </c>
      <c r="AO147" s="62">
        <f t="shared" si="144"/>
        <v>243.23852967152732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1.0286385077051818E-13</v>
      </c>
      <c r="P148" s="14">
        <f t="shared" si="141"/>
        <v>1.5402366592183556E-12</v>
      </c>
      <c r="Q148" s="22">
        <f t="shared" si="108"/>
        <v>2.8617333882306215E-12</v>
      </c>
      <c r="R148" s="62">
        <f t="shared" si="109"/>
        <v>293.33333333333616</v>
      </c>
      <c r="S148" s="62">
        <f ca="1">AVERAGE(OFFSET($R$3,0,0,'Données projet'!$E$9+1,1))-AVERAGE(OFFSET($H$3,0,0,'Données projet'!$E$9+1,1))</f>
        <v>371.95849973474657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1.0818439477588981E-13</v>
      </c>
      <c r="AK148" s="14">
        <f t="shared" si="143"/>
        <v>1.6104228458716316E-12</v>
      </c>
      <c r="AL148" s="22">
        <f t="shared" si="112"/>
        <v>2.9932409441277661E-12</v>
      </c>
      <c r="AM148" s="62">
        <f t="shared" si="113"/>
        <v>293.33333333333633</v>
      </c>
      <c r="AN148" s="62">
        <f ca="1">AVERAGE(OFFSET($AM$3,0,0,'Données projet'!$E$10+1,1))-AVERAGE(OFFSET($H$3,0,0,'Données projet'!$E$10+1,1))</f>
        <v>389.12604446638119</v>
      </c>
      <c r="AO148" s="62">
        <f t="shared" si="144"/>
        <v>243.23852967152732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1.0286385077051818E-13</v>
      </c>
      <c r="P149" s="14">
        <f t="shared" si="141"/>
        <v>1.5402366592183556E-12</v>
      </c>
      <c r="Q149" s="22">
        <f t="shared" si="108"/>
        <v>2.8617333882306215E-12</v>
      </c>
      <c r="R149" s="62">
        <f t="shared" si="109"/>
        <v>293.33333333333616</v>
      </c>
      <c r="S149" s="62">
        <f ca="1">AVERAGE(OFFSET($R$3,0,0,'Données projet'!$E$9+1,1))-AVERAGE(OFFSET($H$3,0,0,'Données projet'!$E$9+1,1))</f>
        <v>371.95849973474657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1.0818439477588981E-13</v>
      </c>
      <c r="AK149" s="14">
        <f t="shared" si="143"/>
        <v>1.6104228458716316E-12</v>
      </c>
      <c r="AL149" s="22">
        <f t="shared" si="112"/>
        <v>2.9932409441277661E-12</v>
      </c>
      <c r="AM149" s="62">
        <f t="shared" si="113"/>
        <v>293.33333333333633</v>
      </c>
      <c r="AN149" s="62">
        <f ca="1">AVERAGE(OFFSET($AM$3,0,0,'Données projet'!$E$10+1,1))-AVERAGE(OFFSET($H$3,0,0,'Données projet'!$E$10+1,1))</f>
        <v>389.12604446638119</v>
      </c>
      <c r="AO149" s="62">
        <f t="shared" si="144"/>
        <v>243.23852967152732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1.0286385077051818E-13</v>
      </c>
      <c r="P150" s="14">
        <f t="shared" si="141"/>
        <v>1.5402366592183556E-12</v>
      </c>
      <c r="Q150" s="22">
        <f t="shared" si="108"/>
        <v>2.8617333882306215E-12</v>
      </c>
      <c r="R150" s="62">
        <f t="shared" si="109"/>
        <v>293.33333333333616</v>
      </c>
      <c r="S150" s="62">
        <f ca="1">AVERAGE(OFFSET($R$3,0,0,'Données projet'!$E$9+1,1))-AVERAGE(OFFSET($H$3,0,0,'Données projet'!$E$9+1,1))</f>
        <v>371.95849973474657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1.0818439477588981E-13</v>
      </c>
      <c r="AK150" s="14">
        <f t="shared" si="143"/>
        <v>1.6104228458716316E-12</v>
      </c>
      <c r="AL150" s="22">
        <f t="shared" si="112"/>
        <v>2.9932409441277661E-12</v>
      </c>
      <c r="AM150" s="62">
        <f t="shared" si="113"/>
        <v>293.33333333333633</v>
      </c>
      <c r="AN150" s="62">
        <f ca="1">AVERAGE(OFFSET($AM$3,0,0,'Données projet'!$E$10+1,1))-AVERAGE(OFFSET($H$3,0,0,'Données projet'!$E$10+1,1))</f>
        <v>389.12604446638119</v>
      </c>
      <c r="AO150" s="62">
        <f t="shared" si="144"/>
        <v>243.23852967152732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1.0286385077051818E-13</v>
      </c>
      <c r="P151" s="14">
        <f t="shared" si="141"/>
        <v>1.5402366592183556E-12</v>
      </c>
      <c r="Q151" s="22">
        <f t="shared" si="108"/>
        <v>2.8617333882306215E-12</v>
      </c>
      <c r="R151" s="62">
        <f t="shared" si="109"/>
        <v>293.33333333333616</v>
      </c>
      <c r="S151" s="62">
        <f ca="1">AVERAGE(OFFSET($R$3,0,0,'Données projet'!$E$9+1,1))-AVERAGE(OFFSET($H$3,0,0,'Données projet'!$E$9+1,1))</f>
        <v>371.95849973474657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1.0818439477588981E-13</v>
      </c>
      <c r="AK151" s="14">
        <f t="shared" si="143"/>
        <v>1.6104228458716316E-12</v>
      </c>
      <c r="AL151" s="22">
        <f t="shared" si="112"/>
        <v>2.9932409441277661E-12</v>
      </c>
      <c r="AM151" s="62">
        <f t="shared" si="113"/>
        <v>293.33333333333633</v>
      </c>
      <c r="AN151" s="62">
        <f ca="1">AVERAGE(OFFSET($AM$3,0,0,'Données projet'!$E$10+1,1))-AVERAGE(OFFSET($H$3,0,0,'Données projet'!$E$10+1,1))</f>
        <v>389.12604446638119</v>
      </c>
      <c r="AO151" s="62">
        <f t="shared" si="144"/>
        <v>243.23852967152732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1.0286385077051818E-13</v>
      </c>
      <c r="P152" s="14">
        <f t="shared" si="141"/>
        <v>1.5402366592183556E-12</v>
      </c>
      <c r="Q152" s="22">
        <f t="shared" si="108"/>
        <v>2.8617333882306215E-12</v>
      </c>
      <c r="R152" s="62">
        <f t="shared" si="109"/>
        <v>293.33333333333616</v>
      </c>
      <c r="S152" s="62">
        <f ca="1">AVERAGE(OFFSET($R$3,0,0,'Données projet'!$E$9+1,1))-AVERAGE(OFFSET($H$3,0,0,'Données projet'!$E$9+1,1))</f>
        <v>371.95849973474657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1.0818439477588981E-13</v>
      </c>
      <c r="AK152" s="14">
        <f t="shared" si="143"/>
        <v>1.6104228458716316E-12</v>
      </c>
      <c r="AL152" s="22">
        <f t="shared" si="112"/>
        <v>2.9932409441277661E-12</v>
      </c>
      <c r="AM152" s="62">
        <f t="shared" si="113"/>
        <v>293.33333333333633</v>
      </c>
      <c r="AN152" s="62">
        <f ca="1">AVERAGE(OFFSET($AM$3,0,0,'Données projet'!$E$10+1,1))-AVERAGE(OFFSET($H$3,0,0,'Données projet'!$E$10+1,1))</f>
        <v>389.12604446638119</v>
      </c>
      <c r="AO152" s="62">
        <f t="shared" si="144"/>
        <v>243.23852967152732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1.0286385077051818E-13</v>
      </c>
      <c r="P153" s="14">
        <f t="shared" si="141"/>
        <v>1.5402366592183556E-12</v>
      </c>
      <c r="Q153" s="22">
        <f t="shared" si="108"/>
        <v>2.8617333882306215E-12</v>
      </c>
      <c r="R153" s="62">
        <f t="shared" si="109"/>
        <v>293.33333333333616</v>
      </c>
      <c r="S153" s="62">
        <f ca="1">AVERAGE(OFFSET($R$3,0,0,'Données projet'!$E$9+1,1))-AVERAGE(OFFSET($H$3,0,0,'Données projet'!$E$9+1,1))</f>
        <v>371.95849973474657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1.0818439477588981E-13</v>
      </c>
      <c r="AK153" s="14">
        <f t="shared" si="143"/>
        <v>1.6104228458716316E-12</v>
      </c>
      <c r="AL153" s="22">
        <f t="shared" si="112"/>
        <v>2.9932409441277661E-12</v>
      </c>
      <c r="AM153" s="62">
        <f t="shared" si="113"/>
        <v>293.33333333333633</v>
      </c>
      <c r="AN153" s="62">
        <f ca="1">AVERAGE(OFFSET($AM$3,0,0,'Données projet'!$E$10+1,1))-AVERAGE(OFFSET($H$3,0,0,'Données projet'!$E$10+1,1))</f>
        <v>389.12604446638119</v>
      </c>
      <c r="AO153" s="62">
        <f t="shared" si="144"/>
        <v>243.23852967152732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1.0286385077051818E-13</v>
      </c>
      <c r="P154" s="14">
        <f t="shared" si="141"/>
        <v>1.5402366592183556E-12</v>
      </c>
      <c r="Q154" s="22">
        <f t="shared" ref="Q154:Q203" si="162">(O154+P154)*0.475*44/12</f>
        <v>2.8617333882306215E-12</v>
      </c>
      <c r="R154" s="62">
        <f t="shared" si="109"/>
        <v>293.33333333333616</v>
      </c>
      <c r="S154" s="62">
        <f ca="1">AVERAGE(OFFSET($R$3,0,0,'Données projet'!$E$9+1,1))-AVERAGE(OFFSET($H$3,0,0,'Données projet'!$E$9+1,1))</f>
        <v>371.95849973474657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1.0818439477588981E-13</v>
      </c>
      <c r="AK154" s="14">
        <f t="shared" ref="AK154:AK203" si="164">EXP(-1.0587+0.8836*LN(AJ154)+0.284)</f>
        <v>1.6104228458716316E-12</v>
      </c>
      <c r="AL154" s="22">
        <f t="shared" ref="AL154:AL203" si="165">(AJ154+AK154)*0.475*44/12</f>
        <v>2.9932409441277661E-12</v>
      </c>
      <c r="AM154" s="62">
        <f t="shared" si="113"/>
        <v>293.33333333333633</v>
      </c>
      <c r="AN154" s="62">
        <f ca="1">AVERAGE(OFFSET($AM$3,0,0,'Données projet'!$E$10+1,1))-AVERAGE(OFFSET($H$3,0,0,'Données projet'!$E$10+1,1))</f>
        <v>389.12604446638119</v>
      </c>
      <c r="AO154" s="62">
        <f t="shared" si="144"/>
        <v>243.23852967152732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1.0286385077051818E-13</v>
      </c>
      <c r="P155" s="14">
        <f t="shared" si="141"/>
        <v>1.5402366592183556E-12</v>
      </c>
      <c r="Q155" s="22">
        <f t="shared" si="162"/>
        <v>2.8617333882306215E-12</v>
      </c>
      <c r="R155" s="62">
        <f t="shared" si="109"/>
        <v>293.33333333333616</v>
      </c>
      <c r="S155" s="62">
        <f ca="1">AVERAGE(OFFSET($R$3,0,0,'Données projet'!$E$9+1,1))-AVERAGE(OFFSET($H$3,0,0,'Données projet'!$E$9+1,1))</f>
        <v>371.95849973474657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1.0818439477588981E-13</v>
      </c>
      <c r="AK155" s="14">
        <f t="shared" si="164"/>
        <v>1.6104228458716316E-12</v>
      </c>
      <c r="AL155" s="22">
        <f t="shared" si="165"/>
        <v>2.9932409441277661E-12</v>
      </c>
      <c r="AM155" s="62">
        <f t="shared" si="113"/>
        <v>293.33333333333633</v>
      </c>
      <c r="AN155" s="62">
        <f ca="1">AVERAGE(OFFSET($AM$3,0,0,'Données projet'!$E$10+1,1))-AVERAGE(OFFSET($H$3,0,0,'Données projet'!$E$10+1,1))</f>
        <v>389.12604446638119</v>
      </c>
      <c r="AO155" s="62">
        <f t="shared" si="144"/>
        <v>243.23852967152732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1.0286385077051818E-13</v>
      </c>
      <c r="P156" s="14">
        <f t="shared" si="141"/>
        <v>1.5402366592183556E-12</v>
      </c>
      <c r="Q156" s="22">
        <f t="shared" si="162"/>
        <v>2.8617333882306215E-12</v>
      </c>
      <c r="R156" s="62">
        <f t="shared" si="109"/>
        <v>293.33333333333616</v>
      </c>
      <c r="S156" s="62">
        <f ca="1">AVERAGE(OFFSET($R$3,0,0,'Données projet'!$E$9+1,1))-AVERAGE(OFFSET($H$3,0,0,'Données projet'!$E$9+1,1))</f>
        <v>371.95849973474657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1.0818439477588981E-13</v>
      </c>
      <c r="AK156" s="14">
        <f t="shared" si="164"/>
        <v>1.6104228458716316E-12</v>
      </c>
      <c r="AL156" s="22">
        <f t="shared" si="165"/>
        <v>2.9932409441277661E-12</v>
      </c>
      <c r="AM156" s="62">
        <f t="shared" si="113"/>
        <v>293.33333333333633</v>
      </c>
      <c r="AN156" s="62">
        <f ca="1">AVERAGE(OFFSET($AM$3,0,0,'Données projet'!$E$10+1,1))-AVERAGE(OFFSET($H$3,0,0,'Données projet'!$E$10+1,1))</f>
        <v>389.12604446638119</v>
      </c>
      <c r="AO156" s="62">
        <f t="shared" si="144"/>
        <v>243.23852967152732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1.0286385077051818E-13</v>
      </c>
      <c r="P157" s="14">
        <f t="shared" si="141"/>
        <v>1.5402366592183556E-12</v>
      </c>
      <c r="Q157" s="22">
        <f t="shared" si="162"/>
        <v>2.8617333882306215E-12</v>
      </c>
      <c r="R157" s="62">
        <f t="shared" si="109"/>
        <v>293.33333333333616</v>
      </c>
      <c r="S157" s="62">
        <f ca="1">AVERAGE(OFFSET($R$3,0,0,'Données projet'!$E$9+1,1))-AVERAGE(OFFSET($H$3,0,0,'Données projet'!$E$9+1,1))</f>
        <v>371.95849973474657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1.0818439477588981E-13</v>
      </c>
      <c r="AK157" s="14">
        <f t="shared" si="164"/>
        <v>1.6104228458716316E-12</v>
      </c>
      <c r="AL157" s="22">
        <f t="shared" si="165"/>
        <v>2.9932409441277661E-12</v>
      </c>
      <c r="AM157" s="62">
        <f t="shared" si="113"/>
        <v>293.33333333333633</v>
      </c>
      <c r="AN157" s="62">
        <f ca="1">AVERAGE(OFFSET($AM$3,0,0,'Données projet'!$E$10+1,1))-AVERAGE(OFFSET($H$3,0,0,'Données projet'!$E$10+1,1))</f>
        <v>389.12604446638119</v>
      </c>
      <c r="AO157" s="62">
        <f t="shared" si="144"/>
        <v>243.23852967152732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1.0286385077051818E-13</v>
      </c>
      <c r="P158" s="14">
        <f t="shared" si="141"/>
        <v>1.5402366592183556E-12</v>
      </c>
      <c r="Q158" s="22">
        <f t="shared" si="162"/>
        <v>2.8617333882306215E-12</v>
      </c>
      <c r="R158" s="62">
        <f t="shared" si="109"/>
        <v>293.33333333333616</v>
      </c>
      <c r="S158" s="62">
        <f ca="1">AVERAGE(OFFSET($R$3,0,0,'Données projet'!$E$9+1,1))-AVERAGE(OFFSET($H$3,0,0,'Données projet'!$E$9+1,1))</f>
        <v>371.95849973474657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1.0818439477588981E-13</v>
      </c>
      <c r="AK158" s="14">
        <f t="shared" si="164"/>
        <v>1.6104228458716316E-12</v>
      </c>
      <c r="AL158" s="22">
        <f t="shared" si="165"/>
        <v>2.9932409441277661E-12</v>
      </c>
      <c r="AM158" s="62">
        <f t="shared" si="113"/>
        <v>293.33333333333633</v>
      </c>
      <c r="AN158" s="62">
        <f ca="1">AVERAGE(OFFSET($AM$3,0,0,'Données projet'!$E$10+1,1))-AVERAGE(OFFSET($H$3,0,0,'Données projet'!$E$10+1,1))</f>
        <v>389.12604446638119</v>
      </c>
      <c r="AO158" s="62">
        <f t="shared" si="144"/>
        <v>243.23852967152732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1.0286385077051818E-13</v>
      </c>
      <c r="P159" s="14">
        <f t="shared" si="141"/>
        <v>1.5402366592183556E-12</v>
      </c>
      <c r="Q159" s="22">
        <f t="shared" si="162"/>
        <v>2.8617333882306215E-12</v>
      </c>
      <c r="R159" s="62">
        <f t="shared" si="109"/>
        <v>293.33333333333616</v>
      </c>
      <c r="S159" s="62">
        <f ca="1">AVERAGE(OFFSET($R$3,0,0,'Données projet'!$E$9+1,1))-AVERAGE(OFFSET($H$3,0,0,'Données projet'!$E$9+1,1))</f>
        <v>371.95849973474657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1.0818439477588981E-13</v>
      </c>
      <c r="AK159" s="14">
        <f t="shared" si="164"/>
        <v>1.6104228458716316E-12</v>
      </c>
      <c r="AL159" s="22">
        <f t="shared" si="165"/>
        <v>2.9932409441277661E-12</v>
      </c>
      <c r="AM159" s="62">
        <f t="shared" si="113"/>
        <v>293.33333333333633</v>
      </c>
      <c r="AN159" s="62">
        <f ca="1">AVERAGE(OFFSET($AM$3,0,0,'Données projet'!$E$10+1,1))-AVERAGE(OFFSET($H$3,0,0,'Données projet'!$E$10+1,1))</f>
        <v>389.12604446638119</v>
      </c>
      <c r="AO159" s="62">
        <f t="shared" si="144"/>
        <v>243.23852967152732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1.0286385077051818E-13</v>
      </c>
      <c r="P160" s="14">
        <f t="shared" si="141"/>
        <v>1.5402366592183556E-12</v>
      </c>
      <c r="Q160" s="22">
        <f t="shared" si="162"/>
        <v>2.8617333882306215E-12</v>
      </c>
      <c r="R160" s="62">
        <f t="shared" si="109"/>
        <v>293.33333333333616</v>
      </c>
      <c r="S160" s="62">
        <f ca="1">AVERAGE(OFFSET($R$3,0,0,'Données projet'!$E$9+1,1))-AVERAGE(OFFSET($H$3,0,0,'Données projet'!$E$9+1,1))</f>
        <v>371.95849973474657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1.0818439477588981E-13</v>
      </c>
      <c r="AK160" s="14">
        <f t="shared" si="164"/>
        <v>1.6104228458716316E-12</v>
      </c>
      <c r="AL160" s="22">
        <f t="shared" si="165"/>
        <v>2.9932409441277661E-12</v>
      </c>
      <c r="AM160" s="62">
        <f t="shared" si="113"/>
        <v>293.33333333333633</v>
      </c>
      <c r="AN160" s="62">
        <f ca="1">AVERAGE(OFFSET($AM$3,0,0,'Données projet'!$E$10+1,1))-AVERAGE(OFFSET($H$3,0,0,'Données projet'!$E$10+1,1))</f>
        <v>389.12604446638119</v>
      </c>
      <c r="AO160" s="62">
        <f t="shared" si="144"/>
        <v>243.23852967152732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1.0286385077051818E-13</v>
      </c>
      <c r="P161" s="14">
        <f t="shared" si="141"/>
        <v>1.5402366592183556E-12</v>
      </c>
      <c r="Q161" s="22">
        <f t="shared" si="162"/>
        <v>2.8617333882306215E-12</v>
      </c>
      <c r="R161" s="62">
        <f t="shared" si="109"/>
        <v>293.33333333333616</v>
      </c>
      <c r="S161" s="62">
        <f ca="1">AVERAGE(OFFSET($R$3,0,0,'Données projet'!$E$9+1,1))-AVERAGE(OFFSET($H$3,0,0,'Données projet'!$E$9+1,1))</f>
        <v>371.95849973474657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1.0818439477588981E-13</v>
      </c>
      <c r="AK161" s="14">
        <f t="shared" si="164"/>
        <v>1.6104228458716316E-12</v>
      </c>
      <c r="AL161" s="22">
        <f t="shared" si="165"/>
        <v>2.9932409441277661E-12</v>
      </c>
      <c r="AM161" s="62">
        <f t="shared" si="113"/>
        <v>293.33333333333633</v>
      </c>
      <c r="AN161" s="62">
        <f ca="1">AVERAGE(OFFSET($AM$3,0,0,'Données projet'!$E$10+1,1))-AVERAGE(OFFSET($H$3,0,0,'Données projet'!$E$10+1,1))</f>
        <v>389.12604446638119</v>
      </c>
      <c r="AO161" s="62">
        <f t="shared" si="144"/>
        <v>243.23852967152732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1.0286385077051818E-13</v>
      </c>
      <c r="P162" s="14">
        <f t="shared" si="141"/>
        <v>1.5402366592183556E-12</v>
      </c>
      <c r="Q162" s="22">
        <f t="shared" si="162"/>
        <v>2.8617333882306215E-12</v>
      </c>
      <c r="R162" s="62">
        <f t="shared" si="109"/>
        <v>293.33333333333616</v>
      </c>
      <c r="S162" s="62">
        <f ca="1">AVERAGE(OFFSET($R$3,0,0,'Données projet'!$E$9+1,1))-AVERAGE(OFFSET($H$3,0,0,'Données projet'!$E$9+1,1))</f>
        <v>371.95849973474657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1.0818439477588981E-13</v>
      </c>
      <c r="AK162" s="14">
        <f t="shared" si="164"/>
        <v>1.6104228458716316E-12</v>
      </c>
      <c r="AL162" s="22">
        <f t="shared" si="165"/>
        <v>2.9932409441277661E-12</v>
      </c>
      <c r="AM162" s="62">
        <f t="shared" si="113"/>
        <v>293.33333333333633</v>
      </c>
      <c r="AN162" s="62">
        <f ca="1">AVERAGE(OFFSET($AM$3,0,0,'Données projet'!$E$10+1,1))-AVERAGE(OFFSET($H$3,0,0,'Données projet'!$E$10+1,1))</f>
        <v>389.12604446638119</v>
      </c>
      <c r="AO162" s="62">
        <f t="shared" si="144"/>
        <v>243.23852967152732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1.0286385077051818E-13</v>
      </c>
      <c r="P163" s="14">
        <f t="shared" si="141"/>
        <v>1.5402366592183556E-12</v>
      </c>
      <c r="Q163" s="22">
        <f t="shared" si="162"/>
        <v>2.8617333882306215E-12</v>
      </c>
      <c r="R163" s="62">
        <f t="shared" si="109"/>
        <v>293.33333333333616</v>
      </c>
      <c r="S163" s="62">
        <f ca="1">AVERAGE(OFFSET($R$3,0,0,'Données projet'!$E$9+1,1))-AVERAGE(OFFSET($H$3,0,0,'Données projet'!$E$9+1,1))</f>
        <v>371.95849973474657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1.0818439477588981E-13</v>
      </c>
      <c r="AK163" s="14">
        <f t="shared" si="164"/>
        <v>1.6104228458716316E-12</v>
      </c>
      <c r="AL163" s="22">
        <f t="shared" si="165"/>
        <v>2.9932409441277661E-12</v>
      </c>
      <c r="AM163" s="62">
        <f t="shared" si="113"/>
        <v>293.33333333333633</v>
      </c>
      <c r="AN163" s="62">
        <f ca="1">AVERAGE(OFFSET($AM$3,0,0,'Données projet'!$E$10+1,1))-AVERAGE(OFFSET($H$3,0,0,'Données projet'!$E$10+1,1))</f>
        <v>389.12604446638119</v>
      </c>
      <c r="AO163" s="62">
        <f t="shared" si="144"/>
        <v>243.23852967152732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1.0286385077051818E-13</v>
      </c>
      <c r="P164" s="14">
        <f t="shared" si="141"/>
        <v>1.5402366592183556E-12</v>
      </c>
      <c r="Q164" s="22">
        <f t="shared" si="162"/>
        <v>2.8617333882306215E-12</v>
      </c>
      <c r="R164" s="62">
        <f t="shared" si="109"/>
        <v>293.33333333333616</v>
      </c>
      <c r="S164" s="62">
        <f ca="1">AVERAGE(OFFSET($R$3,0,0,'Données projet'!$E$9+1,1))-AVERAGE(OFFSET($H$3,0,0,'Données projet'!$E$9+1,1))</f>
        <v>371.95849973474657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1.0818439477588981E-13</v>
      </c>
      <c r="AK164" s="14">
        <f t="shared" si="164"/>
        <v>1.6104228458716316E-12</v>
      </c>
      <c r="AL164" s="22">
        <f t="shared" si="165"/>
        <v>2.9932409441277661E-12</v>
      </c>
      <c r="AM164" s="62">
        <f t="shared" si="113"/>
        <v>293.33333333333633</v>
      </c>
      <c r="AN164" s="62">
        <f ca="1">AVERAGE(OFFSET($AM$3,0,0,'Données projet'!$E$10+1,1))-AVERAGE(OFFSET($H$3,0,0,'Données projet'!$E$10+1,1))</f>
        <v>389.12604446638119</v>
      </c>
      <c r="AO164" s="62">
        <f t="shared" si="144"/>
        <v>243.23852967152732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1.0286385077051818E-13</v>
      </c>
      <c r="P165" s="14">
        <f t="shared" si="141"/>
        <v>1.5402366592183556E-12</v>
      </c>
      <c r="Q165" s="22">
        <f t="shared" si="162"/>
        <v>2.8617333882306215E-12</v>
      </c>
      <c r="R165" s="62">
        <f t="shared" si="109"/>
        <v>293.33333333333616</v>
      </c>
      <c r="S165" s="62">
        <f ca="1">AVERAGE(OFFSET($R$3,0,0,'Données projet'!$E$9+1,1))-AVERAGE(OFFSET($H$3,0,0,'Données projet'!$E$9+1,1))</f>
        <v>371.95849973474657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1.0818439477588981E-13</v>
      </c>
      <c r="AK165" s="14">
        <f t="shared" si="164"/>
        <v>1.6104228458716316E-12</v>
      </c>
      <c r="AL165" s="22">
        <f t="shared" si="165"/>
        <v>2.9932409441277661E-12</v>
      </c>
      <c r="AM165" s="62">
        <f t="shared" si="113"/>
        <v>293.33333333333633</v>
      </c>
      <c r="AN165" s="62">
        <f ca="1">AVERAGE(OFFSET($AM$3,0,0,'Données projet'!$E$10+1,1))-AVERAGE(OFFSET($H$3,0,0,'Données projet'!$E$10+1,1))</f>
        <v>389.12604446638119</v>
      </c>
      <c r="AO165" s="62">
        <f t="shared" si="144"/>
        <v>243.23852967152732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1.0286385077051818E-13</v>
      </c>
      <c r="P166" s="14">
        <f t="shared" si="141"/>
        <v>1.5402366592183556E-12</v>
      </c>
      <c r="Q166" s="22">
        <f t="shared" si="162"/>
        <v>2.8617333882306215E-12</v>
      </c>
      <c r="R166" s="62">
        <f t="shared" si="109"/>
        <v>293.33333333333616</v>
      </c>
      <c r="S166" s="62">
        <f ca="1">AVERAGE(OFFSET($R$3,0,0,'Données projet'!$E$9+1,1))-AVERAGE(OFFSET($H$3,0,0,'Données projet'!$E$9+1,1))</f>
        <v>371.95849973474657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1.0818439477588981E-13</v>
      </c>
      <c r="AK166" s="14">
        <f t="shared" si="164"/>
        <v>1.6104228458716316E-12</v>
      </c>
      <c r="AL166" s="22">
        <f t="shared" si="165"/>
        <v>2.9932409441277661E-12</v>
      </c>
      <c r="AM166" s="62">
        <f t="shared" si="113"/>
        <v>293.33333333333633</v>
      </c>
      <c r="AN166" s="62">
        <f ca="1">AVERAGE(OFFSET($AM$3,0,0,'Données projet'!$E$10+1,1))-AVERAGE(OFFSET($H$3,0,0,'Données projet'!$E$10+1,1))</f>
        <v>389.12604446638119</v>
      </c>
      <c r="AO166" s="62">
        <f t="shared" si="144"/>
        <v>243.23852967152732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1.0286385077051818E-13</v>
      </c>
      <c r="P167" s="14">
        <f t="shared" si="141"/>
        <v>1.5402366592183556E-12</v>
      </c>
      <c r="Q167" s="22">
        <f t="shared" si="162"/>
        <v>2.8617333882306215E-12</v>
      </c>
      <c r="R167" s="62">
        <f t="shared" si="109"/>
        <v>293.33333333333616</v>
      </c>
      <c r="S167" s="62">
        <f ca="1">AVERAGE(OFFSET($R$3,0,0,'Données projet'!$E$9+1,1))-AVERAGE(OFFSET($H$3,0,0,'Données projet'!$E$9+1,1))</f>
        <v>371.95849973474657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1.0818439477588981E-13</v>
      </c>
      <c r="AK167" s="14">
        <f t="shared" si="164"/>
        <v>1.6104228458716316E-12</v>
      </c>
      <c r="AL167" s="22">
        <f t="shared" si="165"/>
        <v>2.9932409441277661E-12</v>
      </c>
      <c r="AM167" s="62">
        <f t="shared" si="113"/>
        <v>293.33333333333633</v>
      </c>
      <c r="AN167" s="62">
        <f ca="1">AVERAGE(OFFSET($AM$3,0,0,'Données projet'!$E$10+1,1))-AVERAGE(OFFSET($H$3,0,0,'Données projet'!$E$10+1,1))</f>
        <v>389.12604446638119</v>
      </c>
      <c r="AO167" s="62">
        <f t="shared" si="144"/>
        <v>243.23852967152732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1.0286385077051818E-13</v>
      </c>
      <c r="P168" s="14">
        <f t="shared" si="141"/>
        <v>1.5402366592183556E-12</v>
      </c>
      <c r="Q168" s="22">
        <f t="shared" si="162"/>
        <v>2.8617333882306215E-12</v>
      </c>
      <c r="R168" s="62">
        <f t="shared" si="109"/>
        <v>293.33333333333616</v>
      </c>
      <c r="S168" s="62">
        <f ca="1">AVERAGE(OFFSET($R$3,0,0,'Données projet'!$E$9+1,1))-AVERAGE(OFFSET($H$3,0,0,'Données projet'!$E$9+1,1))</f>
        <v>371.95849973474657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1.0818439477588981E-13</v>
      </c>
      <c r="AK168" s="14">
        <f t="shared" si="164"/>
        <v>1.6104228458716316E-12</v>
      </c>
      <c r="AL168" s="22">
        <f t="shared" si="165"/>
        <v>2.9932409441277661E-12</v>
      </c>
      <c r="AM168" s="62">
        <f t="shared" si="113"/>
        <v>293.33333333333633</v>
      </c>
      <c r="AN168" s="62">
        <f ca="1">AVERAGE(OFFSET($AM$3,0,0,'Données projet'!$E$10+1,1))-AVERAGE(OFFSET($H$3,0,0,'Données projet'!$E$10+1,1))</f>
        <v>389.12604446638119</v>
      </c>
      <c r="AO168" s="62">
        <f t="shared" si="144"/>
        <v>243.23852967152732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1.0286385077051818E-13</v>
      </c>
      <c r="P169" s="14">
        <f t="shared" si="141"/>
        <v>1.5402366592183556E-12</v>
      </c>
      <c r="Q169" s="22">
        <f t="shared" si="162"/>
        <v>2.8617333882306215E-12</v>
      </c>
      <c r="R169" s="62">
        <f t="shared" si="109"/>
        <v>293.33333333333616</v>
      </c>
      <c r="S169" s="62">
        <f ca="1">AVERAGE(OFFSET($R$3,0,0,'Données projet'!$E$9+1,1))-AVERAGE(OFFSET($H$3,0,0,'Données projet'!$E$9+1,1))</f>
        <v>371.95849973474657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1.0818439477588981E-13</v>
      </c>
      <c r="AK169" s="14">
        <f t="shared" si="164"/>
        <v>1.6104228458716316E-12</v>
      </c>
      <c r="AL169" s="22">
        <f t="shared" si="165"/>
        <v>2.9932409441277661E-12</v>
      </c>
      <c r="AM169" s="62">
        <f t="shared" si="113"/>
        <v>293.33333333333633</v>
      </c>
      <c r="AN169" s="62">
        <f ca="1">AVERAGE(OFFSET($AM$3,0,0,'Données projet'!$E$10+1,1))-AVERAGE(OFFSET($H$3,0,0,'Données projet'!$E$10+1,1))</f>
        <v>389.12604446638119</v>
      </c>
      <c r="AO169" s="62">
        <f t="shared" si="144"/>
        <v>243.23852967152732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1.0286385077051818E-13</v>
      </c>
      <c r="P170" s="14">
        <f t="shared" si="141"/>
        <v>1.5402366592183556E-12</v>
      </c>
      <c r="Q170" s="22">
        <f t="shared" si="162"/>
        <v>2.8617333882306215E-12</v>
      </c>
      <c r="R170" s="62">
        <f t="shared" si="109"/>
        <v>293.33333333333616</v>
      </c>
      <c r="S170" s="62">
        <f ca="1">AVERAGE(OFFSET($R$3,0,0,'Données projet'!$E$9+1,1))-AVERAGE(OFFSET($H$3,0,0,'Données projet'!$E$9+1,1))</f>
        <v>371.95849973474657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1.0818439477588981E-13</v>
      </c>
      <c r="AK170" s="14">
        <f t="shared" si="164"/>
        <v>1.6104228458716316E-12</v>
      </c>
      <c r="AL170" s="22">
        <f t="shared" si="165"/>
        <v>2.9932409441277661E-12</v>
      </c>
      <c r="AM170" s="62">
        <f t="shared" si="113"/>
        <v>293.33333333333633</v>
      </c>
      <c r="AN170" s="62">
        <f ca="1">AVERAGE(OFFSET($AM$3,0,0,'Données projet'!$E$10+1,1))-AVERAGE(OFFSET($H$3,0,0,'Données projet'!$E$10+1,1))</f>
        <v>389.12604446638119</v>
      </c>
      <c r="AO170" s="62">
        <f t="shared" si="144"/>
        <v>243.23852967152732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1.0286385077051818E-13</v>
      </c>
      <c r="P171" s="14">
        <f t="shared" si="141"/>
        <v>1.5402366592183556E-12</v>
      </c>
      <c r="Q171" s="22">
        <f t="shared" si="162"/>
        <v>2.8617333882306215E-12</v>
      </c>
      <c r="R171" s="62">
        <f t="shared" si="109"/>
        <v>293.33333333333616</v>
      </c>
      <c r="S171" s="62">
        <f ca="1">AVERAGE(OFFSET($R$3,0,0,'Données projet'!$E$9+1,1))-AVERAGE(OFFSET($H$3,0,0,'Données projet'!$E$9+1,1))</f>
        <v>371.95849973474657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1.0818439477588981E-13</v>
      </c>
      <c r="AK171" s="14">
        <f t="shared" si="164"/>
        <v>1.6104228458716316E-12</v>
      </c>
      <c r="AL171" s="22">
        <f t="shared" si="165"/>
        <v>2.9932409441277661E-12</v>
      </c>
      <c r="AM171" s="62">
        <f t="shared" si="113"/>
        <v>293.33333333333633</v>
      </c>
      <c r="AN171" s="62">
        <f ca="1">AVERAGE(OFFSET($AM$3,0,0,'Données projet'!$E$10+1,1))-AVERAGE(OFFSET($H$3,0,0,'Données projet'!$E$10+1,1))</f>
        <v>389.12604446638119</v>
      </c>
      <c r="AO171" s="62">
        <f t="shared" si="144"/>
        <v>243.23852967152732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1.0286385077051818E-13</v>
      </c>
      <c r="P172" s="14">
        <f t="shared" si="141"/>
        <v>1.5402366592183556E-12</v>
      </c>
      <c r="Q172" s="22">
        <f t="shared" si="162"/>
        <v>2.8617333882306215E-12</v>
      </c>
      <c r="R172" s="62">
        <f t="shared" si="109"/>
        <v>293.33333333333616</v>
      </c>
      <c r="S172" s="62">
        <f ca="1">AVERAGE(OFFSET($R$3,0,0,'Données projet'!$E$9+1,1))-AVERAGE(OFFSET($H$3,0,0,'Données projet'!$E$9+1,1))</f>
        <v>371.95849973474657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1.0818439477588981E-13</v>
      </c>
      <c r="AK172" s="14">
        <f t="shared" si="164"/>
        <v>1.6104228458716316E-12</v>
      </c>
      <c r="AL172" s="22">
        <f t="shared" si="165"/>
        <v>2.9932409441277661E-12</v>
      </c>
      <c r="AM172" s="62">
        <f t="shared" si="113"/>
        <v>293.33333333333633</v>
      </c>
      <c r="AN172" s="62">
        <f ca="1">AVERAGE(OFFSET($AM$3,0,0,'Données projet'!$E$10+1,1))-AVERAGE(OFFSET($H$3,0,0,'Données projet'!$E$10+1,1))</f>
        <v>389.12604446638119</v>
      </c>
      <c r="AO172" s="62">
        <f t="shared" si="144"/>
        <v>243.23852967152732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1.0286385077051818E-13</v>
      </c>
      <c r="P173" s="14">
        <f t="shared" si="141"/>
        <v>1.5402366592183556E-12</v>
      </c>
      <c r="Q173" s="22">
        <f t="shared" si="162"/>
        <v>2.8617333882306215E-12</v>
      </c>
      <c r="R173" s="62">
        <f t="shared" si="109"/>
        <v>293.33333333333616</v>
      </c>
      <c r="S173" s="62">
        <f ca="1">AVERAGE(OFFSET($R$3,0,0,'Données projet'!$E$9+1,1))-AVERAGE(OFFSET($H$3,0,0,'Données projet'!$E$9+1,1))</f>
        <v>371.95849973474657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1.0818439477588981E-13</v>
      </c>
      <c r="AK173" s="14">
        <f t="shared" si="164"/>
        <v>1.6104228458716316E-12</v>
      </c>
      <c r="AL173" s="22">
        <f t="shared" si="165"/>
        <v>2.9932409441277661E-12</v>
      </c>
      <c r="AM173" s="62">
        <f t="shared" si="113"/>
        <v>293.33333333333633</v>
      </c>
      <c r="AN173" s="62">
        <f ca="1">AVERAGE(OFFSET($AM$3,0,0,'Données projet'!$E$10+1,1))-AVERAGE(OFFSET($H$3,0,0,'Données projet'!$E$10+1,1))</f>
        <v>389.12604446638119</v>
      </c>
      <c r="AO173" s="62">
        <f t="shared" si="144"/>
        <v>243.23852967152732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1.0286385077051818E-13</v>
      </c>
      <c r="P174" s="14">
        <f t="shared" si="141"/>
        <v>1.5402366592183556E-12</v>
      </c>
      <c r="Q174" s="22">
        <f t="shared" si="162"/>
        <v>2.8617333882306215E-12</v>
      </c>
      <c r="R174" s="62">
        <f t="shared" si="109"/>
        <v>293.33333333333616</v>
      </c>
      <c r="S174" s="62">
        <f ca="1">AVERAGE(OFFSET($R$3,0,0,'Données projet'!$E$9+1,1))-AVERAGE(OFFSET($H$3,0,0,'Données projet'!$E$9+1,1))</f>
        <v>371.95849973474657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1.0818439477588981E-13</v>
      </c>
      <c r="AK174" s="14">
        <f t="shared" si="164"/>
        <v>1.6104228458716316E-12</v>
      </c>
      <c r="AL174" s="22">
        <f t="shared" si="165"/>
        <v>2.9932409441277661E-12</v>
      </c>
      <c r="AM174" s="62">
        <f t="shared" si="113"/>
        <v>293.33333333333633</v>
      </c>
      <c r="AN174" s="62">
        <f ca="1">AVERAGE(OFFSET($AM$3,0,0,'Données projet'!$E$10+1,1))-AVERAGE(OFFSET($H$3,0,0,'Données projet'!$E$10+1,1))</f>
        <v>389.12604446638119</v>
      </c>
      <c r="AO174" s="62">
        <f t="shared" si="144"/>
        <v>243.23852967152732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1.0286385077051818E-13</v>
      </c>
      <c r="P175" s="14">
        <f t="shared" si="141"/>
        <v>1.5402366592183556E-12</v>
      </c>
      <c r="Q175" s="22">
        <f t="shared" si="162"/>
        <v>2.8617333882306215E-12</v>
      </c>
      <c r="R175" s="62">
        <f t="shared" si="109"/>
        <v>293.33333333333616</v>
      </c>
      <c r="S175" s="62">
        <f ca="1">AVERAGE(OFFSET($R$3,0,0,'Données projet'!$E$9+1,1))-AVERAGE(OFFSET($H$3,0,0,'Données projet'!$E$9+1,1))</f>
        <v>371.95849973474657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1.0818439477588981E-13</v>
      </c>
      <c r="AK175" s="14">
        <f t="shared" si="164"/>
        <v>1.6104228458716316E-12</v>
      </c>
      <c r="AL175" s="22">
        <f t="shared" si="165"/>
        <v>2.9932409441277661E-12</v>
      </c>
      <c r="AM175" s="62">
        <f t="shared" si="113"/>
        <v>293.33333333333633</v>
      </c>
      <c r="AN175" s="62">
        <f ca="1">AVERAGE(OFFSET($AM$3,0,0,'Données projet'!$E$10+1,1))-AVERAGE(OFFSET($H$3,0,0,'Données projet'!$E$10+1,1))</f>
        <v>389.12604446638119</v>
      </c>
      <c r="AO175" s="62">
        <f t="shared" si="144"/>
        <v>243.23852967152732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1.0286385077051818E-13</v>
      </c>
      <c r="P176" s="14">
        <f t="shared" si="141"/>
        <v>1.5402366592183556E-12</v>
      </c>
      <c r="Q176" s="22">
        <f t="shared" si="162"/>
        <v>2.8617333882306215E-12</v>
      </c>
      <c r="R176" s="62">
        <f t="shared" si="109"/>
        <v>293.33333333333616</v>
      </c>
      <c r="S176" s="62">
        <f ca="1">AVERAGE(OFFSET($R$3,0,0,'Données projet'!$E$9+1,1))-AVERAGE(OFFSET($H$3,0,0,'Données projet'!$E$9+1,1))</f>
        <v>371.95849973474657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1.0818439477588981E-13</v>
      </c>
      <c r="AK176" s="14">
        <f t="shared" si="164"/>
        <v>1.6104228458716316E-12</v>
      </c>
      <c r="AL176" s="22">
        <f t="shared" si="165"/>
        <v>2.9932409441277661E-12</v>
      </c>
      <c r="AM176" s="62">
        <f t="shared" si="113"/>
        <v>293.33333333333633</v>
      </c>
      <c r="AN176" s="62">
        <f ca="1">AVERAGE(OFFSET($AM$3,0,0,'Données projet'!$E$10+1,1))-AVERAGE(OFFSET($H$3,0,0,'Données projet'!$E$10+1,1))</f>
        <v>389.12604446638119</v>
      </c>
      <c r="AO176" s="62">
        <f t="shared" si="144"/>
        <v>243.23852967152732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1.0286385077051818E-13</v>
      </c>
      <c r="P177" s="14">
        <f t="shared" si="141"/>
        <v>1.5402366592183556E-12</v>
      </c>
      <c r="Q177" s="22">
        <f t="shared" si="162"/>
        <v>2.8617333882306215E-12</v>
      </c>
      <c r="R177" s="62">
        <f t="shared" si="109"/>
        <v>293.33333333333616</v>
      </c>
      <c r="S177" s="62">
        <f ca="1">AVERAGE(OFFSET($R$3,0,0,'Données projet'!$E$9+1,1))-AVERAGE(OFFSET($H$3,0,0,'Données projet'!$E$9+1,1))</f>
        <v>371.95849973474657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1.0818439477588981E-13</v>
      </c>
      <c r="AK177" s="14">
        <f t="shared" si="164"/>
        <v>1.6104228458716316E-12</v>
      </c>
      <c r="AL177" s="22">
        <f t="shared" si="165"/>
        <v>2.9932409441277661E-12</v>
      </c>
      <c r="AM177" s="62">
        <f t="shared" si="113"/>
        <v>293.33333333333633</v>
      </c>
      <c r="AN177" s="62">
        <f ca="1">AVERAGE(OFFSET($AM$3,0,0,'Données projet'!$E$10+1,1))-AVERAGE(OFFSET($H$3,0,0,'Données projet'!$E$10+1,1))</f>
        <v>389.12604446638119</v>
      </c>
      <c r="AO177" s="62">
        <f t="shared" si="144"/>
        <v>243.23852967152732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1.0286385077051818E-13</v>
      </c>
      <c r="P178" s="14">
        <f t="shared" si="141"/>
        <v>1.5402366592183556E-12</v>
      </c>
      <c r="Q178" s="22">
        <f t="shared" si="162"/>
        <v>2.8617333882306215E-12</v>
      </c>
      <c r="R178" s="62">
        <f t="shared" si="109"/>
        <v>293.33333333333616</v>
      </c>
      <c r="S178" s="62">
        <f ca="1">AVERAGE(OFFSET($R$3,0,0,'Données projet'!$E$9+1,1))-AVERAGE(OFFSET($H$3,0,0,'Données projet'!$E$9+1,1))</f>
        <v>371.95849973474657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1.0818439477588981E-13</v>
      </c>
      <c r="AK178" s="14">
        <f t="shared" si="164"/>
        <v>1.6104228458716316E-12</v>
      </c>
      <c r="AL178" s="22">
        <f t="shared" si="165"/>
        <v>2.9932409441277661E-12</v>
      </c>
      <c r="AM178" s="62">
        <f t="shared" si="113"/>
        <v>293.33333333333633</v>
      </c>
      <c r="AN178" s="62">
        <f ca="1">AVERAGE(OFFSET($AM$3,0,0,'Données projet'!$E$10+1,1))-AVERAGE(OFFSET($H$3,0,0,'Données projet'!$E$10+1,1))</f>
        <v>389.12604446638119</v>
      </c>
      <c r="AO178" s="62">
        <f t="shared" si="144"/>
        <v>243.23852967152732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1.0286385077051818E-13</v>
      </c>
      <c r="P179" s="14">
        <f t="shared" si="141"/>
        <v>1.5402366592183556E-12</v>
      </c>
      <c r="Q179" s="22">
        <f t="shared" si="162"/>
        <v>2.8617333882306215E-12</v>
      </c>
      <c r="R179" s="62">
        <f t="shared" si="109"/>
        <v>293.33333333333616</v>
      </c>
      <c r="S179" s="62">
        <f ca="1">AVERAGE(OFFSET($R$3,0,0,'Données projet'!$E$9+1,1))-AVERAGE(OFFSET($H$3,0,0,'Données projet'!$E$9+1,1))</f>
        <v>371.95849973474657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1.0818439477588981E-13</v>
      </c>
      <c r="AK179" s="14">
        <f t="shared" si="164"/>
        <v>1.6104228458716316E-12</v>
      </c>
      <c r="AL179" s="22">
        <f t="shared" si="165"/>
        <v>2.9932409441277661E-12</v>
      </c>
      <c r="AM179" s="62">
        <f t="shared" si="113"/>
        <v>293.33333333333633</v>
      </c>
      <c r="AN179" s="62">
        <f ca="1">AVERAGE(OFFSET($AM$3,0,0,'Données projet'!$E$10+1,1))-AVERAGE(OFFSET($H$3,0,0,'Données projet'!$E$10+1,1))</f>
        <v>389.12604446638119</v>
      </c>
      <c r="AO179" s="62">
        <f t="shared" si="144"/>
        <v>243.23852967152732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1.0286385077051818E-13</v>
      </c>
      <c r="P180" s="14">
        <f t="shared" si="141"/>
        <v>1.5402366592183556E-12</v>
      </c>
      <c r="Q180" s="22">
        <f t="shared" si="162"/>
        <v>2.8617333882306215E-12</v>
      </c>
      <c r="R180" s="62">
        <f t="shared" si="109"/>
        <v>293.33333333333616</v>
      </c>
      <c r="S180" s="62">
        <f ca="1">AVERAGE(OFFSET($R$3,0,0,'Données projet'!$E$9+1,1))-AVERAGE(OFFSET($H$3,0,0,'Données projet'!$E$9+1,1))</f>
        <v>371.95849973474657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1.0818439477588981E-13</v>
      </c>
      <c r="AK180" s="14">
        <f t="shared" si="164"/>
        <v>1.6104228458716316E-12</v>
      </c>
      <c r="AL180" s="22">
        <f t="shared" si="165"/>
        <v>2.9932409441277661E-12</v>
      </c>
      <c r="AM180" s="62">
        <f t="shared" si="113"/>
        <v>293.33333333333633</v>
      </c>
      <c r="AN180" s="62">
        <f ca="1">AVERAGE(OFFSET($AM$3,0,0,'Données projet'!$E$10+1,1))-AVERAGE(OFFSET($H$3,0,0,'Données projet'!$E$10+1,1))</f>
        <v>389.12604446638119</v>
      </c>
      <c r="AO180" s="62">
        <f t="shared" si="144"/>
        <v>243.23852967152732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1.0286385077051818E-13</v>
      </c>
      <c r="P181" s="14">
        <f t="shared" si="141"/>
        <v>1.5402366592183556E-12</v>
      </c>
      <c r="Q181" s="22">
        <f t="shared" si="162"/>
        <v>2.8617333882306215E-12</v>
      </c>
      <c r="R181" s="62">
        <f t="shared" si="109"/>
        <v>293.33333333333616</v>
      </c>
      <c r="S181" s="62">
        <f ca="1">AVERAGE(OFFSET($R$3,0,0,'Données projet'!$E$9+1,1))-AVERAGE(OFFSET($H$3,0,0,'Données projet'!$E$9+1,1))</f>
        <v>371.95849973474657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1.0818439477588981E-13</v>
      </c>
      <c r="AK181" s="14">
        <f t="shared" si="164"/>
        <v>1.6104228458716316E-12</v>
      </c>
      <c r="AL181" s="22">
        <f t="shared" si="165"/>
        <v>2.9932409441277661E-12</v>
      </c>
      <c r="AM181" s="62">
        <f t="shared" si="113"/>
        <v>293.33333333333633</v>
      </c>
      <c r="AN181" s="62">
        <f ca="1">AVERAGE(OFFSET($AM$3,0,0,'Données projet'!$E$10+1,1))-AVERAGE(OFFSET($H$3,0,0,'Données projet'!$E$10+1,1))</f>
        <v>389.12604446638119</v>
      </c>
      <c r="AO181" s="62">
        <f t="shared" si="144"/>
        <v>243.23852967152732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1.0286385077051818E-13</v>
      </c>
      <c r="P182" s="14">
        <f t="shared" si="141"/>
        <v>1.5402366592183556E-12</v>
      </c>
      <c r="Q182" s="22">
        <f t="shared" si="162"/>
        <v>2.8617333882306215E-12</v>
      </c>
      <c r="R182" s="62">
        <f t="shared" si="109"/>
        <v>293.33333333333616</v>
      </c>
      <c r="S182" s="62">
        <f ca="1">AVERAGE(OFFSET($R$3,0,0,'Données projet'!$E$9+1,1))-AVERAGE(OFFSET($H$3,0,0,'Données projet'!$E$9+1,1))</f>
        <v>371.95849973474657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1.0818439477588981E-13</v>
      </c>
      <c r="AK182" s="14">
        <f t="shared" si="164"/>
        <v>1.6104228458716316E-12</v>
      </c>
      <c r="AL182" s="22">
        <f t="shared" si="165"/>
        <v>2.9932409441277661E-12</v>
      </c>
      <c r="AM182" s="62">
        <f t="shared" si="113"/>
        <v>293.33333333333633</v>
      </c>
      <c r="AN182" s="62">
        <f ca="1">AVERAGE(OFFSET($AM$3,0,0,'Données projet'!$E$10+1,1))-AVERAGE(OFFSET($H$3,0,0,'Données projet'!$E$10+1,1))</f>
        <v>389.12604446638119</v>
      </c>
      <c r="AO182" s="62">
        <f t="shared" si="144"/>
        <v>243.23852967152732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1.0286385077051818E-13</v>
      </c>
      <c r="P183" s="14">
        <f t="shared" si="141"/>
        <v>1.5402366592183556E-12</v>
      </c>
      <c r="Q183" s="22">
        <f t="shared" si="162"/>
        <v>2.8617333882306215E-12</v>
      </c>
      <c r="R183" s="62">
        <f t="shared" si="109"/>
        <v>293.33333333333616</v>
      </c>
      <c r="S183" s="62">
        <f ca="1">AVERAGE(OFFSET($R$3,0,0,'Données projet'!$E$9+1,1))-AVERAGE(OFFSET($H$3,0,0,'Données projet'!$E$9+1,1))</f>
        <v>371.95849973474657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1.0818439477588981E-13</v>
      </c>
      <c r="AK183" s="14">
        <f t="shared" si="164"/>
        <v>1.6104228458716316E-12</v>
      </c>
      <c r="AL183" s="22">
        <f t="shared" si="165"/>
        <v>2.9932409441277661E-12</v>
      </c>
      <c r="AM183" s="62">
        <f t="shared" si="113"/>
        <v>293.33333333333633</v>
      </c>
      <c r="AN183" s="62">
        <f ca="1">AVERAGE(OFFSET($AM$3,0,0,'Données projet'!$E$10+1,1))-AVERAGE(OFFSET($H$3,0,0,'Données projet'!$E$10+1,1))</f>
        <v>389.12604446638119</v>
      </c>
      <c r="AO183" s="62">
        <f t="shared" si="144"/>
        <v>243.23852967152732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1.0286385077051818E-13</v>
      </c>
      <c r="P184" s="14">
        <f t="shared" si="141"/>
        <v>1.5402366592183556E-12</v>
      </c>
      <c r="Q184" s="22">
        <f t="shared" si="162"/>
        <v>2.8617333882306215E-12</v>
      </c>
      <c r="R184" s="62">
        <f t="shared" si="109"/>
        <v>293.33333333333616</v>
      </c>
      <c r="S184" s="62">
        <f ca="1">AVERAGE(OFFSET($R$3,0,0,'Données projet'!$E$9+1,1))-AVERAGE(OFFSET($H$3,0,0,'Données projet'!$E$9+1,1))</f>
        <v>371.95849973474657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1.0818439477588981E-13</v>
      </c>
      <c r="AK184" s="14">
        <f t="shared" si="164"/>
        <v>1.6104228458716316E-12</v>
      </c>
      <c r="AL184" s="22">
        <f t="shared" si="165"/>
        <v>2.9932409441277661E-12</v>
      </c>
      <c r="AM184" s="62">
        <f t="shared" si="113"/>
        <v>293.33333333333633</v>
      </c>
      <c r="AN184" s="62">
        <f ca="1">AVERAGE(OFFSET($AM$3,0,0,'Données projet'!$E$10+1,1))-AVERAGE(OFFSET($H$3,0,0,'Données projet'!$E$10+1,1))</f>
        <v>389.12604446638119</v>
      </c>
      <c r="AO184" s="62">
        <f t="shared" si="144"/>
        <v>243.23852967152732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1.0286385077051818E-13</v>
      </c>
      <c r="P185" s="14">
        <f t="shared" si="141"/>
        <v>1.5402366592183556E-12</v>
      </c>
      <c r="Q185" s="22">
        <f t="shared" si="162"/>
        <v>2.8617333882306215E-12</v>
      </c>
      <c r="R185" s="62">
        <f t="shared" si="109"/>
        <v>293.33333333333616</v>
      </c>
      <c r="S185" s="62">
        <f ca="1">AVERAGE(OFFSET($R$3,0,0,'Données projet'!$E$9+1,1))-AVERAGE(OFFSET($H$3,0,0,'Données projet'!$E$9+1,1))</f>
        <v>371.95849973474657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1.0818439477588981E-13</v>
      </c>
      <c r="AK185" s="14">
        <f t="shared" si="164"/>
        <v>1.6104228458716316E-12</v>
      </c>
      <c r="AL185" s="22">
        <f t="shared" si="165"/>
        <v>2.9932409441277661E-12</v>
      </c>
      <c r="AM185" s="62">
        <f t="shared" si="113"/>
        <v>293.33333333333633</v>
      </c>
      <c r="AN185" s="62">
        <f ca="1">AVERAGE(OFFSET($AM$3,0,0,'Données projet'!$E$10+1,1))-AVERAGE(OFFSET($H$3,0,0,'Données projet'!$E$10+1,1))</f>
        <v>389.12604446638119</v>
      </c>
      <c r="AO185" s="62">
        <f t="shared" si="144"/>
        <v>243.23852967152732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1.0286385077051818E-13</v>
      </c>
      <c r="P186" s="14">
        <f t="shared" si="141"/>
        <v>1.5402366592183556E-12</v>
      </c>
      <c r="Q186" s="22">
        <f t="shared" si="162"/>
        <v>2.8617333882306215E-12</v>
      </c>
      <c r="R186" s="62">
        <f t="shared" si="109"/>
        <v>293.33333333333616</v>
      </c>
      <c r="S186" s="62">
        <f ca="1">AVERAGE(OFFSET($R$3,0,0,'Données projet'!$E$9+1,1))-AVERAGE(OFFSET($H$3,0,0,'Données projet'!$E$9+1,1))</f>
        <v>371.95849973474657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1.0818439477588981E-13</v>
      </c>
      <c r="AK186" s="14">
        <f t="shared" si="164"/>
        <v>1.6104228458716316E-12</v>
      </c>
      <c r="AL186" s="22">
        <f t="shared" si="165"/>
        <v>2.9932409441277661E-12</v>
      </c>
      <c r="AM186" s="62">
        <f t="shared" si="113"/>
        <v>293.33333333333633</v>
      </c>
      <c r="AN186" s="62">
        <f ca="1">AVERAGE(OFFSET($AM$3,0,0,'Données projet'!$E$10+1,1))-AVERAGE(OFFSET($H$3,0,0,'Données projet'!$E$10+1,1))</f>
        <v>389.12604446638119</v>
      </c>
      <c r="AO186" s="62">
        <f t="shared" si="144"/>
        <v>243.23852967152732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1.0286385077051818E-13</v>
      </c>
      <c r="P187" s="14">
        <f t="shared" si="141"/>
        <v>1.5402366592183556E-12</v>
      </c>
      <c r="Q187" s="22">
        <f t="shared" si="162"/>
        <v>2.8617333882306215E-12</v>
      </c>
      <c r="R187" s="62">
        <f t="shared" si="109"/>
        <v>293.33333333333616</v>
      </c>
      <c r="S187" s="62">
        <f ca="1">AVERAGE(OFFSET($R$3,0,0,'Données projet'!$E$9+1,1))-AVERAGE(OFFSET($H$3,0,0,'Données projet'!$E$9+1,1))</f>
        <v>371.95849973474657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1.0818439477588981E-13</v>
      </c>
      <c r="AK187" s="14">
        <f t="shared" si="164"/>
        <v>1.6104228458716316E-12</v>
      </c>
      <c r="AL187" s="22">
        <f t="shared" si="165"/>
        <v>2.9932409441277661E-12</v>
      </c>
      <c r="AM187" s="62">
        <f t="shared" si="113"/>
        <v>293.33333333333633</v>
      </c>
      <c r="AN187" s="62">
        <f ca="1">AVERAGE(OFFSET($AM$3,0,0,'Données projet'!$E$10+1,1))-AVERAGE(OFFSET($H$3,0,0,'Données projet'!$E$10+1,1))</f>
        <v>389.12604446638119</v>
      </c>
      <c r="AO187" s="62">
        <f t="shared" si="144"/>
        <v>243.23852967152732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1.0286385077051818E-13</v>
      </c>
      <c r="P188" s="14">
        <f t="shared" si="141"/>
        <v>1.5402366592183556E-12</v>
      </c>
      <c r="Q188" s="22">
        <f t="shared" si="162"/>
        <v>2.8617333882306215E-12</v>
      </c>
      <c r="R188" s="62">
        <f t="shared" si="109"/>
        <v>293.33333333333616</v>
      </c>
      <c r="S188" s="62">
        <f ca="1">AVERAGE(OFFSET($R$3,0,0,'Données projet'!$E$9+1,1))-AVERAGE(OFFSET($H$3,0,0,'Données projet'!$E$9+1,1))</f>
        <v>371.95849973474657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1.0818439477588981E-13</v>
      </c>
      <c r="AK188" s="14">
        <f t="shared" si="164"/>
        <v>1.6104228458716316E-12</v>
      </c>
      <c r="AL188" s="22">
        <f t="shared" si="165"/>
        <v>2.9932409441277661E-12</v>
      </c>
      <c r="AM188" s="62">
        <f t="shared" si="113"/>
        <v>293.33333333333633</v>
      </c>
      <c r="AN188" s="62">
        <f ca="1">AVERAGE(OFFSET($AM$3,0,0,'Données projet'!$E$10+1,1))-AVERAGE(OFFSET($H$3,0,0,'Données projet'!$E$10+1,1))</f>
        <v>389.12604446638119</v>
      </c>
      <c r="AO188" s="62">
        <f t="shared" si="144"/>
        <v>243.23852967152732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1.0286385077051818E-13</v>
      </c>
      <c r="P189" s="14">
        <f t="shared" si="141"/>
        <v>1.5402366592183556E-12</v>
      </c>
      <c r="Q189" s="22">
        <f t="shared" si="162"/>
        <v>2.8617333882306215E-12</v>
      </c>
      <c r="R189" s="62">
        <f t="shared" si="109"/>
        <v>293.33333333333616</v>
      </c>
      <c r="S189" s="62">
        <f ca="1">AVERAGE(OFFSET($R$3,0,0,'Données projet'!$E$9+1,1))-AVERAGE(OFFSET($H$3,0,0,'Données projet'!$E$9+1,1))</f>
        <v>371.95849973474657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1.0818439477588981E-13</v>
      </c>
      <c r="AK189" s="14">
        <f t="shared" si="164"/>
        <v>1.6104228458716316E-12</v>
      </c>
      <c r="AL189" s="22">
        <f t="shared" si="165"/>
        <v>2.9932409441277661E-12</v>
      </c>
      <c r="AM189" s="62">
        <f t="shared" si="113"/>
        <v>293.33333333333633</v>
      </c>
      <c r="AN189" s="62">
        <f ca="1">AVERAGE(OFFSET($AM$3,0,0,'Données projet'!$E$10+1,1))-AVERAGE(OFFSET($H$3,0,0,'Données projet'!$E$10+1,1))</f>
        <v>389.12604446638119</v>
      </c>
      <c r="AO189" s="62">
        <f t="shared" si="144"/>
        <v>243.23852967152732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1.0286385077051818E-13</v>
      </c>
      <c r="P190" s="14">
        <f t="shared" si="141"/>
        <v>1.5402366592183556E-12</v>
      </c>
      <c r="Q190" s="22">
        <f t="shared" si="162"/>
        <v>2.8617333882306215E-12</v>
      </c>
      <c r="R190" s="62">
        <f t="shared" si="109"/>
        <v>293.33333333333616</v>
      </c>
      <c r="S190" s="62">
        <f ca="1">AVERAGE(OFFSET($R$3,0,0,'Données projet'!$E$9+1,1))-AVERAGE(OFFSET($H$3,0,0,'Données projet'!$E$9+1,1))</f>
        <v>371.95849973474657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1.0818439477588981E-13</v>
      </c>
      <c r="AK190" s="14">
        <f t="shared" si="164"/>
        <v>1.6104228458716316E-12</v>
      </c>
      <c r="AL190" s="22">
        <f t="shared" si="165"/>
        <v>2.9932409441277661E-12</v>
      </c>
      <c r="AM190" s="62">
        <f t="shared" si="113"/>
        <v>293.33333333333633</v>
      </c>
      <c r="AN190" s="62">
        <f ca="1">AVERAGE(OFFSET($AM$3,0,0,'Données projet'!$E$10+1,1))-AVERAGE(OFFSET($H$3,0,0,'Données projet'!$E$10+1,1))</f>
        <v>389.12604446638119</v>
      </c>
      <c r="AO190" s="62">
        <f t="shared" si="144"/>
        <v>243.23852967152732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1.0286385077051818E-13</v>
      </c>
      <c r="P191" s="14">
        <f t="shared" si="141"/>
        <v>1.5402366592183556E-12</v>
      </c>
      <c r="Q191" s="22">
        <f t="shared" si="162"/>
        <v>2.8617333882306215E-12</v>
      </c>
      <c r="R191" s="62">
        <f t="shared" si="109"/>
        <v>293.33333333333616</v>
      </c>
      <c r="S191" s="62">
        <f ca="1">AVERAGE(OFFSET($R$3,0,0,'Données projet'!$E$9+1,1))-AVERAGE(OFFSET($H$3,0,0,'Données projet'!$E$9+1,1))</f>
        <v>371.95849973474657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1.0818439477588981E-13</v>
      </c>
      <c r="AK191" s="14">
        <f t="shared" si="164"/>
        <v>1.6104228458716316E-12</v>
      </c>
      <c r="AL191" s="22">
        <f t="shared" si="165"/>
        <v>2.9932409441277661E-12</v>
      </c>
      <c r="AM191" s="62">
        <f t="shared" si="113"/>
        <v>293.33333333333633</v>
      </c>
      <c r="AN191" s="62">
        <f ca="1">AVERAGE(OFFSET($AM$3,0,0,'Données projet'!$E$10+1,1))-AVERAGE(OFFSET($H$3,0,0,'Données projet'!$E$10+1,1))</f>
        <v>389.12604446638119</v>
      </c>
      <c r="AO191" s="62">
        <f t="shared" si="144"/>
        <v>243.23852967152732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1.0286385077051818E-13</v>
      </c>
      <c r="P192" s="14">
        <f t="shared" si="141"/>
        <v>1.5402366592183556E-12</v>
      </c>
      <c r="Q192" s="22">
        <f t="shared" si="162"/>
        <v>2.8617333882306215E-12</v>
      </c>
      <c r="R192" s="62">
        <f t="shared" si="109"/>
        <v>293.33333333333616</v>
      </c>
      <c r="S192" s="62">
        <f ca="1">AVERAGE(OFFSET($R$3,0,0,'Données projet'!$E$9+1,1))-AVERAGE(OFFSET($H$3,0,0,'Données projet'!$E$9+1,1))</f>
        <v>371.95849973474657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1.0818439477588981E-13</v>
      </c>
      <c r="AK192" s="14">
        <f t="shared" si="164"/>
        <v>1.6104228458716316E-12</v>
      </c>
      <c r="AL192" s="22">
        <f t="shared" si="165"/>
        <v>2.9932409441277661E-12</v>
      </c>
      <c r="AM192" s="62">
        <f t="shared" si="113"/>
        <v>293.33333333333633</v>
      </c>
      <c r="AN192" s="62">
        <f ca="1">AVERAGE(OFFSET($AM$3,0,0,'Données projet'!$E$10+1,1))-AVERAGE(OFFSET($H$3,0,0,'Données projet'!$E$10+1,1))</f>
        <v>389.12604446638119</v>
      </c>
      <c r="AO192" s="62">
        <f t="shared" si="144"/>
        <v>243.23852967152732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1.0286385077051818E-13</v>
      </c>
      <c r="P193" s="14">
        <f t="shared" si="141"/>
        <v>1.5402366592183556E-12</v>
      </c>
      <c r="Q193" s="22">
        <f t="shared" si="162"/>
        <v>2.8617333882306215E-12</v>
      </c>
      <c r="R193" s="62">
        <f t="shared" si="109"/>
        <v>293.33333333333616</v>
      </c>
      <c r="S193" s="62">
        <f ca="1">AVERAGE(OFFSET($R$3,0,0,'Données projet'!$E$9+1,1))-AVERAGE(OFFSET($H$3,0,0,'Données projet'!$E$9+1,1))</f>
        <v>371.95849973474657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1.0818439477588981E-13</v>
      </c>
      <c r="AK193" s="14">
        <f t="shared" si="164"/>
        <v>1.6104228458716316E-12</v>
      </c>
      <c r="AL193" s="22">
        <f t="shared" si="165"/>
        <v>2.9932409441277661E-12</v>
      </c>
      <c r="AM193" s="62">
        <f t="shared" si="113"/>
        <v>293.33333333333633</v>
      </c>
      <c r="AN193" s="62">
        <f ca="1">AVERAGE(OFFSET($AM$3,0,0,'Données projet'!$E$10+1,1))-AVERAGE(OFFSET($H$3,0,0,'Données projet'!$E$10+1,1))</f>
        <v>389.12604446638119</v>
      </c>
      <c r="AO193" s="62">
        <f t="shared" si="144"/>
        <v>243.23852967152732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1.0286385077051818E-13</v>
      </c>
      <c r="P194" s="14">
        <f t="shared" si="141"/>
        <v>1.5402366592183556E-12</v>
      </c>
      <c r="Q194" s="22">
        <f t="shared" si="162"/>
        <v>2.8617333882306215E-12</v>
      </c>
      <c r="R194" s="62">
        <f t="shared" si="109"/>
        <v>293.33333333333616</v>
      </c>
      <c r="S194" s="62">
        <f ca="1">AVERAGE(OFFSET($R$3,0,0,'Données projet'!$E$9+1,1))-AVERAGE(OFFSET($H$3,0,0,'Données projet'!$E$9+1,1))</f>
        <v>371.95849973474657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1.0818439477588981E-13</v>
      </c>
      <c r="AK194" s="14">
        <f t="shared" si="164"/>
        <v>1.6104228458716316E-12</v>
      </c>
      <c r="AL194" s="22">
        <f t="shared" si="165"/>
        <v>2.9932409441277661E-12</v>
      </c>
      <c r="AM194" s="62">
        <f t="shared" si="113"/>
        <v>293.33333333333633</v>
      </c>
      <c r="AN194" s="62">
        <f ca="1">AVERAGE(OFFSET($AM$3,0,0,'Données projet'!$E$10+1,1))-AVERAGE(OFFSET($H$3,0,0,'Données projet'!$E$10+1,1))</f>
        <v>389.12604446638119</v>
      </c>
      <c r="AO194" s="62">
        <f t="shared" si="144"/>
        <v>243.23852967152732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1.0286385077051818E-13</v>
      </c>
      <c r="P195" s="14">
        <f t="shared" si="141"/>
        <v>1.5402366592183556E-12</v>
      </c>
      <c r="Q195" s="22">
        <f t="shared" si="162"/>
        <v>2.8617333882306215E-12</v>
      </c>
      <c r="R195" s="62">
        <f t="shared" ref="R195:R203" si="191">Q195+(I195+J195)*44/12</f>
        <v>293.33333333333616</v>
      </c>
      <c r="S195" s="62">
        <f ca="1">AVERAGE(OFFSET($R$3,0,0,'Données projet'!$E$9+1,1))-AVERAGE(OFFSET($H$3,0,0,'Données projet'!$E$9+1,1))</f>
        <v>371.95849973474657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1.0818439477588981E-13</v>
      </c>
      <c r="AK195" s="14">
        <f t="shared" si="164"/>
        <v>1.6104228458716316E-12</v>
      </c>
      <c r="AL195" s="22">
        <f t="shared" si="165"/>
        <v>2.9932409441277661E-12</v>
      </c>
      <c r="AM195" s="62">
        <f t="shared" si="113"/>
        <v>293.33333333333633</v>
      </c>
      <c r="AN195" s="62">
        <f ca="1">AVERAGE(OFFSET($AM$3,0,0,'Données projet'!$E$10+1,1))-AVERAGE(OFFSET($H$3,0,0,'Données projet'!$E$10+1,1))</f>
        <v>389.12604446638119</v>
      </c>
      <c r="AO195" s="62">
        <f t="shared" si="144"/>
        <v>243.23852967152732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1.0286385077051818E-13</v>
      </c>
      <c r="P196" s="14">
        <f t="shared" si="141"/>
        <v>1.5402366592183556E-12</v>
      </c>
      <c r="Q196" s="22">
        <f t="shared" si="162"/>
        <v>2.8617333882306215E-12</v>
      </c>
      <c r="R196" s="62">
        <f t="shared" si="191"/>
        <v>293.33333333333616</v>
      </c>
      <c r="S196" s="62">
        <f ca="1">AVERAGE(OFFSET($R$3,0,0,'Données projet'!$E$9+1,1))-AVERAGE(OFFSET($H$3,0,0,'Données projet'!$E$9+1,1))</f>
        <v>371.95849973474657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1.0818439477588981E-13</v>
      </c>
      <c r="AK196" s="14">
        <f t="shared" si="164"/>
        <v>1.6104228458716316E-12</v>
      </c>
      <c r="AL196" s="22">
        <f t="shared" si="165"/>
        <v>2.9932409441277661E-12</v>
      </c>
      <c r="AM196" s="62">
        <f t="shared" ref="AM196:AM203" si="193">AL196+(AD196+AE196)*44/12</f>
        <v>293.33333333333633</v>
      </c>
      <c r="AN196" s="62">
        <f ca="1">AVERAGE(OFFSET($AM$3,0,0,'Données projet'!$E$10+1,1))-AVERAGE(OFFSET($H$3,0,0,'Données projet'!$E$10+1,1))</f>
        <v>389.12604446638119</v>
      </c>
      <c r="AO196" s="62">
        <f t="shared" si="144"/>
        <v>243.23852967152732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1.0286385077051818E-13</v>
      </c>
      <c r="P197" s="14">
        <f t="shared" ref="P197:P203" si="203">EXP(-1.0587+0.8836*LN(O197)+0.284)</f>
        <v>1.5402366592183556E-12</v>
      </c>
      <c r="Q197" s="22">
        <f t="shared" si="162"/>
        <v>2.8617333882306215E-12</v>
      </c>
      <c r="R197" s="62">
        <f t="shared" si="191"/>
        <v>293.33333333333616</v>
      </c>
      <c r="S197" s="62">
        <f ca="1">AVERAGE(OFFSET($R$3,0,0,'Données projet'!$E$9+1,1))-AVERAGE(OFFSET($H$3,0,0,'Données projet'!$E$9+1,1))</f>
        <v>371.95849973474657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1.0818439477588981E-13</v>
      </c>
      <c r="AK197" s="14">
        <f t="shared" si="164"/>
        <v>1.6104228458716316E-12</v>
      </c>
      <c r="AL197" s="22">
        <f t="shared" si="165"/>
        <v>2.9932409441277661E-12</v>
      </c>
      <c r="AM197" s="62">
        <f t="shared" si="193"/>
        <v>293.33333333333633</v>
      </c>
      <c r="AN197" s="62">
        <f ca="1">AVERAGE(OFFSET($AM$3,0,0,'Données projet'!$E$10+1,1))-AVERAGE(OFFSET($H$3,0,0,'Données projet'!$E$10+1,1))</f>
        <v>389.12604446638119</v>
      </c>
      <c r="AO197" s="62">
        <f t="shared" ref="AO197:AO203" si="205">$AO$3</f>
        <v>243.23852967152732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1.0286385077051818E-13</v>
      </c>
      <c r="P198" s="14">
        <f t="shared" si="203"/>
        <v>1.5402366592183556E-12</v>
      </c>
      <c r="Q198" s="22">
        <f t="shared" si="162"/>
        <v>2.8617333882306215E-12</v>
      </c>
      <c r="R198" s="62">
        <f t="shared" si="191"/>
        <v>293.33333333333616</v>
      </c>
      <c r="S198" s="62">
        <f ca="1">AVERAGE(OFFSET($R$3,0,0,'Données projet'!$E$9+1,1))-AVERAGE(OFFSET($H$3,0,0,'Données projet'!$E$9+1,1))</f>
        <v>371.95849973474657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1.0818439477588981E-13</v>
      </c>
      <c r="AK198" s="14">
        <f t="shared" si="164"/>
        <v>1.6104228458716316E-12</v>
      </c>
      <c r="AL198" s="22">
        <f t="shared" si="165"/>
        <v>2.9932409441277661E-12</v>
      </c>
      <c r="AM198" s="62">
        <f t="shared" si="193"/>
        <v>293.33333333333633</v>
      </c>
      <c r="AN198" s="62">
        <f ca="1">AVERAGE(OFFSET($AM$3,0,0,'Données projet'!$E$10+1,1))-AVERAGE(OFFSET($H$3,0,0,'Données projet'!$E$10+1,1))</f>
        <v>389.12604446638119</v>
      </c>
      <c r="AO198" s="62">
        <f t="shared" si="205"/>
        <v>243.23852967152732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1.0286385077051818E-13</v>
      </c>
      <c r="P199" s="14">
        <f t="shared" si="203"/>
        <v>1.5402366592183556E-12</v>
      </c>
      <c r="Q199" s="22">
        <f t="shared" si="162"/>
        <v>2.8617333882306215E-12</v>
      </c>
      <c r="R199" s="62">
        <f t="shared" si="191"/>
        <v>293.33333333333616</v>
      </c>
      <c r="S199" s="62">
        <f ca="1">AVERAGE(OFFSET($R$3,0,0,'Données projet'!$E$9+1,1))-AVERAGE(OFFSET($H$3,0,0,'Données projet'!$E$9+1,1))</f>
        <v>371.95849973474657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1.0818439477588981E-13</v>
      </c>
      <c r="AK199" s="14">
        <f t="shared" si="164"/>
        <v>1.6104228458716316E-12</v>
      </c>
      <c r="AL199" s="22">
        <f t="shared" si="165"/>
        <v>2.9932409441277661E-12</v>
      </c>
      <c r="AM199" s="62">
        <f t="shared" si="193"/>
        <v>293.33333333333633</v>
      </c>
      <c r="AN199" s="62">
        <f ca="1">AVERAGE(OFFSET($AM$3,0,0,'Données projet'!$E$10+1,1))-AVERAGE(OFFSET($H$3,0,0,'Données projet'!$E$10+1,1))</f>
        <v>389.12604446638119</v>
      </c>
      <c r="AO199" s="62">
        <f t="shared" si="205"/>
        <v>243.23852967152732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1.0286385077051818E-13</v>
      </c>
      <c r="P200" s="14">
        <f t="shared" si="203"/>
        <v>1.5402366592183556E-12</v>
      </c>
      <c r="Q200" s="22">
        <f t="shared" si="162"/>
        <v>2.8617333882306215E-12</v>
      </c>
      <c r="R200" s="62">
        <f t="shared" si="191"/>
        <v>293.33333333333616</v>
      </c>
      <c r="S200" s="62">
        <f ca="1">AVERAGE(OFFSET($R$3,0,0,'Données projet'!$E$9+1,1))-AVERAGE(OFFSET($H$3,0,0,'Données projet'!$E$9+1,1))</f>
        <v>371.95849973474657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1.0818439477588981E-13</v>
      </c>
      <c r="AK200" s="14">
        <f t="shared" si="164"/>
        <v>1.6104228458716316E-12</v>
      </c>
      <c r="AL200" s="22">
        <f t="shared" si="165"/>
        <v>2.9932409441277661E-12</v>
      </c>
      <c r="AM200" s="62">
        <f t="shared" si="193"/>
        <v>293.33333333333633</v>
      </c>
      <c r="AN200" s="62">
        <f ca="1">AVERAGE(OFFSET($AM$3,0,0,'Données projet'!$E$10+1,1))-AVERAGE(OFFSET($H$3,0,0,'Données projet'!$E$10+1,1))</f>
        <v>389.12604446638119</v>
      </c>
      <c r="AO200" s="62">
        <f t="shared" si="205"/>
        <v>243.23852967152732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1.0286385077051818E-13</v>
      </c>
      <c r="P201" s="14">
        <f t="shared" si="203"/>
        <v>1.5402366592183556E-12</v>
      </c>
      <c r="Q201" s="22">
        <f t="shared" si="162"/>
        <v>2.8617333882306215E-12</v>
      </c>
      <c r="R201" s="62">
        <f t="shared" si="191"/>
        <v>293.33333333333616</v>
      </c>
      <c r="S201" s="62">
        <f ca="1">AVERAGE(OFFSET($R$3,0,0,'Données projet'!$E$9+1,1))-AVERAGE(OFFSET($H$3,0,0,'Données projet'!$E$9+1,1))</f>
        <v>371.95849973474657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1.0818439477588981E-13</v>
      </c>
      <c r="AK201" s="14">
        <f t="shared" si="164"/>
        <v>1.6104228458716316E-12</v>
      </c>
      <c r="AL201" s="22">
        <f t="shared" si="165"/>
        <v>2.9932409441277661E-12</v>
      </c>
      <c r="AM201" s="62">
        <f t="shared" si="193"/>
        <v>293.33333333333633</v>
      </c>
      <c r="AN201" s="62">
        <f ca="1">AVERAGE(OFFSET($AM$3,0,0,'Données projet'!$E$10+1,1))-AVERAGE(OFFSET($H$3,0,0,'Données projet'!$E$10+1,1))</f>
        <v>389.12604446638119</v>
      </c>
      <c r="AO201" s="62">
        <f t="shared" si="205"/>
        <v>243.23852967152732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1.0286385077051818E-13</v>
      </c>
      <c r="P202" s="14">
        <f t="shared" si="203"/>
        <v>1.5402366592183556E-12</v>
      </c>
      <c r="Q202" s="22">
        <f t="shared" si="162"/>
        <v>2.8617333882306215E-12</v>
      </c>
      <c r="R202" s="62">
        <f t="shared" si="191"/>
        <v>293.33333333333616</v>
      </c>
      <c r="S202" s="62">
        <f ca="1">AVERAGE(OFFSET($R$3,0,0,'Données projet'!$E$9+1,1))-AVERAGE(OFFSET($H$3,0,0,'Données projet'!$E$9+1,1))</f>
        <v>371.95849973474657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1.0818439477588981E-13</v>
      </c>
      <c r="AK202" s="14">
        <f t="shared" si="164"/>
        <v>1.6104228458716316E-12</v>
      </c>
      <c r="AL202" s="22">
        <f t="shared" si="165"/>
        <v>2.9932409441277661E-12</v>
      </c>
      <c r="AM202" s="62">
        <f t="shared" si="193"/>
        <v>293.33333333333633</v>
      </c>
      <c r="AN202" s="62">
        <f ca="1">AVERAGE(OFFSET($AM$3,0,0,'Données projet'!$E$10+1,1))-AVERAGE(OFFSET($H$3,0,0,'Données projet'!$E$10+1,1))</f>
        <v>389.12604446638119</v>
      </c>
      <c r="AO202" s="62">
        <f t="shared" si="205"/>
        <v>243.23852967152732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1.0286385077051818E-13</v>
      </c>
      <c r="P203" s="14">
        <f t="shared" si="203"/>
        <v>1.5402366592183556E-12</v>
      </c>
      <c r="Q203" s="22">
        <f t="shared" si="162"/>
        <v>2.8617333882306215E-12</v>
      </c>
      <c r="R203" s="62">
        <f t="shared" si="191"/>
        <v>293.33333333333616</v>
      </c>
      <c r="S203" s="62">
        <f ca="1">AVERAGE(OFFSET($R$3,0,0,'Données projet'!$E$9+1,1))-AVERAGE(OFFSET($H$3,0,0,'Données projet'!$E$9+1,1))</f>
        <v>371.95849973474657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1.0818439477588981E-13</v>
      </c>
      <c r="AK203" s="14">
        <f t="shared" si="164"/>
        <v>1.6104228458716316E-12</v>
      </c>
      <c r="AL203" s="22">
        <f t="shared" si="165"/>
        <v>2.9932409441277661E-12</v>
      </c>
      <c r="AM203" s="62">
        <f t="shared" si="193"/>
        <v>293.33333333333633</v>
      </c>
      <c r="AN203" s="62">
        <f ca="1">AVERAGE(OFFSET($AM$3,0,0,'Données projet'!$E$10+1,1))-AVERAGE(OFFSET($H$3,0,0,'Données projet'!$E$10+1,1))</f>
        <v>389.12604446638119</v>
      </c>
      <c r="AO203" s="62">
        <f t="shared" si="205"/>
        <v>243.23852967152732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workbookViewId="0">
      <selection activeCell="I24" sqref="I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3.2249999999999996</v>
      </c>
      <c r="C6" s="156">
        <f ca="1">IF(OR('Données projet'!B9="",'Données projet'!C9="",'Données projet'!C9=0%),0,Calculateur!S3)</f>
        <v>371.95849973474657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752.47764463144006</v>
      </c>
      <c r="G6" s="156">
        <f ca="1">F6*(100%-'Données projet'!$C$24)*(100%-'Données projet'!$C$25)*(100%-'Données projet'!$C$26)*(100%-'Données projet'!$C$27)</f>
        <v>643.3683861598812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23.381249999999998</v>
      </c>
      <c r="K6" s="160">
        <f>J6*(100%-'Données projet'!$C$24)*(100%-'Données projet'!$C$25)*(100%-'Données projet'!$C$26)*(100%-'Données projet'!$C$27)</f>
        <v>19.99096875</v>
      </c>
      <c r="L6" s="161">
        <f ca="1">G6+I6+K6</f>
        <v>663.35935490988118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1.075</v>
      </c>
      <c r="C7" s="156">
        <f ca="1">IF(OR('Données projet'!B10="",'Données projet'!C10="",'Données projet'!C10=0%),0,Calculateur!AN3)</f>
        <v>389.12604446638119</v>
      </c>
      <c r="D7" s="156">
        <f>IF(OR('Données projet'!B10="",'Données projet'!C10="",'Données projet'!C10=0%),0,Calculateur!AO3)</f>
        <v>243.23852967152732</v>
      </c>
      <c r="E7" s="156">
        <f t="shared" ref="E7:E15" ca="1" si="0">MIN(C7,D7)</f>
        <v>243.23852967152732</v>
      </c>
      <c r="F7" s="156">
        <f t="shared" ref="F7:F15" ca="1" si="1">E7*B7</f>
        <v>261.48141939689185</v>
      </c>
      <c r="G7" s="156">
        <f ca="1">F7*(100%-'Données projet'!$C$24)*(100%-'Données projet'!$C$25)*(100%-'Données projet'!$C$26)*(100%-'Données projet'!$C$27)</f>
        <v>223.56661358434255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7.7937499999999993</v>
      </c>
      <c r="K7" s="160">
        <f>J7*(100%-'Données projet'!$C$24)*(100%-'Données projet'!$C$25)*(100%-'Données projet'!$C$26)*(100%-'Données projet'!$C$27)</f>
        <v>6.6636562499999989</v>
      </c>
      <c r="L7" s="161">
        <f t="shared" ref="L7:L15" ca="1" si="2">G7+I7+K7</f>
        <v>230.23026983434255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1013.9590640283319</v>
      </c>
      <c r="G16" s="175">
        <f t="shared" ca="1" si="3"/>
        <v>866.93499974422377</v>
      </c>
      <c r="H16" s="176">
        <f t="shared" si="3"/>
        <v>0</v>
      </c>
      <c r="I16" s="176">
        <f t="shared" si="3"/>
        <v>0</v>
      </c>
      <c r="J16" s="177">
        <f t="shared" si="3"/>
        <v>31.174999999999997</v>
      </c>
      <c r="K16" s="177">
        <f t="shared" si="3"/>
        <v>26.654624999999999</v>
      </c>
      <c r="L16" s="178">
        <f t="shared" ca="1" si="3"/>
        <v>893.58962474422378</v>
      </c>
      <c r="M16" s="25">
        <f ca="1">L16/3.9</f>
        <v>229.12554480621122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90" zoomScaleNormal="90" workbookViewId="0">
      <selection activeCell="T25" sqref="T25:V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60" t="s">
        <v>315</v>
      </c>
      <c r="I4" s="360"/>
      <c r="K4" s="357" t="s">
        <v>253</v>
      </c>
      <c r="L4" s="35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49" t="s">
        <v>310</v>
      </c>
      <c r="S7" s="350"/>
      <c r="T7" s="350"/>
      <c r="U7" s="350"/>
      <c r="V7" s="35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558.55568851629323</v>
      </c>
      <c r="U10" s="190">
        <f>'Données projet'!D9</f>
        <v>3.2249999999999996</v>
      </c>
      <c r="V10" s="189">
        <f>U10*T10</f>
        <v>1801.3420954650455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513.69968591111672</v>
      </c>
      <c r="U11" s="190">
        <f>'Données projet'!D10</f>
        <v>1.075</v>
      </c>
      <c r="V11" s="189">
        <f t="shared" ref="V11" si="0">U11*T11</f>
        <v>552.22716235445046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6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61"/>
      <c r="H16" s="203"/>
      <c r="I16" s="204"/>
      <c r="J16" s="216"/>
      <c r="K16" s="225"/>
      <c r="L16" s="357" t="s">
        <v>254</v>
      </c>
      <c r="M16" s="35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61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61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61"/>
      <c r="H19" s="232" t="s">
        <v>178</v>
      </c>
      <c r="I19" s="232" t="s">
        <v>287</v>
      </c>
      <c r="J19" s="260"/>
      <c r="K19" s="183"/>
      <c r="L19" s="357" t="s">
        <v>288</v>
      </c>
      <c r="M19" s="35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61"/>
      <c r="H20" s="203">
        <v>0</v>
      </c>
      <c r="I20" s="204">
        <v>5946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115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4</v>
      </c>
      <c r="D23" s="194">
        <f>B23*C23</f>
        <v>32</v>
      </c>
      <c r="E23" s="206"/>
      <c r="F23" s="261"/>
      <c r="H23" s="203">
        <v>3</v>
      </c>
      <c r="I23" s="204">
        <v>115</v>
      </c>
      <c r="K23" s="225"/>
      <c r="L23" s="359" t="s">
        <v>260</v>
      </c>
      <c r="M23" s="359"/>
      <c r="N23" s="359"/>
      <c r="O23" s="25"/>
      <c r="P23" s="25"/>
      <c r="Q23" s="265"/>
      <c r="R23" s="25"/>
      <c r="S23" s="185" t="s">
        <v>264</v>
      </c>
      <c r="T23" s="3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-24988.26219980618</v>
      </c>
      <c r="U23" s="354"/>
      <c r="V23" s="35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115</v>
      </c>
      <c r="K24" s="225"/>
      <c r="O24" s="25"/>
      <c r="P24" s="25"/>
      <c r="Q24" s="265"/>
      <c r="R24" s="25"/>
      <c r="S24" s="185" t="s">
        <v>261</v>
      </c>
      <c r="T24" s="3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55"/>
      <c r="V24" s="35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8</v>
      </c>
      <c r="D25" s="194">
        <f t="shared" si="2"/>
        <v>168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56">
        <f ca="1">T23-T24</f>
        <v>-24988.26219980618</v>
      </c>
      <c r="U25" s="356"/>
      <c r="V25" s="35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8</v>
      </c>
      <c r="D26" s="194">
        <f t="shared" si="2"/>
        <v>168</v>
      </c>
      <c r="E26" s="206"/>
      <c r="F26" s="264"/>
      <c r="G26" s="259"/>
      <c r="H26" s="203"/>
      <c r="I26" s="204"/>
      <c r="K26" s="225"/>
      <c r="L26" s="343" t="s">
        <v>258</v>
      </c>
      <c r="M26" s="344"/>
      <c r="N26" s="344"/>
      <c r="O26" s="344"/>
      <c r="P26" s="345"/>
      <c r="Q26" s="265"/>
      <c r="R26" s="25"/>
      <c r="S26" s="198" t="s">
        <v>265</v>
      </c>
      <c r="T26" s="353" t="str">
        <f ca="1">IF(T25&lt;0,"Votre projet est additionnel","Votre projet n'est pas additionnel")</f>
        <v>Votre projet est additionnel</v>
      </c>
      <c r="U26" s="353"/>
      <c r="V26" s="35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46"/>
      <c r="M27" s="347"/>
      <c r="N27" s="347"/>
      <c r="O27" s="347"/>
      <c r="P27" s="348"/>
      <c r="Q27" s="265"/>
      <c r="R27" s="25"/>
      <c r="S27" s="352" t="s">
        <v>267</v>
      </c>
      <c r="T27" s="352"/>
      <c r="U27" s="352"/>
      <c r="V27" s="35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06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284</v>
      </c>
      <c r="C42" s="206">
        <v>150</v>
      </c>
      <c r="D42" s="194">
        <f t="shared" si="2"/>
        <v>42600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04">
        <v>8</v>
      </c>
      <c r="D56" s="191">
        <f t="shared" si="4"/>
        <v>168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04">
        <v>8</v>
      </c>
      <c r="D57" s="191">
        <f t="shared" si="4"/>
        <v>168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04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04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04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04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04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04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04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04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04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04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04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04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04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04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04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284</v>
      </c>
      <c r="C73" s="204">
        <v>150</v>
      </c>
      <c r="D73" s="191">
        <f t="shared" si="4"/>
        <v>42600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Chêne sessile</v>
      </c>
      <c r="D3" s="292" t="str">
        <f>'Données projet'!B10</f>
        <v>Charme</v>
      </c>
      <c r="E3" s="292">
        <f>'Données projet'!B11</f>
        <v>0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3.2249999999999996</v>
      </c>
      <c r="D4" s="300">
        <f>'Données projet'!$D$10</f>
        <v>1.075</v>
      </c>
      <c r="E4" s="300">
        <f>'Données projet'!$D$11</f>
        <v>0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4.3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2024-10-22T14:30:49Z</dcterms:modified>
</cp:coreProperties>
</file>