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Carbonapp\Downloads\SCEA Le Verger de Grangeneuve - François Baron Cerno\"/>
    </mc:Choice>
  </mc:AlternateContent>
  <xr:revisionPtr revIDLastSave="0" documentId="13_ncr:1_{7B3CA8E1-DF78-430B-885A-048AA8C82D40}" xr6:coauthVersionLast="47" xr6:coauthVersionMax="47" xr10:uidLastSave="{00000000-0000-0000-0000-000000000000}"/>
  <bookViews>
    <workbookView xWindow="-108" yWindow="-108" windowWidth="23256" windowHeight="12576" tabRatio="70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5" l="1"/>
  <c r="B21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H59" i="5"/>
  <c r="D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I73" i="5"/>
  <c r="I76" i="5" s="1"/>
  <c r="I87" i="5" s="1"/>
  <c r="I46" i="5"/>
  <c r="I49" i="5" s="1"/>
  <c r="I60" i="5" s="1"/>
  <c r="E100" i="5"/>
  <c r="E103" i="5" s="1"/>
  <c r="E114" i="5" s="1"/>
  <c r="I100" i="5"/>
  <c r="I103" i="5" s="1"/>
  <c r="I114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C127" i="5"/>
  <c r="C130" i="5" s="1"/>
  <c r="C141" i="5" s="1"/>
  <c r="G73" i="5"/>
  <c r="G76" i="5" s="1"/>
  <c r="G87" i="5" s="1"/>
  <c r="K73" i="5"/>
  <c r="K76" i="5" s="1"/>
  <c r="K87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G46" i="5"/>
  <c r="G49" i="5" s="1"/>
  <c r="G60" i="5" s="1"/>
  <c r="C46" i="5"/>
  <c r="C49" i="5" s="1"/>
  <c r="C60" i="5" s="1"/>
  <c r="E19" i="5"/>
  <c r="E22" i="5" s="1"/>
  <c r="E33" i="5" s="1"/>
  <c r="I19" i="5"/>
  <c r="I22" i="5" s="1"/>
  <c r="I33" i="5" s="1"/>
  <c r="G19" i="5"/>
  <c r="G22" i="5" s="1"/>
  <c r="G33" i="5" s="1"/>
  <c r="D19" i="5"/>
  <c r="D22" i="5" s="1"/>
  <c r="D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C19" i="5"/>
  <c r="C22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<sst xmlns="http://schemas.openxmlformats.org/spreadsheetml/2006/main" count="885" uniqueCount="347">
  <si>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</si>
  <si>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</si>
  <si>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</si>
  <si>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</si>
  <si>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</si>
  <si>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</si>
  <si>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</si>
  <si>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</si>
  <si>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</si>
  <si>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</si>
  <si>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</si>
  <si>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</si>
  <si>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</si>
  <si>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</si>
  <si>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</si>
  <si>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</si>
  <si>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</si>
  <si>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</si>
  <si>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</si>
  <si>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</si>
  <si>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</si>
  <si>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</si>
  <si>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</si>
  <si>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</si>
  <si>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</si>
  <si>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</si>
  <si>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</si>
  <si>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</si>
  <si>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</si>
  <si>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</si>
  <si>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</si>
  <si>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</si>
  <si>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</si>
  <si>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</si>
  <si>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</si>
  <si>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</si>
  <si>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</si>
  <si>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</si>
  <si>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</si>
  <si>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</si>
  <si>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</si>
  <si>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</si>
  <si>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</si>
  <si>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</si>
  <si>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</si>
  <si>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</si>
  <si>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</si>
  <si>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</si>
  <si>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</si>
  <si>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</si>
  <si>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</si>
  <si>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</si>
  <si>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</si>
  <si>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</si>
  <si>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</si>
  <si>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</si>
  <si>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</si>
  <si>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</si>
  <si>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</si>
  <si>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</si>
  <si>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</si>
  <si>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</si>
  <si>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</si>
  <si>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</si>
  <si>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</si>
  <si>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</si>
  <si>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</si>
  <si>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</si>
  <si>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</si>
  <si>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</si>
  <si>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</si>
  <si>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</si>
  <si>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</si>
  <si>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</si>
  <si>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</si>
  <si>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</si>
  <si>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</si>
  <si>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</si>
  <si>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</si>
  <si>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</si>
  <si>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</si>
  <si>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</si>
  <si>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</si>
  <si>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</si>
  <si>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</si>
  <si>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</si>
  <si>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</si>
  <si>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</si>
  <si>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</si>
  <si>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</si>
  <si>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</si>
  <si>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</si>
  <si>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</si>
  <si>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</si>
  <si>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</si>
  <si>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</si>
  <si>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</si>
  <si>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</si>
  <si>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</si>
  <si>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</si>
  <si>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</si>
  <si>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</si>
  <si>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</si>
  <si>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</si>
  <si>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</si>
  <si>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</si>
  <si>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</si>
  <si>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</si>
  <si>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</si>
  <si>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</si>
  <si>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</si>
  <si>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</si>
  <si>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</si>
  <si>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</si>
  <si>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</si>
  <si>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</si>
  <si>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</si>
  <si>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</si>
  <si>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</si>
  <si>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</si>
  <si>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</si>
  <si>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</si>
  <si>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</si>
  <si>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</si>
  <si>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</si>
  <si>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</si>
  <si>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</si>
  <si>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</si>
  <si>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</si>
  <si>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</si>
  <si>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</si>
  <si>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</si>
  <si>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</si>
  <si>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</si>
  <si>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</si>
  <si>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</si>
  <si>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</si>
  <si>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</si>
  <si>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</si>
  <si>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</si>
  <si>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</si>
  <si>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</si>
  <si>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</si>
  <si>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</si>
  <si>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</si>
  <si>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</si>
  <si>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</si>
  <si>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</si>
  <si>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</si>
  <si>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</si>
  <si>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</si>
  <si>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</si>
  <si>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</si>
  <si>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</si>
  <si>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</si>
  <si>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</si>
  <si>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</si>
  <si>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</si>
  <si>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</si>
  <si>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</si>
  <si>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</si>
  <si>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</si>
  <si>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</si>
  <si>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</si>
  <si>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</si>
  <si>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</si>
  <si>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</si>
  <si>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</si>
  <si>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</si>
  <si>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</si>
  <si>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</si>
  <si>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</si>
  <si>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</si>
  <si>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</si>
  <si>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</si>
  <si>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</si>
  <si>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</si>
  <si>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</si>
  <si>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</si>
  <si>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</si>
  <si>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</si>
  <si>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</si>
  <si>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</si>
  <si>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</si>
  <si>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</si>
  <si>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</si>
  <si>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</si>
  <si>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</si>
  <si>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</si>
  <si>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</si>
  <si>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</si>
  <si>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</si>
  <si>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</si>
  <si>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</si>
  <si>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</si>
  <si>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</si>
  <si>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</si>
  <si>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</si>
  <si>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</si>
  <si>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</si>
  <si>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</si>
  <si>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</si>
  <si>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</si>
  <si>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</si>
  <si>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</si>
  <si>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</si>
  <si>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</si>
  <si>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</si>
  <si>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</si>
  <si>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</si>
  <si>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</si>
  <si>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</si>
  <si>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</si>
  <si>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</si>
  <si>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</si>
  <si>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</si>
  <si>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</si>
  <si>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</si>
  <si>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</si>
  <si>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</si>
  <si>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</si>
  <si>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</si>
  <si>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</si>
  <si>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</si>
  <si>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</si>
  <si>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</si>
  <si>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</si>
  <si>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</si>
  <si>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</si>
  <si>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</si>
  <si>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</si>
  <si>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</si>
  <si>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</si>
  <si>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</si>
  <si>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</si>
  <si>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</si>
  <si>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</si>
  <si>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</si>
  <si>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</si>
  <si>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</si>
  <si>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</si>
  <si>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</si>
  <si>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</si>
  <si>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</si>
  <si>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</si>
  <si>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</si>
  <si>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</si>
  <si>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</si>
  <si>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</si>
  <si>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</si>
  <si>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</si>
  <si>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</si>
  <si>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</si>
  <si>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</si>
  <si>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</si>
  <si>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</si>
  <si>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</si>
  <si>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</si>
  <si>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</si>
  <si>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</si>
  <si>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</si>
  <si>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</si>
  <si>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</si>
  <si>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</si>
  <si>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</si>
  <si>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</si>
  <si>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</si>
  <si>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</si>
  <si>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</si>
  <si>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</si>
  <si>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</si>
  <si>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</si>
  <si>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</si>
  <si>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</si>
  <si>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</si>
  <si>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</si>
  <si>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</si>
  <si>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</si>
  <si>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</si>
  <si>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</si>
  <si>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</si>
  <si>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</si>
  <si>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</si>
  <si>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</si>
  <si>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</si>
  <si>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</si>
  <si>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</si>
  <si>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</si>
  <si>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</si>
  <si>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</si>
  <si>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</si>
  <si>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</si>
  <si>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</si>
  <si>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</si>
  <si>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</si>
  <si>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</si>
  <si>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</si>
  <si>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</si>
  <si>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</si>
  <si>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</si>
  <si>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</si>
  <si>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</si>
  <si>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</si>
  <si>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</si>
  <si>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</si>
  <si>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</si>
  <si>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</si>
  <si>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</si>
  <si>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</si>
  <si>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</si>
  <si>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</si>
  <si>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</si>
  <si>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</si>
  <si>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</si>
  <si>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</si>
  <si>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</si>
  <si>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</si>
  <si>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</si>
  <si>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</si>
  <si>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</si>
  <si>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</si>
  <si>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</si>
  <si>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</si>
  <si>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</si>
  <si>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</si>
  <si>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</si>
  <si>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</si>
  <si>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</si>
  <si>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</si>
  <si>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</si>
  <si>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</si>
  <si>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</si>
  <si>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</si>
  <si>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</si>
  <si>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</si>
  <si>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</si>
  <si>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</si>
  <si>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</si>
  <si>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</si>
  <si>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</si>
  <si>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</si>
  <si>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</si>
  <si>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</si>
  <si>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</si>
  <si>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</si>
  <si>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</si>
  <si>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Lamothe-Montravel 24230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</si>
</sst>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S25" sqref="S25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250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119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22.31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22.31+2.4</f>
        <v>24.709999999999997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24.992000000000001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24.992000000000001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98.434285714285707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98.434285714285707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123.42628571428571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123.42628571428571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2.5054570372318468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2.5054570372318468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-30.065484446782158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-30.065484446782158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96" sqref="C9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2.5054570372318468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2.5054570372318468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v>60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60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0.36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0.36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0.126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0.126</v>
      </c>
    </row>
    <row r="12" spans="1:15" x14ac:dyDescent="0.3">
      <c r="B12" s="19" t="s">
        <v>334</v>
      </c>
      <c r="C12" s="39">
        <f>(C7+C8+C9)*'(ne pas modifier) BDD_REF'!$B$221*'(ne pas modifier) BDD_REF'!$B$209</f>
        <v>0.15839999999999999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0.15839999999999999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80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80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0.24567999999999998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0.24567999999999998</v>
      </c>
    </row>
    <row r="20" spans="1:108" x14ac:dyDescent="0.3">
      <c r="B20" s="7" t="s">
        <v>325</v>
      </c>
      <c r="C20" s="80">
        <v>300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300</v>
      </c>
    </row>
    <row r="21" spans="1:108" x14ac:dyDescent="0.3">
      <c r="B21" s="3" t="s">
        <v>185</v>
      </c>
      <c r="C21" s="39">
        <f>(C20*'(ne pas modifier) BDD_REF'!$B$210)/1000</f>
        <v>1.7100000000000001E-2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1.7100000000000001E-2</v>
      </c>
    </row>
    <row r="22" spans="1:108" s="16" customFormat="1" x14ac:dyDescent="0.3">
      <c r="A22" s="18"/>
      <c r="B22" s="19" t="s">
        <v>186</v>
      </c>
      <c r="C22" s="81">
        <f>C19+C21</f>
        <v>0.26277999999999996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0.26277999999999996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40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40</v>
      </c>
    </row>
    <row r="24" spans="1:108" x14ac:dyDescent="0.3">
      <c r="B24" s="7" t="s">
        <v>327</v>
      </c>
      <c r="C24" s="80">
        <v>20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20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7.22E-2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7.22E-2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8.9849999999999999E-3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8.9849999999999999E-3</v>
      </c>
    </row>
    <row r="32" spans="1:108" s="16" customFormat="1" x14ac:dyDescent="0.3">
      <c r="A32" s="18"/>
      <c r="B32" s="19" t="s">
        <v>187</v>
      </c>
      <c r="C32" s="81">
        <f>C25+C26+C31</f>
        <v>8.1185000000000007E-2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8.1185000000000007E-2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0.6123115714285714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0.6123115714285714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60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60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0.36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0.36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0.126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0.126</v>
      </c>
    </row>
    <row r="39" spans="1:108" x14ac:dyDescent="0.3">
      <c r="B39" s="19" t="s">
        <v>334</v>
      </c>
      <c r="C39" s="39">
        <f>(C34+C35+C36)*'(ne pas modifier) BDD_REF'!$B$221*'(ne pas modifier) BDD_REF'!$B$209</f>
        <v>0.15839999999999999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0.15839999999999999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80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80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0.24567999999999998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0.24567999999999998</v>
      </c>
    </row>
    <row r="47" spans="1:108" x14ac:dyDescent="0.3">
      <c r="B47" s="7" t="s">
        <v>325</v>
      </c>
      <c r="C47" s="80">
        <v>400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400</v>
      </c>
    </row>
    <row r="48" spans="1:108" x14ac:dyDescent="0.3">
      <c r="B48" s="3" t="s">
        <v>185</v>
      </c>
      <c r="C48" s="39">
        <f>(C47*'(ne pas modifier) BDD_REF'!$B$210)/1000</f>
        <v>2.2800000000000001E-2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2.2800000000000001E-2</v>
      </c>
    </row>
    <row r="49" spans="1:108" s="16" customFormat="1" x14ac:dyDescent="0.3">
      <c r="A49" s="18"/>
      <c r="B49" s="19" t="s">
        <v>186</v>
      </c>
      <c r="C49" s="81">
        <f>C46+C48</f>
        <v>0.26848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0.26848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40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40</v>
      </c>
    </row>
    <row r="51" spans="1:108" x14ac:dyDescent="0.3">
      <c r="B51" s="7" t="s">
        <v>327</v>
      </c>
      <c r="C51" s="80">
        <v>20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20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7.22E-2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7.22E-2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8.9849999999999999E-3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8.9849999999999999E-3</v>
      </c>
    </row>
    <row r="59" spans="1:108" s="16" customFormat="1" x14ac:dyDescent="0.3">
      <c r="A59" s="18"/>
      <c r="B59" s="19" t="s">
        <v>187</v>
      </c>
      <c r="C59" s="81">
        <f>C52+C53+C58</f>
        <v>8.1185000000000007E-2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8.1185000000000007E-2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0.61801157142857144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0.61801157142857144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60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60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0.36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0.36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0.126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0.126</v>
      </c>
    </row>
    <row r="66" spans="1:108" x14ac:dyDescent="0.3">
      <c r="B66" s="19" t="s">
        <v>334</v>
      </c>
      <c r="C66" s="39">
        <f>(C61+C62+C63)*'(ne pas modifier) BDD_REF'!$B$221*'(ne pas modifier) BDD_REF'!$B$209</f>
        <v>0.15839999999999999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0.15839999999999999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540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540</v>
      </c>
    </row>
    <row r="75" spans="1:108" x14ac:dyDescent="0.3">
      <c r="B75" s="3" t="s">
        <v>185</v>
      </c>
      <c r="C75" s="39">
        <f>(C74*'(ne pas modifier) BDD_REF'!$B$210)/1000</f>
        <v>3.0780000000000002E-2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3.0780000000000002E-2</v>
      </c>
    </row>
    <row r="76" spans="1:108" s="16" customFormat="1" x14ac:dyDescent="0.3">
      <c r="A76" s="18"/>
      <c r="B76" s="19" t="s">
        <v>186</v>
      </c>
      <c r="C76" s="81">
        <f>C73+C75</f>
        <v>0.33787999999999996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0.33787999999999996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40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40</v>
      </c>
    </row>
    <row r="78" spans="1:108" x14ac:dyDescent="0.3">
      <c r="B78" s="7" t="s">
        <v>327</v>
      </c>
      <c r="C78" s="80">
        <v>30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30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7.9299999999999995E-2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7.9299999999999995E-2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>
        <v>1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8.9849999999999999E-3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8.9849999999999999E-3</v>
      </c>
    </row>
    <row r="86" spans="1:108" s="16" customFormat="1" x14ac:dyDescent="0.3">
      <c r="A86" s="18"/>
      <c r="B86" s="19" t="s">
        <v>187</v>
      </c>
      <c r="C86" s="81">
        <f>C79+C80+C85</f>
        <v>8.8285000000000002E-2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8.8285000000000002E-2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0.69451157142857145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0.69451157142857145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60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>SUM(C89:L89)</f>
        <v>60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0.36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0.36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0.126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0.126</v>
      </c>
    </row>
    <row r="93" spans="1:108" x14ac:dyDescent="0.3">
      <c r="B93" s="19" t="s">
        <v>334</v>
      </c>
      <c r="C93" s="39">
        <f>(C88+C89+C90)*'(ne pas modifier) BDD_REF'!$B$221*'(ne pas modifier) BDD_REF'!$B$209</f>
        <v>0.15839999999999999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0.15839999999999999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720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720</v>
      </c>
    </row>
    <row r="102" spans="1:108" x14ac:dyDescent="0.3">
      <c r="B102" s="3" t="s">
        <v>185</v>
      </c>
      <c r="C102" s="39">
        <f>(C101*'(ne pas modifier) BDD_REF'!$B$210)/1000</f>
        <v>4.104E-2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4.104E-2</v>
      </c>
    </row>
    <row r="103" spans="1:108" s="16" customFormat="1" x14ac:dyDescent="0.3">
      <c r="A103" s="18"/>
      <c r="B103" s="19" t="s">
        <v>186</v>
      </c>
      <c r="C103" s="81">
        <f>C100+C102</f>
        <v>0.34814000000000001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0.34814000000000001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40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40</v>
      </c>
    </row>
    <row r="105" spans="1:108" x14ac:dyDescent="0.3">
      <c r="B105" s="7" t="s">
        <v>327</v>
      </c>
      <c r="C105" s="80">
        <v>30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30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7.9299999999999995E-2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7.9299999999999995E-2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>
        <v>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8.9849999999999999E-3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8.9849999999999999E-3</v>
      </c>
    </row>
    <row r="113" spans="1:108" s="16" customFormat="1" x14ac:dyDescent="0.3">
      <c r="A113" s="18"/>
      <c r="B113" s="19" t="s">
        <v>187</v>
      </c>
      <c r="C113" s="81">
        <f>C106+C107+C112</f>
        <v>8.8285000000000002E-2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8.8285000000000002E-2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0.70477157142857139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0.70477157142857139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60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60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0.36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0.36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0.126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0.126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125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125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0.38387499999999997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0.38387499999999997</v>
      </c>
    </row>
    <row r="128" spans="1:108" x14ac:dyDescent="0.3">
      <c r="B128" s="7" t="s">
        <v>325</v>
      </c>
      <c r="C128" s="80">
        <v>900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900</v>
      </c>
    </row>
    <row r="129" spans="1:108" x14ac:dyDescent="0.3">
      <c r="B129" s="3" t="s">
        <v>185</v>
      </c>
      <c r="C129" s="39">
        <f>(C128*'(ne pas modifier) BDD_REF'!$B$210)/1000</f>
        <v>5.1300000000000005E-2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5.1300000000000005E-2</v>
      </c>
    </row>
    <row r="130" spans="1:108" s="16" customFormat="1" x14ac:dyDescent="0.3">
      <c r="A130" s="18"/>
      <c r="B130" s="19" t="s">
        <v>186</v>
      </c>
      <c r="C130" s="81">
        <f>C127+C129</f>
        <v>0.43517499999999998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0.43517499999999998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40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40</v>
      </c>
    </row>
    <row r="132" spans="1:108" x14ac:dyDescent="0.3">
      <c r="B132" s="7" t="s">
        <v>327</v>
      </c>
      <c r="C132" s="80">
        <v>30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30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7.9299999999999995E-2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7.9299999999999995E-2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f>0.75*0.25</f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1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</v>
      </c>
    </row>
    <row r="137" spans="1:108" x14ac:dyDescent="0.3">
      <c r="B137" s="7" t="s">
        <v>330</v>
      </c>
      <c r="C137" s="80">
        <v>0.2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0.2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1.5138487500000001E-2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1.5138487500000001E-2</v>
      </c>
    </row>
    <row r="140" spans="1:108" s="16" customFormat="1" x14ac:dyDescent="0.3">
      <c r="A140" s="18"/>
      <c r="B140" s="19" t="s">
        <v>187</v>
      </c>
      <c r="C140" s="81">
        <f>C133+C134+C139</f>
        <v>9.4438487500000001E-2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9.4438487500000001E-2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0.79796005892857136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0.79796005892857136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3.427566344642857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3.427566344642857</v>
      </c>
    </row>
    <row r="143" spans="1:108" x14ac:dyDescent="0.3">
      <c r="B143" s="71" t="s">
        <v>223</v>
      </c>
      <c r="C143" s="71">
        <f>(C142-C5*5)</f>
        <v>-9.0997188415163759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-21.839325219639303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-21.839325219639303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98.434285714285707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98.434285714285707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24.992000000000001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24.992000000000001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-21.839325219639303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98.434285714285707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24.992000000000001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145.26561093392502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-21.839325219639303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88.590857142857132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24.992000000000001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124.06389664821073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2023-01-26T09:47:43Z</dcterms:modified>
</cp:coreProperties>
</file>