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4. Conseil Opérationnel\Agence Aix\1 - Clients\Chapeau de paille\Marc LEMARIE_SARL LAGRANGE_non_labelisé\3 - Livrables\"/>
    </mc:Choice>
  </mc:AlternateContent>
  <xr:revisionPtr revIDLastSave="0" documentId="8_{ED0EEFAF-0853-44FC-8986-BD6A2BC172A8}" xr6:coauthVersionLast="47" xr6:coauthVersionMax="47" xr10:uidLastSave="{00000000-0000-0000-0000-000000000000}"/>
  <bookViews>
    <workbookView xWindow="-28920" yWindow="-120" windowWidth="29040" windowHeight="1572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140" i="5" l="1"/>
  <c r="G59" i="5"/>
  <c r="F86" i="5"/>
  <c r="K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F127" i="5"/>
  <c r="F130" i="5" s="1"/>
  <c r="F141" i="5" s="1"/>
  <c r="J100" i="5"/>
  <c r="J103" i="5" s="1"/>
  <c r="J114" i="5" s="1"/>
  <c r="L73" i="5"/>
  <c r="L76" i="5" s="1"/>
  <c r="L87" i="5" s="1"/>
  <c r="K127" i="5"/>
  <c r="K130" i="5" s="1"/>
  <c r="K141" i="5" s="1"/>
  <c r="E73" i="5"/>
  <c r="E76" i="5" s="1"/>
  <c r="E87" i="5" s="1"/>
  <c r="F46" i="5"/>
  <c r="F49" i="5" s="1"/>
  <c r="F60" i="5" s="1"/>
  <c r="I73" i="5"/>
  <c r="I76" i="5" s="1"/>
  <c r="I87" i="5" s="1"/>
  <c r="G127" i="5"/>
  <c r="G130" i="5" s="1"/>
  <c r="G141" i="5" s="1"/>
  <c r="C127" i="5"/>
  <c r="C130" i="5" s="1"/>
  <c r="C141" i="5" s="1"/>
  <c r="I100" i="5"/>
  <c r="I103" i="5" s="1"/>
  <c r="I114" i="5" s="1"/>
  <c r="L100" i="5"/>
  <c r="L103" i="5" s="1"/>
  <c r="L114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C100" i="5"/>
  <c r="C103" i="5" s="1"/>
  <c r="C114" i="5" s="1"/>
  <c r="L46" i="5"/>
  <c r="L49" i="5" s="1"/>
  <c r="L60" i="5" s="1"/>
  <c r="K100" i="5"/>
  <c r="K103" i="5" s="1"/>
  <c r="K114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J46" i="5"/>
  <c r="J49" i="5" s="1"/>
  <c r="J60" i="5" s="1"/>
  <c r="H100" i="5"/>
  <c r="H103" i="5" s="1"/>
  <c r="H114" i="5" s="1"/>
  <c r="J73" i="5"/>
  <c r="J76" i="5" s="1"/>
  <c r="J87" i="5" s="1"/>
  <c r="K73" i="5"/>
  <c r="K76" i="5" s="1"/>
  <c r="K87" i="5" s="1"/>
  <c r="L127" i="5"/>
  <c r="L130" i="5" s="1"/>
  <c r="L141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G100" i="5"/>
  <c r="G103" i="5" s="1"/>
  <c r="G114" i="5" s="1"/>
  <c r="K46" i="5"/>
  <c r="K49" i="5" s="1"/>
  <c r="K60" i="5" s="1"/>
  <c r="H127" i="5"/>
  <c r="H130" i="5" s="1"/>
  <c r="H141" i="5" s="1"/>
  <c r="I127" i="5"/>
  <c r="I130" i="5" s="1"/>
  <c r="I141" i="5" s="1"/>
  <c r="J127" i="5"/>
  <c r="J130" i="5" s="1"/>
  <c r="J141" i="5" s="1"/>
  <c r="D46" i="5"/>
  <c r="D49" i="5" s="1"/>
  <c r="D60" i="5" s="1"/>
  <c r="G19" i="5"/>
  <c r="G22" i="5" s="1"/>
  <c r="G33" i="5" s="1"/>
  <c r="C19" i="5"/>
  <c r="C22" i="5" s="1"/>
  <c r="K19" i="5"/>
  <c r="K22" i="5" s="1"/>
  <c r="K33" i="5" s="1"/>
  <c r="H19" i="5"/>
  <c r="H22" i="5" s="1"/>
  <c r="H33" i="5" s="1"/>
  <c r="J19" i="5"/>
  <c r="J22" i="5" s="1"/>
  <c r="J33" i="5" s="1"/>
  <c r="L19" i="5"/>
  <c r="L22" i="5" s="1"/>
  <c r="L33" i="5" s="1"/>
  <c r="F19" i="5"/>
  <c r="F22" i="5" s="1"/>
  <c r="F33" i="5" s="1"/>
  <c r="I19" i="5"/>
  <c r="I22" i="5" s="1"/>
  <c r="I33" i="5" s="1"/>
  <c r="D19" i="5"/>
  <c r="D22" i="5" s="1"/>
  <c r="D33" i="5" s="1"/>
  <c r="E19" i="5"/>
  <c r="E22" i="5" s="1"/>
  <c r="E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<sst xmlns="http://schemas.openxmlformats.org/spreadsheetml/2006/main" count="893" uniqueCount="352">
  <si>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</si>
  <si>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</si>
  <si>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</si>
  <si>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</si>
  <si>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</si>
  <si>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</si>
  <si>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</si>
  <si>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</si>
  <si>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</si>
  <si>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</si>
  <si>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</si>
  <si>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</si>
  <si>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</si>
  <si>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</si>
  <si>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</si>
  <si>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</si>
  <si>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</si>
  <si>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</si>
  <si>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</si>
  <si>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</si>
  <si>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</si>
  <si>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</si>
  <si>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</si>
  <si>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</si>
  <si>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</si>
  <si>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</si>
  <si>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</si>
  <si>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</si>
  <si>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</si>
  <si>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</si>
  <si>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</si>
  <si>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</si>
  <si>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</si>
  <si>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</si>
  <si>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</si>
  <si>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</si>
  <si>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</si>
  <si>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</si>
  <si>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</si>
  <si>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</si>
  <si>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</si>
  <si>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</si>
  <si>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</si>
  <si>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</si>
  <si>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</si>
  <si>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</si>
  <si>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</si>
  <si>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</si>
  <si>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</si>
  <si>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</si>
  <si>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</si>
  <si>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</si>
  <si>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</si>
  <si>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</si>
  <si>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</si>
  <si>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</si>
  <si>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</si>
  <si>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</si>
  <si>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</si>
  <si>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</si>
  <si>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</si>
  <si>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</si>
  <si>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</si>
  <si>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</si>
  <si>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</si>
  <si>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</si>
  <si>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</si>
  <si>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</si>
  <si>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</si>
  <si>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</si>
  <si>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</si>
  <si>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</si>
  <si>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</si>
  <si>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</si>
  <si>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</si>
  <si>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</si>
  <si>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</si>
  <si>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</si>
  <si>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</si>
  <si>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</si>
  <si>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</si>
  <si>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</si>
  <si>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</si>
  <si>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</si>
  <si>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</si>
  <si>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</si>
  <si>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</si>
  <si>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</si>
  <si>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</si>
  <si>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</si>
  <si>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</si>
  <si>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</si>
  <si>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</si>
  <si>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</si>
  <si>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</si>
  <si>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</si>
  <si>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</si>
  <si>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</si>
  <si>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</si>
  <si>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</si>
  <si>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</si>
  <si>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</si>
  <si>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</si>
  <si>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</si>
  <si>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</si>
  <si>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</si>
  <si>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</si>
  <si>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</si>
  <si>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</si>
  <si>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</si>
  <si>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</si>
  <si>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</si>
  <si>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</si>
  <si>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</si>
  <si>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</si>
  <si>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</si>
  <si>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</si>
  <si>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</si>
  <si>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</si>
  <si>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</si>
  <si>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</si>
  <si>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</si>
  <si>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</si>
  <si>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</si>
  <si>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</si>
  <si>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</si>
  <si>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</si>
  <si>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</si>
  <si>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</si>
  <si>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</si>
  <si>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</si>
  <si>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</si>
  <si>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</si>
  <si>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</si>
  <si>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</si>
  <si>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</si>
  <si>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</si>
  <si>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</si>
  <si>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</si>
  <si>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</si>
  <si>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</si>
  <si>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</si>
  <si>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</si>
  <si>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</si>
  <si>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</si>
  <si>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</si>
  <si>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</si>
  <si>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</si>
  <si>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</si>
  <si>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</si>
  <si>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</si>
  <si>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</si>
  <si>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</si>
  <si>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</si>
  <si>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</si>
  <si>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</si>
  <si>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</si>
  <si>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</si>
  <si>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</si>
  <si>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</si>
  <si>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</si>
  <si>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</si>
  <si>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</si>
  <si>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</si>
  <si>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</si>
  <si>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</si>
  <si>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</si>
  <si>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</si>
  <si>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</si>
  <si>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</si>
  <si>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</si>
  <si>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</si>
  <si>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</si>
  <si>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</si>
  <si>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</si>
  <si>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</si>
  <si>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</si>
  <si>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</si>
  <si>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</si>
  <si>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</si>
  <si>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</si>
  <si>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</si>
  <si>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</si>
  <si>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</si>
  <si>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</si>
  <si>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</si>
  <si>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</si>
  <si>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</si>
  <si>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</si>
  <si>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</si>
  <si>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</si>
  <si>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</si>
  <si>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</si>
  <si>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</si>
  <si>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</si>
  <si>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</si>
  <si>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</si>
  <si>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</si>
  <si>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</si>
  <si>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</si>
  <si>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</si>
  <si>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</si>
  <si>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</si>
  <si>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</si>
  <si>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</si>
  <si>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</si>
  <si>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</si>
  <si>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</si>
  <si>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</si>
  <si>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</si>
  <si>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</si>
  <si>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</si>
  <si>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</si>
  <si>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</si>
  <si>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</si>
  <si>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</si>
  <si>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</si>
  <si>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</si>
  <si>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</si>
  <si>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</si>
  <si>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</si>
  <si>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</si>
  <si>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</si>
  <si>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</si>
  <si>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</si>
  <si>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</si>
  <si>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</si>
  <si>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</si>
  <si>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</si>
  <si>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</si>
  <si>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</si>
  <si>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</si>
  <si>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</si>
  <si>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</si>
  <si>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</si>
  <si>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</si>
  <si>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</si>
  <si>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</si>
  <si>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</si>
  <si>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</si>
  <si>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</si>
  <si>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</si>
  <si>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</si>
  <si>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</si>
  <si>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</si>
  <si>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</si>
  <si>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</si>
  <si>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</si>
  <si>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</si>
  <si>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</si>
  <si>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</si>
  <si>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</si>
  <si>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</si>
  <si>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</si>
  <si>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</si>
  <si>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</si>
  <si>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</si>
  <si>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</si>
  <si>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</si>
  <si>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</si>
  <si>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</si>
  <si>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</si>
  <si>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</si>
  <si>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</si>
  <si>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</si>
  <si>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</si>
  <si>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</si>
  <si>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</si>
  <si>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</si>
  <si>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</si>
  <si>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</si>
  <si>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</si>
  <si>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</si>
  <si>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</si>
  <si>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</si>
  <si>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</si>
  <si>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</si>
  <si>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</si>
  <si>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</si>
  <si>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</si>
  <si>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</si>
  <si>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</si>
  <si>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</si>
  <si>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</si>
  <si>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</si>
  <si>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</si>
  <si>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</si>
  <si>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</si>
  <si>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</si>
  <si>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</si>
  <si>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</si>
  <si>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</si>
  <si>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</si>
  <si>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</si>
  <si>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</si>
  <si>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</si>
  <si>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</si>
  <si>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</si>
  <si>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</si>
  <si>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</si>
  <si>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</si>
  <si>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</si>
  <si>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</si>
  <si>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</si>
  <si>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</si>
  <si>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</si>
  <si>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</si>
  <si>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</si>
  <si>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</si>
  <si>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</si>
  <si>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</si>
  <si>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</si>
  <si>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</si>
  <si>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</si>
  <si>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</si>
  <si>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</si>
  <si>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</si>
  <si>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</si>
  <si>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</si>
  <si>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</si>
  <si>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</si>
  <si>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</si>
  <si>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</si>
  <si>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</si>
  <si>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</si>
  <si>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</si>
  <si>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</si>
  <si>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</si>
  <si>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</si>
  <si>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</si>
  <si>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</si>
  <si>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</si>
  <si>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</si>
  <si>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</si>
  <si>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</si>
  <si>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</si>
  <si>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</si>
  <si>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</si>
  <si>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</si>
  <si>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</si>
  <si>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</si>
  <si>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</si>
  <si>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</si>
  <si>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</si>
  <si>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</si>
  <si>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</si>
  <si>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</si>
  <si>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</si>
  <si>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</si>
  <si>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</si>
  <si>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</si>
  <si>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Coubert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</si>
</sst>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4" t="s">
        <v>311</v>
      </c>
      <c r="L3" s="94"/>
      <c r="M3" s="94"/>
      <c r="N3" s="94"/>
      <c r="O3" s="94"/>
      <c r="P3" s="94"/>
    </row>
    <row r="4" spans="2:16" x14ac:dyDescent="0.3">
      <c r="K4" s="94"/>
      <c r="L4" s="94"/>
      <c r="M4" s="94"/>
      <c r="N4" s="94"/>
      <c r="O4" s="94"/>
      <c r="P4" s="94"/>
    </row>
    <row r="5" spans="2:16" x14ac:dyDescent="0.3">
      <c r="K5" s="94"/>
      <c r="L5" s="94"/>
      <c r="M5" s="94"/>
      <c r="N5" s="94"/>
      <c r="O5" s="94"/>
      <c r="P5" s="94"/>
    </row>
    <row r="7" spans="2:16" ht="15" customHeight="1" x14ac:dyDescent="0.3">
      <c r="B7" s="95" t="s">
        <v>310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3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3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3">
      <c r="B11" s="96" t="s">
        <v>335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3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3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3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3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3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3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3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3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3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3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3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3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3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3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3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3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3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3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3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3">
      <c r="B32" s="95" t="s">
        <v>340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3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3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7"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7" t="s">
        <v>339</v>
      </c>
      <c r="B2" s="108"/>
      <c r="C2" s="31" t="s">
        <v>338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4" t="s">
        <v>331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1.48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1.48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 t="s">
        <v>134</v>
      </c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1755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111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107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111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8.5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9.98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/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4" t="s">
        <v>308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1000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12.752666666666665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12.752666666666665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60.701142857142862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60.701142857142862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73.453809523809525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73.453809523809525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3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/>
      </c>
      <c r="D46" s="93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D20" sqref="D20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3.4731684171277997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3.4731684171277997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3.3667024762240003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3.3667024762240003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-0.78784796268811519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-0.78784796268811519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5" sqref="C5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2" t="s">
        <v>336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3.4731684171277997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3.4731684171277997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</v>
      </c>
    </row>
    <row r="12" spans="1:15" x14ac:dyDescent="0.3">
      <c r="B12" s="19" t="s">
        <v>330</v>
      </c>
      <c r="C12" s="39">
        <f>(C7+C8+C9)*'(ne pas modifier) BDD_REF'!$B$222*'(ne pas modifier) BDD_REF'!$B$210</f>
        <v>0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</v>
      </c>
    </row>
    <row r="39" spans="1:108" x14ac:dyDescent="0.3">
      <c r="B39" s="19" t="s">
        <v>330</v>
      </c>
      <c r="C39" s="39">
        <f>(C34+C35+C36)*'(ne pas modifier) BDD_REF'!$B$222*'(ne pas modifier) BDD_REF'!$B$210</f>
        <v>0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</v>
      </c>
    </row>
    <row r="66" spans="1:108" x14ac:dyDescent="0.3">
      <c r="B66" s="19" t="s">
        <v>330</v>
      </c>
      <c r="C66" s="39">
        <f>(C61+C62+C63)*'(ne pas modifier) BDD_REF'!$B$222*'(ne pas modifier) BDD_REF'!$B$210</f>
        <v>0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</v>
      </c>
    </row>
    <row r="93" spans="1:108" x14ac:dyDescent="0.3">
      <c r="B93" s="19" t="s">
        <v>330</v>
      </c>
      <c r="C93" s="39">
        <f>(C88+C89+C90)*'(ne pas modifier) BDD_REF'!$B$222*'(ne pas modifier) BDD_REF'!$B$210</f>
        <v>0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0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</v>
      </c>
    </row>
    <row r="143" spans="1:108" x14ac:dyDescent="0.3">
      <c r="B143" s="71" t="s">
        <v>222</v>
      </c>
      <c r="C143" s="71">
        <f>(C142-C5*5)</f>
        <v>-17.365842085638999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-25.701446286745718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-25.701446286745718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60.701142857142862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60.701142857142862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9" t="s">
        <v>332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0.75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0.75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12.752666666666665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12.752666666666665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H28" sqref="H28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2" t="s">
        <v>333</v>
      </c>
      <c r="C2" s="114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5" t="s">
        <v>142</v>
      </c>
      <c r="C4" s="116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>
        <f>IF(Eligibilité_projet!C2="NON","/",'RECeff + REIamont (1)'!L7)</f>
        <v>-0.78784796268811519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 t="str">
        <f>IF(Eligibilité_projet!C2="OUI","/",'RECeff + REIamont (2)'!M144)</f>
        <v>/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60.701142857142862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12.752666666666665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74.241657486497644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5" t="s">
        <v>350</v>
      </c>
      <c r="C13" s="116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-0.66967076828489791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54.63102857142858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12.752666666666665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60.645325714285718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61.314996482570614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7" t="s">
        <v>5</v>
      </c>
      <c r="C44" s="118"/>
      <c r="D44" s="119"/>
      <c r="E44" s="117" t="s">
        <v>69</v>
      </c>
      <c r="F44" s="118"/>
      <c r="G44" s="119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Garance LE GUERROUE</cp:lastModifiedBy>
  <dcterms:created xsi:type="dcterms:W3CDTF">2020-09-28T09:31:11Z</dcterms:created>
  <dcterms:modified xsi:type="dcterms:W3CDTF">2024-01-08T08:51:47Z</dcterms:modified>
</cp:coreProperties>
</file>