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4. Conseil Opérationnel\Agence Aix\1 - Clients\Chapeau de paille\Marc LEMARIE_SARL LAGRANGE_non_labelisé\3 - Livrables\"/>
    </mc:Choice>
  </mc:AlternateContent>
  <xr:revisionPtr revIDLastSave="0" documentId="8_{ED0EEFAF-0853-44FC-8986-BD6A2BC172A8}" xr6:coauthVersionLast="47" xr6:coauthVersionMax="47" xr10:uidLastSave="{00000000-0000-0000-0000-000000000000}"/>
  <bookViews>
    <workbookView xWindow="-28920" yWindow="-120" windowWidth="29040" windowHeight="15720" activeTab="7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D25" i="9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E140" i="5" s="1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140" i="5" l="1"/>
  <c r="G59" i="5"/>
  <c r="F86" i="5"/>
  <c r="K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G32" i="5" l="1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D73" i="5" l="1"/>
  <c r="D76" i="5" s="1"/>
  <c r="D87" i="5" s="1"/>
  <c r="E46" i="5"/>
  <c r="E49" i="5" s="1"/>
  <c r="E60" i="5" s="1"/>
  <c r="F127" i="5"/>
  <c r="F130" i="5" s="1"/>
  <c r="F141" i="5" s="1"/>
  <c r="J100" i="5"/>
  <c r="J103" i="5" s="1"/>
  <c r="J114" i="5" s="1"/>
  <c r="L73" i="5"/>
  <c r="L76" i="5" s="1"/>
  <c r="L87" i="5" s="1"/>
  <c r="K127" i="5"/>
  <c r="K130" i="5" s="1"/>
  <c r="K141" i="5" s="1"/>
  <c r="E73" i="5"/>
  <c r="E76" i="5" s="1"/>
  <c r="E87" i="5" s="1"/>
  <c r="F46" i="5"/>
  <c r="F49" i="5" s="1"/>
  <c r="F60" i="5" s="1"/>
  <c r="I73" i="5"/>
  <c r="I76" i="5" s="1"/>
  <c r="I87" i="5" s="1"/>
  <c r="G127" i="5"/>
  <c r="G130" i="5" s="1"/>
  <c r="G141" i="5" s="1"/>
  <c r="C127" i="5"/>
  <c r="C130" i="5" s="1"/>
  <c r="C141" i="5" s="1"/>
  <c r="I100" i="5"/>
  <c r="I103" i="5" s="1"/>
  <c r="I114" i="5" s="1"/>
  <c r="L100" i="5"/>
  <c r="L103" i="5" s="1"/>
  <c r="L114" i="5" s="1"/>
  <c r="D100" i="5"/>
  <c r="D103" i="5" s="1"/>
  <c r="D114" i="5" s="1"/>
  <c r="F73" i="5"/>
  <c r="F76" i="5" s="1"/>
  <c r="F87" i="5" s="1"/>
  <c r="G46" i="5"/>
  <c r="G49" i="5" s="1"/>
  <c r="G60" i="5" s="1"/>
  <c r="C46" i="5"/>
  <c r="C49" i="5" s="1"/>
  <c r="C60" i="5" s="1"/>
  <c r="C100" i="5"/>
  <c r="C103" i="5" s="1"/>
  <c r="C114" i="5" s="1"/>
  <c r="L46" i="5"/>
  <c r="L49" i="5" s="1"/>
  <c r="L60" i="5" s="1"/>
  <c r="K100" i="5"/>
  <c r="K103" i="5" s="1"/>
  <c r="K114" i="5" s="1"/>
  <c r="D127" i="5"/>
  <c r="D130" i="5" s="1"/>
  <c r="D141" i="5" s="1"/>
  <c r="E100" i="5"/>
  <c r="E103" i="5" s="1"/>
  <c r="E114" i="5" s="1"/>
  <c r="G73" i="5"/>
  <c r="G76" i="5" s="1"/>
  <c r="G87" i="5" s="1"/>
  <c r="H46" i="5"/>
  <c r="H49" i="5" s="1"/>
  <c r="H60" i="5" s="1"/>
  <c r="J46" i="5"/>
  <c r="J49" i="5" s="1"/>
  <c r="J60" i="5" s="1"/>
  <c r="H100" i="5"/>
  <c r="H103" i="5" s="1"/>
  <c r="H114" i="5" s="1"/>
  <c r="J73" i="5"/>
  <c r="J76" i="5" s="1"/>
  <c r="J87" i="5" s="1"/>
  <c r="K73" i="5"/>
  <c r="K76" i="5" s="1"/>
  <c r="K87" i="5" s="1"/>
  <c r="L127" i="5"/>
  <c r="L130" i="5" s="1"/>
  <c r="L141" i="5" s="1"/>
  <c r="E127" i="5"/>
  <c r="E130" i="5" s="1"/>
  <c r="E141" i="5" s="1"/>
  <c r="F100" i="5"/>
  <c r="F103" i="5" s="1"/>
  <c r="F114" i="5" s="1"/>
  <c r="H73" i="5"/>
  <c r="H76" i="5" s="1"/>
  <c r="H87" i="5" s="1"/>
  <c r="C73" i="5"/>
  <c r="C76" i="5" s="1"/>
  <c r="C87" i="5" s="1"/>
  <c r="I46" i="5"/>
  <c r="I49" i="5" s="1"/>
  <c r="I60" i="5" s="1"/>
  <c r="G100" i="5"/>
  <c r="G103" i="5" s="1"/>
  <c r="G114" i="5" s="1"/>
  <c r="K46" i="5"/>
  <c r="K49" i="5" s="1"/>
  <c r="K60" i="5" s="1"/>
  <c r="H127" i="5"/>
  <c r="H130" i="5" s="1"/>
  <c r="H141" i="5" s="1"/>
  <c r="I127" i="5"/>
  <c r="I130" i="5" s="1"/>
  <c r="I141" i="5" s="1"/>
  <c r="J127" i="5"/>
  <c r="J130" i="5" s="1"/>
  <c r="J141" i="5" s="1"/>
  <c r="D46" i="5"/>
  <c r="D49" i="5" s="1"/>
  <c r="D60" i="5" s="1"/>
  <c r="G19" i="5"/>
  <c r="G22" i="5" s="1"/>
  <c r="G33" i="5" s="1"/>
  <c r="C19" i="5"/>
  <c r="C22" i="5" s="1"/>
  <c r="K19" i="5"/>
  <c r="K22" i="5" s="1"/>
  <c r="K33" i="5" s="1"/>
  <c r="H19" i="5"/>
  <c r="H22" i="5" s="1"/>
  <c r="H33" i="5" s="1"/>
  <c r="J19" i="5"/>
  <c r="J22" i="5" s="1"/>
  <c r="J33" i="5" s="1"/>
  <c r="L19" i="5"/>
  <c r="L22" i="5" s="1"/>
  <c r="L33" i="5" s="1"/>
  <c r="F19" i="5"/>
  <c r="F22" i="5" s="1"/>
  <c r="F33" i="5" s="1"/>
  <c r="I19" i="5"/>
  <c r="I22" i="5" s="1"/>
  <c r="I33" i="5" s="1"/>
  <c r="D19" i="5"/>
  <c r="D22" i="5" s="1"/>
  <c r="D33" i="5" s="1"/>
  <c r="E19" i="5"/>
  <c r="E22" i="5" s="1"/>
  <c r="E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D39" i="2" s="1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C6" i="6" s="1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<sst xmlns="http://schemas.openxmlformats.org/spreadsheetml/2006/main" count="893" uniqueCount="352">
  <si>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</si>
  <si>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</si>
  <si>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</si>
  <si>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</si>
  <si>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</si>
  <si>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</si>
  <si>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</si>
  <si>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</si>
  <si>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</si>
  <si>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</si>
  <si>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</si>
  <si>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</si>
  <si>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</si>
  <si>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</si>
  <si>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</si>
  <si>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</si>
  <si>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</si>
  <si>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</si>
  <si>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</si>
  <si>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</si>
  <si>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</si>
  <si>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</si>
  <si>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</si>
  <si>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</si>
  <si>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</si>
  <si>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</si>
  <si>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</si>
  <si>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</si>
  <si>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</si>
  <si>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</si>
  <si>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</si>
  <si>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</si>
  <si>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</si>
  <si>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</si>
  <si>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</si>
  <si>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</si>
  <si>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</si>
  <si>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</si>
  <si>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</si>
  <si>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</si>
  <si>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</si>
  <si>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</si>
  <si>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</si>
  <si>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</si>
  <si>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</si>
  <si>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</si>
  <si>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</si>
  <si>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</si>
  <si>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</si>
  <si>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</si>
  <si>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</si>
  <si>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</si>
  <si>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</si>
  <si>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</si>
  <si>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</si>
  <si>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</si>
  <si>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</si>
  <si>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</si>
  <si>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</si>
  <si>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</si>
  <si>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</si>
  <si>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</si>
  <si>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</si>
  <si>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</si>
  <si>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</si>
  <si>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</si>
  <si>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</si>
  <si>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</si>
  <si>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</si>
  <si>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</si>
  <si>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</si>
  <si>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</si>
  <si>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</si>
  <si>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</si>
  <si>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</si>
  <si>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</si>
  <si>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</si>
  <si>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</si>
  <si>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</si>
  <si>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</si>
  <si>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</si>
  <si>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</si>
  <si>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</si>
  <si>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</si>
  <si>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</si>
  <si>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</si>
  <si>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</si>
  <si>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</si>
  <si>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</si>
  <si>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</si>
  <si>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</si>
  <si>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</si>
  <si>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</si>
  <si>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</si>
  <si>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</si>
  <si>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</si>
  <si>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</si>
  <si>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</si>
  <si>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</si>
  <si>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</si>
  <si>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</si>
  <si>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</si>
  <si>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</si>
  <si>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</si>
  <si>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</si>
  <si>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</si>
  <si>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</si>
  <si>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</si>
  <si>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</si>
  <si>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</si>
  <si>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</si>
  <si>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</si>
  <si>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</si>
  <si>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</si>
  <si>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</si>
  <si>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</si>
  <si>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</si>
  <si>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</si>
  <si>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</si>
  <si>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</si>
  <si>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</si>
  <si>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</si>
  <si>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</si>
  <si>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</si>
  <si>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</si>
  <si>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</si>
  <si>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</si>
  <si>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</si>
  <si>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</si>
  <si>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</si>
  <si>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</si>
  <si>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</si>
  <si>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</si>
  <si>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</si>
  <si>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</si>
  <si>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</si>
  <si>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</si>
  <si>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</si>
  <si>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</si>
  <si>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</si>
  <si>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</si>
  <si>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</si>
  <si>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</si>
  <si>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</si>
  <si>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</si>
  <si>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</si>
  <si>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</si>
  <si>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</si>
  <si>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</si>
  <si>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</si>
  <si>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</si>
  <si>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</si>
  <si>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</si>
  <si>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</si>
  <si>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</si>
  <si>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</si>
  <si>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</si>
  <si>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</si>
  <si>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</si>
  <si>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</si>
  <si>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</si>
  <si>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</si>
  <si>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</si>
  <si>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</si>
  <si>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</si>
  <si>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</si>
  <si>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</si>
  <si>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</si>
  <si>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</si>
  <si>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</si>
  <si>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</si>
  <si>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</si>
  <si>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</si>
  <si>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</si>
  <si>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</si>
  <si>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</si>
  <si>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</si>
  <si>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</si>
  <si>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</si>
  <si>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</si>
  <si>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</si>
  <si>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</si>
  <si>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</si>
  <si>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</si>
  <si>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</si>
  <si>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</si>
  <si>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</si>
  <si>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</si>
  <si>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</si>
  <si>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</si>
  <si>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</si>
  <si>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</si>
  <si>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</si>
  <si>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</si>
  <si>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</si>
  <si>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</si>
  <si>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</si>
  <si>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</si>
  <si>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</si>
  <si>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</si>
  <si>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</si>
  <si>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</si>
  <si>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</si>
  <si>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</si>
  <si>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</si>
  <si>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</si>
  <si>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</si>
  <si>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</si>
  <si>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</si>
  <si>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</si>
  <si>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</si>
  <si>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</si>
  <si>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</si>
  <si>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</si>
  <si>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</si>
  <si>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</si>
  <si>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</si>
  <si>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</si>
  <si>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</si>
  <si>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</si>
  <si>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</si>
  <si>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</si>
  <si>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</si>
  <si>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</si>
  <si>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</si>
  <si>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</si>
  <si>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</si>
  <si>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</si>
  <si>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</si>
  <si>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</si>
  <si>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</si>
  <si>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</si>
  <si>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</si>
  <si>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</si>
  <si>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</si>
  <si>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</si>
  <si>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</si>
  <si>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</si>
  <si>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</si>
  <si>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</si>
  <si>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</si>
  <si>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</si>
  <si>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</si>
  <si>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</si>
  <si>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</si>
  <si>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</si>
  <si>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</si>
  <si>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</si>
  <si>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</si>
  <si>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</si>
  <si>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</si>
  <si>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</si>
  <si>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</si>
  <si>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</si>
  <si>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</si>
  <si>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</si>
  <si>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</si>
  <si>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</si>
  <si>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</si>
  <si>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</si>
  <si>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</si>
  <si>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</si>
  <si>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</si>
  <si>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</si>
  <si>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</si>
  <si>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</si>
  <si>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</si>
  <si>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</si>
  <si>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</si>
  <si>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</si>
  <si>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</si>
  <si>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</si>
  <si>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</si>
  <si>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</si>
  <si>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</si>
  <si>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</si>
  <si>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</si>
  <si>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</si>
  <si>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</si>
  <si>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</si>
  <si>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</si>
  <si>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</si>
  <si>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</si>
  <si>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</si>
  <si>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</si>
  <si>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</si>
  <si>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</si>
  <si>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</si>
  <si>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</si>
  <si>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</si>
  <si>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</si>
  <si>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</si>
  <si>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</si>
  <si>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</si>
  <si>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</si>
  <si>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</si>
  <si>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</si>
  <si>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</si>
  <si>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</si>
  <si>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</si>
  <si>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</si>
  <si>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</si>
  <si>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</si>
  <si>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</si>
  <si>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</si>
  <si>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</si>
  <si>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</si>
  <si>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</si>
  <si>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</si>
  <si>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</si>
  <si>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</si>
  <si>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</si>
  <si>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</si>
  <si>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</si>
  <si>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</si>
  <si>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</si>
  <si>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</si>
  <si>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</si>
  <si>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</si>
  <si>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</si>
  <si>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</si>
  <si>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</si>
  <si>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</si>
  <si>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</si>
  <si>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</si>
  <si>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</si>
  <si>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</si>
  <si>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</si>
  <si>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</si>
  <si>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</si>
  <si>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</si>
  <si>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</si>
  <si>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</si>
  <si>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</si>
  <si>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</si>
  <si>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</si>
  <si>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</si>
  <si>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</si>
  <si>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</si>
  <si>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</si>
  <si>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</si>
  <si>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</si>
  <si>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</si>
  <si>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</si>
  <si>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</si>
  <si>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</si>
  <si>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</si>
  <si>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</si>
  <si>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</si>
  <si>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</si>
  <si>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</si>
  <si>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Coubert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</si>
</sst>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0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9" fontId="30" fillId="3" borderId="1" xfId="1" applyFont="1" applyFill="1" applyBorder="1" applyAlignment="1" applyProtection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4" t="s">
        <v>311</v>
      </c>
      <c r="L3" s="94"/>
      <c r="M3" s="94"/>
      <c r="N3" s="94"/>
      <c r="O3" s="94"/>
      <c r="P3" s="94"/>
    </row>
    <row r="4" spans="2:16" x14ac:dyDescent="0.3">
      <c r="K4" s="94"/>
      <c r="L4" s="94"/>
      <c r="M4" s="94"/>
      <c r="N4" s="94"/>
      <c r="O4" s="94"/>
      <c r="P4" s="94"/>
    </row>
    <row r="5" spans="2:16" x14ac:dyDescent="0.3">
      <c r="K5" s="94"/>
      <c r="L5" s="94"/>
      <c r="M5" s="94"/>
      <c r="N5" s="94"/>
      <c r="O5" s="94"/>
      <c r="P5" s="94"/>
    </row>
    <row r="7" spans="2:16" ht="15" customHeight="1" x14ac:dyDescent="0.3">
      <c r="B7" s="95" t="s">
        <v>310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</row>
    <row r="8" spans="2:16" ht="15" customHeight="1" x14ac:dyDescent="0.3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</row>
    <row r="9" spans="2:16" ht="15" customHeight="1" x14ac:dyDescent="0.3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1" spans="2:16" ht="15" customHeight="1" x14ac:dyDescent="0.3">
      <c r="B11" s="96" t="s">
        <v>335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</row>
    <row r="12" spans="2:16" ht="15" customHeight="1" x14ac:dyDescent="0.3">
      <c r="B12" s="99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0"/>
    </row>
    <row r="13" spans="2:16" ht="15" customHeight="1" x14ac:dyDescent="0.3">
      <c r="B13" s="99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0"/>
    </row>
    <row r="14" spans="2:16" ht="15" customHeight="1" x14ac:dyDescent="0.3">
      <c r="B14" s="99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0"/>
    </row>
    <row r="15" spans="2:16" ht="15" customHeight="1" x14ac:dyDescent="0.3">
      <c r="B15" s="99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0"/>
    </row>
    <row r="16" spans="2:16" ht="15" customHeight="1" x14ac:dyDescent="0.3">
      <c r="B16" s="99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0"/>
    </row>
    <row r="17" spans="2:16" ht="15" customHeight="1" x14ac:dyDescent="0.3">
      <c r="B17" s="99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0"/>
    </row>
    <row r="18" spans="2:16" ht="15" customHeight="1" x14ac:dyDescent="0.3">
      <c r="B18" s="99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0"/>
    </row>
    <row r="19" spans="2:16" ht="15" customHeight="1" x14ac:dyDescent="0.3">
      <c r="B19" s="99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0"/>
    </row>
    <row r="20" spans="2:16" ht="15" customHeight="1" x14ac:dyDescent="0.3">
      <c r="B20" s="99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0"/>
    </row>
    <row r="21" spans="2:16" ht="15" customHeight="1" x14ac:dyDescent="0.3">
      <c r="B21" s="99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0"/>
    </row>
    <row r="22" spans="2:16" ht="15" customHeight="1" x14ac:dyDescent="0.3">
      <c r="B22" s="99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0"/>
    </row>
    <row r="23" spans="2:16" ht="15" customHeight="1" x14ac:dyDescent="0.3">
      <c r="B23" s="99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0"/>
    </row>
    <row r="24" spans="2:16" ht="15" customHeight="1" x14ac:dyDescent="0.3">
      <c r="B24" s="99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0"/>
    </row>
    <row r="25" spans="2:16" ht="15.75" customHeight="1" x14ac:dyDescent="0.3">
      <c r="B25" s="99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0"/>
    </row>
    <row r="26" spans="2:16" ht="15.75" customHeight="1" x14ac:dyDescent="0.3">
      <c r="B26" s="99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0"/>
    </row>
    <row r="27" spans="2:16" ht="15.75" customHeight="1" x14ac:dyDescent="0.3">
      <c r="B27" s="99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0"/>
    </row>
    <row r="28" spans="2:16" ht="15.75" customHeight="1" x14ac:dyDescent="0.3">
      <c r="B28" s="99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0"/>
    </row>
    <row r="29" spans="2:16" ht="15.75" customHeight="1" x14ac:dyDescent="0.3">
      <c r="B29" s="99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0"/>
    </row>
    <row r="30" spans="2:16" ht="15.75" customHeight="1" x14ac:dyDescent="0.3">
      <c r="B30" s="101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3"/>
    </row>
    <row r="32" spans="2:16" ht="22.5" customHeight="1" x14ac:dyDescent="0.3">
      <c r="B32" s="95" t="s">
        <v>340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</row>
    <row r="33" spans="2:16" x14ac:dyDescent="0.3"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</row>
    <row r="34" spans="2:16" x14ac:dyDescent="0.3"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7" zoomScale="70" zoomScaleNormal="70" workbookViewId="0">
      <selection activeCell="B22" sqref="B22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7" t="s">
        <v>339</v>
      </c>
      <c r="B2" s="108"/>
      <c r="C2" s="31" t="s">
        <v>338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4" t="s">
        <v>331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1.48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1.48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50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 t="s">
        <v>134</v>
      </c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1755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0.75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111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107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111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8.5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9.98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/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4" t="s">
        <v>308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6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Pommier - Axe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1000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12.752666666666665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12.752666666666665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60.701142857142862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60.701142857142862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73.453809523809525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73.453809523809525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ht="45.75" customHeight="1" x14ac:dyDescent="0.3">
      <c r="A46" s="7" t="s">
        <v>61</v>
      </c>
      <c r="B46" s="93" t="str">
        <f>IF(B13="","",IF(AND(B13="Hors climat Mediterranéen",B16="Prairies "),"Parcelle non éligible", "OUI"))</f>
        <v>OUI</v>
      </c>
      <c r="C46" s="93" t="str">
        <f t="shared" ref="C46:K46" si="6">IF(C13="","",IF(AND(C13="Hors climat Mediterranéen",C16="Prairies "),"Parcelle non éligible", "OUI"))</f>
        <v/>
      </c>
      <c r="D46" s="93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Tuqv5UxxzbOaDEd46On5oSQSVPM0cS63uWKUVKetvilcrPlXYlxJntxsXYjCEeQygAXYH801cWoYugGSXA+/5Q==" saltValue="bdVYumOpGIRdO6oIbIfjJw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D20" sqref="D20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3.4731684171277997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3.4731684171277997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3.3667024762240003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3.3667024762240003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-0.78784796268811519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-0.78784796268811519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70" zoomScaleNormal="70" workbookViewId="0">
      <selection activeCell="C5" sqref="C5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2" t="s">
        <v>336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3.4731684171277997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3.4731684171277997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0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0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0</v>
      </c>
    </row>
    <row r="12" spans="1:15" x14ac:dyDescent="0.3">
      <c r="B12" s="19" t="s">
        <v>330</v>
      </c>
      <c r="C12" s="39">
        <f>(C7+C8+C9)*'(ne pas modifier) BDD_REF'!$B$222*'(ne pas modifier) BDD_REF'!$B$210</f>
        <v>0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0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0</v>
      </c>
    </row>
    <row r="15" spans="1:15" x14ac:dyDescent="0.3">
      <c r="B15" s="7" t="s">
        <v>317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</v>
      </c>
    </row>
    <row r="20" spans="1:108" x14ac:dyDescent="0.3">
      <c r="B20" s="7" t="s">
        <v>321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0</v>
      </c>
    </row>
    <row r="21" spans="1:108" x14ac:dyDescent="0.3">
      <c r="B21" s="3" t="s">
        <v>184</v>
      </c>
      <c r="C21" s="39">
        <f>(C20*'(ne pas modifier) BDD_REF'!$B$211)/1000</f>
        <v>0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0</v>
      </c>
    </row>
    <row r="22" spans="1:108" s="16" customFormat="1" x14ac:dyDescent="0.3">
      <c r="A22" s="18"/>
      <c r="B22" s="19" t="s">
        <v>185</v>
      </c>
      <c r="C22" s="81">
        <f>C19+C21</f>
        <v>0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0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0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0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0</v>
      </c>
    </row>
    <row r="32" spans="1:108" s="16" customFormat="1" x14ac:dyDescent="0.3">
      <c r="A32" s="18"/>
      <c r="B32" s="19" t="s">
        <v>186</v>
      </c>
      <c r="C32" s="81">
        <f>C25+C26+C31</f>
        <v>0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0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0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0</v>
      </c>
    </row>
    <row r="39" spans="1:108" x14ac:dyDescent="0.3">
      <c r="B39" s="19" t="s">
        <v>330</v>
      </c>
      <c r="C39" s="39">
        <f>(C34+C35+C36)*'(ne pas modifier) BDD_REF'!$B$222*'(ne pas modifier) BDD_REF'!$B$210</f>
        <v>0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0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0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</v>
      </c>
    </row>
    <row r="47" spans="1:108" x14ac:dyDescent="0.3">
      <c r="B47" s="7" t="s">
        <v>321</v>
      </c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0</v>
      </c>
    </row>
    <row r="48" spans="1:108" x14ac:dyDescent="0.3">
      <c r="B48" s="3" t="s">
        <v>184</v>
      </c>
      <c r="C48" s="39">
        <f>(C47*'(ne pas modifier) BDD_REF'!$B$211)/1000</f>
        <v>0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0</v>
      </c>
    </row>
    <row r="49" spans="1:108" s="16" customFormat="1" x14ac:dyDescent="0.3">
      <c r="A49" s="18"/>
      <c r="B49" s="19" t="s">
        <v>185</v>
      </c>
      <c r="C49" s="81">
        <f>C46+C48</f>
        <v>0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0</v>
      </c>
    </row>
    <row r="56" spans="1:108" x14ac:dyDescent="0.3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0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0</v>
      </c>
    </row>
    <row r="59" spans="1:108" s="16" customFormat="1" x14ac:dyDescent="0.3">
      <c r="A59" s="18"/>
      <c r="B59" s="19" t="s">
        <v>186</v>
      </c>
      <c r="C59" s="81">
        <f>C52+C53+C58</f>
        <v>0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0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0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0</v>
      </c>
    </row>
    <row r="66" spans="1:108" x14ac:dyDescent="0.3">
      <c r="B66" s="19" t="s">
        <v>330</v>
      </c>
      <c r="C66" s="39">
        <f>(C61+C62+C63)*'(ne pas modifier) BDD_REF'!$B$222*'(ne pas modifier) BDD_REF'!$B$210</f>
        <v>0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0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</v>
      </c>
    </row>
    <row r="74" spans="1:108" x14ac:dyDescent="0.3">
      <c r="B74" s="7" t="s">
        <v>321</v>
      </c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0</v>
      </c>
    </row>
    <row r="75" spans="1:108" x14ac:dyDescent="0.3">
      <c r="B75" s="3" t="s">
        <v>184</v>
      </c>
      <c r="C75" s="39">
        <f>(C74*'(ne pas modifier) BDD_REF'!$B$211)/1000</f>
        <v>0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0</v>
      </c>
    </row>
    <row r="76" spans="1:108" s="16" customFormat="1" x14ac:dyDescent="0.3">
      <c r="A76" s="18"/>
      <c r="B76" s="19" t="s">
        <v>185</v>
      </c>
      <c r="C76" s="81">
        <f>C73+C75</f>
        <v>0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x14ac:dyDescent="0.3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0</v>
      </c>
    </row>
    <row r="83" spans="1:108" x14ac:dyDescent="0.3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0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0</v>
      </c>
    </row>
    <row r="86" spans="1:108" s="16" customFormat="1" x14ac:dyDescent="0.3">
      <c r="A86" s="18"/>
      <c r="B86" s="19" t="s">
        <v>186</v>
      </c>
      <c r="C86" s="81">
        <f>C79+C80+C85</f>
        <v>0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0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0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0</v>
      </c>
    </row>
    <row r="93" spans="1:108" x14ac:dyDescent="0.3">
      <c r="B93" s="19" t="s">
        <v>330</v>
      </c>
      <c r="C93" s="39">
        <f>(C88+C89+C90)*'(ne pas modifier) BDD_REF'!$B$222*'(ne pas modifier) BDD_REF'!$B$210</f>
        <v>0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0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</v>
      </c>
    </row>
    <row r="101" spans="1:108" x14ac:dyDescent="0.3">
      <c r="B101" s="7" t="s">
        <v>321</v>
      </c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0</v>
      </c>
    </row>
    <row r="102" spans="1:108" x14ac:dyDescent="0.3">
      <c r="B102" s="3" t="s">
        <v>184</v>
      </c>
      <c r="C102" s="39">
        <f>(C101*'(ne pas modifier) BDD_REF'!$B$211)/1000</f>
        <v>0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0</v>
      </c>
    </row>
    <row r="103" spans="1:108" s="16" customFormat="1" x14ac:dyDescent="0.3">
      <c r="A103" s="18"/>
      <c r="B103" s="19" t="s">
        <v>185</v>
      </c>
      <c r="C103" s="81">
        <f>C100+C102</f>
        <v>0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3">
      <c r="B105" s="7" t="s">
        <v>323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186</v>
      </c>
      <c r="C113" s="81">
        <f>C106+C107+C112</f>
        <v>0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0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0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0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0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0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</v>
      </c>
    </row>
    <row r="128" spans="1:108" x14ac:dyDescent="0.3">
      <c r="B128" s="7" t="s">
        <v>321</v>
      </c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0</v>
      </c>
    </row>
    <row r="129" spans="1:108" x14ac:dyDescent="0.3">
      <c r="B129" s="3" t="s">
        <v>184</v>
      </c>
      <c r="C129" s="39">
        <f>(C128*'(ne pas modifier) BDD_REF'!$B$211)/1000</f>
        <v>0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0</v>
      </c>
    </row>
    <row r="130" spans="1:108" s="16" customFormat="1" x14ac:dyDescent="0.3">
      <c r="A130" s="18"/>
      <c r="B130" s="19" t="s">
        <v>185</v>
      </c>
      <c r="C130" s="81">
        <f>C127+C129</f>
        <v>0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3">
      <c r="B132" s="7" t="s">
        <v>323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186</v>
      </c>
      <c r="C140" s="81">
        <f>C133+C134+C139</f>
        <v>0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0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0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0</v>
      </c>
    </row>
    <row r="143" spans="1:108" x14ac:dyDescent="0.3">
      <c r="B143" s="71" t="s">
        <v>222</v>
      </c>
      <c r="C143" s="71">
        <f>(C142-C5*5)</f>
        <v>-17.365842085638999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-25.701446286745718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-25.701446286745718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2" t="s">
        <v>334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4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9" t="s">
        <v>332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60.701142857142862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60.701142857142862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9" t="s">
        <v>332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0.75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0.75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12.752666666666665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12.752666666666665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tabSelected="1" zoomScale="80" zoomScaleNormal="80" workbookViewId="0">
      <selection activeCell="H28" sqref="H28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2" t="s">
        <v>333</v>
      </c>
      <c r="C2" s="114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5" t="s">
        <v>142</v>
      </c>
      <c r="C4" s="116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>
        <f>IF(Eligibilité_projet!C2="NON","/",'RECeff + REIamont (1)'!L7)</f>
        <v>-0.78784796268811519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 t="str">
        <f>IF(Eligibilité_projet!C2="OUI","/",'RECeff + REIamont (2)'!M144)</f>
        <v>/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60.701142857142862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12.752666666666665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74.241657486497644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5" t="s">
        <v>350</v>
      </c>
      <c r="C13" s="116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-0.66967076828489791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54.63102857142858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12.752666666666665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60.645325714285718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61.314996482570614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7" t="s">
        <v>5</v>
      </c>
      <c r="C44" s="118"/>
      <c r="D44" s="119"/>
      <c r="E44" s="117" t="s">
        <v>69</v>
      </c>
      <c r="F44" s="118"/>
      <c r="G44" s="119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Garance LE GUERROUE</cp:lastModifiedBy>
  <dcterms:created xsi:type="dcterms:W3CDTF">2020-09-28T09:31:11Z</dcterms:created>
  <dcterms:modified xsi:type="dcterms:W3CDTF">2024-01-08T08:51:47Z</dcterms:modified>
</cp:coreProperties>
</file>