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EARL Isabe - Didier Dutoya SCAAP\"/>
    </mc:Choice>
  </mc:AlternateContent>
  <xr:revisionPtr revIDLastSave="0" documentId="13_ncr:1_{94FB4E54-3A9D-476F-9D7C-2C765EF5ADD4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D19" i="5"/>
  <c r="D22" i="5" s="1"/>
  <c r="D33" i="5" s="1"/>
  <c r="H19" i="5"/>
  <c r="H22" i="5" s="1"/>
  <c r="H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L38" i="2" s="1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<sst xmlns="http://schemas.openxmlformats.org/spreadsheetml/2006/main" count="885" uniqueCount="347">
  <si>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</si>
  <si>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</si>
  <si>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</si>
  <si>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</si>
  <si>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</si>
  <si>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</si>
  <si>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</si>
  <si>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</si>
  <si>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</si>
  <si>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</si>
  <si>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</si>
  <si>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</si>
  <si>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</si>
  <si>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</si>
  <si>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</si>
  <si>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</si>
  <si>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</si>
  <si>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</si>
  <si>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</si>
  <si>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</si>
  <si>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</si>
  <si>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</si>
  <si>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</si>
  <si>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</si>
  <si>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</si>
  <si>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</si>
  <si>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</si>
  <si>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</si>
  <si>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</si>
  <si>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</si>
  <si>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</si>
  <si>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</si>
  <si>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</si>
  <si>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</si>
  <si>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</si>
  <si>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</si>
  <si>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</si>
  <si>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</si>
  <si>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</si>
  <si>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</si>
  <si>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</si>
  <si>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</si>
  <si>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</si>
  <si>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</si>
  <si>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</si>
  <si>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</si>
  <si>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</si>
  <si>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</si>
  <si>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</si>
  <si>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</si>
  <si>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</si>
  <si>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</si>
  <si>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</si>
  <si>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</si>
  <si>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</si>
  <si>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</si>
  <si>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</si>
  <si>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</si>
  <si>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</si>
  <si>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</si>
  <si>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</si>
  <si>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</si>
  <si>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</si>
  <si>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</si>
  <si>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</si>
  <si>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</si>
  <si>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</si>
  <si>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</si>
  <si>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</si>
  <si>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</si>
  <si>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</si>
  <si>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</si>
  <si>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</si>
  <si>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</si>
  <si>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</si>
  <si>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</si>
  <si>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</si>
  <si>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</si>
  <si>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</si>
  <si>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</si>
  <si>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</si>
  <si>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</si>
  <si>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</si>
  <si>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</si>
  <si>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</si>
  <si>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</si>
  <si>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</si>
  <si>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</si>
  <si>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</si>
  <si>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</si>
  <si>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</si>
  <si>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</si>
  <si>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</si>
  <si>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</si>
  <si>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</si>
  <si>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</si>
  <si>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</si>
  <si>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</si>
  <si>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</si>
  <si>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</si>
  <si>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</si>
  <si>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</si>
  <si>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</si>
  <si>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</si>
  <si>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</si>
  <si>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</si>
  <si>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</si>
  <si>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</si>
  <si>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</si>
  <si>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</si>
  <si>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</si>
  <si>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</si>
  <si>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</si>
  <si>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</si>
  <si>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</si>
  <si>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</si>
  <si>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</si>
  <si>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</si>
  <si>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</si>
  <si>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</si>
  <si>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</si>
  <si>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</si>
  <si>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</si>
  <si>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</si>
  <si>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</si>
  <si>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</si>
  <si>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</si>
  <si>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</si>
  <si>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</si>
  <si>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</si>
  <si>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</si>
  <si>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</si>
  <si>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</si>
  <si>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</si>
  <si>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</si>
  <si>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</si>
  <si>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</si>
  <si>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</si>
  <si>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</si>
  <si>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</si>
  <si>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</si>
  <si>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</si>
  <si>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</si>
  <si>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</si>
  <si>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</si>
  <si>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</si>
  <si>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</si>
  <si>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</si>
  <si>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</si>
  <si>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</si>
  <si>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</si>
  <si>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</si>
  <si>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</si>
  <si>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</si>
  <si>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</si>
  <si>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</si>
  <si>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</si>
  <si>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</si>
  <si>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</si>
  <si>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</si>
  <si>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</si>
  <si>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</si>
  <si>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</si>
  <si>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</si>
  <si>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</si>
  <si>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</si>
  <si>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</si>
  <si>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</si>
  <si>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</si>
  <si>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</si>
  <si>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</si>
  <si>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</si>
  <si>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</si>
  <si>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</si>
  <si>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</si>
  <si>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</si>
  <si>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</si>
  <si>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</si>
  <si>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</si>
  <si>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</si>
  <si>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</si>
  <si>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</si>
  <si>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</si>
  <si>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</si>
  <si>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</si>
  <si>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</si>
  <si>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</si>
  <si>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</si>
  <si>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</si>
  <si>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</si>
  <si>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</si>
  <si>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</si>
  <si>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</si>
  <si>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</si>
  <si>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</si>
  <si>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</si>
  <si>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</si>
  <si>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</si>
  <si>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</si>
  <si>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</si>
  <si>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</si>
  <si>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</si>
  <si>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</si>
  <si>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</si>
  <si>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</si>
  <si>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</si>
  <si>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</si>
  <si>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</si>
  <si>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</si>
  <si>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</si>
  <si>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</si>
  <si>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</si>
  <si>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</si>
  <si>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</si>
  <si>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</si>
  <si>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</si>
  <si>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</si>
  <si>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</si>
  <si>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</si>
  <si>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</si>
  <si>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</si>
  <si>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</si>
  <si>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</si>
  <si>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</si>
  <si>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</si>
  <si>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</si>
  <si>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</si>
  <si>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</si>
  <si>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</si>
  <si>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</si>
  <si>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</si>
  <si>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</si>
  <si>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</si>
  <si>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</si>
  <si>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</si>
  <si>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</si>
  <si>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</si>
  <si>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</si>
  <si>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</si>
  <si>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</si>
  <si>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</si>
  <si>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</si>
  <si>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</si>
  <si>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</si>
  <si>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</si>
  <si>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</si>
  <si>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</si>
  <si>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</si>
  <si>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</si>
  <si>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</si>
  <si>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</si>
  <si>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</si>
  <si>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</si>
  <si>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</si>
  <si>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</si>
  <si>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</si>
  <si>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</si>
  <si>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</si>
  <si>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</si>
  <si>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</si>
  <si>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</si>
  <si>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</si>
  <si>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</si>
  <si>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</si>
  <si>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</si>
  <si>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</si>
  <si>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</si>
  <si>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</si>
  <si>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</si>
  <si>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</si>
  <si>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</si>
  <si>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</si>
  <si>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</si>
  <si>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</si>
  <si>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</si>
  <si>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</si>
  <si>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</si>
  <si>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</si>
  <si>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</si>
  <si>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</si>
  <si>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</si>
  <si>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</si>
  <si>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</si>
  <si>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</si>
  <si>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</si>
  <si>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</si>
  <si>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</si>
  <si>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</si>
  <si>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</si>
  <si>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</si>
  <si>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</si>
  <si>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</si>
  <si>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</si>
  <si>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</si>
  <si>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</si>
  <si>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</si>
  <si>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</si>
  <si>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</si>
  <si>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</si>
  <si>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</si>
  <si>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</si>
  <si>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</si>
  <si>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</si>
  <si>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</si>
  <si>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</si>
  <si>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</si>
  <si>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</si>
  <si>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</si>
  <si>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</si>
  <si>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</si>
  <si>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</si>
  <si>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</si>
  <si>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</si>
  <si>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</si>
  <si>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</si>
  <si>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</si>
  <si>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</si>
  <si>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</si>
  <si>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</si>
  <si>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</si>
  <si>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</si>
  <si>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</si>
  <si>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</si>
  <si>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</si>
  <si>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</si>
  <si>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</si>
  <si>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</si>
  <si>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</si>
  <si>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</si>
  <si>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</si>
  <si>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</si>
  <si>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</si>
  <si>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</si>
  <si>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</si>
  <si>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</si>
  <si>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</si>
  <si>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</si>
  <si>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</si>
  <si>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</si>
  <si>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</si>
  <si>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</si>
  <si>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</si>
  <si>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</si>
  <si>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</si>
  <si>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</si>
  <si>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</si>
  <si>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Eyres-Moncube (40500)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</si>
</sst>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80" zoomScaleNormal="80" workbookViewId="0">
      <selection activeCell="C21" sqref="C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2.2000000000000002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2.2000000000000002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42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500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106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2.2000000000000002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-0.80666666666666387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-0.80666666666666387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90.231428571428594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90.231428571428594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89.424761904761937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89.424761904761937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3.6019636359103995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-39.6215999950144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-39.6215999950144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abSelected="1" topLeftCell="A99" zoomScale="70" zoomScaleNormal="70" workbookViewId="0">
      <selection activeCell="C116" sqref="C116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3.6019636359103995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100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100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>
        <v>20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20</v>
      </c>
    </row>
    <row r="10" spans="1:15" x14ac:dyDescent="0.3">
      <c r="B10" s="19" t="s">
        <v>332</v>
      </c>
      <c r="C10" s="39">
        <f>C7*'(ne pas modifier) BDD_REF'!$B$206 + (C8+C9)*'(ne pas modifier) BDD_REF'!$B$207</f>
        <v>1.7200000000000002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1.7200000000000002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0.152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0.152</v>
      </c>
    </row>
    <row r="12" spans="1:15" x14ac:dyDescent="0.3">
      <c r="B12" s="19" t="s">
        <v>334</v>
      </c>
      <c r="C12" s="39">
        <f>(C7+C8+C9)*'(ne pas modifier) BDD_REF'!$B$221*'(ne pas modifier) BDD_REF'!$B$209</f>
        <v>0.31679999999999997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0.31679999999999997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100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100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0.30709999999999998</v>
      </c>
    </row>
    <row r="20" spans="1:108" x14ac:dyDescent="0.3">
      <c r="B20" s="7" t="s">
        <v>325</v>
      </c>
      <c r="C20" s="80">
        <v>190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190</v>
      </c>
    </row>
    <row r="21" spans="1:108" x14ac:dyDescent="0.3">
      <c r="B21" s="3" t="s">
        <v>185</v>
      </c>
      <c r="C21" s="39">
        <f>(C20*'(ne pas modifier) BDD_REF'!$B$210)/1000</f>
        <v>1.0829999999999999E-2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1.0829999999999999E-2</v>
      </c>
    </row>
    <row r="22" spans="1:108" s="16" customFormat="1" x14ac:dyDescent="0.3">
      <c r="A22" s="18"/>
      <c r="B22" s="19" t="s">
        <v>186</v>
      </c>
      <c r="C22" s="81">
        <f>C19+C21</f>
        <v>0.31792999999999999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0.31792999999999999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75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75</v>
      </c>
    </row>
    <row r="24" spans="1:108" x14ac:dyDescent="0.3">
      <c r="B24" s="7" t="s">
        <v>327</v>
      </c>
      <c r="C24" s="80">
        <v>50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50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0.59524999999999995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0.59524999999999995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0.5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0.5</v>
      </c>
    </row>
    <row r="28" spans="1:108" x14ac:dyDescent="0.3">
      <c r="B28" s="7" t="s">
        <v>329</v>
      </c>
      <c r="C28" s="80">
        <v>1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1.19895E-2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1.19895E-2</v>
      </c>
    </row>
    <row r="32" spans="1:108" s="16" customFormat="1" x14ac:dyDescent="0.3">
      <c r="A32" s="18"/>
      <c r="B32" s="19" t="s">
        <v>187</v>
      </c>
      <c r="C32" s="81">
        <f>C25+C26+C31</f>
        <v>0.60723949999999993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0.60723949999999993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1.8366483571428571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1.8366483571428571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100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100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>
        <v>20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20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1.7200000000000002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1.7200000000000002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0.152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0.152</v>
      </c>
    </row>
    <row r="39" spans="1:108" x14ac:dyDescent="0.3">
      <c r="B39" s="19" t="s">
        <v>334</v>
      </c>
      <c r="C39" s="39">
        <f>(C34+C35+C36)*'(ne pas modifier) BDD_REF'!$B$221*'(ne pas modifier) BDD_REF'!$B$209</f>
        <v>0.31679999999999997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0.31679999999999997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100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100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0.30709999999999998</v>
      </c>
    </row>
    <row r="47" spans="1:108" x14ac:dyDescent="0.3">
      <c r="B47" s="7" t="s">
        <v>325</v>
      </c>
      <c r="C47" s="80">
        <v>250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250</v>
      </c>
    </row>
    <row r="48" spans="1:108" x14ac:dyDescent="0.3">
      <c r="B48" s="3" t="s">
        <v>185</v>
      </c>
      <c r="C48" s="39">
        <f>(C47*'(ne pas modifier) BDD_REF'!$B$210)/1000</f>
        <v>1.4250000000000001E-2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1.4250000000000001E-2</v>
      </c>
    </row>
    <row r="49" spans="1:108" s="16" customFormat="1" x14ac:dyDescent="0.3">
      <c r="A49" s="18"/>
      <c r="B49" s="19" t="s">
        <v>186</v>
      </c>
      <c r="C49" s="81">
        <f>C46+C48</f>
        <v>0.32134999999999997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0.32134999999999997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75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75</v>
      </c>
    </row>
    <row r="51" spans="1:108" x14ac:dyDescent="0.3">
      <c r="B51" s="7" t="s">
        <v>327</v>
      </c>
      <c r="C51" s="80">
        <v>50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50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0.59524999999999995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0.59524999999999995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2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</v>
      </c>
    </row>
    <row r="55" spans="1:108" x14ac:dyDescent="0.3">
      <c r="B55" s="7" t="s">
        <v>329</v>
      </c>
      <c r="C55" s="80">
        <v>1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2.1003000000000001E-2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2.1003000000000001E-2</v>
      </c>
    </row>
    <row r="59" spans="1:108" s="16" customFormat="1" x14ac:dyDescent="0.3">
      <c r="A59" s="18"/>
      <c r="B59" s="19" t="s">
        <v>187</v>
      </c>
      <c r="C59" s="81">
        <f>C52+C53+C58</f>
        <v>0.61625299999999994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0.61625299999999994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1.8490818571428571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1.8490818571428571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100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100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>
        <v>20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20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1.7200000000000002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1.7200000000000002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0.152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0.152</v>
      </c>
    </row>
    <row r="66" spans="1:108" x14ac:dyDescent="0.3">
      <c r="B66" s="19" t="s">
        <v>334</v>
      </c>
      <c r="C66" s="39">
        <f>(C61+C62+C63)*'(ne pas modifier) BDD_REF'!$B$221*'(ne pas modifier) BDD_REF'!$B$209</f>
        <v>0.31679999999999997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0.31679999999999997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0.30709999999999998</v>
      </c>
    </row>
    <row r="74" spans="1:108" x14ac:dyDescent="0.3">
      <c r="B74" s="7" t="s">
        <v>325</v>
      </c>
      <c r="C74" s="80">
        <v>370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370</v>
      </c>
    </row>
    <row r="75" spans="1:108" x14ac:dyDescent="0.3">
      <c r="B75" s="3" t="s">
        <v>185</v>
      </c>
      <c r="C75" s="39">
        <f>(C74*'(ne pas modifier) BDD_REF'!$B$210)/1000</f>
        <v>2.1090000000000001E-2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2.1090000000000001E-2</v>
      </c>
    </row>
    <row r="76" spans="1:108" s="16" customFormat="1" x14ac:dyDescent="0.3">
      <c r="A76" s="18"/>
      <c r="B76" s="19" t="s">
        <v>186</v>
      </c>
      <c r="C76" s="81">
        <f>C73+C75</f>
        <v>0.32818999999999998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0.32818999999999998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75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75</v>
      </c>
    </row>
    <row r="78" spans="1:108" x14ac:dyDescent="0.3">
      <c r="B78" s="7" t="s">
        <v>327</v>
      </c>
      <c r="C78" s="80">
        <v>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0.59524999999999995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0.59524999999999995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2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</v>
      </c>
    </row>
    <row r="82" spans="1:108" x14ac:dyDescent="0.3">
      <c r="B82" s="7" t="s">
        <v>329</v>
      </c>
      <c r="C82" s="80">
        <v>1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2.1003000000000001E-2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2.1003000000000001E-2</v>
      </c>
    </row>
    <row r="86" spans="1:108" s="16" customFormat="1" x14ac:dyDescent="0.3">
      <c r="A86" s="18"/>
      <c r="B86" s="19" t="s">
        <v>187</v>
      </c>
      <c r="C86" s="81">
        <f>C79+C80+C85</f>
        <v>0.61625299999999994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0.61625299999999994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1.8559218571428571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1.8559218571428571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100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>
        <v>20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20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1.7200000000000002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1.7200000000000002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0.152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0.152</v>
      </c>
    </row>
    <row r="93" spans="1:108" x14ac:dyDescent="0.3">
      <c r="B93" s="19" t="s">
        <v>334</v>
      </c>
      <c r="C93" s="39">
        <f>(C88+C89+C90)*'(ne pas modifier) BDD_REF'!$B$221*'(ne pas modifier) BDD_REF'!$B$209</f>
        <v>0.31679999999999997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0.31679999999999997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0.30709999999999998</v>
      </c>
    </row>
    <row r="101" spans="1:108" x14ac:dyDescent="0.3">
      <c r="B101" s="7" t="s">
        <v>325</v>
      </c>
      <c r="C101" s="80">
        <v>500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500</v>
      </c>
    </row>
    <row r="102" spans="1:108" x14ac:dyDescent="0.3">
      <c r="B102" s="3" t="s">
        <v>185</v>
      </c>
      <c r="C102" s="39">
        <f>(C101*'(ne pas modifier) BDD_REF'!$B$210)/1000</f>
        <v>2.8500000000000001E-2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2.8500000000000001E-2</v>
      </c>
    </row>
    <row r="103" spans="1:108" s="16" customFormat="1" x14ac:dyDescent="0.3">
      <c r="A103" s="18"/>
      <c r="B103" s="19" t="s">
        <v>186</v>
      </c>
      <c r="C103" s="81">
        <f>C100+C102</f>
        <v>0.33560000000000001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0.33560000000000001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327</v>
      </c>
      <c r="C105" s="80">
        <v>100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0.59450000000000003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0.59450000000000003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3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3</v>
      </c>
    </row>
    <row r="109" spans="1:108" x14ac:dyDescent="0.3">
      <c r="B109" s="7" t="s">
        <v>329</v>
      </c>
      <c r="C109" s="80">
        <v>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2.7012000000000001E-2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2.7012000000000001E-2</v>
      </c>
    </row>
    <row r="113" spans="1:108" s="16" customFormat="1" x14ac:dyDescent="0.3">
      <c r="A113" s="18"/>
      <c r="B113" s="19" t="s">
        <v>187</v>
      </c>
      <c r="C113" s="81">
        <f>C106+C107+C112</f>
        <v>0.62151200000000006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0.62151200000000006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1.8685908571428573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1.8685908571428573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110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110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>
        <v>20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20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1.88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1.88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0.16300000000000001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0.16300000000000001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0.34319999999999995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0.34319999999999995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0.30709999999999998</v>
      </c>
    </row>
    <row r="128" spans="1:108" x14ac:dyDescent="0.3">
      <c r="B128" s="7" t="s">
        <v>325</v>
      </c>
      <c r="C128" s="80">
        <v>600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600</v>
      </c>
    </row>
    <row r="129" spans="1:108" x14ac:dyDescent="0.3">
      <c r="B129" s="3" t="s">
        <v>185</v>
      </c>
      <c r="C129" s="39">
        <f>(C128*'(ne pas modifier) BDD_REF'!$B$210)/1000</f>
        <v>3.4200000000000001E-2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3.4200000000000001E-2</v>
      </c>
    </row>
    <row r="130" spans="1:108" s="16" customFormat="1" x14ac:dyDescent="0.3">
      <c r="A130" s="18"/>
      <c r="B130" s="19" t="s">
        <v>186</v>
      </c>
      <c r="C130" s="81">
        <f>C127+C129</f>
        <v>0.34129999999999999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0.34129999999999999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327</v>
      </c>
      <c r="C132" s="80">
        <v>100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0.63959999999999995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0.63959999999999995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3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</v>
      </c>
    </row>
    <row r="136" spans="1:108" x14ac:dyDescent="0.3">
      <c r="B136" s="7" t="s">
        <v>329</v>
      </c>
      <c r="C136" s="80">
        <v>1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2.7012000000000001E-2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2.7012000000000001E-2</v>
      </c>
    </row>
    <row r="140" spans="1:108" s="16" customFormat="1" x14ac:dyDescent="0.3">
      <c r="A140" s="18"/>
      <c r="B140" s="19" t="s">
        <v>187</v>
      </c>
      <c r="C140" s="81">
        <f>C133+C134+C139</f>
        <v>0.66661199999999998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0.66661199999999998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2.0015938571428569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2.0015938571428569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9.4118367857142857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9.4118367857142857</v>
      </c>
    </row>
    <row r="143" spans="1:108" x14ac:dyDescent="0.3">
      <c r="B143" s="71" t="s">
        <v>223</v>
      </c>
      <c r="C143" s="71">
        <f>(C142-C5*5)</f>
        <v>-8.5979813938377134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-18.91555906644297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-18.91555906644297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90.231428571428594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90.231428571428594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0.5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-0.80666666666666387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-0.80666666666666387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-18.91555906644297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90.231428571428594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-0.80666666666666387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108.3403209712049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-18.91555906644297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81.208285714285736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-0.80666666666666387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91.277016209300143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2022-12-12T11:22:53Z</dcterms:modified>
</cp:coreProperties>
</file>