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ARL La Puce - Sylvie La Fourcade SCAAP\"/>
    </mc:Choice>
  </mc:AlternateContent>
  <xr:revisionPtr revIDLastSave="0" documentId="13_ncr:1_{6489A9DF-D3B9-48F2-A4CC-41843A6253CD}" xr6:coauthVersionLast="47" xr6:coauthVersionMax="47" xr10:uidLastSave="{00000000-0000-0000-0000-000000000000}"/>
  <bookViews>
    <workbookView xWindow="-108" yWindow="-108" windowWidth="23256" windowHeight="12576" tabRatio="682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F73" i="5"/>
  <c r="F76" i="5" s="1"/>
  <c r="F87" i="5" s="1"/>
  <c r="J73" i="5"/>
  <c r="J76" i="5" s="1"/>
  <c r="J87" i="5" s="1"/>
  <c r="F46" i="5"/>
  <c r="F49" i="5" s="1"/>
  <c r="F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K46" i="5"/>
  <c r="K49" i="5" s="1"/>
  <c r="K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L100" i="5"/>
  <c r="L103" i="5" s="1"/>
  <c r="L114" i="5" s="1"/>
  <c r="J46" i="5"/>
  <c r="J49" i="5" s="1"/>
  <c r="J60" i="5" s="1"/>
  <c r="H127" i="5"/>
  <c r="H130" i="5" s="1"/>
  <c r="H141" i="5" s="1"/>
  <c r="G73" i="5"/>
  <c r="G76" i="5" s="1"/>
  <c r="G87" i="5" s="1"/>
  <c r="K73" i="5"/>
  <c r="K76" i="5" s="1"/>
  <c r="K87" i="5" s="1"/>
  <c r="G46" i="5"/>
  <c r="G49" i="5" s="1"/>
  <c r="G60" i="5" s="1"/>
  <c r="E19" i="5"/>
  <c r="E22" i="5" s="1"/>
  <c r="E33" i="5" s="1"/>
  <c r="I19" i="5"/>
  <c r="I22" i="5" s="1"/>
  <c r="I33" i="5" s="1"/>
  <c r="C19" i="5"/>
  <c r="C22" i="5" s="1"/>
  <c r="D19" i="5"/>
  <c r="D22" i="5" s="1"/>
  <c r="D33" i="5" s="1"/>
  <c r="H19" i="5"/>
  <c r="H22" i="5" s="1"/>
  <c r="H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<sst xmlns="http://schemas.openxmlformats.org/spreadsheetml/2006/main" count="885" uniqueCount="347">
  <si>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</si>
  <si>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</si>
  <si>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</si>
  <si>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</si>
  <si>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</si>
  <si>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</si>
  <si>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</si>
  <si>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</si>
  <si>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</si>
  <si>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</si>
  <si>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</si>
  <si>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</si>
  <si>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</si>
  <si>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</si>
  <si>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</si>
  <si>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</si>
  <si>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</si>
  <si>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</si>
  <si>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</si>
  <si>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</si>
  <si>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</si>
  <si>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</si>
  <si>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</si>
  <si>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</si>
  <si>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</si>
  <si>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</si>
  <si>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</si>
  <si>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</si>
  <si>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</si>
  <si>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</si>
  <si>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</si>
  <si>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</si>
  <si>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</si>
  <si>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</si>
  <si>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</si>
  <si>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</si>
  <si>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</si>
  <si>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</si>
  <si>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</si>
  <si>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</si>
  <si>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</si>
  <si>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</si>
  <si>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</si>
  <si>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</si>
  <si>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</si>
  <si>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</si>
  <si>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</si>
  <si>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</si>
  <si>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</si>
  <si>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</si>
  <si>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</si>
  <si>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</si>
  <si>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</si>
  <si>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</si>
  <si>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</si>
  <si>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</si>
  <si>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</si>
  <si>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</si>
  <si>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</si>
  <si>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</si>
  <si>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</si>
  <si>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</si>
  <si>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</si>
  <si>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</si>
  <si>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</si>
  <si>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</si>
  <si>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</si>
  <si>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</si>
  <si>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</si>
  <si>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</si>
  <si>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</si>
  <si>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</si>
  <si>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</si>
  <si>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</si>
  <si>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</si>
  <si>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</si>
  <si>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</si>
  <si>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</si>
  <si>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</si>
  <si>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</si>
  <si>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</si>
  <si>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</si>
  <si>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</si>
  <si>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</si>
  <si>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</si>
  <si>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</si>
  <si>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</si>
  <si>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</si>
  <si>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</si>
  <si>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</si>
  <si>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</si>
  <si>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</si>
  <si>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</si>
  <si>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</si>
  <si>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</si>
  <si>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</si>
  <si>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</si>
  <si>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</si>
  <si>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</si>
  <si>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</si>
  <si>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</si>
  <si>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</si>
  <si>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</si>
  <si>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</si>
  <si>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</si>
  <si>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</si>
  <si>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</si>
  <si>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</si>
  <si>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</si>
  <si>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</si>
  <si>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</si>
  <si>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</si>
  <si>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</si>
  <si>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</si>
  <si>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</si>
  <si>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</si>
  <si>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</si>
  <si>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</si>
  <si>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</si>
  <si>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</si>
  <si>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</si>
  <si>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</si>
  <si>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</si>
  <si>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</si>
  <si>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</si>
  <si>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</si>
  <si>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</si>
  <si>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</si>
  <si>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</si>
  <si>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</si>
  <si>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</si>
  <si>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</si>
  <si>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</si>
  <si>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</si>
  <si>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</si>
  <si>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</si>
  <si>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</si>
  <si>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</si>
  <si>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</si>
  <si>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</si>
  <si>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</si>
  <si>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</si>
  <si>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</si>
  <si>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</si>
  <si>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</si>
  <si>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</si>
  <si>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</si>
  <si>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</si>
  <si>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</si>
  <si>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</si>
  <si>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</si>
  <si>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</si>
  <si>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</si>
  <si>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</si>
  <si>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</si>
  <si>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</si>
  <si>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</si>
  <si>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</si>
  <si>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</si>
  <si>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</si>
  <si>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</si>
  <si>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</si>
  <si>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</si>
  <si>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</si>
  <si>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</si>
  <si>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</si>
  <si>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</si>
  <si>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</si>
  <si>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</si>
  <si>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</si>
  <si>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</si>
  <si>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</si>
  <si>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</si>
  <si>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</si>
  <si>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</si>
  <si>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</si>
  <si>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</si>
  <si>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</si>
  <si>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</si>
  <si>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</si>
  <si>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</si>
  <si>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</si>
  <si>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</si>
  <si>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</si>
  <si>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</si>
  <si>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</si>
  <si>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</si>
  <si>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</si>
  <si>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</si>
  <si>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</si>
  <si>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</si>
  <si>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</si>
  <si>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</si>
  <si>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</si>
  <si>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</si>
  <si>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</si>
  <si>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</si>
  <si>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</si>
  <si>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</si>
  <si>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</si>
  <si>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</si>
  <si>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</si>
  <si>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</si>
  <si>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</si>
  <si>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</si>
  <si>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</si>
  <si>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</si>
  <si>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</si>
  <si>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</si>
  <si>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</si>
  <si>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</si>
  <si>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</si>
  <si>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</si>
  <si>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</si>
  <si>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</si>
  <si>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</si>
  <si>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</si>
  <si>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</si>
  <si>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</si>
  <si>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</si>
  <si>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</si>
  <si>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</si>
  <si>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</si>
  <si>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</si>
  <si>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</si>
  <si>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</si>
  <si>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</si>
  <si>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</si>
  <si>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</si>
  <si>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</si>
  <si>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</si>
  <si>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</si>
  <si>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</si>
  <si>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</si>
  <si>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</si>
  <si>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</si>
  <si>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</si>
  <si>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</si>
  <si>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</si>
  <si>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</si>
  <si>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</si>
  <si>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</si>
  <si>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</si>
  <si>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</si>
  <si>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</si>
  <si>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</si>
  <si>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</si>
  <si>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</si>
  <si>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</si>
  <si>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</si>
  <si>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</si>
  <si>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</si>
  <si>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</si>
  <si>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</si>
  <si>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</si>
  <si>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</si>
  <si>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</si>
  <si>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</si>
  <si>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</si>
  <si>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</si>
  <si>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</si>
  <si>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</si>
  <si>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</si>
  <si>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</si>
  <si>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</si>
  <si>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</si>
  <si>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</si>
  <si>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</si>
  <si>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</si>
  <si>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</si>
  <si>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</si>
  <si>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</si>
  <si>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</si>
  <si>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</si>
  <si>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</si>
  <si>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</si>
  <si>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</si>
  <si>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</si>
  <si>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</si>
  <si>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</si>
  <si>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</si>
  <si>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</si>
  <si>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</si>
  <si>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</si>
  <si>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</si>
  <si>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</si>
  <si>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</si>
  <si>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</si>
  <si>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</si>
  <si>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</si>
  <si>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</si>
  <si>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</si>
  <si>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</si>
  <si>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</si>
  <si>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</si>
  <si>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</si>
  <si>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</si>
  <si>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</si>
  <si>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</si>
  <si>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</si>
  <si>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</si>
  <si>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</si>
  <si>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</si>
  <si>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</si>
  <si>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</si>
  <si>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</si>
  <si>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</si>
  <si>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</si>
  <si>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</si>
  <si>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</si>
  <si>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</si>
  <si>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</si>
  <si>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</si>
  <si>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</si>
  <si>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</si>
  <si>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</si>
  <si>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</si>
  <si>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</si>
  <si>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</si>
  <si>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</si>
  <si>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</si>
  <si>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</si>
  <si>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</si>
  <si>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</si>
  <si>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</si>
  <si>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</si>
  <si>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</si>
  <si>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</si>
  <si>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</si>
  <si>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</si>
  <si>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</si>
  <si>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</si>
  <si>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</si>
  <si>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</si>
  <si>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</si>
  <si>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</si>
  <si>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</si>
  <si>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</si>
  <si>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</si>
  <si>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</si>
  <si>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</si>
  <si>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</si>
  <si>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</si>
  <si>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</si>
  <si>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</si>
  <si>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</si>
  <si>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40700 Hagetmau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</si>
</sst>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F21" sqref="F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1.2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1.2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0.9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124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1.02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2.2200000000000002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Kiwi - T-Barre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350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16.808000000000003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16.808000000000003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49.217142857142854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49.217142857142854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66.025142857142853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66.025142857142853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2.839044536256933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2.839044536256933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-17.034267217541597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-17.034267217541597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23" sqref="C123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2.839044536256933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2.839044536256933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100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100</v>
      </c>
    </row>
    <row r="8" spans="1:15" x14ac:dyDescent="0.3">
      <c r="B8" s="7" t="s">
        <v>317</v>
      </c>
      <c r="C8" s="93">
        <v>75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75</v>
      </c>
    </row>
    <row r="9" spans="1:15" x14ac:dyDescent="0.3">
      <c r="B9" s="7" t="s">
        <v>318</v>
      </c>
      <c r="C9" s="93">
        <v>20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20</v>
      </c>
    </row>
    <row r="10" spans="1:15" x14ac:dyDescent="0.3">
      <c r="B10" s="20" t="s">
        <v>332</v>
      </c>
      <c r="C10" s="42">
        <f>C7*'(ne pas modifier) BDD_REF'!$B$206 + (C8+C9)*'(ne pas modifier) BDD_REF'!$B$207</f>
        <v>2.17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2.17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0.3095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0.3095</v>
      </c>
    </row>
    <row r="12" spans="1:15" x14ac:dyDescent="0.3">
      <c r="B12" s="20" t="s">
        <v>334</v>
      </c>
      <c r="C12" s="42">
        <f>(C7+C8+C9)*'(ne pas modifier) BDD_REF'!$B$221*'(ne pas modifier) BDD_REF'!$B$209</f>
        <v>0.51479999999999992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0.51479999999999992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100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100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0.30709999999999998</v>
      </c>
    </row>
    <row r="20" spans="1:108" x14ac:dyDescent="0.3">
      <c r="B20" s="7" t="s">
        <v>325</v>
      </c>
      <c r="C20" s="93">
        <v>190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190</v>
      </c>
    </row>
    <row r="21" spans="1:108" x14ac:dyDescent="0.3">
      <c r="B21" s="3" t="s">
        <v>185</v>
      </c>
      <c r="C21" s="42">
        <f>(C20*'(ne pas modifier) BDD_REF'!$B$210)/1000</f>
        <v>1.0829999999999999E-2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1.0829999999999999E-2</v>
      </c>
    </row>
    <row r="22" spans="1:108" s="17" customFormat="1" x14ac:dyDescent="0.3">
      <c r="A22" s="19"/>
      <c r="B22" s="20" t="s">
        <v>186</v>
      </c>
      <c r="C22" s="94">
        <f>C19+C21</f>
        <v>0.31792999999999999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0.31792999999999999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100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100</v>
      </c>
    </row>
    <row r="24" spans="1:108" x14ac:dyDescent="0.3">
      <c r="B24" s="7" t="s">
        <v>327</v>
      </c>
      <c r="C24" s="93">
        <v>30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30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0.61729999999999996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0.61729999999999996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>
        <v>0.5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0.5</v>
      </c>
    </row>
    <row r="28" spans="1:108" x14ac:dyDescent="0.3">
      <c r="B28" s="7" t="s">
        <v>329</v>
      </c>
      <c r="C28" s="93">
        <v>1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1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1.19895E-2</v>
      </c>
    </row>
    <row r="32" spans="1:108" s="17" customFormat="1" x14ac:dyDescent="0.3">
      <c r="A32" s="19"/>
      <c r="B32" s="20" t="s">
        <v>187</v>
      </c>
      <c r="C32" s="94">
        <f>C25+C26+C31</f>
        <v>0.62928949999999995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0.62928949999999995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2.1941315714285716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2.1941315714285716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100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100</v>
      </c>
    </row>
    <row r="35" spans="1:108" x14ac:dyDescent="0.3">
      <c r="B35" s="7" t="s">
        <v>317</v>
      </c>
      <c r="C35" s="93">
        <v>75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75</v>
      </c>
    </row>
    <row r="36" spans="1:108" x14ac:dyDescent="0.3">
      <c r="B36" s="7" t="s">
        <v>318</v>
      </c>
      <c r="C36" s="93">
        <v>20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20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2.17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2.17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0.3095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0.3095</v>
      </c>
    </row>
    <row r="39" spans="1:108" x14ac:dyDescent="0.3">
      <c r="B39" s="20" t="s">
        <v>334</v>
      </c>
      <c r="C39" s="42">
        <f>(C34+C35+C36)*'(ne pas modifier) BDD_REF'!$B$221*'(ne pas modifier) BDD_REF'!$B$209</f>
        <v>0.51479999999999992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0.51479999999999992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100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100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0.30709999999999998</v>
      </c>
    </row>
    <row r="47" spans="1:108" x14ac:dyDescent="0.3">
      <c r="B47" s="7" t="s">
        <v>325</v>
      </c>
      <c r="C47" s="93">
        <v>250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250</v>
      </c>
    </row>
    <row r="48" spans="1:108" x14ac:dyDescent="0.3">
      <c r="B48" s="3" t="s">
        <v>185</v>
      </c>
      <c r="C48" s="42">
        <f>(C47*'(ne pas modifier) BDD_REF'!$B$210)/1000</f>
        <v>1.4250000000000001E-2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1.4250000000000001E-2</v>
      </c>
    </row>
    <row r="49" spans="1:108" s="17" customFormat="1" x14ac:dyDescent="0.3">
      <c r="A49" s="19"/>
      <c r="B49" s="20" t="s">
        <v>186</v>
      </c>
      <c r="C49" s="94">
        <f>C46+C48</f>
        <v>0.32134999999999997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0.32134999999999997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100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100</v>
      </c>
    </row>
    <row r="51" spans="1:108" x14ac:dyDescent="0.3">
      <c r="B51" s="7" t="s">
        <v>327</v>
      </c>
      <c r="C51" s="93">
        <v>30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30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0.61729999999999996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0.61729999999999996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>
        <v>2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2</v>
      </c>
    </row>
    <row r="55" spans="1:108" x14ac:dyDescent="0.3">
      <c r="B55" s="7" t="s">
        <v>329</v>
      </c>
      <c r="C55" s="93">
        <v>1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1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2.1003000000000001E-2</v>
      </c>
    </row>
    <row r="59" spans="1:108" s="17" customFormat="1" x14ac:dyDescent="0.3">
      <c r="A59" s="19"/>
      <c r="B59" s="20" t="s">
        <v>187</v>
      </c>
      <c r="C59" s="94">
        <f>C52+C53+C58</f>
        <v>0.63830299999999995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0.63830299999999995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2.2065650714285714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2.2065650714285714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100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100</v>
      </c>
    </row>
    <row r="62" spans="1:108" x14ac:dyDescent="0.3">
      <c r="B62" s="7" t="s">
        <v>317</v>
      </c>
      <c r="C62" s="93">
        <v>75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75</v>
      </c>
    </row>
    <row r="63" spans="1:108" x14ac:dyDescent="0.3">
      <c r="B63" s="7" t="s">
        <v>318</v>
      </c>
      <c r="C63" s="93">
        <v>20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20</v>
      </c>
    </row>
    <row r="64" spans="1:108" x14ac:dyDescent="0.3">
      <c r="B64" s="20" t="s">
        <v>332</v>
      </c>
      <c r="C64" s="42">
        <f>C61*'(ne pas modifier) BDD_REF'!$B$206 + (C62+C63)*'(ne pas modifier) BDD_REF'!$B$207</f>
        <v>2.17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2.17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0.3095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0.3095</v>
      </c>
    </row>
    <row r="66" spans="1:108" x14ac:dyDescent="0.3">
      <c r="B66" s="20" t="s">
        <v>334</v>
      </c>
      <c r="C66" s="42">
        <f>(C61+C62+C63)*'(ne pas modifier) BDD_REF'!$B$221*'(ne pas modifier) BDD_REF'!$B$209</f>
        <v>0.51479999999999992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0.51479999999999992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100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100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0.30709999999999998</v>
      </c>
    </row>
    <row r="74" spans="1:108" x14ac:dyDescent="0.3">
      <c r="B74" s="7" t="s">
        <v>325</v>
      </c>
      <c r="C74" s="93">
        <v>370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370</v>
      </c>
    </row>
    <row r="75" spans="1:108" x14ac:dyDescent="0.3">
      <c r="B75" s="3" t="s">
        <v>185</v>
      </c>
      <c r="C75" s="42">
        <f>(C74*'(ne pas modifier) BDD_REF'!$B$210)/1000</f>
        <v>2.1090000000000001E-2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2.1090000000000001E-2</v>
      </c>
    </row>
    <row r="76" spans="1:108" s="17" customFormat="1" x14ac:dyDescent="0.3">
      <c r="A76" s="19"/>
      <c r="B76" s="20" t="s">
        <v>186</v>
      </c>
      <c r="C76" s="94">
        <f>C73+C75</f>
        <v>0.32818999999999998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0.32818999999999998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100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100</v>
      </c>
    </row>
    <row r="78" spans="1:108" x14ac:dyDescent="0.3">
      <c r="B78" s="7" t="s">
        <v>327</v>
      </c>
      <c r="C78" s="93">
        <v>30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30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0.61729999999999996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0.61729999999999996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>
        <v>2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2</v>
      </c>
    </row>
    <row r="82" spans="1:108" x14ac:dyDescent="0.3">
      <c r="B82" s="7" t="s">
        <v>329</v>
      </c>
      <c r="C82" s="93">
        <v>1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1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2.1003000000000001E-2</v>
      </c>
    </row>
    <row r="86" spans="1:108" s="17" customFormat="1" x14ac:dyDescent="0.3">
      <c r="A86" s="19"/>
      <c r="B86" s="20" t="s">
        <v>187</v>
      </c>
      <c r="C86" s="94">
        <f>C79+C80+C85</f>
        <v>0.63830299999999995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0.63830299999999995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2.2134050714285713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2.2134050714285713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100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100</v>
      </c>
    </row>
    <row r="89" spans="1:108" x14ac:dyDescent="0.3">
      <c r="B89" s="7" t="s">
        <v>317</v>
      </c>
      <c r="C89" s="93">
        <v>75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75</v>
      </c>
    </row>
    <row r="90" spans="1:108" x14ac:dyDescent="0.3">
      <c r="B90" s="7" t="s">
        <v>318</v>
      </c>
      <c r="C90" s="93">
        <v>20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20</v>
      </c>
    </row>
    <row r="91" spans="1:108" x14ac:dyDescent="0.3">
      <c r="B91" s="20" t="s">
        <v>332</v>
      </c>
      <c r="C91" s="42">
        <f>C88*'(ne pas modifier) BDD_REF'!$B$206 + (C89+C90)*'(ne pas modifier) BDD_REF'!$B$207</f>
        <v>2.17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2.17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0.3095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0.3095</v>
      </c>
    </row>
    <row r="93" spans="1:108" x14ac:dyDescent="0.3">
      <c r="B93" s="20" t="s">
        <v>334</v>
      </c>
      <c r="C93" s="42">
        <f>(C88+C89+C90)*'(ne pas modifier) BDD_REF'!$B$221*'(ne pas modifier) BDD_REF'!$B$209</f>
        <v>0.51479999999999992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0.51479999999999992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100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100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0.30709999999999998</v>
      </c>
    </row>
    <row r="101" spans="1:108" x14ac:dyDescent="0.3">
      <c r="B101" s="7" t="s">
        <v>325</v>
      </c>
      <c r="C101" s="93">
        <v>500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500</v>
      </c>
    </row>
    <row r="102" spans="1:108" x14ac:dyDescent="0.3">
      <c r="B102" s="3" t="s">
        <v>185</v>
      </c>
      <c r="C102" s="42">
        <f>(C101*'(ne pas modifier) BDD_REF'!$B$210)/1000</f>
        <v>2.8500000000000001E-2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2.8500000000000001E-2</v>
      </c>
    </row>
    <row r="103" spans="1:108" s="17" customFormat="1" x14ac:dyDescent="0.3">
      <c r="A103" s="19"/>
      <c r="B103" s="20" t="s">
        <v>186</v>
      </c>
      <c r="C103" s="94">
        <f>C100+C102</f>
        <v>0.33560000000000001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0.33560000000000001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>
        <v>100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100</v>
      </c>
    </row>
    <row r="105" spans="1:108" x14ac:dyDescent="0.3">
      <c r="B105" s="7" t="s">
        <v>327</v>
      </c>
      <c r="C105" s="93">
        <v>30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30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0.61729999999999996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0.61729999999999996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>
        <v>3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3</v>
      </c>
    </row>
    <row r="109" spans="1:108" x14ac:dyDescent="0.3">
      <c r="B109" s="7" t="s">
        <v>329</v>
      </c>
      <c r="C109" s="93">
        <v>1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1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2.7012000000000001E-2</v>
      </c>
    </row>
    <row r="113" spans="1:108" s="17" customFormat="1" x14ac:dyDescent="0.3">
      <c r="A113" s="19"/>
      <c r="B113" s="20" t="s">
        <v>187</v>
      </c>
      <c r="C113" s="94">
        <f>C106+C107+C112</f>
        <v>0.644312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0.644312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2.2268240714285712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2.2268240714285712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110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110</v>
      </c>
    </row>
    <row r="116" spans="1:108" x14ac:dyDescent="0.3">
      <c r="B116" s="7" t="s">
        <v>317</v>
      </c>
      <c r="C116" s="93">
        <v>75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75</v>
      </c>
    </row>
    <row r="117" spans="1:108" x14ac:dyDescent="0.3">
      <c r="B117" s="7" t="s">
        <v>318</v>
      </c>
      <c r="C117" s="93">
        <v>20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20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2.33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2.33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0.32049999999999995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0.32049999999999995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0.5411999999999999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0.5411999999999999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100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100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0.30709999999999998</v>
      </c>
    </row>
    <row r="128" spans="1:108" x14ac:dyDescent="0.3">
      <c r="B128" s="7" t="s">
        <v>325</v>
      </c>
      <c r="C128" s="93">
        <v>600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600</v>
      </c>
    </row>
    <row r="129" spans="1:108" x14ac:dyDescent="0.3">
      <c r="B129" s="3" t="s">
        <v>185</v>
      </c>
      <c r="C129" s="42">
        <f>(C128*'(ne pas modifier) BDD_REF'!$B$210)/1000</f>
        <v>3.4200000000000001E-2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3.4200000000000001E-2</v>
      </c>
    </row>
    <row r="130" spans="1:108" s="17" customFormat="1" x14ac:dyDescent="0.3">
      <c r="A130" s="19"/>
      <c r="B130" s="20" t="s">
        <v>186</v>
      </c>
      <c r="C130" s="94">
        <f>C127+C129</f>
        <v>0.34129999999999999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0.34129999999999999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>
        <v>100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100</v>
      </c>
    </row>
    <row r="132" spans="1:108" x14ac:dyDescent="0.3">
      <c r="B132" s="7" t="s">
        <v>327</v>
      </c>
      <c r="C132" s="93">
        <v>30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30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0.66239999999999988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0.66239999999999988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3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3</v>
      </c>
    </row>
    <row r="136" spans="1:108" x14ac:dyDescent="0.3">
      <c r="B136" s="7" t="s">
        <v>329</v>
      </c>
      <c r="C136" s="93">
        <v>1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1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2.7012000000000001E-2</v>
      </c>
    </row>
    <row r="140" spans="1:108" s="17" customFormat="1" x14ac:dyDescent="0.3">
      <c r="A140" s="19"/>
      <c r="B140" s="20" t="s">
        <v>187</v>
      </c>
      <c r="C140" s="94">
        <f>C133+C134+C139</f>
        <v>0.68941199999999991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0.68941199999999991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2.3598270714285712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2.3598270714285712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11.200752857142858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11.200752857142858</v>
      </c>
    </row>
    <row r="143" spans="1:108" x14ac:dyDescent="0.3">
      <c r="B143" s="79" t="s">
        <v>223</v>
      </c>
      <c r="C143" s="97">
        <f>(C142-C5*5)</f>
        <v>-2.9944698241418077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-3.5933637889701693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-3.5933637889701693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49.217142857142854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49.217142857142854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0.9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0.9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16.808000000000003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16.808000000000003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-3.5933637889701693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49.217142857142854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16.808000000000003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69.618506646113019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-3.5933637889701693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44.295428571428566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16.808000000000003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58.586449503255878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2022-12-07T14:56:21Z</dcterms:modified>
</cp:coreProperties>
</file>