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4_EARL Gave Adour - Robert Dasquet SCAAP\"/>
    </mc:Choice>
  </mc:AlternateContent>
  <xr:revisionPtr revIDLastSave="0" documentId="13_ncr:1_{ABA88F69-BAE4-48F5-9BE0-161F029E4D27}" xr6:coauthVersionLast="47" xr6:coauthVersionMax="47" xr10:uidLastSave="{00000000-0000-0000-0000-000000000000}"/>
  <bookViews>
    <workbookView xWindow="-21720" yWindow="1050" windowWidth="21840" windowHeight="13140" tabRatio="677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127" i="5"/>
  <c r="G130" i="5" s="1"/>
  <c r="G141" i="5" s="1"/>
  <c r="D100" i="5"/>
  <c r="D103" i="5" s="1"/>
  <c r="D114" i="5" s="1"/>
  <c r="H100" i="5"/>
  <c r="H103" i="5" s="1"/>
  <c r="H114" i="5" s="1"/>
  <c r="F46" i="5"/>
  <c r="F49" i="5" s="1"/>
  <c r="F60" i="5" s="1"/>
  <c r="L127" i="5"/>
  <c r="L130" i="5" s="1"/>
  <c r="L141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L100" i="5"/>
  <c r="L103" i="5" s="1"/>
  <c r="L114" i="5" s="1"/>
  <c r="F73" i="5"/>
  <c r="F76" i="5" s="1"/>
  <c r="F87" i="5" s="1"/>
  <c r="J73" i="5"/>
  <c r="J76" i="5" s="1"/>
  <c r="J87" i="5" s="1"/>
  <c r="J46" i="5"/>
  <c r="J49" i="5" s="1"/>
  <c r="J60" i="5" s="1"/>
  <c r="D127" i="5"/>
  <c r="D130" i="5" s="1"/>
  <c r="D141" i="5" s="1"/>
  <c r="H127" i="5"/>
  <c r="H130" i="5" s="1"/>
  <c r="H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E19" i="5"/>
  <c r="E22" i="5" s="1"/>
  <c r="E33" i="5" s="1"/>
  <c r="I19" i="5"/>
  <c r="I22" i="5" s="1"/>
  <c r="I33" i="5" s="1"/>
  <c r="D19" i="5"/>
  <c r="D22" i="5" s="1"/>
  <c r="D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<sst xmlns="http://schemas.openxmlformats.org/spreadsheetml/2006/main" count="885" uniqueCount="347">
  <si>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</si>
  <si>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</si>
  <si>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</si>
  <si>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</si>
  <si>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</si>
  <si>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</si>
  <si>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</si>
  <si>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</si>
  <si>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</si>
  <si>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</si>
  <si>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</si>
  <si>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</si>
  <si>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</si>
  <si>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</si>
  <si>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</si>
  <si>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</si>
  <si>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</si>
  <si>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</si>
  <si>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</si>
  <si>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</si>
  <si>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</si>
  <si>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</si>
  <si>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</si>
  <si>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</si>
  <si>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</si>
  <si>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</si>
  <si>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</si>
  <si>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</si>
  <si>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</si>
  <si>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</si>
  <si>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</si>
  <si>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</si>
  <si>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</si>
  <si>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</si>
  <si>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</si>
  <si>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</si>
  <si>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</si>
  <si>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</si>
  <si>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</si>
  <si>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</si>
  <si>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</si>
  <si>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</si>
  <si>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</si>
  <si>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</si>
  <si>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</si>
  <si>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</si>
  <si>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</si>
  <si>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</si>
  <si>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</si>
  <si>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</si>
  <si>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</si>
  <si>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</si>
  <si>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</si>
  <si>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</si>
  <si>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</si>
  <si>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</si>
  <si>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</si>
  <si>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</si>
  <si>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</si>
  <si>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</si>
  <si>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</si>
  <si>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</si>
  <si>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</si>
  <si>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</si>
  <si>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</si>
  <si>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</si>
  <si>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</si>
  <si>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</si>
  <si>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</si>
  <si>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</si>
  <si>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</si>
  <si>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</si>
  <si>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</si>
  <si>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</si>
  <si>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</si>
  <si>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</si>
  <si>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</si>
  <si>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</si>
  <si>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</si>
  <si>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</si>
  <si>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</si>
  <si>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</si>
  <si>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</si>
  <si>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</si>
  <si>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</si>
  <si>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</si>
  <si>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</si>
  <si>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</si>
  <si>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</si>
  <si>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</si>
  <si>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</si>
  <si>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</si>
  <si>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</si>
  <si>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</si>
  <si>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</si>
  <si>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</si>
  <si>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</si>
  <si>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</si>
  <si>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</si>
  <si>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</si>
  <si>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</si>
  <si>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</si>
  <si>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</si>
  <si>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</si>
  <si>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</si>
  <si>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</si>
  <si>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</si>
  <si>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</si>
  <si>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</si>
  <si>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</si>
  <si>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</si>
  <si>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</si>
  <si>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</si>
  <si>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</si>
  <si>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</si>
  <si>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</si>
  <si>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</si>
  <si>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</si>
  <si>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</si>
  <si>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</si>
  <si>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</si>
  <si>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</si>
  <si>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</si>
  <si>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</si>
  <si>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</si>
  <si>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</si>
  <si>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</si>
  <si>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</si>
  <si>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</si>
  <si>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</si>
  <si>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</si>
  <si>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</si>
  <si>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</si>
  <si>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</si>
  <si>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</si>
  <si>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</si>
  <si>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</si>
  <si>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</si>
  <si>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</si>
  <si>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</si>
  <si>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</si>
  <si>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</si>
  <si>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</si>
  <si>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</si>
  <si>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</si>
  <si>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</si>
  <si>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</si>
  <si>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</si>
  <si>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</si>
  <si>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</si>
  <si>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</si>
  <si>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</si>
  <si>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</si>
  <si>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</si>
  <si>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</si>
  <si>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</si>
  <si>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</si>
  <si>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</si>
  <si>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</si>
  <si>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</si>
  <si>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</si>
  <si>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</si>
  <si>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</si>
  <si>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</si>
  <si>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</si>
  <si>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</si>
  <si>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</si>
  <si>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</si>
  <si>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</si>
  <si>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</si>
  <si>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</si>
  <si>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</si>
  <si>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</si>
  <si>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</si>
  <si>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</si>
  <si>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</si>
  <si>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</si>
  <si>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</si>
  <si>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</si>
  <si>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</si>
  <si>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</si>
  <si>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</si>
  <si>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</si>
  <si>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</si>
  <si>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</si>
  <si>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</si>
  <si>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</si>
  <si>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</si>
  <si>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</si>
  <si>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</si>
  <si>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</si>
  <si>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</si>
  <si>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</si>
  <si>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</si>
  <si>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</si>
  <si>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</si>
  <si>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</si>
  <si>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</si>
  <si>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</si>
  <si>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</si>
  <si>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</si>
  <si>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</si>
  <si>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</si>
  <si>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</si>
  <si>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</si>
  <si>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</si>
  <si>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</si>
  <si>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</si>
  <si>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</si>
  <si>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</si>
  <si>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</si>
  <si>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</si>
  <si>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</si>
  <si>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</si>
  <si>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</si>
  <si>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</si>
  <si>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</si>
  <si>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</si>
  <si>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</si>
  <si>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</si>
  <si>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</si>
  <si>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</si>
  <si>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</si>
  <si>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</si>
  <si>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</si>
  <si>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</si>
  <si>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</si>
  <si>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</si>
  <si>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</si>
  <si>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</si>
  <si>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</si>
  <si>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</si>
  <si>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</si>
  <si>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</si>
  <si>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</si>
  <si>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</si>
  <si>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</si>
  <si>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</si>
  <si>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</si>
  <si>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</si>
  <si>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</si>
  <si>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</si>
  <si>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</si>
  <si>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</si>
  <si>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</si>
  <si>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</si>
  <si>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</si>
  <si>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</si>
  <si>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</si>
  <si>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</si>
  <si>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</si>
  <si>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</si>
  <si>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</si>
  <si>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</si>
  <si>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</si>
  <si>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</si>
  <si>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</si>
  <si>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</si>
  <si>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</si>
  <si>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</si>
  <si>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</si>
  <si>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</si>
  <si>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</si>
  <si>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</si>
  <si>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</si>
  <si>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</si>
  <si>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</si>
  <si>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</si>
  <si>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</si>
  <si>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</si>
  <si>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</si>
  <si>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</si>
  <si>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</si>
  <si>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</si>
  <si>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</si>
  <si>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</si>
  <si>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</si>
  <si>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</si>
  <si>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</si>
  <si>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</si>
  <si>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</si>
  <si>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</si>
  <si>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</si>
  <si>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</si>
  <si>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</si>
  <si>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</si>
  <si>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</si>
  <si>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</si>
  <si>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</si>
  <si>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</si>
  <si>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</si>
  <si>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</si>
  <si>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</si>
  <si>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</si>
  <si>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</si>
  <si>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</si>
  <si>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</si>
  <si>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</si>
  <si>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</si>
  <si>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</si>
  <si>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</si>
  <si>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</si>
  <si>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</si>
  <si>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</si>
  <si>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</si>
  <si>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</si>
  <si>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</si>
  <si>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</si>
  <si>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</si>
  <si>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</si>
  <si>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</si>
  <si>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</si>
  <si>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</si>
  <si>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</si>
  <si>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</si>
  <si>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</si>
  <si>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</si>
  <si>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</si>
  <si>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</si>
  <si>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</si>
  <si>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</si>
  <si>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</si>
  <si>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</si>
  <si>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</si>
  <si>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</si>
  <si>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</si>
  <si>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</si>
  <si>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</si>
  <si>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</si>
  <si>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</si>
  <si>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</si>
  <si>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</si>
  <si>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</si>
  <si>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</si>
  <si>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</si>
  <si>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</si>
  <si>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</si>
  <si>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</si>
  <si>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</si>
  <si>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</si>
  <si>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</si>
  <si>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</si>
  <si>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</si>
  <si>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</si>
  <si>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</si>
  <si>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</si>
  <si>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40300 Oeyregave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</si>
</sst>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70" zoomScaleNormal="70" workbookViewId="0">
      <selection activeCell="A10" sqref="A10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1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0.7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3.52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4.5199999999999996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Kiwi - T-Barre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350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6.8199999999999976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6.8199999999999976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41.01428571428572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41.01428571428572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47.83428571428572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47.83428571428572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2.8122020219346138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2.8122020219346138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-14.061010109673068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-14.061010109673068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R118" sqref="R11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2.8122020219346138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2.8122020219346138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100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100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>
        <v>20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20</v>
      </c>
    </row>
    <row r="10" spans="1:15" x14ac:dyDescent="0.3">
      <c r="B10" s="20" t="s">
        <v>332</v>
      </c>
      <c r="C10" s="42">
        <f>C7*'(ne pas modifier) BDD_REF'!$B$206 + (C8+C9)*'(ne pas modifier) BDD_REF'!$B$207</f>
        <v>1.7200000000000002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1.7200000000000002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0.152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0.152</v>
      </c>
    </row>
    <row r="12" spans="1:15" x14ac:dyDescent="0.3">
      <c r="B12" s="20" t="s">
        <v>334</v>
      </c>
      <c r="C12" s="42">
        <f>(C7+C8+C9)*'(ne pas modifier) BDD_REF'!$B$221*'(ne pas modifier) BDD_REF'!$B$209</f>
        <v>0.31679999999999997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0.31679999999999997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100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100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0.30709999999999998</v>
      </c>
    </row>
    <row r="20" spans="1:108" x14ac:dyDescent="0.3">
      <c r="B20" s="7" t="s">
        <v>325</v>
      </c>
      <c r="C20" s="93">
        <v>190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190</v>
      </c>
    </row>
    <row r="21" spans="1:108" x14ac:dyDescent="0.3">
      <c r="B21" s="3" t="s">
        <v>185</v>
      </c>
      <c r="C21" s="42">
        <f>(C20*'(ne pas modifier) BDD_REF'!$B$210)/1000</f>
        <v>1.0829999999999999E-2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1.0829999999999999E-2</v>
      </c>
    </row>
    <row r="22" spans="1:108" s="17" customFormat="1" x14ac:dyDescent="0.3">
      <c r="A22" s="19"/>
      <c r="B22" s="20" t="s">
        <v>186</v>
      </c>
      <c r="C22" s="94">
        <f>C19+C21</f>
        <v>0.31792999999999999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0.31792999999999999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75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75</v>
      </c>
    </row>
    <row r="24" spans="1:108" x14ac:dyDescent="0.3">
      <c r="B24" s="7" t="s">
        <v>327</v>
      </c>
      <c r="C24" s="93">
        <v>50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50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0.59524999999999995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0.59524999999999995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>
        <v>0.5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0.5</v>
      </c>
    </row>
    <row r="28" spans="1:108" x14ac:dyDescent="0.3">
      <c r="B28" s="7" t="s">
        <v>329</v>
      </c>
      <c r="C28" s="93">
        <v>1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1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1.19895E-2</v>
      </c>
    </row>
    <row r="32" spans="1:108" s="17" customFormat="1" x14ac:dyDescent="0.3">
      <c r="A32" s="19"/>
      <c r="B32" s="20" t="s">
        <v>187</v>
      </c>
      <c r="C32" s="94">
        <f>C25+C26+C31</f>
        <v>0.60723949999999993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0.60723949999999993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1.8366483571428571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1.8366483571428571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100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100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>
        <v>20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20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1.7200000000000002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1.7200000000000002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0.152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0.152</v>
      </c>
    </row>
    <row r="39" spans="1:108" x14ac:dyDescent="0.3">
      <c r="B39" s="20" t="s">
        <v>334</v>
      </c>
      <c r="C39" s="42">
        <f>(C34+C35+C36)*'(ne pas modifier) BDD_REF'!$B$221*'(ne pas modifier) BDD_REF'!$B$209</f>
        <v>0.31679999999999997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0.31679999999999997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100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100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0.30709999999999998</v>
      </c>
    </row>
    <row r="47" spans="1:108" x14ac:dyDescent="0.3">
      <c r="B47" s="7" t="s">
        <v>325</v>
      </c>
      <c r="C47" s="93">
        <v>250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250</v>
      </c>
    </row>
    <row r="48" spans="1:108" x14ac:dyDescent="0.3">
      <c r="B48" s="3" t="s">
        <v>185</v>
      </c>
      <c r="C48" s="42">
        <f>(C47*'(ne pas modifier) BDD_REF'!$B$210)/1000</f>
        <v>1.4250000000000001E-2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1.4250000000000001E-2</v>
      </c>
    </row>
    <row r="49" spans="1:108" s="17" customFormat="1" x14ac:dyDescent="0.3">
      <c r="A49" s="19"/>
      <c r="B49" s="20" t="s">
        <v>186</v>
      </c>
      <c r="C49" s="94">
        <f>C46+C48</f>
        <v>0.32134999999999997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0.32134999999999997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75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75</v>
      </c>
    </row>
    <row r="51" spans="1:108" x14ac:dyDescent="0.3">
      <c r="B51" s="7" t="s">
        <v>327</v>
      </c>
      <c r="C51" s="93">
        <v>50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50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0.59524999999999995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0.59524999999999995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>
        <v>2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2</v>
      </c>
    </row>
    <row r="55" spans="1:108" x14ac:dyDescent="0.3">
      <c r="B55" s="7" t="s">
        <v>329</v>
      </c>
      <c r="C55" s="93">
        <v>1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1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2.1003000000000001E-2</v>
      </c>
    </row>
    <row r="59" spans="1:108" s="17" customFormat="1" x14ac:dyDescent="0.3">
      <c r="A59" s="19"/>
      <c r="B59" s="20" t="s">
        <v>187</v>
      </c>
      <c r="C59" s="94">
        <f>C52+C53+C58</f>
        <v>0.61625299999999994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0.61625299999999994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1.8490818571428571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1.8490818571428571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100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100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>
        <v>20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20</v>
      </c>
    </row>
    <row r="64" spans="1:108" x14ac:dyDescent="0.3">
      <c r="B64" s="20" t="s">
        <v>332</v>
      </c>
      <c r="C64" s="42">
        <f>C61*'(ne pas modifier) BDD_REF'!$B$206 + (C62+C63)*'(ne pas modifier) BDD_REF'!$B$207</f>
        <v>1.7200000000000002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1.7200000000000002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0.152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0.152</v>
      </c>
    </row>
    <row r="66" spans="1:108" x14ac:dyDescent="0.3">
      <c r="B66" s="20" t="s">
        <v>334</v>
      </c>
      <c r="C66" s="42">
        <f>(C61+C62+C63)*'(ne pas modifier) BDD_REF'!$B$221*'(ne pas modifier) BDD_REF'!$B$209</f>
        <v>0.31679999999999997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0.31679999999999997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100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100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0.30709999999999998</v>
      </c>
    </row>
    <row r="74" spans="1:108" x14ac:dyDescent="0.3">
      <c r="B74" s="7" t="s">
        <v>325</v>
      </c>
      <c r="C74" s="93">
        <v>370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370</v>
      </c>
    </row>
    <row r="75" spans="1:108" x14ac:dyDescent="0.3">
      <c r="B75" s="3" t="s">
        <v>185</v>
      </c>
      <c r="C75" s="42">
        <f>(C74*'(ne pas modifier) BDD_REF'!$B$210)/1000</f>
        <v>2.1090000000000001E-2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2.1090000000000001E-2</v>
      </c>
    </row>
    <row r="76" spans="1:108" s="17" customFormat="1" x14ac:dyDescent="0.3">
      <c r="A76" s="19"/>
      <c r="B76" s="20" t="s">
        <v>186</v>
      </c>
      <c r="C76" s="94">
        <f>C73+C75</f>
        <v>0.32818999999999998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0.32818999999999998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75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75</v>
      </c>
    </row>
    <row r="78" spans="1:108" x14ac:dyDescent="0.3">
      <c r="B78" s="7" t="s">
        <v>327</v>
      </c>
      <c r="C78" s="93">
        <v>50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50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0.59524999999999995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0.59524999999999995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>
        <v>2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2</v>
      </c>
    </row>
    <row r="82" spans="1:108" x14ac:dyDescent="0.3">
      <c r="B82" s="7" t="s">
        <v>329</v>
      </c>
      <c r="C82" s="93">
        <v>1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1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2.1003000000000001E-2</v>
      </c>
    </row>
    <row r="86" spans="1:108" s="17" customFormat="1" x14ac:dyDescent="0.3">
      <c r="A86" s="19"/>
      <c r="B86" s="20" t="s">
        <v>187</v>
      </c>
      <c r="C86" s="94">
        <f>C79+C80+C85</f>
        <v>0.61625299999999994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0.61625299999999994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1.8559218571428571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1.8559218571428571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100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100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>
        <v>20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20</v>
      </c>
    </row>
    <row r="91" spans="1:108" x14ac:dyDescent="0.3">
      <c r="B91" s="20" t="s">
        <v>332</v>
      </c>
      <c r="C91" s="42">
        <f>C88*'(ne pas modifier) BDD_REF'!$B$206 + (C89+C90)*'(ne pas modifier) BDD_REF'!$B$207</f>
        <v>1.7200000000000002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1.7200000000000002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0.152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0.152</v>
      </c>
    </row>
    <row r="93" spans="1:108" x14ac:dyDescent="0.3">
      <c r="B93" s="20" t="s">
        <v>334</v>
      </c>
      <c r="C93" s="42">
        <f>(C88+C89+C90)*'(ne pas modifier) BDD_REF'!$B$221*'(ne pas modifier) BDD_REF'!$B$209</f>
        <v>0.31679999999999997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0.31679999999999997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100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100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0.30709999999999998</v>
      </c>
    </row>
    <row r="101" spans="1:108" x14ac:dyDescent="0.3">
      <c r="B101" s="7" t="s">
        <v>325</v>
      </c>
      <c r="C101" s="93">
        <v>500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500</v>
      </c>
    </row>
    <row r="102" spans="1:108" x14ac:dyDescent="0.3">
      <c r="B102" s="3" t="s">
        <v>185</v>
      </c>
      <c r="C102" s="42">
        <f>(C101*'(ne pas modifier) BDD_REF'!$B$210)/1000</f>
        <v>2.8500000000000001E-2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2.8500000000000001E-2</v>
      </c>
    </row>
    <row r="103" spans="1:108" s="17" customFormat="1" x14ac:dyDescent="0.3">
      <c r="A103" s="19"/>
      <c r="B103" s="20" t="s">
        <v>186</v>
      </c>
      <c r="C103" s="94">
        <f>C100+C102</f>
        <v>0.33560000000000001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0.33560000000000001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>
        <v>50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50</v>
      </c>
    </row>
    <row r="105" spans="1:108" x14ac:dyDescent="0.3">
      <c r="B105" s="7" t="s">
        <v>327</v>
      </c>
      <c r="C105" s="93">
        <v>100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100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0.59450000000000003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0.59450000000000003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>
        <v>3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3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1.8027000000000001E-2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1.8027000000000001E-2</v>
      </c>
    </row>
    <row r="113" spans="1:108" s="17" customFormat="1" x14ac:dyDescent="0.3">
      <c r="A113" s="19"/>
      <c r="B113" s="20" t="s">
        <v>187</v>
      </c>
      <c r="C113" s="94">
        <f>C106+C107+C112</f>
        <v>0.61252700000000004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0.61252700000000004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1.8596058571428573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1.8596058571428573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110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110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>
        <v>20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20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1.88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1.88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0.16300000000000001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0.16300000000000001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0.34319999999999995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0.34319999999999995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100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100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0.30709999999999998</v>
      </c>
    </row>
    <row r="128" spans="1:108" x14ac:dyDescent="0.3">
      <c r="B128" s="7" t="s">
        <v>325</v>
      </c>
      <c r="C128" s="93">
        <v>600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600</v>
      </c>
    </row>
    <row r="129" spans="1:108" x14ac:dyDescent="0.3">
      <c r="B129" s="3" t="s">
        <v>185</v>
      </c>
      <c r="C129" s="42">
        <f>(C128*'(ne pas modifier) BDD_REF'!$B$210)/1000</f>
        <v>3.4200000000000001E-2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3.4200000000000001E-2</v>
      </c>
    </row>
    <row r="130" spans="1:108" s="17" customFormat="1" x14ac:dyDescent="0.3">
      <c r="A130" s="19"/>
      <c r="B130" s="20" t="s">
        <v>186</v>
      </c>
      <c r="C130" s="94">
        <f>C127+C129</f>
        <v>0.34129999999999999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0.34129999999999999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>
        <v>50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50</v>
      </c>
    </row>
    <row r="132" spans="1:108" x14ac:dyDescent="0.3">
      <c r="B132" s="7" t="s">
        <v>327</v>
      </c>
      <c r="C132" s="93">
        <v>100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100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0.63959999999999995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0.63959999999999995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3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3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1.8027000000000001E-2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1.8027000000000001E-2</v>
      </c>
    </row>
    <row r="140" spans="1:108" s="17" customFormat="1" x14ac:dyDescent="0.3">
      <c r="A140" s="19"/>
      <c r="B140" s="20" t="s">
        <v>187</v>
      </c>
      <c r="C140" s="94">
        <f>C133+C134+C139</f>
        <v>0.65762699999999996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0.65762699999999996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1.9926088571428571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1.9926088571428571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9.3938667857142857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9.3938667857142857</v>
      </c>
    </row>
    <row r="143" spans="1:108" x14ac:dyDescent="0.3">
      <c r="B143" s="79" t="s">
        <v>223</v>
      </c>
      <c r="C143" s="97">
        <f>(C142-C5*5)</f>
        <v>-4.6671433239587827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-4.6671433239587827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-4.6671433239587827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41.01428571428572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41.01428571428572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0.7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0.7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6.8199999999999976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6.8199999999999976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-4.6671433239587827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41.01428571428572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6.8199999999999976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52.501429038244495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-4.6671433239587827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36.912857142857149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6.8199999999999976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44.026714752530218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2022-12-07T10:09:36Z</dcterms:modified>
</cp:coreProperties>
</file>