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USSON Vincent/2.Dossier_LBC_déposé/"/>
    </mc:Choice>
  </mc:AlternateContent>
  <xr:revisionPtr revIDLastSave="23" documentId="11_E6967C7E78D5A5CAE6D435F968EBF6B69F8688AF" xr6:coauthVersionLast="47" xr6:coauthVersionMax="47" xr10:uidLastSave="{5BC6FE40-21A5-4E1A-91D5-B6757B439662}"/>
  <bookViews>
    <workbookView xWindow="10" yWindow="10810" windowWidth="19180" windowHeight="112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46" i="2" l="1"/>
  <c r="BI89" i="2"/>
  <c r="BI131" i="2"/>
  <c r="BI177" i="2"/>
  <c r="BI69" i="2"/>
  <c r="BI132" i="2"/>
  <c r="BI153" i="2"/>
  <c r="BI174" i="2"/>
  <c r="BI140" i="2"/>
  <c r="BI160" i="2"/>
  <c r="BI118" i="2"/>
  <c r="BI148" i="2"/>
  <c r="BI129" i="2"/>
  <c r="BI68" i="2"/>
  <c r="BI142" i="2"/>
  <c r="BI108" i="2"/>
  <c r="BI158" i="2"/>
  <c r="BI61" i="2"/>
  <c r="BI64" i="2"/>
  <c r="BI123" i="2"/>
  <c r="BI122" i="2"/>
  <c r="BI73" i="2"/>
  <c r="BI75" i="2"/>
  <c r="BI186" i="2"/>
  <c r="BI168" i="2"/>
  <c r="BI138" i="2"/>
  <c r="BI172" i="2"/>
  <c r="BI21" i="2"/>
  <c r="BI163" i="2"/>
  <c r="BI16" i="2"/>
  <c r="BI79" i="2"/>
  <c r="BI109" i="2"/>
  <c r="BI190" i="2"/>
  <c r="BI49" i="2"/>
  <c r="BI72" i="2"/>
  <c r="BI188" i="2"/>
  <c r="BI185" i="2"/>
  <c r="BI176" i="2"/>
  <c r="BI71" i="2"/>
  <c r="BI202" i="2"/>
  <c r="BI56" i="2"/>
  <c r="BI95" i="2"/>
  <c r="BI34" i="2"/>
  <c r="BI104" i="2"/>
  <c r="BI35" i="2"/>
  <c r="BI151" i="2"/>
  <c r="BI93" i="2"/>
  <c r="BI26" i="2"/>
  <c r="BI189" i="2"/>
  <c r="BI102" i="2"/>
  <c r="BI31" i="2"/>
  <c r="BI121" i="2"/>
  <c r="BI141" i="2"/>
  <c r="BI28" i="2"/>
  <c r="BI12" i="2"/>
  <c r="BI33" i="2"/>
  <c r="BI87" i="2"/>
  <c r="BI166" i="2"/>
  <c r="BI124" i="2"/>
  <c r="BI125" i="2"/>
  <c r="BI78" i="2"/>
  <c r="BI175" i="2"/>
  <c r="BI54" i="2"/>
  <c r="BI169" i="2"/>
  <c r="BI36" i="2"/>
  <c r="BI147" i="2"/>
  <c r="BI4" i="2"/>
  <c r="BI47" i="2"/>
  <c r="BI111" i="2"/>
  <c r="BI128" i="2"/>
  <c r="BI162" i="2"/>
  <c r="BI63" i="2"/>
  <c r="BI114" i="2"/>
  <c r="BI9" i="2"/>
  <c r="BI15" i="2"/>
  <c r="BI167" i="2"/>
  <c r="BI62" i="2"/>
  <c r="BI60" i="2"/>
  <c r="BI115" i="2"/>
  <c r="BI179" i="2"/>
  <c r="BI76" i="2"/>
  <c r="BI3" i="2"/>
  <c r="C8" i="4" s="1"/>
  <c r="E8" i="4" s="1"/>
  <c r="F8" i="4" s="1"/>
  <c r="G8" i="4" s="1"/>
  <c r="L8" i="4" s="1"/>
  <c r="BI135" i="2"/>
  <c r="BI94" i="2"/>
  <c r="BI10" i="2"/>
  <c r="BI164" i="2"/>
  <c r="BI67" i="2"/>
  <c r="BI199" i="2"/>
  <c r="BI183" i="2"/>
  <c r="BI51" i="2"/>
  <c r="BI192" i="2"/>
  <c r="BI13" i="2"/>
  <c r="BI136" i="2"/>
  <c r="BI57" i="2"/>
  <c r="BI22" i="2"/>
  <c r="BI116" i="2"/>
  <c r="BI40" i="2"/>
  <c r="BI42" i="2"/>
  <c r="BI165" i="2"/>
  <c r="BI52" i="2"/>
  <c r="BI180" i="2"/>
  <c r="BI50" i="2"/>
  <c r="BI45" i="2"/>
  <c r="BI6" i="2"/>
  <c r="BI39" i="2"/>
  <c r="BI154" i="2"/>
  <c r="BI85" i="2"/>
  <c r="BI193" i="2"/>
  <c r="BI19" i="2"/>
  <c r="BI134" i="2"/>
  <c r="BI84" i="2"/>
  <c r="BI97" i="2"/>
  <c r="BI150" i="2"/>
  <c r="BI197" i="2"/>
  <c r="BI30" i="2"/>
  <c r="BI66" i="2"/>
  <c r="BI7" i="2"/>
  <c r="BI37" i="2"/>
  <c r="BI143" i="2"/>
  <c r="BI155" i="2"/>
  <c r="BI127" i="2"/>
  <c r="BI44" i="2"/>
  <c r="BI137" i="2"/>
  <c r="BI170" i="2"/>
  <c r="BI99" i="2"/>
  <c r="BI46" i="2"/>
  <c r="BI17" i="2"/>
  <c r="BI25" i="2"/>
  <c r="BI145" i="2"/>
  <c r="BI195" i="2"/>
  <c r="BI43" i="2"/>
  <c r="BI152" i="2"/>
  <c r="BI32" i="2"/>
  <c r="BI11" i="2"/>
  <c r="BI58" i="2"/>
  <c r="BI82" i="2"/>
  <c r="BI201" i="2"/>
  <c r="BI117" i="2"/>
  <c r="BI24" i="2"/>
  <c r="BI101" i="2"/>
  <c r="BI86" i="2"/>
  <c r="BI105" i="2"/>
  <c r="BI100" i="2"/>
  <c r="BI96" i="2"/>
  <c r="BI159" i="2"/>
  <c r="BI48" i="2"/>
  <c r="BI156" i="2"/>
  <c r="BI182" i="2"/>
  <c r="BI70" i="2"/>
  <c r="BI187" i="2"/>
  <c r="BI106" i="2"/>
  <c r="BI91" i="2"/>
  <c r="BI144" i="2"/>
  <c r="BI200" i="2"/>
  <c r="BI178" i="2"/>
  <c r="BI112" i="2"/>
  <c r="BI139" i="2"/>
  <c r="BI98" i="2"/>
  <c r="BI120" i="2"/>
  <c r="BI126" i="2"/>
  <c r="BI65" i="2"/>
  <c r="BI8" i="2"/>
  <c r="BI198" i="2"/>
  <c r="BI88" i="2"/>
  <c r="BI130" i="2"/>
  <c r="BI41" i="2"/>
  <c r="BI23" i="2"/>
  <c r="BI173" i="2"/>
  <c r="BI5" i="2"/>
  <c r="BI119" i="2"/>
  <c r="BI196" i="2"/>
  <c r="BI157" i="2"/>
  <c r="BI103" i="2"/>
  <c r="BI77" i="2"/>
  <c r="BI191" i="2"/>
  <c r="BI90" i="2"/>
  <c r="BI53" i="2"/>
  <c r="BI59" i="2"/>
  <c r="BI14" i="2"/>
  <c r="BI74" i="2"/>
  <c r="BI29" i="2"/>
  <c r="BI161" i="2"/>
  <c r="BI81" i="2"/>
  <c r="BI80" i="2"/>
  <c r="BI149" i="2"/>
  <c r="BI107" i="2"/>
  <c r="BI194" i="2"/>
  <c r="BI184" i="2"/>
  <c r="BI203" i="2"/>
  <c r="BI181" i="2"/>
  <c r="BI113" i="2"/>
  <c r="BI27" i="2"/>
  <c r="BI38" i="2"/>
  <c r="BI18" i="2"/>
  <c r="BI171" i="2"/>
  <c r="BI92" i="2"/>
  <c r="BI20" i="2"/>
  <c r="BI133" i="2"/>
  <c r="BI110" i="2"/>
  <c r="BI83" i="2"/>
  <c r="BI5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<sst xmlns="http://schemas.openxmlformats.org/spreadsheetml/2006/main" count="1173" uniqueCount="325">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</sst>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010909D1-1033-49E1-B62E-6BF5676AAB90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7" zoomScale="80" zoomScaleNormal="80" workbookViewId="0">
      <selection activeCell="A88" sqref="A88:H10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4.38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157</v>
      </c>
      <c r="C9" s="32">
        <v>0.45</v>
      </c>
      <c r="D9" s="33">
        <f t="shared" ref="D9:D18" si="0">C9*$C$5</f>
        <v>1.9710000000000001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17</v>
      </c>
      <c r="B10" s="31" t="s">
        <v>227</v>
      </c>
      <c r="C10" s="32">
        <v>0.45</v>
      </c>
      <c r="D10" s="33">
        <f t="shared" si="0"/>
        <v>1.9710000000000001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18</v>
      </c>
      <c r="B11" s="31" t="s">
        <v>143</v>
      </c>
      <c r="C11" s="32">
        <v>0.1</v>
      </c>
      <c r="D11" s="33">
        <f t="shared" si="0"/>
        <v>0.438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26</v>
      </c>
      <c r="C19" s="37">
        <f>SUM(C9:C18)</f>
        <v>1</v>
      </c>
      <c r="D19" s="38">
        <f>SUM(D9:D18)</f>
        <v>4.38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Douglas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17</v>
      </c>
      <c r="B58" s="52" t="str">
        <f>IF(B10="","",B10)</f>
        <v>Pin laricio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18</v>
      </c>
      <c r="B84" s="52" t="str">
        <f>IF(B11="","",B11)</f>
        <v>Chêne sessile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v>87.705128205128204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44</v>
      </c>
      <c r="B89" s="60">
        <v>162.42307692307691</v>
      </c>
      <c r="C89" s="60">
        <v>1</v>
      </c>
      <c r="D89" s="60">
        <v>64.416666666666657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51</v>
      </c>
      <c r="B90" s="60">
        <v>145.78846153846152</v>
      </c>
      <c r="C90" s="60">
        <v>2</v>
      </c>
      <c r="D90" s="60">
        <v>37.685897435897431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59</v>
      </c>
      <c r="B91" s="60">
        <v>159.25641025641025</v>
      </c>
      <c r="C91" s="60">
        <v>3</v>
      </c>
      <c r="D91" s="60">
        <v>38.942307692307693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67</v>
      </c>
      <c r="B92" s="60">
        <v>167.85897435897436</v>
      </c>
      <c r="C92" s="60">
        <v>4</v>
      </c>
      <c r="D92" s="60">
        <v>31.993589743589741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75</v>
      </c>
      <c r="B93" s="60">
        <v>181.38461538461536</v>
      </c>
      <c r="C93" s="60">
        <v>5</v>
      </c>
      <c r="D93" s="60">
        <v>30.916666666666664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84</v>
      </c>
      <c r="B94" s="60">
        <v>200.00641025641025</v>
      </c>
      <c r="C94" s="60">
        <v>6</v>
      </c>
      <c r="D94" s="60">
        <v>35.083333333333329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274.57619581652199</v>
      </c>
      <c r="T3" s="59">
        <f>IF('Données projet'!E9&gt;30,$R$33-$H$33,LOOKUP('Données projet'!$E$9,$A$3:$A$203,R3:R203)-LOOKUP('Données projet'!$E$9,$A$3:$A$203,$H$3:$H$203))</f>
        <v>366.15117322598775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278.21846622758881</v>
      </c>
      <c r="AO3" s="59">
        <f>IF('Données projet'!E10&gt;30,$AM$33-$H$33,LOOKUP('Données projet'!$E$10,$A$3:$A$203,AM3:AM203)-LOOKUP('Données projet'!$E$10,$A$3:$A$203,$H$3:$H$203))</f>
        <v>245.37578316242906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213.54857791046686</v>
      </c>
      <c r="BJ3" s="59">
        <f>IF('Données projet'!E11&gt;30,$BH$33-$H$33,LOOKUP('Données projet'!$E$11,$A$3:$A$203,BH3:BH203)-LOOKUP('Données projet'!$E$11,$A$3:$A$203,$H$3:$H$203))</f>
        <v>138.46877538074244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274.57619581652199</v>
      </c>
      <c r="T4" s="59">
        <f>$T$3</f>
        <v>366.15117322598775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278.21846622758881</v>
      </c>
      <c r="AO4" s="59">
        <f>$AO$3</f>
        <v>245.37578316242906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1.0503162663764722</v>
      </c>
      <c r="BF4" s="13">
        <f>EXP(-1.0587+0.8836*LN(BE4)+0.284)</f>
        <v>0.48127189162287909</v>
      </c>
      <c r="BG4" s="20">
        <f t="shared" ref="BG4:BG67" si="7">(BE4+BF4)*0.475*44/12</f>
        <v>2.6675160418488701</v>
      </c>
      <c r="BH4" s="59">
        <f t="shared" ref="BH4:BH67" si="8">BG4+(AY4+AZ4)*44/12</f>
        <v>296.00084937518216</v>
      </c>
      <c r="BI4" s="59">
        <f ca="1">AVERAGE(OFFSET($BH$3,0,0,'Données projet'!$E$11+1,1))-AVERAGE(OFFSET($H$3,0,0,'Données projet'!$E$11+1,1))</f>
        <v>213.54857791046686</v>
      </c>
      <c r="BJ4" s="59">
        <f>$BJ$3</f>
        <v>138.46877538074244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274.57619581652199</v>
      </c>
      <c r="T5" s="59">
        <f t="shared" ref="T5:T68" si="34">$T$3</f>
        <v>366.15117322598775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278.21846622758881</v>
      </c>
      <c r="AO5" s="59">
        <f t="shared" ref="AO5:AO68" si="36">$AO$3</f>
        <v>245.37578316242906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1.2192354768070435</v>
      </c>
      <c r="BF5" s="13">
        <f t="shared" ref="BF5:BF68" si="37">EXP(-1.0587+0.8836*LN(BE5)+0.284)</f>
        <v>0.54905905766229002</v>
      </c>
      <c r="BG5" s="20">
        <f t="shared" si="7"/>
        <v>3.0797796475340888</v>
      </c>
      <c r="BH5" s="59">
        <f t="shared" si="8"/>
        <v>296.41311298086742</v>
      </c>
      <c r="BI5" s="59">
        <f ca="1">AVERAGE(OFFSET($BH$3,0,0,'Données projet'!$E$11+1,1))-AVERAGE(OFFSET($H$3,0,0,'Données projet'!$E$11+1,1))</f>
        <v>213.54857791046686</v>
      </c>
      <c r="BJ5" s="59">
        <f t="shared" ref="BJ5:BJ68" si="38">$BJ$3</f>
        <v>138.46877538074244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274.57619581652199</v>
      </c>
      <c r="T6" s="59">
        <f t="shared" si="34"/>
        <v>366.15117322598775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278.21846622758881</v>
      </c>
      <c r="AO6" s="59">
        <f t="shared" si="36"/>
        <v>245.37578316242906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1.415321456491724</v>
      </c>
      <c r="BF6" s="13">
        <f t="shared" si="37"/>
        <v>0.62639404887004735</v>
      </c>
      <c r="BG6" s="20">
        <f t="shared" si="7"/>
        <v>3.5559878385050854</v>
      </c>
      <c r="BH6" s="59">
        <f t="shared" si="8"/>
        <v>296.88932117183839</v>
      </c>
      <c r="BI6" s="59">
        <f ca="1">AVERAGE(OFFSET($BH$3,0,0,'Données projet'!$E$11+1,1))-AVERAGE(OFFSET($H$3,0,0,'Données projet'!$E$11+1,1))</f>
        <v>213.54857791046686</v>
      </c>
      <c r="BJ6" s="59">
        <f t="shared" si="38"/>
        <v>138.46877538074244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274.57619581652199</v>
      </c>
      <c r="T7" s="59">
        <f t="shared" si="34"/>
        <v>366.15117322598775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278.21846622758881</v>
      </c>
      <c r="AO7" s="59">
        <f t="shared" si="36"/>
        <v>245.37578316242906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1.6429433553325583</v>
      </c>
      <c r="BF7" s="13">
        <f t="shared" si="37"/>
        <v>0.71462167681995736</v>
      </c>
      <c r="BG7" s="20">
        <f t="shared" si="7"/>
        <v>4.1060924309989639</v>
      </c>
      <c r="BH7" s="59">
        <f t="shared" si="8"/>
        <v>297.43942576433227</v>
      </c>
      <c r="BI7" s="59">
        <f ca="1">AVERAGE(OFFSET($BH$3,0,0,'Données projet'!$E$11+1,1))-AVERAGE(OFFSET($H$3,0,0,'Données projet'!$E$11+1,1))</f>
        <v>213.54857791046686</v>
      </c>
      <c r="BJ7" s="59">
        <f t="shared" si="38"/>
        <v>138.46877538074244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274.57619581652199</v>
      </c>
      <c r="T8" s="59">
        <f t="shared" si="34"/>
        <v>366.15117322598775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278.21846622758881</v>
      </c>
      <c r="AO8" s="59">
        <f t="shared" si="36"/>
        <v>245.37578316242906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1.9071730004873191</v>
      </c>
      <c r="BF8" s="13">
        <f t="shared" si="37"/>
        <v>0.81527616985217366</v>
      </c>
      <c r="BG8" s="20">
        <f t="shared" si="7"/>
        <v>4.7415989716746161</v>
      </c>
      <c r="BH8" s="59">
        <f t="shared" si="8"/>
        <v>298.07493230500791</v>
      </c>
      <c r="BI8" s="59">
        <f ca="1">AVERAGE(OFFSET($BH$3,0,0,'Données projet'!$E$11+1,1))-AVERAGE(OFFSET($H$3,0,0,'Données projet'!$E$11+1,1))</f>
        <v>213.54857791046686</v>
      </c>
      <c r="BJ8" s="59">
        <f t="shared" si="38"/>
        <v>138.46877538074244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274.57619581652199</v>
      </c>
      <c r="T9" s="59">
        <f t="shared" si="34"/>
        <v>366.15117322598775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278.21846622758881</v>
      </c>
      <c r="AO9" s="59">
        <f t="shared" si="36"/>
        <v>245.37578316242906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2.2138979058420154</v>
      </c>
      <c r="BF9" s="13">
        <f t="shared" si="37"/>
        <v>0.93010785243265093</v>
      </c>
      <c r="BG9" s="20">
        <f t="shared" si="7"/>
        <v>5.4758100289950429</v>
      </c>
      <c r="BH9" s="59">
        <f t="shared" si="8"/>
        <v>298.80914336232837</v>
      </c>
      <c r="BI9" s="59">
        <f ca="1">AVERAGE(OFFSET($BH$3,0,0,'Données projet'!$E$11+1,1))-AVERAGE(OFFSET($H$3,0,0,'Données projet'!$E$11+1,1))</f>
        <v>213.54857791046686</v>
      </c>
      <c r="BJ9" s="59">
        <f t="shared" si="38"/>
        <v>138.46877538074244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274.57619581652199</v>
      </c>
      <c r="T10" s="59">
        <f t="shared" si="34"/>
        <v>366.15117322598775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278.21846622758881</v>
      </c>
      <c r="AO10" s="59">
        <f t="shared" si="36"/>
        <v>245.37578316242906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2.5699524564574232</v>
      </c>
      <c r="BF10" s="13">
        <f t="shared" si="37"/>
        <v>1.0611135823014897</v>
      </c>
      <c r="BG10" s="20">
        <f t="shared" si="7"/>
        <v>6.3241066841717739</v>
      </c>
      <c r="BH10" s="59">
        <f t="shared" si="8"/>
        <v>299.65744001750511</v>
      </c>
      <c r="BI10" s="59">
        <f ca="1">AVERAGE(OFFSET($BH$3,0,0,'Données projet'!$E$11+1,1))-AVERAGE(OFFSET($H$3,0,0,'Données projet'!$E$11+1,1))</f>
        <v>213.54857791046686</v>
      </c>
      <c r="BJ10" s="59">
        <f t="shared" si="38"/>
        <v>138.46877538074244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274.57619581652199</v>
      </c>
      <c r="T11" s="59">
        <f t="shared" si="34"/>
        <v>366.15117322598775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278.21846622758881</v>
      </c>
      <c r="AO11" s="59">
        <f t="shared" si="36"/>
        <v>245.37578316242906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2.9832701910161412</v>
      </c>
      <c r="BF11" s="13">
        <f t="shared" si="37"/>
        <v>1.2105714746948997</v>
      </c>
      <c r="BG11" s="20">
        <f t="shared" si="7"/>
        <v>7.3042742344467291</v>
      </c>
      <c r="BH11" s="59">
        <f t="shared" si="8"/>
        <v>300.63760756778004</v>
      </c>
      <c r="BI11" s="59">
        <f ca="1">AVERAGE(OFFSET($BH$3,0,0,'Données projet'!$E$11+1,1))-AVERAGE(OFFSET($H$3,0,0,'Données projet'!$E$11+1,1))</f>
        <v>213.54857791046686</v>
      </c>
      <c r="BJ11" s="59">
        <f t="shared" si="38"/>
        <v>138.46877538074244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274.57619581652199</v>
      </c>
      <c r="T12" s="59">
        <f t="shared" si="34"/>
        <v>366.15117322598775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278.21846622758881</v>
      </c>
      <c r="AO12" s="59">
        <f t="shared" si="36"/>
        <v>245.37578316242906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3.4630605753982087</v>
      </c>
      <c r="BF12" s="13">
        <f t="shared" si="37"/>
        <v>1.3810805174752749</v>
      </c>
      <c r="BG12" s="20">
        <f t="shared" si="7"/>
        <v>8.4368790700879845</v>
      </c>
      <c r="BH12" s="59">
        <f t="shared" si="8"/>
        <v>301.77021240342128</v>
      </c>
      <c r="BI12" s="59">
        <f ca="1">AVERAGE(OFFSET($BH$3,0,0,'Données projet'!$E$11+1,1))-AVERAGE(OFFSET($H$3,0,0,'Données projet'!$E$11+1,1))</f>
        <v>213.54857791046686</v>
      </c>
      <c r="BJ12" s="59">
        <f t="shared" si="38"/>
        <v>138.46877538074244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274.57619581652199</v>
      </c>
      <c r="T13" s="59">
        <f t="shared" si="34"/>
        <v>366.15117322598775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278.21846622758881</v>
      </c>
      <c r="AO13" s="59">
        <f t="shared" si="36"/>
        <v>245.37578316242906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4.0200142062199431</v>
      </c>
      <c r="BF13" s="13">
        <f t="shared" si="37"/>
        <v>1.5756057660539962</v>
      </c>
      <c r="BG13" s="20">
        <f t="shared" si="7"/>
        <v>9.7457047850437757</v>
      </c>
      <c r="BH13" s="59">
        <f t="shared" si="8"/>
        <v>303.07903811837707</v>
      </c>
      <c r="BI13" s="59">
        <f ca="1">AVERAGE(OFFSET($BH$3,0,0,'Données projet'!$E$11+1,1))-AVERAGE(OFFSET($H$3,0,0,'Données projet'!$E$11+1,1))</f>
        <v>213.54857791046686</v>
      </c>
      <c r="BJ13" s="59">
        <f t="shared" si="38"/>
        <v>138.46877538074244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274.57619581652199</v>
      </c>
      <c r="T14" s="59">
        <f t="shared" si="34"/>
        <v>366.15117322598775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278.21846622758881</v>
      </c>
      <c r="AO14" s="59">
        <f t="shared" si="36"/>
        <v>245.37578316242906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4.6665410166415882</v>
      </c>
      <c r="BF14" s="13">
        <f t="shared" si="37"/>
        <v>1.7975299040209971</v>
      </c>
      <c r="BG14" s="20">
        <f t="shared" si="7"/>
        <v>11.258256853487337</v>
      </c>
      <c r="BH14" s="59">
        <f t="shared" si="8"/>
        <v>304.59159018682067</v>
      </c>
      <c r="BI14" s="59">
        <f ca="1">AVERAGE(OFFSET($BH$3,0,0,'Données projet'!$E$11+1,1))-AVERAGE(OFFSET($H$3,0,0,'Données projet'!$E$11+1,1))</f>
        <v>213.54857791046686</v>
      </c>
      <c r="BJ14" s="59">
        <f t="shared" si="38"/>
        <v>138.46877538074244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274.57619581652199</v>
      </c>
      <c r="T15" s="59">
        <f t="shared" si="34"/>
        <v>366.15117322598775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278.21846622758881</v>
      </c>
      <c r="AO15" s="59">
        <f t="shared" si="36"/>
        <v>245.37578316242906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5.4170467920995362</v>
      </c>
      <c r="BF15" s="13">
        <f t="shared" si="37"/>
        <v>2.05071206609116</v>
      </c>
      <c r="BG15" s="20">
        <f t="shared" si="7"/>
        <v>13.006346678015461</v>
      </c>
      <c r="BH15" s="59">
        <f t="shared" si="8"/>
        <v>306.33968001134878</v>
      </c>
      <c r="BI15" s="59">
        <f ca="1">AVERAGE(OFFSET($BH$3,0,0,'Données projet'!$E$11+1,1))-AVERAGE(OFFSET($H$3,0,0,'Données projet'!$E$11+1,1))</f>
        <v>213.54857791046686</v>
      </c>
      <c r="BJ15" s="59">
        <f t="shared" si="38"/>
        <v>138.46877538074244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274.57619581652199</v>
      </c>
      <c r="T16" s="59">
        <f t="shared" si="34"/>
        <v>366.15117322598775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278.21846622758881</v>
      </c>
      <c r="AO16" s="59">
        <f t="shared" si="36"/>
        <v>245.37578316242906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6.2882541572332364</v>
      </c>
      <c r="BF16" s="13">
        <f t="shared" si="37"/>
        <v>2.3395549462651668</v>
      </c>
      <c r="BG16" s="20">
        <f t="shared" si="7"/>
        <v>15.026767521926386</v>
      </c>
      <c r="BH16" s="59">
        <f t="shared" si="8"/>
        <v>308.3601008552597</v>
      </c>
      <c r="BI16" s="59">
        <f ca="1">AVERAGE(OFFSET($BH$3,0,0,'Données projet'!$E$11+1,1))-AVERAGE(OFFSET($H$3,0,0,'Données projet'!$E$11+1,1))</f>
        <v>213.54857791046686</v>
      </c>
      <c r="BJ16" s="59">
        <f t="shared" si="38"/>
        <v>138.46877538074244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274.57619581652199</v>
      </c>
      <c r="T17" s="59">
        <f t="shared" si="34"/>
        <v>366.15117322598775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278.21846622758881</v>
      </c>
      <c r="AO17" s="59">
        <f t="shared" si="36"/>
        <v>245.37578316242906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7.2995751861754465</v>
      </c>
      <c r="BF17" s="13">
        <f t="shared" si="37"/>
        <v>2.6690813581776105</v>
      </c>
      <c r="BG17" s="20">
        <f t="shared" si="7"/>
        <v>17.362076814748239</v>
      </c>
      <c r="BH17" s="59">
        <f t="shared" si="8"/>
        <v>310.69541014808158</v>
      </c>
      <c r="BI17" s="59">
        <f ca="1">AVERAGE(OFFSET($BH$3,0,0,'Données projet'!$E$11+1,1))-AVERAGE(OFFSET($H$3,0,0,'Données projet'!$E$11+1,1))</f>
        <v>213.54857791046686</v>
      </c>
      <c r="BJ17" s="59">
        <f t="shared" si="38"/>
        <v>138.46877538074244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274.57619581652199</v>
      </c>
      <c r="T18" s="59">
        <f t="shared" si="34"/>
        <v>366.15117322598775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278.21846622758881</v>
      </c>
      <c r="AO18" s="59">
        <f t="shared" si="36"/>
        <v>245.37578316242906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8.4735439386363147</v>
      </c>
      <c r="BF18" s="13">
        <f t="shared" si="37"/>
        <v>3.045021578973337</v>
      </c>
      <c r="BG18" s="20">
        <f t="shared" si="7"/>
        <v>20.06150160983681</v>
      </c>
      <c r="BH18" s="59">
        <f t="shared" si="8"/>
        <v>313.39483494317011</v>
      </c>
      <c r="BI18" s="59">
        <f ca="1">AVERAGE(OFFSET($BH$3,0,0,'Données projet'!$E$11+1,1))-AVERAGE(OFFSET($H$3,0,0,'Données projet'!$E$11+1,1))</f>
        <v>213.54857791046686</v>
      </c>
      <c r="BJ18" s="59">
        <f t="shared" si="38"/>
        <v>138.46877538074244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274.57619581652199</v>
      </c>
      <c r="T19" s="59">
        <f t="shared" si="34"/>
        <v>366.15117322598775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278.21846622758881</v>
      </c>
      <c r="AO19" s="59">
        <f t="shared" si="36"/>
        <v>245.37578316242906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9.8363185594667133</v>
      </c>
      <c r="BF19" s="13">
        <f t="shared" si="37"/>
        <v>3.4739129955724146</v>
      </c>
      <c r="BG19" s="20">
        <f t="shared" si="7"/>
        <v>23.181986625026479</v>
      </c>
      <c r="BH19" s="59">
        <f t="shared" si="8"/>
        <v>316.51531995835978</v>
      </c>
      <c r="BI19" s="59">
        <f ca="1">AVERAGE(OFFSET($BH$3,0,0,'Données projet'!$E$11+1,1))-AVERAGE(OFFSET($H$3,0,0,'Données projet'!$E$11+1,1))</f>
        <v>213.54857791046686</v>
      </c>
      <c r="BJ19" s="59">
        <f t="shared" si="38"/>
        <v>138.46877538074244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274.57619581652199</v>
      </c>
      <c r="T20" s="59">
        <f t="shared" si="34"/>
        <v>366.15117322598775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278.21846622758881</v>
      </c>
      <c r="AO20" s="59">
        <f t="shared" si="36"/>
        <v>245.37578316242906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11.418264129386252</v>
      </c>
      <c r="BF20" s="13">
        <f t="shared" si="37"/>
        <v>3.9632137861156949</v>
      </c>
      <c r="BG20" s="20">
        <f t="shared" si="7"/>
        <v>26.789407369499227</v>
      </c>
      <c r="BH20" s="59">
        <f t="shared" si="8"/>
        <v>320.12274070283252</v>
      </c>
      <c r="BI20" s="59">
        <f ca="1">AVERAGE(OFFSET($BH$3,0,0,'Données projet'!$E$11+1,1))-AVERAGE(OFFSET($H$3,0,0,'Données projet'!$E$11+1,1))</f>
        <v>213.54857791046686</v>
      </c>
      <c r="BJ20" s="59">
        <f t="shared" si="38"/>
        <v>138.46877538074244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274.57619581652199</v>
      </c>
      <c r="T21" s="59">
        <f t="shared" si="34"/>
        <v>366.15117322598775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278.21846622758881</v>
      </c>
      <c r="AO21" s="59">
        <f t="shared" si="36"/>
        <v>245.37578316242906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13.254629253843246</v>
      </c>
      <c r="BF21" s="13">
        <f t="shared" si="37"/>
        <v>4.5214326134467182</v>
      </c>
      <c r="BG21" s="20">
        <f t="shared" si="7"/>
        <v>30.959974418863357</v>
      </c>
      <c r="BH21" s="59">
        <f t="shared" si="8"/>
        <v>324.29330775219665</v>
      </c>
      <c r="BI21" s="59">
        <f ca="1">AVERAGE(OFFSET($BH$3,0,0,'Données projet'!$E$11+1,1))-AVERAGE(OFFSET($H$3,0,0,'Données projet'!$E$11+1,1))</f>
        <v>213.54857791046686</v>
      </c>
      <c r="BJ21" s="59">
        <f t="shared" si="38"/>
        <v>138.46877538074244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274.57619581652199</v>
      </c>
      <c r="T22" s="59">
        <f t="shared" si="34"/>
        <v>366.15117322598775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278.21846622758881</v>
      </c>
      <c r="AO22" s="59">
        <f t="shared" si="36"/>
        <v>245.37578316242906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15.386331465628878</v>
      </c>
      <c r="BF22" s="13">
        <f t="shared" si="37"/>
        <v>5.1582765859259734</v>
      </c>
      <c r="BG22" s="20">
        <f t="shared" si="7"/>
        <v>35.781859023124703</v>
      </c>
      <c r="BH22" s="59">
        <f t="shared" si="8"/>
        <v>329.11519235645801</v>
      </c>
      <c r="BI22" s="59">
        <f ca="1">AVERAGE(OFFSET($BH$3,0,0,'Données projet'!$E$11+1,1))-AVERAGE(OFFSET($H$3,0,0,'Données projet'!$E$11+1,1))</f>
        <v>213.54857791046686</v>
      </c>
      <c r="BJ22" s="59">
        <f t="shared" si="38"/>
        <v>138.46877538074244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274.57619581652199</v>
      </c>
      <c r="T23" s="59">
        <f t="shared" si="34"/>
        <v>366.15117322598775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278.21846622758881</v>
      </c>
      <c r="AO23" s="59">
        <f t="shared" si="36"/>
        <v>245.37578316242906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17.860868941434749</v>
      </c>
      <c r="BF23" s="13">
        <f t="shared" si="37"/>
        <v>5.8848200585320249</v>
      </c>
      <c r="BG23" s="20">
        <f t="shared" si="7"/>
        <v>41.357075008275459</v>
      </c>
      <c r="BH23" s="59">
        <f t="shared" si="8"/>
        <v>334.69040834160876</v>
      </c>
      <c r="BI23" s="59">
        <f ca="1">AVERAGE(OFFSET($BH$3,0,0,'Données projet'!$E$11+1,1))-AVERAGE(OFFSET($H$3,0,0,'Données projet'!$E$11+1,1))</f>
        <v>213.54857791046686</v>
      </c>
      <c r="BJ23" s="59">
        <f t="shared" si="38"/>
        <v>138.46877538074244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274.57619581652199</v>
      </c>
      <c r="T24" s="59">
        <f t="shared" si="34"/>
        <v>366.15117322598775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278.21846622758881</v>
      </c>
      <c r="AO24" s="59">
        <f t="shared" si="36"/>
        <v>245.37578316242906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20.733378847046019</v>
      </c>
      <c r="BF24" s="13">
        <f t="shared" si="37"/>
        <v>6.713697209604776</v>
      </c>
      <c r="BG24" s="20">
        <f t="shared" si="7"/>
        <v>47.803657465333458</v>
      </c>
      <c r="BH24" s="59">
        <f t="shared" si="8"/>
        <v>341.13699079866677</v>
      </c>
      <c r="BI24" s="59">
        <f ca="1">AVERAGE(OFFSET($BH$3,0,0,'Données projet'!$E$11+1,1))-AVERAGE(OFFSET($H$3,0,0,'Données projet'!$E$11+1,1))</f>
        <v>213.54857791046686</v>
      </c>
      <c r="BJ24" s="59">
        <f t="shared" si="38"/>
        <v>138.46877538074244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274.57619581652199</v>
      </c>
      <c r="T25" s="59">
        <f t="shared" si="34"/>
        <v>366.15117322598775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278.21846622758881</v>
      </c>
      <c r="AO25" s="59">
        <f t="shared" si="36"/>
        <v>245.37578316242906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24.06786589301316</v>
      </c>
      <c r="BF25" s="13">
        <f t="shared" si="37"/>
        <v>7.6593217420310804</v>
      </c>
      <c r="BG25" s="20">
        <f t="shared" si="7"/>
        <v>55.258185131035383</v>
      </c>
      <c r="BH25" s="59">
        <f t="shared" si="8"/>
        <v>348.59151846436868</v>
      </c>
      <c r="BI25" s="59">
        <f ca="1">AVERAGE(OFFSET($BH$3,0,0,'Données projet'!$E$11+1,1))-AVERAGE(OFFSET($H$3,0,0,'Données projet'!$E$11+1,1))</f>
        <v>213.54857791046686</v>
      </c>
      <c r="BJ25" s="59">
        <f t="shared" si="38"/>
        <v>138.46877538074244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274.57619581652199</v>
      </c>
      <c r="T26" s="59">
        <f t="shared" si="34"/>
        <v>366.15117322598775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278.21846622758881</v>
      </c>
      <c r="AO26" s="59">
        <f t="shared" si="36"/>
        <v>245.37578316242906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27.938628475242293</v>
      </c>
      <c r="BF26" s="13">
        <f t="shared" si="37"/>
        <v>8.7381375293515138</v>
      </c>
      <c r="BG26" s="20">
        <f t="shared" si="7"/>
        <v>63.878700791334211</v>
      </c>
      <c r="BH26" s="59">
        <f t="shared" si="8"/>
        <v>357.21203412466753</v>
      </c>
      <c r="BI26" s="59">
        <f ca="1">AVERAGE(OFFSET($BH$3,0,0,'Données projet'!$E$11+1,1))-AVERAGE(OFFSET($H$3,0,0,'Données projet'!$E$11+1,1))</f>
        <v>213.54857791046686</v>
      </c>
      <c r="BJ26" s="59">
        <f t="shared" si="38"/>
        <v>138.46877538074244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274.57619581652199</v>
      </c>
      <c r="T27" s="59">
        <f t="shared" si="34"/>
        <v>366.15117322598775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278.21846622758881</v>
      </c>
      <c r="AO27" s="59">
        <f t="shared" si="36"/>
        <v>245.37578316242906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32.431914177493233</v>
      </c>
      <c r="BF27" s="13">
        <f t="shared" si="37"/>
        <v>9.9689045653817558</v>
      </c>
      <c r="BG27" s="20">
        <f t="shared" si="7"/>
        <v>73.848092643840616</v>
      </c>
      <c r="BH27" s="59">
        <f t="shared" si="8"/>
        <v>367.18142597717394</v>
      </c>
      <c r="BI27" s="59">
        <f ca="1">AVERAGE(OFFSET($BH$3,0,0,'Données projet'!$E$11+1,1))-AVERAGE(OFFSET($H$3,0,0,'Données projet'!$E$11+1,1))</f>
        <v>213.54857791046686</v>
      </c>
      <c r="BJ27" s="59">
        <f t="shared" si="38"/>
        <v>138.46877538074244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274.57619581652199</v>
      </c>
      <c r="T28" s="59">
        <f t="shared" si="34"/>
        <v>366.15117322598775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278.21846622758881</v>
      </c>
      <c r="AO28" s="59">
        <f t="shared" si="36"/>
        <v>245.37578316242906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37.647841523371881</v>
      </c>
      <c r="BF28" s="13">
        <f t="shared" si="37"/>
        <v>11.373025189850091</v>
      </c>
      <c r="BG28" s="20">
        <f t="shared" si="7"/>
        <v>85.37800952552827</v>
      </c>
      <c r="BH28" s="59">
        <f t="shared" si="8"/>
        <v>378.7113428588616</v>
      </c>
      <c r="BI28" s="59">
        <f ca="1">AVERAGE(OFFSET($BH$3,0,0,'Données projet'!$E$11+1,1))-AVERAGE(OFFSET($H$3,0,0,'Données projet'!$E$11+1,1))</f>
        <v>213.54857791046686</v>
      </c>
      <c r="BJ28" s="59">
        <f t="shared" si="38"/>
        <v>138.46877538074244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274.57619581652199</v>
      </c>
      <c r="T29" s="59">
        <f t="shared" si="34"/>
        <v>366.15117322598775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278.21846622758881</v>
      </c>
      <c r="AO29" s="59">
        <f t="shared" si="36"/>
        <v>245.37578316242906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43.702630797923383</v>
      </c>
      <c r="BF29" s="13">
        <f t="shared" si="37"/>
        <v>12.974916262929579</v>
      </c>
      <c r="BG29" s="20">
        <f t="shared" si="7"/>
        <v>98.71339446431891</v>
      </c>
      <c r="BH29" s="59">
        <f t="shared" si="8"/>
        <v>392.04672779765224</v>
      </c>
      <c r="BI29" s="59">
        <f ca="1">AVERAGE(OFFSET($BH$3,0,0,'Données projet'!$E$11+1,1))-AVERAGE(OFFSET($H$3,0,0,'Données projet'!$E$11+1,1))</f>
        <v>213.54857791046686</v>
      </c>
      <c r="BJ29" s="59">
        <f t="shared" si="38"/>
        <v>138.46877538074244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274.57619581652199</v>
      </c>
      <c r="T30" s="59">
        <f t="shared" si="34"/>
        <v>366.15117322598775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278.21846622758881</v>
      </c>
      <c r="AO30" s="59">
        <f t="shared" si="36"/>
        <v>245.37578316242906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50.731193645561802</v>
      </c>
      <c r="BF30" s="13">
        <f t="shared" si="37"/>
        <v>14.802433760568636</v>
      </c>
      <c r="BG30" s="20">
        <f t="shared" si="7"/>
        <v>114.13773439901051</v>
      </c>
      <c r="BH30" s="59">
        <f t="shared" si="8"/>
        <v>407.47106773234384</v>
      </c>
      <c r="BI30" s="59">
        <f ca="1">AVERAGE(OFFSET($BH$3,0,0,'Données projet'!$E$11+1,1))-AVERAGE(OFFSET($H$3,0,0,'Données projet'!$E$11+1,1))</f>
        <v>213.54857791046686</v>
      </c>
      <c r="BJ30" s="59">
        <f t="shared" si="38"/>
        <v>138.46877538074244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274.57619581652199</v>
      </c>
      <c r="T31" s="59">
        <f t="shared" si="34"/>
        <v>366.15117322598775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278.21846622758881</v>
      </c>
      <c r="AO31" s="59">
        <f t="shared" si="36"/>
        <v>245.37578316242906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58.89013914525674</v>
      </c>
      <c r="BF31" s="13">
        <f t="shared" si="37"/>
        <v>16.887357174091651</v>
      </c>
      <c r="BG31" s="20">
        <f t="shared" si="7"/>
        <v>131.9791394228651</v>
      </c>
      <c r="BH31" s="59">
        <f t="shared" si="8"/>
        <v>425.31247275619842</v>
      </c>
      <c r="BI31" s="59">
        <f ca="1">AVERAGE(OFFSET($BH$3,0,0,'Données projet'!$E$11+1,1))-AVERAGE(OFFSET($H$3,0,0,'Données projet'!$E$11+1,1))</f>
        <v>213.54857791046686</v>
      </c>
      <c r="BJ31" s="59">
        <f t="shared" si="38"/>
        <v>138.46877538074244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274.57619581652199</v>
      </c>
      <c r="T32" s="59">
        <f t="shared" si="34"/>
        <v>366.15117322598775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278.21846622758881</v>
      </c>
      <c r="AO32" s="59">
        <f t="shared" si="36"/>
        <v>245.37578316242906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68.36126334376327</v>
      </c>
      <c r="BF32" s="13">
        <f t="shared" si="37"/>
        <v>19.265942137503561</v>
      </c>
      <c r="BG32" s="20">
        <f t="shared" si="7"/>
        <v>152.61738287987308</v>
      </c>
      <c r="BH32" s="59">
        <f t="shared" si="8"/>
        <v>445.95071621320642</v>
      </c>
      <c r="BI32" s="59">
        <f ca="1">AVERAGE(OFFSET($BH$3,0,0,'Données projet'!$E$11+1,1))-AVERAGE(OFFSET($H$3,0,0,'Données projet'!$E$11+1,1))</f>
        <v>213.54857791046686</v>
      </c>
      <c r="BJ32" s="59">
        <f t="shared" si="38"/>
        <v>138.46877538074244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274.57619581652199</v>
      </c>
      <c r="T33" s="59">
        <f t="shared" si="34"/>
        <v>366.15117322598775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278.21846622758881</v>
      </c>
      <c r="AO33" s="59">
        <f t="shared" si="36"/>
        <v>245.37578316242906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79.355599999999995</v>
      </c>
      <c r="BF33" s="13">
        <f t="shared" si="37"/>
        <v>21.979550892373382</v>
      </c>
      <c r="BG33" s="20">
        <f t="shared" si="7"/>
        <v>176.49205447088363</v>
      </c>
      <c r="BH33" s="59">
        <f t="shared" si="8"/>
        <v>469.82538780421692</v>
      </c>
      <c r="BI33" s="59">
        <f ca="1">AVERAGE(OFFSET($BH$3,0,0,'Données projet'!$E$11+1,1))-AVERAGE(OFFSET($H$3,0,0,'Données projet'!$E$11+1,1))</f>
        <v>213.54857791046686</v>
      </c>
      <c r="BJ33" s="59">
        <f t="shared" si="38"/>
        <v>138.46877538074244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274.57619581652199</v>
      </c>
      <c r="T34" s="59">
        <f t="shared" si="34"/>
        <v>366.15117322598775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278.21846622758881</v>
      </c>
      <c r="AO34" s="59">
        <f t="shared" si="36"/>
        <v>245.37578316242906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84.184514285714286</v>
      </c>
      <c r="BF34" s="13">
        <f t="shared" si="37"/>
        <v>23.157263963315572</v>
      </c>
      <c r="BG34" s="20">
        <f t="shared" si="7"/>
        <v>186.95359711706033</v>
      </c>
      <c r="BH34" s="59">
        <f t="shared" si="8"/>
        <v>480.28693045039364</v>
      </c>
      <c r="BI34" s="59">
        <f ca="1">AVERAGE(OFFSET($BH$3,0,0,'Données projet'!$E$11+1,1))-AVERAGE(OFFSET($H$3,0,0,'Données projet'!$E$11+1,1))</f>
        <v>213.54857791046686</v>
      </c>
      <c r="BJ34" s="59">
        <f t="shared" si="38"/>
        <v>138.46877538074244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274.57619581652199</v>
      </c>
      <c r="T35" s="59">
        <f t="shared" si="34"/>
        <v>366.15117322598775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278.21846622758881</v>
      </c>
      <c r="AO35" s="59">
        <f t="shared" si="36"/>
        <v>245.37578316242906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89.013428571428562</v>
      </c>
      <c r="BF35" s="13">
        <f t="shared" si="37"/>
        <v>24.327135299174682</v>
      </c>
      <c r="BG35" s="20">
        <f t="shared" si="7"/>
        <v>197.40148207463395</v>
      </c>
      <c r="BH35" s="59">
        <f t="shared" si="8"/>
        <v>490.73481540796729</v>
      </c>
      <c r="BI35" s="59">
        <f ca="1">AVERAGE(OFFSET($BH$3,0,0,'Données projet'!$E$11+1,1))-AVERAGE(OFFSET($H$3,0,0,'Données projet'!$E$11+1,1))</f>
        <v>213.54857791046686</v>
      </c>
      <c r="BJ35" s="59">
        <f t="shared" si="38"/>
        <v>138.46877538074244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274.57619581652199</v>
      </c>
      <c r="T36" s="59">
        <f t="shared" si="34"/>
        <v>366.15117322598775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278.21846622758881</v>
      </c>
      <c r="AO36" s="59">
        <f t="shared" si="36"/>
        <v>245.37578316242906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93.842342857142853</v>
      </c>
      <c r="BF36" s="13">
        <f t="shared" si="37"/>
        <v>25.489638806781517</v>
      </c>
      <c r="BG36" s="20">
        <f t="shared" si="7"/>
        <v>207.83653473133492</v>
      </c>
      <c r="BH36" s="59">
        <f t="shared" si="8"/>
        <v>501.16986806466821</v>
      </c>
      <c r="BI36" s="59">
        <f ca="1">AVERAGE(OFFSET($BH$3,0,0,'Données projet'!$E$11+1,1))-AVERAGE(OFFSET($H$3,0,0,'Données projet'!$E$11+1,1))</f>
        <v>213.54857791046686</v>
      </c>
      <c r="BJ36" s="59">
        <f t="shared" si="38"/>
        <v>138.46877538074244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274.57619581652199</v>
      </c>
      <c r="T37" s="59">
        <f t="shared" si="34"/>
        <v>366.15117322598775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278.21846622758881</v>
      </c>
      <c r="AO37" s="59">
        <f t="shared" si="36"/>
        <v>245.37578316242906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98.671257142857144</v>
      </c>
      <c r="BF37" s="13">
        <f t="shared" si="37"/>
        <v>26.645196865813876</v>
      </c>
      <c r="BG37" s="20">
        <f t="shared" si="7"/>
        <v>218.25949073176866</v>
      </c>
      <c r="BH37" s="59">
        <f t="shared" si="8"/>
        <v>511.59282406510198</v>
      </c>
      <c r="BI37" s="59">
        <f ca="1">AVERAGE(OFFSET($BH$3,0,0,'Données projet'!$E$11+1,1))-AVERAGE(OFFSET($H$3,0,0,'Données projet'!$E$11+1,1))</f>
        <v>213.54857791046686</v>
      </c>
      <c r="BJ37" s="59">
        <f t="shared" si="38"/>
        <v>138.46877538074244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274.57619581652199</v>
      </c>
      <c r="T38" s="59">
        <f t="shared" si="34"/>
        <v>366.15117322598775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278.21846622758881</v>
      </c>
      <c r="AO38" s="59">
        <f t="shared" si="36"/>
        <v>245.37578316242906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103.50017142857141</v>
      </c>
      <c r="BF38" s="13">
        <f t="shared" si="37"/>
        <v>27.794188178262466</v>
      </c>
      <c r="BG38" s="20">
        <f t="shared" si="7"/>
        <v>228.67100964856897</v>
      </c>
      <c r="BH38" s="59">
        <f t="shared" si="8"/>
        <v>522.00434298190225</v>
      </c>
      <c r="BI38" s="59">
        <f ca="1">AVERAGE(OFFSET($BH$3,0,0,'Données projet'!$E$11+1,1))-AVERAGE(OFFSET($H$3,0,0,'Données projet'!$E$11+1,1))</f>
        <v>213.54857791046686</v>
      </c>
      <c r="BJ38" s="59">
        <f t="shared" si="38"/>
        <v>138.46877538074244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274.57619581652199</v>
      </c>
      <c r="T39" s="59">
        <f t="shared" si="34"/>
        <v>366.15117322598775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278.21846622758881</v>
      </c>
      <c r="AO39" s="59">
        <f t="shared" si="36"/>
        <v>245.37578316242906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108.32908571428571</v>
      </c>
      <c r="BF39" s="13">
        <f t="shared" si="37"/>
        <v>28.936954111534238</v>
      </c>
      <c r="BG39" s="20">
        <f t="shared" si="7"/>
        <v>239.07168602996975</v>
      </c>
      <c r="BH39" s="59">
        <f t="shared" si="8"/>
        <v>532.40501936330304</v>
      </c>
      <c r="BI39" s="59">
        <f ca="1">AVERAGE(OFFSET($BH$3,0,0,'Données projet'!$E$11+1,1))-AVERAGE(OFFSET($H$3,0,0,'Données projet'!$E$11+1,1))</f>
        <v>213.54857791046686</v>
      </c>
      <c r="BJ39" s="59">
        <f t="shared" si="38"/>
        <v>138.46877538074244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274.57619581652199</v>
      </c>
      <c r="T40" s="59">
        <f t="shared" si="34"/>
        <v>366.15117322598775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278.21846622758881</v>
      </c>
      <c r="AO40" s="59">
        <f t="shared" si="36"/>
        <v>245.37578316242906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113.15799999999999</v>
      </c>
      <c r="BF40" s="13">
        <f t="shared" si="37"/>
        <v>30.073803878601733</v>
      </c>
      <c r="BG40" s="20">
        <f t="shared" si="7"/>
        <v>249.46205842189795</v>
      </c>
      <c r="BH40" s="59">
        <f t="shared" si="8"/>
        <v>542.79539175523132</v>
      </c>
      <c r="BI40" s="59">
        <f ca="1">AVERAGE(OFFSET($BH$3,0,0,'Données projet'!$E$11+1,1))-AVERAGE(OFFSET($H$3,0,0,'Données projet'!$E$11+1,1))</f>
        <v>213.54857791046686</v>
      </c>
      <c r="BJ40" s="59">
        <f t="shared" si="38"/>
        <v>138.46877538074244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274.57619581652199</v>
      </c>
      <c r="T41" s="59">
        <f t="shared" si="34"/>
        <v>366.15117322598775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278.21846622758881</v>
      </c>
      <c r="AO41" s="59">
        <f t="shared" si="36"/>
        <v>245.37578316242906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117.98691428571428</v>
      </c>
      <c r="BF41" s="13">
        <f t="shared" si="37"/>
        <v>31.205018808985951</v>
      </c>
      <c r="BG41" s="20">
        <f t="shared" si="7"/>
        <v>259.8426168066029</v>
      </c>
      <c r="BH41" s="59">
        <f t="shared" si="8"/>
        <v>553.17595013993628</v>
      </c>
      <c r="BI41" s="59">
        <f ca="1">AVERAGE(OFFSET($BH$3,0,0,'Données projet'!$E$11+1,1))-AVERAGE(OFFSET($H$3,0,0,'Données projet'!$E$11+1,1))</f>
        <v>213.54857791046686</v>
      </c>
      <c r="BJ41" s="59">
        <f t="shared" si="38"/>
        <v>138.46877538074244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274.57619581652199</v>
      </c>
      <c r="T42" s="59">
        <f t="shared" si="34"/>
        <v>366.15117322598775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278.21846622758881</v>
      </c>
      <c r="AO42" s="59">
        <f t="shared" si="36"/>
        <v>245.37578316242906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122.81582857142857</v>
      </c>
      <c r="BF42" s="13">
        <f t="shared" si="37"/>
        <v>32.330855900842984</v>
      </c>
      <c r="BG42" s="20">
        <f t="shared" si="7"/>
        <v>270.21380878920627</v>
      </c>
      <c r="BH42" s="59">
        <f t="shared" si="8"/>
        <v>563.54714212253953</v>
      </c>
      <c r="BI42" s="59">
        <f ca="1">AVERAGE(OFFSET($BH$3,0,0,'Données projet'!$E$11+1,1))-AVERAGE(OFFSET($H$3,0,0,'Données projet'!$E$11+1,1))</f>
        <v>213.54857791046686</v>
      </c>
      <c r="BJ42" s="59">
        <f t="shared" si="38"/>
        <v>138.46877538074244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274.57619581652199</v>
      </c>
      <c r="T43" s="59">
        <f t="shared" si="34"/>
        <v>366.15117322598775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278.21846622758881</v>
      </c>
      <c r="AO43" s="59">
        <f t="shared" si="36"/>
        <v>245.37578316242906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127.64474285714284</v>
      </c>
      <c r="BF43" s="13">
        <f t="shared" si="37"/>
        <v>33.451550798682433</v>
      </c>
      <c r="BG43" s="20">
        <f t="shared" si="7"/>
        <v>280.57604478389567</v>
      </c>
      <c r="BH43" s="59">
        <f t="shared" si="8"/>
        <v>573.90937811722893</v>
      </c>
      <c r="BI43" s="59">
        <f ca="1">AVERAGE(OFFSET($BH$3,0,0,'Données projet'!$E$11+1,1))-AVERAGE(OFFSET($H$3,0,0,'Données projet'!$E$11+1,1))</f>
        <v>213.54857791046686</v>
      </c>
      <c r="BJ43" s="59">
        <f t="shared" si="38"/>
        <v>138.46877538074244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274.57619581652199</v>
      </c>
      <c r="T44" s="59">
        <f t="shared" si="34"/>
        <v>366.15117322598775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278.21846622758881</v>
      </c>
      <c r="AO44" s="59">
        <f t="shared" si="36"/>
        <v>245.37578316242906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132.47365714285712</v>
      </c>
      <c r="BF44" s="13">
        <f t="shared" si="37"/>
        <v>34.567320307816402</v>
      </c>
      <c r="BG44" s="20">
        <f t="shared" si="7"/>
        <v>290.92970239325638</v>
      </c>
      <c r="BH44" s="59">
        <f t="shared" si="8"/>
        <v>584.26303572658969</v>
      </c>
      <c r="BI44" s="59">
        <f ca="1">AVERAGE(OFFSET($BH$3,0,0,'Données projet'!$E$11+1,1))-AVERAGE(OFFSET($H$3,0,0,'Données projet'!$E$11+1,1))</f>
        <v>213.54857791046686</v>
      </c>
      <c r="BJ44" s="59">
        <f t="shared" si="38"/>
        <v>138.46877538074244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274.57619581652199</v>
      </c>
      <c r="T45" s="59">
        <f t="shared" si="34"/>
        <v>366.15117322598775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278.21846622758881</v>
      </c>
      <c r="AO45" s="59">
        <f t="shared" si="36"/>
        <v>245.37578316242906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137.30257142857138</v>
      </c>
      <c r="BF45" s="13">
        <f t="shared" si="37"/>
        <v>35.678364531877897</v>
      </c>
      <c r="BG45" s="20">
        <f t="shared" si="7"/>
        <v>301.27513013111576</v>
      </c>
      <c r="BH45" s="59">
        <f t="shared" si="8"/>
        <v>594.60846346444907</v>
      </c>
      <c r="BI45" s="59">
        <f ca="1">AVERAGE(OFFSET($BH$3,0,0,'Données projet'!$E$11+1,1))-AVERAGE(OFFSET($H$3,0,0,'Données projet'!$E$11+1,1))</f>
        <v>213.54857791046686</v>
      </c>
      <c r="BJ45" s="59">
        <f t="shared" si="38"/>
        <v>138.46877538074244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274.57619581652199</v>
      </c>
      <c r="T46" s="59">
        <f t="shared" si="34"/>
        <v>366.15117322598775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278.21846622758881</v>
      </c>
      <c r="AO46" s="59">
        <f t="shared" si="36"/>
        <v>245.37578316242906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142.13148571428567</v>
      </c>
      <c r="BF46" s="13">
        <f t="shared" si="37"/>
        <v>36.784868701185438</v>
      </c>
      <c r="BG46" s="20">
        <f t="shared" si="7"/>
        <v>311.61265060694552</v>
      </c>
      <c r="BH46" s="59">
        <f t="shared" si="8"/>
        <v>604.94598394027889</v>
      </c>
      <c r="BI46" s="59">
        <f ca="1">AVERAGE(OFFSET($BH$3,0,0,'Données projet'!$E$11+1,1))-AVERAGE(OFFSET($H$3,0,0,'Données projet'!$E$11+1,1))</f>
        <v>213.54857791046686</v>
      </c>
      <c r="BJ46" s="59">
        <f t="shared" si="38"/>
        <v>138.46877538074244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274.57619581652199</v>
      </c>
      <c r="T47" s="59">
        <f t="shared" si="34"/>
        <v>366.15117322598775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278.21846622758881</v>
      </c>
      <c r="AO47" s="59">
        <f t="shared" si="36"/>
        <v>245.37578316242906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146.96039999999991</v>
      </c>
      <c r="BF47" s="13">
        <f t="shared" si="37"/>
        <v>37.887004745652405</v>
      </c>
      <c r="BG47" s="20">
        <f t="shared" si="7"/>
        <v>321.94256326534446</v>
      </c>
      <c r="BH47" s="59">
        <f t="shared" si="8"/>
        <v>615.27589659867772</v>
      </c>
      <c r="BI47" s="59">
        <f ca="1">AVERAGE(OFFSET($BH$3,0,0,'Données projet'!$E$11+1,1))-AVERAGE(OFFSET($H$3,0,0,'Données projet'!$E$11+1,1))</f>
        <v>213.54857791046686</v>
      </c>
      <c r="BJ47" s="59">
        <f t="shared" si="38"/>
        <v>138.46877538074244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274.57619581652199</v>
      </c>
      <c r="T48" s="59">
        <f t="shared" si="34"/>
        <v>366.15117322598775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278.21846622758881</v>
      </c>
      <c r="AO48" s="59">
        <f t="shared" si="36"/>
        <v>245.37578316242906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94.852371428571374</v>
      </c>
      <c r="BF48" s="13">
        <f t="shared" si="37"/>
        <v>25.731899613510901</v>
      </c>
      <c r="BG48" s="20">
        <f t="shared" si="7"/>
        <v>210.01760539829328</v>
      </c>
      <c r="BH48" s="59">
        <f t="shared" si="8"/>
        <v>503.35093873162657</v>
      </c>
      <c r="BI48" s="59">
        <f ca="1">AVERAGE(OFFSET($BH$3,0,0,'Données projet'!$E$11+1,1))-AVERAGE(OFFSET($H$3,0,0,'Données projet'!$E$11+1,1))</f>
        <v>213.54857791046686</v>
      </c>
      <c r="BJ48" s="59">
        <f t="shared" si="38"/>
        <v>138.46877538074244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274.57619581652199</v>
      </c>
      <c r="T49" s="59">
        <f t="shared" si="34"/>
        <v>366.15117322598775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278.21846622758881</v>
      </c>
      <c r="AO49" s="59">
        <f t="shared" si="36"/>
        <v>245.37578316242906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101.0285428571428</v>
      </c>
      <c r="BF49" s="13">
        <f t="shared" si="37"/>
        <v>27.206887577634099</v>
      </c>
      <c r="BG49" s="20">
        <f t="shared" si="7"/>
        <v>223.3433746739031</v>
      </c>
      <c r="BH49" s="59">
        <f t="shared" si="8"/>
        <v>516.67670800723636</v>
      </c>
      <c r="BI49" s="59">
        <f ca="1">AVERAGE(OFFSET($BH$3,0,0,'Données projet'!$E$11+1,1))-AVERAGE(OFFSET($H$3,0,0,'Données projet'!$E$11+1,1))</f>
        <v>213.54857791046686</v>
      </c>
      <c r="BJ49" s="59">
        <f t="shared" si="38"/>
        <v>138.46877538074244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274.57619581652199</v>
      </c>
      <c r="T50" s="59">
        <f t="shared" si="34"/>
        <v>366.15117322598775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278.21846622758881</v>
      </c>
      <c r="AO50" s="59">
        <f t="shared" si="36"/>
        <v>245.37578316242906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107.20471428571423</v>
      </c>
      <c r="BF50" s="13">
        <f t="shared" si="37"/>
        <v>28.671410088969473</v>
      </c>
      <c r="BG50" s="20">
        <f t="shared" si="7"/>
        <v>236.65091661924077</v>
      </c>
      <c r="BH50" s="59">
        <f t="shared" si="8"/>
        <v>529.98424995257415</v>
      </c>
      <c r="BI50" s="59">
        <f ca="1">AVERAGE(OFFSET($BH$3,0,0,'Données projet'!$E$11+1,1))-AVERAGE(OFFSET($H$3,0,0,'Données projet'!$E$11+1,1))</f>
        <v>213.54857791046686</v>
      </c>
      <c r="BJ50" s="59">
        <f t="shared" si="38"/>
        <v>138.46877538074244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274.57619581652199</v>
      </c>
      <c r="T51" s="59">
        <f t="shared" si="34"/>
        <v>366.15117322598775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278.21846622758881</v>
      </c>
      <c r="AO51" s="59">
        <f t="shared" si="36"/>
        <v>245.37578316242906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113.38088571428565</v>
      </c>
      <c r="BF51" s="13">
        <f t="shared" si="37"/>
        <v>30.126138765380961</v>
      </c>
      <c r="BG51" s="20">
        <f t="shared" si="7"/>
        <v>249.94140096875267</v>
      </c>
      <c r="BH51" s="59">
        <f t="shared" si="8"/>
        <v>543.27473430208602</v>
      </c>
      <c r="BI51" s="59">
        <f ca="1">AVERAGE(OFFSET($BH$3,0,0,'Données projet'!$E$11+1,1))-AVERAGE(OFFSET($H$3,0,0,'Données projet'!$E$11+1,1))</f>
        <v>213.54857791046686</v>
      </c>
      <c r="BJ51" s="59">
        <f t="shared" si="38"/>
        <v>138.46877538074244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274.57619581652199</v>
      </c>
      <c r="T52" s="59">
        <f t="shared" si="34"/>
        <v>366.15117322598775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278.21846622758881</v>
      </c>
      <c r="AO52" s="59">
        <f t="shared" si="36"/>
        <v>245.37578316242906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119.55705714285709</v>
      </c>
      <c r="BF52" s="13">
        <f t="shared" si="37"/>
        <v>31.571667922473026</v>
      </c>
      <c r="BG52" s="20">
        <f t="shared" si="7"/>
        <v>263.21586282211655</v>
      </c>
      <c r="BH52" s="59">
        <f t="shared" si="8"/>
        <v>556.54919615544986</v>
      </c>
      <c r="BI52" s="59">
        <f ca="1">AVERAGE(OFFSET($BH$3,0,0,'Données projet'!$E$11+1,1))-AVERAGE(OFFSET($H$3,0,0,'Données projet'!$E$11+1,1))</f>
        <v>213.54857791046686</v>
      </c>
      <c r="BJ52" s="59">
        <f t="shared" si="38"/>
        <v>138.46877538074244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274.57619581652199</v>
      </c>
      <c r="T53" s="59">
        <f t="shared" si="34"/>
        <v>366.15117322598775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278.21846622758881</v>
      </c>
      <c r="AO53" s="59">
        <f t="shared" si="36"/>
        <v>245.37578316242906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125.73322857142851</v>
      </c>
      <c r="BF53" s="13">
        <f t="shared" si="37"/>
        <v>33.008527004415768</v>
      </c>
      <c r="BG53" s="20">
        <f t="shared" si="7"/>
        <v>276.47522429459542</v>
      </c>
      <c r="BH53" s="59">
        <f t="shared" si="8"/>
        <v>569.80855762792874</v>
      </c>
      <c r="BI53" s="59">
        <f ca="1">AVERAGE(OFFSET($BH$3,0,0,'Données projet'!$E$11+1,1))-AVERAGE(OFFSET($H$3,0,0,'Données projet'!$E$11+1,1))</f>
        <v>213.54857791046686</v>
      </c>
      <c r="BJ53" s="59">
        <f t="shared" si="38"/>
        <v>138.46877538074244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274.57619581652199</v>
      </c>
      <c r="T54" s="59">
        <f t="shared" si="34"/>
        <v>366.15117322598775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278.21846622758881</v>
      </c>
      <c r="AO54" s="59">
        <f t="shared" si="36"/>
        <v>245.37578316242906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131.90939999999995</v>
      </c>
      <c r="BF54" s="13">
        <f t="shared" si="37"/>
        <v>34.437190502969557</v>
      </c>
      <c r="BG54" s="20">
        <f t="shared" si="7"/>
        <v>289.72031179267179</v>
      </c>
      <c r="BH54" s="59">
        <f t="shared" si="8"/>
        <v>583.05364512600511</v>
      </c>
      <c r="BI54" s="59">
        <f ca="1">AVERAGE(OFFSET($BH$3,0,0,'Données projet'!$E$11+1,1))-AVERAGE(OFFSET($H$3,0,0,'Données projet'!$E$11+1,1))</f>
        <v>213.54857791046686</v>
      </c>
      <c r="BJ54" s="59">
        <f t="shared" si="38"/>
        <v>138.46877538074244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274.57619581652199</v>
      </c>
      <c r="T55" s="59">
        <f t="shared" si="34"/>
        <v>366.15117322598775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278.21846622758881</v>
      </c>
      <c r="AO55" s="59">
        <f t="shared" si="36"/>
        <v>245.37578316242906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103.59669999999997</v>
      </c>
      <c r="BF55" s="13">
        <f t="shared" si="37"/>
        <v>27.817091630299288</v>
      </c>
      <c r="BG55" s="20">
        <f t="shared" si="7"/>
        <v>228.87902042277122</v>
      </c>
      <c r="BH55" s="59">
        <f t="shared" si="8"/>
        <v>522.21235375610456</v>
      </c>
      <c r="BI55" s="59">
        <f ca="1">AVERAGE(OFFSET($BH$3,0,0,'Données projet'!$E$11+1,1))-AVERAGE(OFFSET($H$3,0,0,'Données projet'!$E$11+1,1))</f>
        <v>213.54857791046686</v>
      </c>
      <c r="BJ55" s="59">
        <f t="shared" si="38"/>
        <v>138.46877538074244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274.57619581652199</v>
      </c>
      <c r="T56" s="59">
        <f t="shared" si="34"/>
        <v>366.15117322598775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278.21846622758881</v>
      </c>
      <c r="AO56" s="59">
        <f t="shared" si="36"/>
        <v>245.37578316242906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109.38219999999997</v>
      </c>
      <c r="BF56" s="13">
        <f t="shared" si="37"/>
        <v>29.185378395108014</v>
      </c>
      <c r="BG56" s="20">
        <f t="shared" si="7"/>
        <v>241.33853237147972</v>
      </c>
      <c r="BH56" s="59">
        <f t="shared" si="8"/>
        <v>534.67186570481306</v>
      </c>
      <c r="BI56" s="59">
        <f ca="1">AVERAGE(OFFSET($BH$3,0,0,'Données projet'!$E$11+1,1))-AVERAGE(OFFSET($H$3,0,0,'Données projet'!$E$11+1,1))</f>
        <v>213.54857791046686</v>
      </c>
      <c r="BJ56" s="59">
        <f t="shared" si="38"/>
        <v>138.46877538074244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274.57619581652199</v>
      </c>
      <c r="T57" s="59">
        <f t="shared" si="34"/>
        <v>366.15117322598775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278.21846622758881</v>
      </c>
      <c r="AO57" s="59">
        <f t="shared" si="36"/>
        <v>245.37578316242906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115.16769999999995</v>
      </c>
      <c r="BF57" s="13">
        <f t="shared" si="37"/>
        <v>30.545262787038261</v>
      </c>
      <c r="BG57" s="20">
        <f t="shared" si="7"/>
        <v>253.78341018742489</v>
      </c>
      <c r="BH57" s="59">
        <f t="shared" si="8"/>
        <v>547.11674352075818</v>
      </c>
      <c r="BI57" s="59">
        <f ca="1">AVERAGE(OFFSET($BH$3,0,0,'Données projet'!$E$11+1,1))-AVERAGE(OFFSET($H$3,0,0,'Données projet'!$E$11+1,1))</f>
        <v>213.54857791046686</v>
      </c>
      <c r="BJ57" s="59">
        <f t="shared" si="38"/>
        <v>138.46877538074244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274.57619581652199</v>
      </c>
      <c r="T58" s="59">
        <f t="shared" si="34"/>
        <v>366.15117322598775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278.21846622758881</v>
      </c>
      <c r="AO58" s="59">
        <f t="shared" si="36"/>
        <v>245.37578316242906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120.95319999999997</v>
      </c>
      <c r="BF58" s="13">
        <f t="shared" si="37"/>
        <v>31.897215065171491</v>
      </c>
      <c r="BG58" s="20">
        <f t="shared" si="7"/>
        <v>266.21447290517364</v>
      </c>
      <c r="BH58" s="59">
        <f t="shared" si="8"/>
        <v>559.54780623850695</v>
      </c>
      <c r="BI58" s="59">
        <f ca="1">AVERAGE(OFFSET($BH$3,0,0,'Données projet'!$E$11+1,1))-AVERAGE(OFFSET($H$3,0,0,'Données projet'!$E$11+1,1))</f>
        <v>213.54857791046686</v>
      </c>
      <c r="BJ58" s="59">
        <f t="shared" si="38"/>
        <v>138.46877538074244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274.57619581652199</v>
      </c>
      <c r="T59" s="59">
        <f t="shared" si="34"/>
        <v>366.15117322598775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278.21846622758881</v>
      </c>
      <c r="AO59" s="59">
        <f t="shared" si="36"/>
        <v>245.37578316242906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126.73869999999998</v>
      </c>
      <c r="BF59" s="13">
        <f t="shared" si="37"/>
        <v>33.241657959244336</v>
      </c>
      <c r="BG59" s="20">
        <f t="shared" si="7"/>
        <v>278.63245677901716</v>
      </c>
      <c r="BH59" s="59">
        <f t="shared" si="8"/>
        <v>571.96579011235053</v>
      </c>
      <c r="BI59" s="59">
        <f ca="1">AVERAGE(OFFSET($BH$3,0,0,'Données projet'!$E$11+1,1))-AVERAGE(OFFSET($H$3,0,0,'Données projet'!$E$11+1,1))</f>
        <v>213.54857791046686</v>
      </c>
      <c r="BJ59" s="59">
        <f t="shared" si="38"/>
        <v>138.46877538074244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274.57619581652199</v>
      </c>
      <c r="T60" s="59">
        <f t="shared" si="34"/>
        <v>366.15117322598775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278.21846622758881</v>
      </c>
      <c r="AO60" s="59">
        <f t="shared" si="36"/>
        <v>245.37578316242906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132.52419999999998</v>
      </c>
      <c r="BF60" s="13">
        <f t="shared" si="37"/>
        <v>34.578973423062216</v>
      </c>
      <c r="BG60" s="20">
        <f t="shared" si="7"/>
        <v>291.03802704516664</v>
      </c>
      <c r="BH60" s="59">
        <f t="shared" si="8"/>
        <v>584.37136037849996</v>
      </c>
      <c r="BI60" s="59">
        <f ca="1">AVERAGE(OFFSET($BH$3,0,0,'Données projet'!$E$11+1,1))-AVERAGE(OFFSET($H$3,0,0,'Données projet'!$E$11+1,1))</f>
        <v>213.54857791046686</v>
      </c>
      <c r="BJ60" s="59">
        <f t="shared" si="38"/>
        <v>138.46877538074244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274.57619581652199</v>
      </c>
      <c r="T61" s="59">
        <f t="shared" si="34"/>
        <v>366.15117322598775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278.21846622758881</v>
      </c>
      <c r="AO61" s="59">
        <f t="shared" si="36"/>
        <v>245.37578316242906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138.30969999999999</v>
      </c>
      <c r="BF61" s="13">
        <f t="shared" si="37"/>
        <v>35.909508175318372</v>
      </c>
      <c r="BG61" s="20">
        <f t="shared" si="7"/>
        <v>303.43178757201281</v>
      </c>
      <c r="BH61" s="59">
        <f t="shared" si="8"/>
        <v>596.76512090534607</v>
      </c>
      <c r="BI61" s="59">
        <f ca="1">AVERAGE(OFFSET($BH$3,0,0,'Données projet'!$E$11+1,1))-AVERAGE(OFFSET($H$3,0,0,'Données projet'!$E$11+1,1))</f>
        <v>213.54857791046686</v>
      </c>
      <c r="BJ61" s="59">
        <f t="shared" si="38"/>
        <v>138.46877538074244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274.57619581652199</v>
      </c>
      <c r="T62" s="59">
        <f t="shared" si="34"/>
        <v>366.15117322598775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278.21846622758881</v>
      </c>
      <c r="AO62" s="59">
        <f t="shared" si="36"/>
        <v>245.37578316242906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144.09520000000001</v>
      </c>
      <c r="BF62" s="13">
        <f t="shared" si="37"/>
        <v>37.23357828719589</v>
      </c>
      <c r="BG62" s="20">
        <f t="shared" si="7"/>
        <v>315.81428885019949</v>
      </c>
      <c r="BH62" s="59">
        <f t="shared" si="8"/>
        <v>609.1476221835328</v>
      </c>
      <c r="BI62" s="59">
        <f ca="1">AVERAGE(OFFSET($BH$3,0,0,'Données projet'!$E$11+1,1))-AVERAGE(OFFSET($H$3,0,0,'Données projet'!$E$11+1,1))</f>
        <v>213.54857791046686</v>
      </c>
      <c r="BJ62" s="59">
        <f t="shared" si="38"/>
        <v>138.46877538074244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274.57619581652199</v>
      </c>
      <c r="T63" s="59">
        <f t="shared" si="34"/>
        <v>366.15117322598775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278.21846622758881</v>
      </c>
      <c r="AO63" s="59">
        <f t="shared" si="36"/>
        <v>245.37578316242906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114.23752499999999</v>
      </c>
      <c r="BF63" s="13">
        <f t="shared" si="37"/>
        <v>30.327171529636239</v>
      </c>
      <c r="BG63" s="20">
        <f t="shared" si="7"/>
        <v>251.78351312244976</v>
      </c>
      <c r="BH63" s="59">
        <f t="shared" si="8"/>
        <v>545.11684645578305</v>
      </c>
      <c r="BI63" s="59">
        <f ca="1">AVERAGE(OFFSET($BH$3,0,0,'Données projet'!$E$11+1,1))-AVERAGE(OFFSET($H$3,0,0,'Données projet'!$E$11+1,1))</f>
        <v>213.54857791046686</v>
      </c>
      <c r="BJ63" s="59">
        <f t="shared" si="38"/>
        <v>138.46877538074244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274.57619581652199</v>
      </c>
      <c r="T64" s="59">
        <f t="shared" si="34"/>
        <v>366.15117322598775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278.21846622758881</v>
      </c>
      <c r="AO64" s="59">
        <f t="shared" si="36"/>
        <v>245.37578316242906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119.61484999999999</v>
      </c>
      <c r="BF64" s="13">
        <f t="shared" si="37"/>
        <v>31.585152581402479</v>
      </c>
      <c r="BG64" s="20">
        <f t="shared" si="7"/>
        <v>263.34000449594265</v>
      </c>
      <c r="BH64" s="59">
        <f t="shared" si="8"/>
        <v>556.67333782927597</v>
      </c>
      <c r="BI64" s="59">
        <f ca="1">AVERAGE(OFFSET($BH$3,0,0,'Données projet'!$E$11+1,1))-AVERAGE(OFFSET($H$3,0,0,'Données projet'!$E$11+1,1))</f>
        <v>213.54857791046686</v>
      </c>
      <c r="BJ64" s="59">
        <f t="shared" si="38"/>
        <v>138.46877538074244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274.57619581652199</v>
      </c>
      <c r="T65" s="59">
        <f t="shared" si="34"/>
        <v>366.15117322598775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278.21846622758881</v>
      </c>
      <c r="AO65" s="59">
        <f t="shared" si="36"/>
        <v>245.37578316242906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124.99217499999997</v>
      </c>
      <c r="BF65" s="13">
        <f t="shared" si="37"/>
        <v>32.836565726562206</v>
      </c>
      <c r="BG65" s="20">
        <f t="shared" si="7"/>
        <v>274.88505676542917</v>
      </c>
      <c r="BH65" s="59">
        <f t="shared" si="8"/>
        <v>568.21839009876248</v>
      </c>
      <c r="BI65" s="59">
        <f ca="1">AVERAGE(OFFSET($BH$3,0,0,'Données projet'!$E$11+1,1))-AVERAGE(OFFSET($H$3,0,0,'Données projet'!$E$11+1,1))</f>
        <v>213.54857791046686</v>
      </c>
      <c r="BJ65" s="59">
        <f t="shared" si="38"/>
        <v>138.46877538074244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274.57619581652199</v>
      </c>
      <c r="T66" s="59">
        <f t="shared" si="34"/>
        <v>366.15117322598775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278.21846622758881</v>
      </c>
      <c r="AO66" s="59">
        <f t="shared" si="36"/>
        <v>245.37578316242906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130.36949999999999</v>
      </c>
      <c r="BF66" s="13">
        <f t="shared" si="37"/>
        <v>34.081725824623319</v>
      </c>
      <c r="BG66" s="20">
        <f t="shared" si="7"/>
        <v>286.41921831121891</v>
      </c>
      <c r="BH66" s="59">
        <f t="shared" si="8"/>
        <v>579.75255164455223</v>
      </c>
      <c r="BI66" s="59">
        <f ca="1">AVERAGE(OFFSET($BH$3,0,0,'Données projet'!$E$11+1,1))-AVERAGE(OFFSET($H$3,0,0,'Données projet'!$E$11+1,1))</f>
        <v>213.54857791046686</v>
      </c>
      <c r="BJ66" s="59">
        <f t="shared" si="38"/>
        <v>138.46877538074244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274.57619581652199</v>
      </c>
      <c r="T67" s="59">
        <f t="shared" si="34"/>
        <v>366.15117322598775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278.21846622758881</v>
      </c>
      <c r="AO67" s="59">
        <f t="shared" si="36"/>
        <v>245.37578316242906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135.746825</v>
      </c>
      <c r="BF67" s="13">
        <f t="shared" si="37"/>
        <v>35.320920291530086</v>
      </c>
      <c r="BG67" s="20">
        <f t="shared" si="7"/>
        <v>297.94298971608151</v>
      </c>
      <c r="BH67" s="59">
        <f t="shared" si="8"/>
        <v>591.27632304941483</v>
      </c>
      <c r="BI67" s="59">
        <f ca="1">AVERAGE(OFFSET($BH$3,0,0,'Données projet'!$E$11+1,1))-AVERAGE(OFFSET($H$3,0,0,'Données projet'!$E$11+1,1))</f>
        <v>213.54857791046686</v>
      </c>
      <c r="BJ67" s="59">
        <f t="shared" si="38"/>
        <v>138.46877538074244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274.57619581652199</v>
      </c>
      <c r="T68" s="59">
        <f t="shared" si="34"/>
        <v>366.15117322598775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278.21846622758881</v>
      </c>
      <c r="AO68" s="59">
        <f t="shared" si="36"/>
        <v>245.37578316242906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141.12414999999999</v>
      </c>
      <c r="BF68" s="13">
        <f t="shared" si="37"/>
        <v>36.554412483418083</v>
      </c>
      <c r="BG68" s="20">
        <f t="shared" ref="BG68:BG131" si="61">(BE68+BF68)*0.475*44/12</f>
        <v>309.45682965861977</v>
      </c>
      <c r="BH68" s="59">
        <f t="shared" ref="BH68:BH131" si="62">BG68+(AY68+AZ68)*44/12</f>
        <v>602.79016299195314</v>
      </c>
      <c r="BI68" s="59">
        <f ca="1">AVERAGE(OFFSET($BH$3,0,0,'Données projet'!$E$11+1,1))-AVERAGE(OFFSET($H$3,0,0,'Données projet'!$E$11+1,1))</f>
        <v>213.54857791046686</v>
      </c>
      <c r="BJ68" s="59">
        <f t="shared" si="38"/>
        <v>138.46877538074244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274.57619581652199</v>
      </c>
      <c r="T69" s="59">
        <f t="shared" ref="T69:T132" si="88">$T$3</f>
        <v>366.15117322598775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278.21846622758881</v>
      </c>
      <c r="AO69" s="59">
        <f t="shared" ref="AO69:AO132" si="90">$AO$3</f>
        <v>245.37578316242906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146.501475</v>
      </c>
      <c r="BF69" s="13">
        <f t="shared" ref="BF69:BF132" si="91">EXP(-1.0587+0.8836*LN(BE69)+0.284)</f>
        <v>37.782444550133206</v>
      </c>
      <c r="BG69" s="20">
        <f t="shared" si="61"/>
        <v>320.96115988314858</v>
      </c>
      <c r="BH69" s="59">
        <f t="shared" si="62"/>
        <v>614.2944932164819</v>
      </c>
      <c r="BI69" s="59">
        <f ca="1">AVERAGE(OFFSET($BH$3,0,0,'Données projet'!$E$11+1,1))-AVERAGE(OFFSET($H$3,0,0,'Données projet'!$E$11+1,1))</f>
        <v>213.54857791046686</v>
      </c>
      <c r="BJ69" s="59">
        <f t="shared" ref="BJ69:BJ132" si="92">$BJ$3</f>
        <v>138.46877538074244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274.57619581652199</v>
      </c>
      <c r="T70" s="59">
        <f t="shared" si="88"/>
        <v>366.15117322598775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278.21846622758881</v>
      </c>
      <c r="AO70" s="59">
        <f t="shared" si="90"/>
        <v>245.37578316242906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151.87880000000001</v>
      </c>
      <c r="BF70" s="13">
        <f t="shared" si="91"/>
        <v>39.005239858021888</v>
      </c>
      <c r="BG70" s="20">
        <f t="shared" si="61"/>
        <v>332.45636941938818</v>
      </c>
      <c r="BH70" s="59">
        <f t="shared" si="62"/>
        <v>625.7897027527215</v>
      </c>
      <c r="BI70" s="59">
        <f ca="1">AVERAGE(OFFSET($BH$3,0,0,'Données projet'!$E$11+1,1))-AVERAGE(OFFSET($H$3,0,0,'Données projet'!$E$11+1,1))</f>
        <v>213.54857791046686</v>
      </c>
      <c r="BJ70" s="59">
        <f t="shared" si="92"/>
        <v>138.46877538074244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274.57619581652199</v>
      </c>
      <c r="T71" s="59">
        <f t="shared" si="88"/>
        <v>366.15117322598775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278.21846622758881</v>
      </c>
      <c r="AO71" s="59">
        <f t="shared" si="90"/>
        <v>245.37578316242906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128.07922499999998</v>
      </c>
      <c r="BF71" s="13">
        <f t="shared" si="91"/>
        <v>33.552140849481908</v>
      </c>
      <c r="BG71" s="20">
        <f t="shared" si="61"/>
        <v>281.50796218784762</v>
      </c>
      <c r="BH71" s="59">
        <f t="shared" si="62"/>
        <v>574.84129552118088</v>
      </c>
      <c r="BI71" s="59">
        <f ca="1">AVERAGE(OFFSET($BH$3,0,0,'Données projet'!$E$11+1,1))-AVERAGE(OFFSET($H$3,0,0,'Données projet'!$E$11+1,1))</f>
        <v>213.54857791046686</v>
      </c>
      <c r="BJ71" s="59">
        <f t="shared" si="92"/>
        <v>138.46877538074244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274.57619581652199</v>
      </c>
      <c r="T72" s="59">
        <f t="shared" si="88"/>
        <v>366.15117322598775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278.21846622758881</v>
      </c>
      <c r="AO72" s="59">
        <f t="shared" si="90"/>
        <v>245.37578316242906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133.22744999999998</v>
      </c>
      <c r="BF72" s="13">
        <f t="shared" si="91"/>
        <v>34.741060528773644</v>
      </c>
      <c r="BG72" s="20">
        <f t="shared" si="61"/>
        <v>292.545155837614</v>
      </c>
      <c r="BH72" s="59">
        <f t="shared" si="62"/>
        <v>585.87848917094732</v>
      </c>
      <c r="BI72" s="59">
        <f ca="1">AVERAGE(OFFSET($BH$3,0,0,'Données projet'!$E$11+1,1))-AVERAGE(OFFSET($H$3,0,0,'Données projet'!$E$11+1,1))</f>
        <v>213.54857791046686</v>
      </c>
      <c r="BJ72" s="59">
        <f t="shared" si="92"/>
        <v>138.46877538074244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274.57619581652199</v>
      </c>
      <c r="T73" s="59">
        <f t="shared" si="88"/>
        <v>366.15117322598775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278.21846622758881</v>
      </c>
      <c r="AO73" s="59">
        <f t="shared" si="90"/>
        <v>245.37578316242906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138.37567499999997</v>
      </c>
      <c r="BF73" s="13">
        <f t="shared" si="91"/>
        <v>35.924643086227974</v>
      </c>
      <c r="BG73" s="20">
        <f t="shared" si="61"/>
        <v>303.57305400018032</v>
      </c>
      <c r="BH73" s="59">
        <f t="shared" si="62"/>
        <v>596.90638733351363</v>
      </c>
      <c r="BI73" s="59">
        <f ca="1">AVERAGE(OFFSET($BH$3,0,0,'Données projet'!$E$11+1,1))-AVERAGE(OFFSET($H$3,0,0,'Données projet'!$E$11+1,1))</f>
        <v>213.54857791046686</v>
      </c>
      <c r="BJ73" s="59">
        <f t="shared" si="92"/>
        <v>138.46877538074244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274.57619581652199</v>
      </c>
      <c r="T74" s="59">
        <f t="shared" si="88"/>
        <v>366.15117322598775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278.21846622758881</v>
      </c>
      <c r="AO74" s="59">
        <f t="shared" si="90"/>
        <v>245.37578316242906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143.52389999999997</v>
      </c>
      <c r="BF74" s="13">
        <f t="shared" si="91"/>
        <v>37.103109825509961</v>
      </c>
      <c r="BG74" s="20">
        <f t="shared" si="61"/>
        <v>314.59204211276312</v>
      </c>
      <c r="BH74" s="59">
        <f t="shared" si="62"/>
        <v>607.9253754460965</v>
      </c>
      <c r="BI74" s="59">
        <f ca="1">AVERAGE(OFFSET($BH$3,0,0,'Données projet'!$E$11+1,1))-AVERAGE(OFFSET($H$3,0,0,'Données projet'!$E$11+1,1))</f>
        <v>213.54857791046686</v>
      </c>
      <c r="BJ74" s="59">
        <f t="shared" si="92"/>
        <v>138.46877538074244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274.57619581652199</v>
      </c>
      <c r="T75" s="59">
        <f t="shared" si="88"/>
        <v>366.15117322598775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278.21846622758881</v>
      </c>
      <c r="AO75" s="59">
        <f t="shared" si="90"/>
        <v>245.37578316242906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148.67212499999997</v>
      </c>
      <c r="BF75" s="13">
        <f t="shared" si="91"/>
        <v>38.276665273939201</v>
      </c>
      <c r="BG75" s="20">
        <f t="shared" si="61"/>
        <v>325.60247639377735</v>
      </c>
      <c r="BH75" s="59">
        <f t="shared" si="62"/>
        <v>618.93580972711061</v>
      </c>
      <c r="BI75" s="59">
        <f ca="1">AVERAGE(OFFSET($BH$3,0,0,'Données projet'!$E$11+1,1))-AVERAGE(OFFSET($H$3,0,0,'Données projet'!$E$11+1,1))</f>
        <v>213.54857791046686</v>
      </c>
      <c r="BJ75" s="59">
        <f t="shared" si="92"/>
        <v>138.46877538074244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274.57619581652199</v>
      </c>
      <c r="T76" s="59">
        <f t="shared" si="88"/>
        <v>366.15117322598775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278.21846622758881</v>
      </c>
      <c r="AO76" s="59">
        <f t="shared" si="90"/>
        <v>245.37578316242906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153.82034999999993</v>
      </c>
      <c r="BF76" s="13">
        <f t="shared" si="91"/>
        <v>39.445498990742948</v>
      </c>
      <c r="BG76" s="20">
        <f t="shared" si="61"/>
        <v>336.60468699221047</v>
      </c>
      <c r="BH76" s="59">
        <f t="shared" si="62"/>
        <v>629.93802032554379</v>
      </c>
      <c r="BI76" s="59">
        <f ca="1">AVERAGE(OFFSET($BH$3,0,0,'Données projet'!$E$11+1,1))-AVERAGE(OFFSET($H$3,0,0,'Données projet'!$E$11+1,1))</f>
        <v>213.54857791046686</v>
      </c>
      <c r="BJ76" s="59">
        <f t="shared" si="92"/>
        <v>138.46877538074244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274.57619581652199</v>
      </c>
      <c r="T77" s="59">
        <f t="shared" si="88"/>
        <v>366.15117322598775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278.21846622758881</v>
      </c>
      <c r="AO77" s="59">
        <f t="shared" si="90"/>
        <v>245.37578316242906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158.96857499999996</v>
      </c>
      <c r="BF77" s="13">
        <f t="shared" si="91"/>
        <v>40.609787126426944</v>
      </c>
      <c r="BG77" s="20">
        <f t="shared" si="61"/>
        <v>347.59898070352688</v>
      </c>
      <c r="BH77" s="59">
        <f t="shared" si="62"/>
        <v>640.93231403686013</v>
      </c>
      <c r="BI77" s="59">
        <f ca="1">AVERAGE(OFFSET($BH$3,0,0,'Données projet'!$E$11+1,1))-AVERAGE(OFFSET($H$3,0,0,'Données projet'!$E$11+1,1))</f>
        <v>213.54857791046686</v>
      </c>
      <c r="BJ77" s="59">
        <f t="shared" si="92"/>
        <v>138.46877538074244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274.57619581652199</v>
      </c>
      <c r="T78" s="59">
        <f t="shared" si="88"/>
        <v>366.15117322598775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278.21846622758881</v>
      </c>
      <c r="AO78" s="59">
        <f t="shared" si="90"/>
        <v>245.37578316242906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164.11679999999993</v>
      </c>
      <c r="BF78" s="13">
        <f t="shared" si="91"/>
        <v>41.769693774469289</v>
      </c>
      <c r="BG78" s="20">
        <f t="shared" si="61"/>
        <v>358.58564332386726</v>
      </c>
      <c r="BH78" s="59">
        <f t="shared" si="62"/>
        <v>651.91897665720057</v>
      </c>
      <c r="BI78" s="59">
        <f ca="1">AVERAGE(OFFSET($BH$3,0,0,'Données projet'!$E$11+1,1))-AVERAGE(OFFSET($H$3,0,0,'Données projet'!$E$11+1,1))</f>
        <v>213.54857791046686</v>
      </c>
      <c r="BJ78" s="59">
        <f t="shared" si="92"/>
        <v>138.46877538074244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9.3080532995629337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9.3080532995629337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274.57619581652199</v>
      </c>
      <c r="T79" s="59">
        <f t="shared" si="88"/>
        <v>366.15117322598775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278.21846622758881</v>
      </c>
      <c r="AO79" s="59">
        <f t="shared" si="90"/>
        <v>245.37578316242906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141.12366666666662</v>
      </c>
      <c r="BF79" s="13">
        <f t="shared" si="91"/>
        <v>36.554301861544381</v>
      </c>
      <c r="BG79" s="20">
        <f t="shared" si="61"/>
        <v>309.45579518663413</v>
      </c>
      <c r="BH79" s="59">
        <f t="shared" si="62"/>
        <v>602.78912851996745</v>
      </c>
      <c r="BI79" s="59">
        <f ca="1">AVERAGE(OFFSET($BH$3,0,0,'Données projet'!$E$11+1,1))-AVERAGE(OFFSET($H$3,0,0,'Données projet'!$E$11+1,1))</f>
        <v>213.54857791046686</v>
      </c>
      <c r="BJ79" s="59">
        <f t="shared" si="92"/>
        <v>138.46877538074244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9.1255280517104254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9.1255280517104254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274.57619581652199</v>
      </c>
      <c r="T80" s="59">
        <f t="shared" si="88"/>
        <v>366.15117322598775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278.21846622758881</v>
      </c>
      <c r="AO80" s="59">
        <f t="shared" si="90"/>
        <v>245.37578316242906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146.10393333333329</v>
      </c>
      <c r="BF80" s="13">
        <f t="shared" si="91"/>
        <v>37.691838944088502</v>
      </c>
      <c r="BG80" s="20">
        <f t="shared" si="61"/>
        <v>320.11097004984299</v>
      </c>
      <c r="BH80" s="59">
        <f t="shared" si="62"/>
        <v>613.44430338317625</v>
      </c>
      <c r="BI80" s="59">
        <f ca="1">AVERAGE(OFFSET($BH$3,0,0,'Données projet'!$E$11+1,1))-AVERAGE(OFFSET($H$3,0,0,'Données projet'!$E$11+1,1))</f>
        <v>213.54857791046686</v>
      </c>
      <c r="BJ80" s="59">
        <f t="shared" si="92"/>
        <v>138.46877538074244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8.9465820126388955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8.9465820126388955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274.57619581652199</v>
      </c>
      <c r="T81" s="59">
        <f t="shared" si="88"/>
        <v>366.15117322598775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278.21846622758881</v>
      </c>
      <c r="AO81" s="59">
        <f t="shared" si="90"/>
        <v>245.37578316242906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151.08419999999992</v>
      </c>
      <c r="BF81" s="13">
        <f t="shared" si="91"/>
        <v>38.824870591002266</v>
      </c>
      <c r="BG81" s="20">
        <f t="shared" si="61"/>
        <v>330.75829794599554</v>
      </c>
      <c r="BH81" s="59">
        <f t="shared" si="62"/>
        <v>624.09163127932879</v>
      </c>
      <c r="BI81" s="59">
        <f ca="1">AVERAGE(OFFSET($BH$3,0,0,'Données projet'!$E$11+1,1))-AVERAGE(OFFSET($H$3,0,0,'Données projet'!$E$11+1,1))</f>
        <v>213.54857791046686</v>
      </c>
      <c r="BJ81" s="59">
        <f t="shared" si="92"/>
        <v>138.46877538074244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8.7711449962472532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8.7711449962472532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274.57619581652199</v>
      </c>
      <c r="T82" s="59">
        <f t="shared" si="88"/>
        <v>366.15117322598775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278.21846622758881</v>
      </c>
      <c r="AO82" s="59">
        <f t="shared" si="90"/>
        <v>245.37578316242906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156.06446666666659</v>
      </c>
      <c r="BF82" s="13">
        <f t="shared" si="91"/>
        <v>39.953562347640762</v>
      </c>
      <c r="BG82" s="20">
        <f t="shared" si="61"/>
        <v>341.39806719991861</v>
      </c>
      <c r="BH82" s="59">
        <f t="shared" si="62"/>
        <v>634.73140053325187</v>
      </c>
      <c r="BI82" s="59">
        <f ca="1">AVERAGE(OFFSET($BH$3,0,0,'Données projet'!$E$11+1,1))-AVERAGE(OFFSET($H$3,0,0,'Données projet'!$E$11+1,1))</f>
        <v>213.54857791046686</v>
      </c>
      <c r="BJ82" s="59">
        <f t="shared" si="92"/>
        <v>138.46877538074244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8.5991481927410369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8.5991481927410369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274.57619581652199</v>
      </c>
      <c r="T83" s="59">
        <f t="shared" si="88"/>
        <v>366.15117322598775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278.21846622758881</v>
      </c>
      <c r="AO83" s="59">
        <f t="shared" si="90"/>
        <v>245.37578316242906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161.04473333333328</v>
      </c>
      <c r="BF83" s="13">
        <f t="shared" si="91"/>
        <v>41.078068593790562</v>
      </c>
      <c r="BG83" s="20">
        <f t="shared" si="61"/>
        <v>352.03054668974067</v>
      </c>
      <c r="BH83" s="59">
        <f t="shared" si="62"/>
        <v>645.36388002307399</v>
      </c>
      <c r="BI83" s="59">
        <f ca="1">AVERAGE(OFFSET($BH$3,0,0,'Données projet'!$E$11+1,1))-AVERAGE(OFFSET($H$3,0,0,'Données projet'!$E$11+1,1))</f>
        <v>213.54857791046686</v>
      </c>
      <c r="BJ83" s="59">
        <f t="shared" si="92"/>
        <v>138.46877538074244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8.4305241416438861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8.4305241416438861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274.57619581652199</v>
      </c>
      <c r="T84" s="59">
        <f t="shared" si="88"/>
        <v>366.15117322598775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278.21846622758881</v>
      </c>
      <c r="AO84" s="59">
        <f t="shared" si="90"/>
        <v>245.37578316242906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166.02499999999992</v>
      </c>
      <c r="BF84" s="13">
        <f t="shared" si="91"/>
        <v>42.198533618502132</v>
      </c>
      <c r="BG84" s="20">
        <f t="shared" si="61"/>
        <v>362.65598771889108</v>
      </c>
      <c r="BH84" s="59">
        <f t="shared" si="62"/>
        <v>655.98932105222434</v>
      </c>
      <c r="BI84" s="59">
        <f ca="1">AVERAGE(OFFSET($BH$3,0,0,'Données projet'!$E$11+1,1))-AVERAGE(OFFSET($H$3,0,0,'Données projet'!$E$11+1,1))</f>
        <v>213.54857791046686</v>
      </c>
      <c r="BJ84" s="59">
        <f t="shared" si="92"/>
        <v>138.46877538074244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8.265206705338235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8.265206705338235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274.57619581652199</v>
      </c>
      <c r="T85" s="59">
        <f t="shared" si="88"/>
        <v>366.15117322598775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278.21846622758881</v>
      </c>
      <c r="AO85" s="59">
        <f t="shared" si="90"/>
        <v>245.37578316242906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171.00526666666659</v>
      </c>
      <c r="BF85" s="13">
        <f t="shared" si="91"/>
        <v>43.31509256233069</v>
      </c>
      <c r="BG85" s="20">
        <f t="shared" si="61"/>
        <v>373.27462565717025</v>
      </c>
      <c r="BH85" s="59">
        <f t="shared" si="62"/>
        <v>666.60795899050356</v>
      </c>
      <c r="BI85" s="59">
        <f ca="1">AVERAGE(OFFSET($BH$3,0,0,'Données projet'!$E$11+1,1))-AVERAGE(OFFSET($H$3,0,0,'Données projet'!$E$11+1,1))</f>
        <v>213.54857791046686</v>
      </c>
      <c r="BJ85" s="59">
        <f t="shared" si="92"/>
        <v>138.46877538074244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8.1031310431248578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8.1031310431248578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274.57619581652199</v>
      </c>
      <c r="T86" s="59">
        <f t="shared" si="88"/>
        <v>366.15117322598775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278.21846622758881</v>
      </c>
      <c r="AO86" s="59">
        <f t="shared" si="90"/>
        <v>245.37578316242906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175.98553333333325</v>
      </c>
      <c r="BF86" s="13">
        <f t="shared" si="91"/>
        <v>44.427872246727624</v>
      </c>
      <c r="BG86" s="20">
        <f t="shared" si="61"/>
        <v>383.88668138527265</v>
      </c>
      <c r="BH86" s="59">
        <f t="shared" si="62"/>
        <v>677.22001471860597</v>
      </c>
      <c r="BI86" s="59">
        <f ca="1">AVERAGE(OFFSET($BH$3,0,0,'Données projet'!$E$11+1,1))-AVERAGE(OFFSET($H$3,0,0,'Données projet'!$E$11+1,1))</f>
        <v>213.54857791046686</v>
      </c>
      <c r="BJ86" s="59">
        <f t="shared" si="92"/>
        <v>138.46877538074244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7.9442335857910917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7.9442335857910917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274.57619581652199</v>
      </c>
      <c r="T87" s="59">
        <f t="shared" si="88"/>
        <v>366.15117322598775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278.21846622758881</v>
      </c>
      <c r="AO87" s="59">
        <f t="shared" si="90"/>
        <v>245.37578316242906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180.96579999999992</v>
      </c>
      <c r="BF87" s="13">
        <f t="shared" si="91"/>
        <v>45.536991906907375</v>
      </c>
      <c r="BG87" s="20">
        <f t="shared" si="61"/>
        <v>394.49236257119691</v>
      </c>
      <c r="BH87" s="59">
        <f t="shared" si="62"/>
        <v>687.82569590453022</v>
      </c>
      <c r="BI87" s="59">
        <f ca="1">AVERAGE(OFFSET($BH$3,0,0,'Données projet'!$E$11+1,1))-AVERAGE(OFFSET($H$3,0,0,'Données projet'!$E$11+1,1))</f>
        <v>213.54857791046686</v>
      </c>
      <c r="BJ87" s="59">
        <f t="shared" si="92"/>
        <v>138.46877538074244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18.350959932823301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18.350959932823301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274.57619581652199</v>
      </c>
      <c r="T88" s="59">
        <f t="shared" si="88"/>
        <v>366.15117322598775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278.21846622758881</v>
      </c>
      <c r="AO88" s="59">
        <f t="shared" si="90"/>
        <v>245.37578316242906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153.98226666666656</v>
      </c>
      <c r="BF88" s="13">
        <f t="shared" si="91"/>
        <v>39.482185325458943</v>
      </c>
      <c r="BG88" s="20">
        <f t="shared" si="61"/>
        <v>336.95058721961857</v>
      </c>
      <c r="BH88" s="59">
        <f t="shared" si="62"/>
        <v>630.28392055295194</v>
      </c>
      <c r="BI88" s="59">
        <f ca="1">AVERAGE(OFFSET($BH$3,0,0,'Données projet'!$E$11+1,1))-AVERAGE(OFFSET($H$3,0,0,'Données projet'!$E$11+1,1))</f>
        <v>213.54857791046686</v>
      </c>
      <c r="BJ88" s="59">
        <f t="shared" si="92"/>
        <v>138.46877538074244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17.99110880152098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17.99110880152098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274.57619581652199</v>
      </c>
      <c r="T89" s="59">
        <f t="shared" si="88"/>
        <v>366.15117322598775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278.21846622758881</v>
      </c>
      <c r="AO89" s="59">
        <f t="shared" si="90"/>
        <v>245.37578316242906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158.74213333333321</v>
      </c>
      <c r="BF89" s="13">
        <f t="shared" si="91"/>
        <v>40.558669873865824</v>
      </c>
      <c r="BG89" s="20">
        <f t="shared" si="61"/>
        <v>347.11556558587159</v>
      </c>
      <c r="BH89" s="59">
        <f t="shared" si="62"/>
        <v>640.44889891920491</v>
      </c>
      <c r="BI89" s="59">
        <f ca="1">AVERAGE(OFFSET($BH$3,0,0,'Données projet'!$E$11+1,1))-AVERAGE(OFFSET($H$3,0,0,'Données projet'!$E$11+1,1))</f>
        <v>213.54857791046686</v>
      </c>
      <c r="BJ89" s="59">
        <f t="shared" si="92"/>
        <v>138.46877538074244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17.638314131415981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17.638314131415981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274.57619581652199</v>
      </c>
      <c r="T90" s="59">
        <f t="shared" si="88"/>
        <v>366.15117322598775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278.21846622758881</v>
      </c>
      <c r="AO90" s="59">
        <f t="shared" si="90"/>
        <v>245.37578316242906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163.50199999999987</v>
      </c>
      <c r="BF90" s="13">
        <f t="shared" si="91"/>
        <v>41.631403185766587</v>
      </c>
      <c r="BG90" s="20">
        <f t="shared" si="61"/>
        <v>357.27401054854323</v>
      </c>
      <c r="BH90" s="59">
        <f t="shared" si="62"/>
        <v>650.60734388187655</v>
      </c>
      <c r="BI90" s="59">
        <f ca="1">AVERAGE(OFFSET($BH$3,0,0,'Données projet'!$E$11+1,1))-AVERAGE(OFFSET($H$3,0,0,'Données projet'!$E$11+1,1))</f>
        <v>213.54857791046686</v>
      </c>
      <c r="BJ90" s="59">
        <f t="shared" si="92"/>
        <v>138.46877538074244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17.292437549608241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17.292437549608241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274.57619581652199</v>
      </c>
      <c r="T91" s="59">
        <f t="shared" si="88"/>
        <v>366.15117322598775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278.21846622758881</v>
      </c>
      <c r="AO91" s="59">
        <f t="shared" si="90"/>
        <v>245.37578316242906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168.26186666666652</v>
      </c>
      <c r="BF91" s="13">
        <f t="shared" si="91"/>
        <v>42.700507007169499</v>
      </c>
      <c r="BG91" s="20">
        <f t="shared" si="61"/>
        <v>367.42613414859778</v>
      </c>
      <c r="BH91" s="59">
        <f t="shared" si="62"/>
        <v>660.7594674819311</v>
      </c>
      <c r="BI91" s="59">
        <f ca="1">AVERAGE(OFFSET($BH$3,0,0,'Données projet'!$E$11+1,1))-AVERAGE(OFFSET($H$3,0,0,'Données projet'!$E$11+1,1))</f>
        <v>213.54857791046686</v>
      </c>
      <c r="BJ91" s="59">
        <f t="shared" si="92"/>
        <v>138.46877538074244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16.953343396605867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16.953343396605867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274.57619581652199</v>
      </c>
      <c r="T92" s="59">
        <f t="shared" si="88"/>
        <v>366.15117322598775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278.21846622758881</v>
      </c>
      <c r="AO92" s="59">
        <f t="shared" si="90"/>
        <v>245.37578316242906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173.02173333333317</v>
      </c>
      <c r="BF92" s="13">
        <f t="shared" si="91"/>
        <v>43.766095804240145</v>
      </c>
      <c r="BG92" s="20">
        <f t="shared" si="61"/>
        <v>377.57213574794014</v>
      </c>
      <c r="BH92" s="59">
        <f t="shared" si="62"/>
        <v>670.9054690812734</v>
      </c>
      <c r="BI92" s="59">
        <f ca="1">AVERAGE(OFFSET($BH$3,0,0,'Données projet'!$E$11+1,1))-AVERAGE(OFFSET($H$3,0,0,'Données projet'!$E$11+1,1))</f>
        <v>213.54857791046686</v>
      </c>
      <c r="BJ92" s="59">
        <f t="shared" si="92"/>
        <v>138.46877538074244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16.620898673116855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16.620898673116855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274.57619581652199</v>
      </c>
      <c r="T93" s="59">
        <f t="shared" si="88"/>
        <v>366.15117322598775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278.21846622758881</v>
      </c>
      <c r="AO93" s="59">
        <f t="shared" si="90"/>
        <v>245.37578316242906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177.78159999999983</v>
      </c>
      <c r="BF93" s="13">
        <f t="shared" si="91"/>
        <v>44.828277386743572</v>
      </c>
      <c r="BG93" s="20">
        <f t="shared" si="61"/>
        <v>387.71220311524468</v>
      </c>
      <c r="BH93" s="59">
        <f t="shared" si="62"/>
        <v>681.04553644857799</v>
      </c>
      <c r="BI93" s="59">
        <f ca="1">AVERAGE(OFFSET($BH$3,0,0,'Données projet'!$E$11+1,1))-AVERAGE(OFFSET($H$3,0,0,'Données projet'!$E$11+1,1))</f>
        <v>213.54857791046686</v>
      </c>
      <c r="BJ93" s="59">
        <f t="shared" si="92"/>
        <v>138.46877538074244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16.294972987884204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16.294972987884204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274.57619581652199</v>
      </c>
      <c r="T94" s="59">
        <f t="shared" si="88"/>
        <v>366.15117322598775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278.21846622758881</v>
      </c>
      <c r="AO94" s="59">
        <f t="shared" si="90"/>
        <v>245.37578316242906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182.54146666666648</v>
      </c>
      <c r="BF94" s="13">
        <f t="shared" si="91"/>
        <v>45.887153462840786</v>
      </c>
      <c r="BG94" s="20">
        <f t="shared" si="61"/>
        <v>397.84651339222506</v>
      </c>
      <c r="BH94" s="59">
        <f t="shared" si="62"/>
        <v>691.17984672555838</v>
      </c>
      <c r="BI94" s="59">
        <f ca="1">AVERAGE(OFFSET($BH$3,0,0,'Données projet'!$E$11+1,1))-AVERAGE(OFFSET($H$3,0,0,'Données projet'!$E$11+1,1))</f>
        <v>213.54857791046686</v>
      </c>
      <c r="BJ94" s="59">
        <f t="shared" si="92"/>
        <v>138.46877538074244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15.975438506543927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15.975438506543927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274.57619581652199</v>
      </c>
      <c r="T95" s="59">
        <f t="shared" si="88"/>
        <v>366.15117322598775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278.21846622758881</v>
      </c>
      <c r="AO95" s="59">
        <f t="shared" si="90"/>
        <v>245.37578316242906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187.30133333333313</v>
      </c>
      <c r="BF95" s="13">
        <f t="shared" si="91"/>
        <v>46.942820134391475</v>
      </c>
      <c r="BG95" s="20">
        <f t="shared" si="61"/>
        <v>407.97523395628696</v>
      </c>
      <c r="BH95" s="59">
        <f t="shared" si="62"/>
        <v>701.30856728962021</v>
      </c>
      <c r="BI95" s="59">
        <f ca="1">AVERAGE(OFFSET($BH$3,0,0,'Données projet'!$E$11+1,1))-AVERAGE(OFFSET($H$3,0,0,'Données projet'!$E$11+1,1))</f>
        <v>213.54857791046686</v>
      </c>
      <c r="BJ95" s="59">
        <f t="shared" si="92"/>
        <v>138.46877538074244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15.662169901485944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15.662169901485944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274.57619581652199</v>
      </c>
      <c r="T96" s="59">
        <f t="shared" si="88"/>
        <v>366.15117322598775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278.21846622758881</v>
      </c>
      <c r="AO96" s="59">
        <f t="shared" si="90"/>
        <v>245.37578316242906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192.06119999999979</v>
      </c>
      <c r="BF96" s="13">
        <f t="shared" si="91"/>
        <v>47.995368340490955</v>
      </c>
      <c r="BG96" s="20">
        <f t="shared" si="61"/>
        <v>418.09852319302132</v>
      </c>
      <c r="BH96" s="59">
        <f t="shared" si="62"/>
        <v>711.43185652635464</v>
      </c>
      <c r="BI96" s="59">
        <f ca="1">AVERAGE(OFFSET($BH$3,0,0,'Données projet'!$E$11+1,1))-AVERAGE(OFFSET($H$3,0,0,'Données projet'!$E$11+1,1))</f>
        <v>213.54857791046686</v>
      </c>
      <c r="BJ96" s="59">
        <f t="shared" si="92"/>
        <v>138.46877538074244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24.412206677744578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24.412206677744578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274.57619581652199</v>
      </c>
      <c r="T97" s="59">
        <f t="shared" si="88"/>
        <v>366.15117322598775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278.21846622758881</v>
      </c>
      <c r="AO97" s="59">
        <f t="shared" si="90"/>
        <v>245.37578316242906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169.59953999999976</v>
      </c>
      <c r="BF97" s="13">
        <f t="shared" si="91"/>
        <v>43.000321559740421</v>
      </c>
      <c r="BG97" s="20">
        <f t="shared" si="61"/>
        <v>370.27809221654746</v>
      </c>
      <c r="BH97" s="59">
        <f t="shared" si="62"/>
        <v>663.61142554988078</v>
      </c>
      <c r="BI97" s="59">
        <f ca="1">AVERAGE(OFFSET($BH$3,0,0,'Données projet'!$E$11+1,1))-AVERAGE(OFFSET($H$3,0,0,'Données projet'!$E$11+1,1))</f>
        <v>213.54857791046686</v>
      </c>
      <c r="BJ97" s="59">
        <f t="shared" si="92"/>
        <v>138.46877538074244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23.933498194769818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23.933498194769818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274.57619581652199</v>
      </c>
      <c r="T98" s="59">
        <f t="shared" si="88"/>
        <v>366.15117322598775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278.21846622758881</v>
      </c>
      <c r="AO98" s="59">
        <f t="shared" si="90"/>
        <v>245.37578316242906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174.35727999999978</v>
      </c>
      <c r="BF98" s="13">
        <f t="shared" si="91"/>
        <v>44.064467301710017</v>
      </c>
      <c r="BG98" s="20">
        <f t="shared" si="61"/>
        <v>380.41787655047784</v>
      </c>
      <c r="BH98" s="59">
        <f t="shared" si="62"/>
        <v>673.75120988381116</v>
      </c>
      <c r="BI98" s="59">
        <f ca="1">AVERAGE(OFFSET($BH$3,0,0,'Données projet'!$E$11+1,1))-AVERAGE(OFFSET($H$3,0,0,'Données projet'!$E$11+1,1))</f>
        <v>213.54857791046686</v>
      </c>
      <c r="BJ98" s="59">
        <f t="shared" si="92"/>
        <v>138.46877538074244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23.46417689316285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23.46417689316285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274.57619581652199</v>
      </c>
      <c r="T99" s="59">
        <f t="shared" si="88"/>
        <v>366.15117322598775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278.21846622758881</v>
      </c>
      <c r="AO99" s="59">
        <f t="shared" si="90"/>
        <v>245.37578316242906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179.11501999999976</v>
      </c>
      <c r="BF99" s="13">
        <f t="shared" si="91"/>
        <v>45.125237978705186</v>
      </c>
      <c r="BG99" s="20">
        <f t="shared" si="61"/>
        <v>390.55178264624448</v>
      </c>
      <c r="BH99" s="59">
        <f t="shared" si="62"/>
        <v>683.88511597957779</v>
      </c>
      <c r="BI99" s="59">
        <f ca="1">AVERAGE(OFFSET($BH$3,0,0,'Données projet'!$E$11+1,1))-AVERAGE(OFFSET($H$3,0,0,'Données projet'!$E$11+1,1))</f>
        <v>213.54857791046686</v>
      </c>
      <c r="BJ99" s="59">
        <f t="shared" si="92"/>
        <v>138.46877538074244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23.004058696022664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23.004058696022664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274.57619581652199</v>
      </c>
      <c r="T100" s="59">
        <f t="shared" si="88"/>
        <v>366.15117322598775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278.21846622758881</v>
      </c>
      <c r="AO100" s="59">
        <f t="shared" si="90"/>
        <v>245.37578316242906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183.87275999999974</v>
      </c>
      <c r="BF100" s="13">
        <f t="shared" si="91"/>
        <v>46.182733545341328</v>
      </c>
      <c r="BG100" s="20">
        <f t="shared" si="61"/>
        <v>400.67998459146901</v>
      </c>
      <c r="BH100" s="59">
        <f t="shared" si="62"/>
        <v>694.01331792480232</v>
      </c>
      <c r="BI100" s="59">
        <f ca="1">AVERAGE(OFFSET($BH$3,0,0,'Données projet'!$E$11+1,1))-AVERAGE(OFFSET($H$3,0,0,'Données projet'!$E$11+1,1))</f>
        <v>213.54857791046686</v>
      </c>
      <c r="BJ100" s="59">
        <f t="shared" si="92"/>
        <v>138.46877538074244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22.55296313608401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22.55296313608401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274.57619581652199</v>
      </c>
      <c r="T101" s="59">
        <f t="shared" si="88"/>
        <v>366.15117322598775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278.21846622758881</v>
      </c>
      <c r="AO101" s="59">
        <f t="shared" si="90"/>
        <v>245.37578316242906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188.63049999999973</v>
      </c>
      <c r="BF101" s="13">
        <f t="shared" si="91"/>
        <v>47.237048488890842</v>
      </c>
      <c r="BG101" s="20">
        <f t="shared" si="61"/>
        <v>410.80264695148441</v>
      </c>
      <c r="BH101" s="59">
        <f t="shared" si="62"/>
        <v>704.13598028481772</v>
      </c>
      <c r="BI101" s="59">
        <f ca="1">AVERAGE(OFFSET($BH$3,0,0,'Données projet'!$E$11+1,1))-AVERAGE(OFFSET($H$3,0,0,'Données projet'!$E$11+1,1))</f>
        <v>213.54857791046686</v>
      </c>
      <c r="BJ101" s="59">
        <f t="shared" si="92"/>
        <v>138.46877538074244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22.110713284934629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22.110713284934629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274.57619581652199</v>
      </c>
      <c r="T102" s="59">
        <f t="shared" si="88"/>
        <v>366.15117322598775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278.21846622758881</v>
      </c>
      <c r="AO102" s="59">
        <f t="shared" si="90"/>
        <v>245.37578316242906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193.38823999999974</v>
      </c>
      <c r="BF102" s="13">
        <f t="shared" si="91"/>
        <v>48.288272258589146</v>
      </c>
      <c r="BG102" s="20">
        <f t="shared" si="61"/>
        <v>420.91992551704237</v>
      </c>
      <c r="BH102" s="59">
        <f t="shared" si="62"/>
        <v>714.25325885037569</v>
      </c>
      <c r="BI102" s="59">
        <f ca="1">AVERAGE(OFFSET($BH$3,0,0,'Données projet'!$E$11+1,1))-AVERAGE(OFFSET($H$3,0,0,'Données projet'!$E$11+1,1))</f>
        <v>213.54857791046686</v>
      </c>
      <c r="BJ102" s="59">
        <f t="shared" si="92"/>
        <v>138.46877538074244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21.677135683620513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21.677135683620513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274.57619581652199</v>
      </c>
      <c r="T103" s="59">
        <f t="shared" si="88"/>
        <v>366.15117322598775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278.21846622758881</v>
      </c>
      <c r="AO103" s="59">
        <f t="shared" si="90"/>
        <v>245.37578316242906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198.14597999999972</v>
      </c>
      <c r="BF103" s="13">
        <f t="shared" si="91"/>
        <v>49.336489651503598</v>
      </c>
      <c r="BG103" s="20">
        <f t="shared" si="61"/>
        <v>431.03196797636821</v>
      </c>
      <c r="BH103" s="59">
        <f t="shared" si="62"/>
        <v>724.36530130970152</v>
      </c>
      <c r="BI103" s="59">
        <f ca="1">AVERAGE(OFFSET($BH$3,0,0,'Données projet'!$E$11+1,1))-AVERAGE(OFFSET($H$3,0,0,'Données projet'!$E$11+1,1))</f>
        <v>213.54857791046686</v>
      </c>
      <c r="BJ103" s="59">
        <f t="shared" si="92"/>
        <v>138.46877538074244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21.252060274611942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21.252060274611942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274.57619581652199</v>
      </c>
      <c r="T104" s="59">
        <f t="shared" si="88"/>
        <v>366.15117322598775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278.21846622758881</v>
      </c>
      <c r="AO104" s="59">
        <f t="shared" si="90"/>
        <v>245.37578316242906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202.90371999999974</v>
      </c>
      <c r="BF104" s="13">
        <f t="shared" si="91"/>
        <v>50.381781160298395</v>
      </c>
      <c r="BG104" s="20">
        <f t="shared" si="61"/>
        <v>441.13891452085255</v>
      </c>
      <c r="BH104" s="59">
        <f t="shared" si="62"/>
        <v>734.47224785418587</v>
      </c>
      <c r="BI104" s="59">
        <f ca="1">AVERAGE(OFFSET($BH$3,0,0,'Données projet'!$E$11+1,1))-AVERAGE(OFFSET($H$3,0,0,'Données projet'!$E$11+1,1))</f>
        <v>213.54857791046686</v>
      </c>
      <c r="BJ104" s="59">
        <f t="shared" si="92"/>
        <v>138.46877538074244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20.835320335103631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20.835320335103631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274.57619581652199</v>
      </c>
      <c r="T105" s="59">
        <f t="shared" si="88"/>
        <v>366.15117322598775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278.21846622758881</v>
      </c>
      <c r="AO105" s="59">
        <f t="shared" si="90"/>
        <v>245.37578316242906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207.66145999999972</v>
      </c>
      <c r="BF105" s="13">
        <f t="shared" si="91"/>
        <v>51.424223287461992</v>
      </c>
      <c r="BG105" s="20">
        <f t="shared" si="61"/>
        <v>451.2408983923292</v>
      </c>
      <c r="BH105" s="59">
        <f t="shared" si="62"/>
        <v>744.57423172566246</v>
      </c>
      <c r="BI105" s="59">
        <f ca="1">AVERAGE(OFFSET($BH$3,0,0,'Données projet'!$E$11+1,1))-AVERAGE(OFFSET($H$3,0,0,'Données projet'!$E$11+1,1))</f>
        <v>213.54857791046686</v>
      </c>
      <c r="BJ105" s="59">
        <f t="shared" si="92"/>
        <v>138.46877538074244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20.426752411622815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20.426752411622815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274.57619581652199</v>
      </c>
      <c r="T106" s="59">
        <f t="shared" si="88"/>
        <v>366.15117322598775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278.21846622758881</v>
      </c>
      <c r="AO106" s="59">
        <f t="shared" si="90"/>
        <v>245.37578316242906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212.41919999999973</v>
      </c>
      <c r="BF106" s="13">
        <f t="shared" si="91"/>
        <v>52.463888829926184</v>
      </c>
      <c r="BG106" s="20">
        <f t="shared" si="61"/>
        <v>461.33804637878757</v>
      </c>
      <c r="BH106" s="59">
        <f t="shared" si="62"/>
        <v>754.67137971212082</v>
      </c>
      <c r="BI106" s="59">
        <f ca="1">AVERAGE(OFFSET($BH$3,0,0,'Données projet'!$E$11+1,1))-AVERAGE(OFFSET($H$3,0,0,'Données projet'!$E$11+1,1))</f>
        <v>213.54857791046686</v>
      </c>
      <c r="BJ106" s="59">
        <f t="shared" si="92"/>
        <v>138.46877538074244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31.922285938379908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31.922285938379908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274.57619581652199</v>
      </c>
      <c r="T107" s="59">
        <f t="shared" si="88"/>
        <v>366.15117322598775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278.21846622758881</v>
      </c>
      <c r="AO107" s="59">
        <f t="shared" si="90"/>
        <v>245.37578316242906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181.27899999999974</v>
      </c>
      <c r="BF107" s="13">
        <f t="shared" si="91"/>
        <v>45.606622736998297</v>
      </c>
      <c r="BG107" s="20">
        <f t="shared" si="61"/>
        <v>395.15912626693824</v>
      </c>
      <c r="BH107" s="59">
        <f t="shared" si="62"/>
        <v>688.49245960027156</v>
      </c>
      <c r="BI107" s="59">
        <f ca="1">AVERAGE(OFFSET($BH$3,0,0,'Données projet'!$E$11+1,1))-AVERAGE(OFFSET($H$3,0,0,'Données projet'!$E$11+1,1))</f>
        <v>213.54857791046686</v>
      </c>
      <c r="BJ107" s="59">
        <f t="shared" si="92"/>
        <v>138.46877538074244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31.296309381800132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31.296309381800132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274.57619581652199</v>
      </c>
      <c r="T108" s="59">
        <f t="shared" si="88"/>
        <v>366.15117322598775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278.21846622758881</v>
      </c>
      <c r="AO108" s="59">
        <f t="shared" si="90"/>
        <v>245.37578316242906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185.8899999999997</v>
      </c>
      <c r="BF108" s="13">
        <f t="shared" si="91"/>
        <v>46.630136922287527</v>
      </c>
      <c r="BG108" s="20">
        <f t="shared" si="61"/>
        <v>404.97257180631692</v>
      </c>
      <c r="BH108" s="59">
        <f t="shared" si="62"/>
        <v>698.30590513965024</v>
      </c>
      <c r="BI108" s="59">
        <f ca="1">AVERAGE(OFFSET($BH$3,0,0,'Données projet'!$E$11+1,1))-AVERAGE(OFFSET($H$3,0,0,'Données projet'!$E$11+1,1))</f>
        <v>213.54857791046686</v>
      </c>
      <c r="BJ108" s="59">
        <f t="shared" si="92"/>
        <v>138.46877538074244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30.682607843686885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30.682607843686885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274.57619581652199</v>
      </c>
      <c r="T109" s="59">
        <f t="shared" si="88"/>
        <v>366.15117322598775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278.21846622758881</v>
      </c>
      <c r="AO109" s="59">
        <f t="shared" si="90"/>
        <v>245.37578316242906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190.50099999999969</v>
      </c>
      <c r="BF109" s="13">
        <f t="shared" si="91"/>
        <v>47.65069985627148</v>
      </c>
      <c r="BG109" s="20">
        <f t="shared" si="61"/>
        <v>414.78087724967219</v>
      </c>
      <c r="BH109" s="59">
        <f t="shared" si="62"/>
        <v>708.1142105830055</v>
      </c>
      <c r="BI109" s="59">
        <f ca="1">AVERAGE(OFFSET($BH$3,0,0,'Données projet'!$E$11+1,1))-AVERAGE(OFFSET($H$3,0,0,'Données projet'!$E$11+1,1))</f>
        <v>213.54857791046686</v>
      </c>
      <c r="BJ109" s="59">
        <f t="shared" si="92"/>
        <v>138.46877538074244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30.080940618415063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30.080940618415063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274.57619581652199</v>
      </c>
      <c r="T110" s="59">
        <f t="shared" si="88"/>
        <v>366.15117322598775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278.21846622758881</v>
      </c>
      <c r="AO110" s="59">
        <f t="shared" si="90"/>
        <v>245.37578316242906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195.11199999999971</v>
      </c>
      <c r="BF110" s="13">
        <f t="shared" si="91"/>
        <v>48.668391191190658</v>
      </c>
      <c r="BG110" s="20">
        <f t="shared" si="61"/>
        <v>424.58418132465653</v>
      </c>
      <c r="BH110" s="59">
        <f t="shared" si="62"/>
        <v>717.91751465798984</v>
      </c>
      <c r="BI110" s="59">
        <f ca="1">AVERAGE(OFFSET($BH$3,0,0,'Données projet'!$E$11+1,1))-AVERAGE(OFFSET($H$3,0,0,'Données projet'!$E$11+1,1))</f>
        <v>213.54857791046686</v>
      </c>
      <c r="BJ110" s="59">
        <f t="shared" si="92"/>
        <v>138.46877538074244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29.491071720450051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29.491071720450051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274.57619581652199</v>
      </c>
      <c r="T111" s="59">
        <f t="shared" si="88"/>
        <v>366.15117322598775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278.21846622758881</v>
      </c>
      <c r="AO111" s="59">
        <f t="shared" si="90"/>
        <v>245.37578316242906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199.7229999999997</v>
      </c>
      <c r="BF111" s="13">
        <f t="shared" si="91"/>
        <v>49.683286599758986</v>
      </c>
      <c r="BG111" s="20">
        <f t="shared" si="61"/>
        <v>434.38261582791301</v>
      </c>
      <c r="BH111" s="59">
        <f t="shared" si="62"/>
        <v>727.71594916124627</v>
      </c>
      <c r="BI111" s="59">
        <f ca="1">AVERAGE(OFFSET($BH$3,0,0,'Données projet'!$E$11+1,1))-AVERAGE(OFFSET($H$3,0,0,'Données projet'!$E$11+1,1))</f>
        <v>213.54857791046686</v>
      </c>
      <c r="BJ111" s="59">
        <f t="shared" si="92"/>
        <v>138.46877538074244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28.912769791789628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28.912769791789628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274.57619581652199</v>
      </c>
      <c r="T112" s="59">
        <f t="shared" si="88"/>
        <v>366.15117322598775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278.21846622758881</v>
      </c>
      <c r="AO112" s="59">
        <f t="shared" si="90"/>
        <v>245.37578316242906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204.33399999999966</v>
      </c>
      <c r="BF112" s="13">
        <f t="shared" si="91"/>
        <v>50.695458061201691</v>
      </c>
      <c r="BG112" s="20">
        <f t="shared" si="61"/>
        <v>444.17630612325894</v>
      </c>
      <c r="BH112" s="59">
        <f t="shared" si="62"/>
        <v>737.50963945659225</v>
      </c>
      <c r="BI112" s="59">
        <f ca="1">AVERAGE(OFFSET($BH$3,0,0,'Données projet'!$E$11+1,1))-AVERAGE(OFFSET($H$3,0,0,'Données projet'!$E$11+1,1))</f>
        <v>213.54857791046686</v>
      </c>
      <c r="BJ112" s="59">
        <f t="shared" si="92"/>
        <v>138.46877538074244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28.345808011220889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28.345808011220889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274.57619581652199</v>
      </c>
      <c r="T113" s="59">
        <f t="shared" si="88"/>
        <v>366.15117322598775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278.21846622758881</v>
      </c>
      <c r="AO113" s="59">
        <f t="shared" si="90"/>
        <v>245.37578316242906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208.94499999999971</v>
      </c>
      <c r="BF113" s="13">
        <f t="shared" si="91"/>
        <v>51.704974120746144</v>
      </c>
      <c r="BG113" s="20">
        <f t="shared" si="61"/>
        <v>453.96537159363237</v>
      </c>
      <c r="BH113" s="59">
        <f t="shared" si="62"/>
        <v>747.29870492696568</v>
      </c>
      <c r="BI113" s="59">
        <f ca="1">AVERAGE(OFFSET($BH$3,0,0,'Données projet'!$E$11+1,1))-AVERAGE(OFFSET($H$3,0,0,'Données projet'!$E$11+1,1))</f>
        <v>213.54857791046686</v>
      </c>
      <c r="BJ113" s="59">
        <f t="shared" si="92"/>
        <v>138.46877538074244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27.789964005356563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27.789964005356563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274.57619581652199</v>
      </c>
      <c r="T114" s="59">
        <f t="shared" si="88"/>
        <v>366.15117322598775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278.21846622758881</v>
      </c>
      <c r="AO114" s="59">
        <f t="shared" si="90"/>
        <v>245.37578316242906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213.5559999999997</v>
      </c>
      <c r="BF114" s="13">
        <f t="shared" si="91"/>
        <v>52.71190012556103</v>
      </c>
      <c r="BG114" s="20">
        <f t="shared" si="61"/>
        <v>463.74992605201828</v>
      </c>
      <c r="BH114" s="59">
        <f t="shared" si="62"/>
        <v>757.08325938535154</v>
      </c>
      <c r="BI114" s="59">
        <f ca="1">AVERAGE(OFFSET($BH$3,0,0,'Données projet'!$E$11+1,1))-AVERAGE(OFFSET($H$3,0,0,'Données projet'!$E$11+1,1))</f>
        <v>213.54857791046686</v>
      </c>
      <c r="BJ114" s="59">
        <f t="shared" si="92"/>
        <v>138.46877538074244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27.245019761415872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27.245019761415872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274.57619581652199</v>
      </c>
      <c r="T115" s="59">
        <f t="shared" si="88"/>
        <v>366.15117322598775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278.21846622758881</v>
      </c>
      <c r="AO115" s="59">
        <f t="shared" si="90"/>
        <v>245.37578316242906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218.16699999999966</v>
      </c>
      <c r="BF115" s="13">
        <f t="shared" si="91"/>
        <v>53.716298439743952</v>
      </c>
      <c r="BG115" s="20">
        <f t="shared" si="61"/>
        <v>473.53007811588674</v>
      </c>
      <c r="BH115" s="59">
        <f t="shared" si="62"/>
        <v>766.86341144922005</v>
      </c>
      <c r="BI115" s="59">
        <f ca="1">AVERAGE(OFFSET($BH$3,0,0,'Données projet'!$E$11+1,1))-AVERAGE(OFFSET($H$3,0,0,'Données projet'!$E$11+1,1))</f>
        <v>213.54857791046686</v>
      </c>
      <c r="BJ115" s="59">
        <f t="shared" si="92"/>
        <v>138.46877538074244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26.710761541715687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26.710761541715687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274.57619581652199</v>
      </c>
      <c r="T116" s="59">
        <f t="shared" si="88"/>
        <v>366.15117322598775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278.21846622758881</v>
      </c>
      <c r="AO116" s="59">
        <f t="shared" si="90"/>
        <v>245.37578316242906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222.77799999999965</v>
      </c>
      <c r="BF116" s="13">
        <f t="shared" si="91"/>
        <v>54.718228640620396</v>
      </c>
      <c r="BG116" s="20">
        <f t="shared" si="61"/>
        <v>483.30593154907984</v>
      </c>
      <c r="BH116" s="59">
        <f t="shared" si="62"/>
        <v>776.63926488241316</v>
      </c>
      <c r="BI116" s="59">
        <f ca="1">AVERAGE(OFFSET($BH$3,0,0,'Données projet'!$E$11+1,1))-AVERAGE(OFFSET($H$3,0,0,'Données projet'!$E$11+1,1))</f>
        <v>213.54857791046686</v>
      </c>
      <c r="BJ116" s="59">
        <f t="shared" si="92"/>
        <v>138.46877538074244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35.701535629580405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35.701535629580405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274.57619581652199</v>
      </c>
      <c r="T117" s="59">
        <f t="shared" si="88"/>
        <v>366.15117322598775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278.21846622758881</v>
      </c>
      <c r="AO117" s="59">
        <f t="shared" si="90"/>
        <v>245.37578316242906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198.98543333333302</v>
      </c>
      <c r="BF117" s="13">
        <f t="shared" si="91"/>
        <v>49.521130725595967</v>
      </c>
      <c r="BG117" s="20">
        <f t="shared" si="61"/>
        <v>432.8155990693013</v>
      </c>
      <c r="BH117" s="59">
        <f t="shared" si="62"/>
        <v>726.14893240263461</v>
      </c>
      <c r="BI117" s="59">
        <f ca="1">AVERAGE(OFFSET($BH$3,0,0,'Données projet'!$E$11+1,1))-AVERAGE(OFFSET($H$3,0,0,'Données projet'!$E$11+1,1))</f>
        <v>213.54857791046686</v>
      </c>
      <c r="BJ117" s="59">
        <f t="shared" si="92"/>
        <v>138.46877538074244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35.001450291670885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35.001450291670885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274.57619581652199</v>
      </c>
      <c r="T118" s="59">
        <f t="shared" si="88"/>
        <v>366.15117322598775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278.21846622758881</v>
      </c>
      <c r="AO118" s="59">
        <f t="shared" si="90"/>
        <v>245.37578316242906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203.78686666666636</v>
      </c>
      <c r="BF118" s="13">
        <f t="shared" si="91"/>
        <v>50.57549569083951</v>
      </c>
      <c r="BG118" s="20">
        <f t="shared" si="61"/>
        <v>443.01444777265607</v>
      </c>
      <c r="BH118" s="59">
        <f t="shared" si="62"/>
        <v>736.34778110598938</v>
      </c>
      <c r="BI118" s="59">
        <f ca="1">AVERAGE(OFFSET($BH$3,0,0,'Données projet'!$E$11+1,1))-AVERAGE(OFFSET($H$3,0,0,'Données projet'!$E$11+1,1))</f>
        <v>213.54857791046686</v>
      </c>
      <c r="BJ118" s="59">
        <f t="shared" si="92"/>
        <v>138.46877538074244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34.315093200227878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34.315093200227878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274.57619581652199</v>
      </c>
      <c r="T119" s="59">
        <f t="shared" si="88"/>
        <v>366.15117322598775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278.21846622758881</v>
      </c>
      <c r="AO119" s="59">
        <f t="shared" si="90"/>
        <v>245.37578316242906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208.58829999999969</v>
      </c>
      <c r="BF119" s="13">
        <f t="shared" si="91"/>
        <v>51.626972732243416</v>
      </c>
      <c r="BG119" s="20">
        <f t="shared" si="61"/>
        <v>453.20826667532333</v>
      </c>
      <c r="BH119" s="59">
        <f t="shared" si="62"/>
        <v>746.54160000865659</v>
      </c>
      <c r="BI119" s="59">
        <f ca="1">AVERAGE(OFFSET($BH$3,0,0,'Données projet'!$E$11+1,1))-AVERAGE(OFFSET($H$3,0,0,'Données projet'!$E$11+1,1))</f>
        <v>213.54857791046686</v>
      </c>
      <c r="BJ119" s="59">
        <f t="shared" si="92"/>
        <v>138.46877538074244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33.642195152711579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33.642195152711579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274.57619581652199</v>
      </c>
      <c r="T120" s="59">
        <f t="shared" si="88"/>
        <v>366.15117322598775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278.21846622758881</v>
      </c>
      <c r="AO120" s="59">
        <f t="shared" si="90"/>
        <v>245.37578316242906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213.389733333333</v>
      </c>
      <c r="BF120" s="13">
        <f t="shared" si="91"/>
        <v>52.675635977819994</v>
      </c>
      <c r="BG120" s="20">
        <f t="shared" si="61"/>
        <v>463.39718488359148</v>
      </c>
      <c r="BH120" s="59">
        <f t="shared" si="62"/>
        <v>756.73051821692479</v>
      </c>
      <c r="BI120" s="59">
        <f ca="1">AVERAGE(OFFSET($BH$3,0,0,'Données projet'!$E$11+1,1))-AVERAGE(OFFSET($H$3,0,0,'Données projet'!$E$11+1,1))</f>
        <v>213.54857791046686</v>
      </c>
      <c r="BJ120" s="59">
        <f t="shared" si="92"/>
        <v>138.46877538074244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32.982492225479795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32.982492225479795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274.57619581652199</v>
      </c>
      <c r="T121" s="59">
        <f t="shared" si="88"/>
        <v>366.15117322598775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278.21846622758881</v>
      </c>
      <c r="AO121" s="59">
        <f t="shared" si="90"/>
        <v>245.37578316242906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218.19116666666633</v>
      </c>
      <c r="BF121" s="13">
        <f t="shared" si="91"/>
        <v>53.721556029282723</v>
      </c>
      <c r="BG121" s="20">
        <f t="shared" si="61"/>
        <v>473.58132536211127</v>
      </c>
      <c r="BH121" s="59">
        <f t="shared" si="62"/>
        <v>766.91465869544459</v>
      </c>
      <c r="BI121" s="59">
        <f ca="1">AVERAGE(OFFSET($BH$3,0,0,'Données projet'!$E$11+1,1))-AVERAGE(OFFSET($H$3,0,0,'Données projet'!$E$11+1,1))</f>
        <v>213.54857791046686</v>
      </c>
      <c r="BJ121" s="59">
        <f t="shared" si="92"/>
        <v>138.46877538074244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32.33572567027197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32.33572567027197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274.57619581652199</v>
      </c>
      <c r="T122" s="59">
        <f t="shared" si="88"/>
        <v>366.15117322598775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278.21846622758881</v>
      </c>
      <c r="AO122" s="59">
        <f t="shared" si="90"/>
        <v>245.37578316242906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222.99259999999967</v>
      </c>
      <c r="BF122" s="13">
        <f t="shared" si="91"/>
        <v>54.764800203643112</v>
      </c>
      <c r="BG122" s="20">
        <f t="shared" si="61"/>
        <v>483.76080535467781</v>
      </c>
      <c r="BH122" s="59">
        <f t="shared" si="62"/>
        <v>777.09413868801107</v>
      </c>
      <c r="BI122" s="59">
        <f ca="1">AVERAGE(OFFSET($BH$3,0,0,'Données projet'!$E$11+1,1))-AVERAGE(OFFSET($H$3,0,0,'Données projet'!$E$11+1,1))</f>
        <v>213.54857791046686</v>
      </c>
      <c r="BJ122" s="59">
        <f t="shared" si="92"/>
        <v>138.46877538074244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31.701641812723125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31.701641812723125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274.57619581652199</v>
      </c>
      <c r="T123" s="59">
        <f t="shared" si="88"/>
        <v>366.15117322598775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278.21846622758881</v>
      </c>
      <c r="AO123" s="59">
        <f t="shared" si="90"/>
        <v>245.37578316242906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227.794033333333</v>
      </c>
      <c r="BF123" s="13">
        <f t="shared" si="91"/>
        <v>55.805432753411694</v>
      </c>
      <c r="BG123" s="20">
        <f t="shared" si="61"/>
        <v>493.93573676774707</v>
      </c>
      <c r="BH123" s="59">
        <f t="shared" si="62"/>
        <v>787.26907010108039</v>
      </c>
      <c r="BI123" s="59">
        <f ca="1">AVERAGE(OFFSET($BH$3,0,0,'Données projet'!$E$11+1,1))-AVERAGE(OFFSET($H$3,0,0,'Données projet'!$E$11+1,1))</f>
        <v>213.54857791046686</v>
      </c>
      <c r="BJ123" s="59">
        <f t="shared" si="92"/>
        <v>138.46877538074244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31.07999195286785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31.07999195286785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274.57619581652199</v>
      </c>
      <c r="T124" s="59">
        <f t="shared" si="88"/>
        <v>366.15117322598775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278.21846622758881</v>
      </c>
      <c r="AO124" s="59">
        <f t="shared" si="90"/>
        <v>245.37578316242906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232.59546666666634</v>
      </c>
      <c r="BF124" s="13">
        <f t="shared" si="91"/>
        <v>56.843515067710278</v>
      </c>
      <c r="BG124" s="20">
        <f t="shared" si="61"/>
        <v>504.10622652070589</v>
      </c>
      <c r="BH124" s="59">
        <f t="shared" si="62"/>
        <v>797.4395598540392</v>
      </c>
      <c r="BI124" s="59">
        <f ca="1">AVERAGE(OFFSET($BH$3,0,0,'Données projet'!$E$11+1,1))-AVERAGE(OFFSET($H$3,0,0,'Données projet'!$E$11+1,1))</f>
        <v>213.54857791046686</v>
      </c>
      <c r="BJ124" s="59">
        <f t="shared" si="92"/>
        <v>138.46877538074244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30.470532267595363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30.470532267595363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274.57619581652199</v>
      </c>
      <c r="T125" s="59">
        <f t="shared" si="88"/>
        <v>366.15117322598775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278.21846622758881</v>
      </c>
      <c r="AO125" s="59">
        <f t="shared" si="90"/>
        <v>245.37578316242906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237.39689999999962</v>
      </c>
      <c r="BF125" s="13">
        <f t="shared" si="91"/>
        <v>57.87910585630879</v>
      </c>
      <c r="BG125" s="20">
        <f t="shared" si="61"/>
        <v>514.27237686640376</v>
      </c>
      <c r="BH125" s="59">
        <f t="shared" si="62"/>
        <v>807.60571019973713</v>
      </c>
      <c r="BI125" s="59">
        <f ca="1">AVERAGE(OFFSET($BH$3,0,0,'Données projet'!$E$11+1,1))-AVERAGE(OFFSET($H$3,0,0,'Données projet'!$E$11+1,1))</f>
        <v>213.54857791046686</v>
      </c>
      <c r="BJ125" s="59">
        <f t="shared" si="92"/>
        <v>138.46877538074244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29.873023715017368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29.873023715017368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274.57619581652199</v>
      </c>
      <c r="T126" s="59">
        <f t="shared" si="88"/>
        <v>366.15117322598775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278.21846622758881</v>
      </c>
      <c r="AO126" s="59">
        <f t="shared" si="90"/>
        <v>245.37578316242906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242.19833333333295</v>
      </c>
      <c r="BF126" s="13">
        <f t="shared" si="91"/>
        <v>58.912261318352805</v>
      </c>
      <c r="BG126" s="20">
        <f t="shared" si="61"/>
        <v>524.43428568501929</v>
      </c>
      <c r="BH126" s="59">
        <f t="shared" si="62"/>
        <v>817.76761901835266</v>
      </c>
      <c r="BI126" s="59">
        <f ca="1">AVERAGE(OFFSET($BH$3,0,0,'Données projet'!$E$11+1,1))-AVERAGE(OFFSET($H$3,0,0,'Données projet'!$E$11+1,1))</f>
        <v>213.54857791046686</v>
      </c>
      <c r="BJ126" s="59">
        <f t="shared" si="92"/>
        <v>138.46877538074244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29.287231940711195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29.287231940711195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274.57619581652199</v>
      </c>
      <c r="T127" s="59">
        <f t="shared" si="88"/>
        <v>366.15117322598775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278.21846622758881</v>
      </c>
      <c r="AO127" s="59">
        <f t="shared" si="90"/>
        <v>245.37578316242906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246.99976666666623</v>
      </c>
      <c r="BF127" s="13">
        <f t="shared" si="91"/>
        <v>59.943035297333779</v>
      </c>
      <c r="BG127" s="20">
        <f t="shared" si="61"/>
        <v>534.59204675396666</v>
      </c>
      <c r="BH127" s="59">
        <f t="shared" si="62"/>
        <v>827.92538008730003</v>
      </c>
      <c r="BI127" s="59">
        <f ca="1">AVERAGE(OFFSET($BH$3,0,0,'Données projet'!$E$11+1,1))-AVERAGE(OFFSET($H$3,0,0,'Données projet'!$E$11+1,1))</f>
        <v>213.54857791046686</v>
      </c>
      <c r="BJ127" s="59">
        <f t="shared" si="92"/>
        <v>138.46877538074244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28.712927185801462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28.712927185801462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274.57619581652199</v>
      </c>
      <c r="T128" s="59">
        <f t="shared" si="88"/>
        <v>366.15117322598775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278.21846622758881</v>
      </c>
      <c r="AO128" s="59">
        <f t="shared" si="90"/>
        <v>245.37578316242906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251.80119999999957</v>
      </c>
      <c r="BF128" s="13">
        <f t="shared" si="91"/>
        <v>60.971479423668242</v>
      </c>
      <c r="BG128" s="20">
        <f t="shared" si="61"/>
        <v>544.74574999622132</v>
      </c>
      <c r="BH128" s="59">
        <f t="shared" si="62"/>
        <v>838.07908332955458</v>
      </c>
      <c r="BI128" s="59">
        <f ca="1">AVERAGE(OFFSET($BH$3,0,0,'Données projet'!$E$11+1,1))-AVERAGE(OFFSET($H$3,0,0,'Données projet'!$E$11+1,1))</f>
        <v>213.54857791046686</v>
      </c>
      <c r="BJ128" s="59">
        <f t="shared" si="92"/>
        <v>138.46877538074244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42.64944970371053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42.64944970371053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274.57619581652199</v>
      </c>
      <c r="T129" s="59">
        <f t="shared" si="88"/>
        <v>366.15117322598775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278.21846622758881</v>
      </c>
      <c r="AO129" s="59">
        <f t="shared" si="90"/>
        <v>245.37578316242906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212.97116666666628</v>
      </c>
      <c r="BF129" s="13">
        <f t="shared" si="91"/>
        <v>52.584328525271125</v>
      </c>
      <c r="BG129" s="20">
        <f t="shared" si="61"/>
        <v>462.50915412595759</v>
      </c>
      <c r="BH129" s="59">
        <f t="shared" si="62"/>
        <v>755.84248745929085</v>
      </c>
      <c r="BI129" s="59">
        <f ca="1">AVERAGE(OFFSET($BH$3,0,0,'Données projet'!$E$11+1,1))-AVERAGE(OFFSET($H$3,0,0,'Données projet'!$E$11+1,1))</f>
        <v>213.54857791046686</v>
      </c>
      <c r="BJ129" s="59">
        <f t="shared" si="92"/>
        <v>138.46877538074244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41.813120008616458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41.813120008616458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274.57619581652199</v>
      </c>
      <c r="T130" s="59">
        <f t="shared" si="88"/>
        <v>366.15117322598775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278.21846622758881</v>
      </c>
      <c r="AO130" s="59">
        <f t="shared" si="90"/>
        <v>245.37578316242906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217.7165333333329</v>
      </c>
      <c r="BF130" s="13">
        <f t="shared" si="91"/>
        <v>53.618284552972121</v>
      </c>
      <c r="BG130" s="20">
        <f t="shared" si="61"/>
        <v>472.57480781864791</v>
      </c>
      <c r="BH130" s="59">
        <f t="shared" si="62"/>
        <v>765.90814115198123</v>
      </c>
      <c r="BI130" s="59">
        <f ca="1">AVERAGE(OFFSET($BH$3,0,0,'Données projet'!$E$11+1,1))-AVERAGE(OFFSET($H$3,0,0,'Données projet'!$E$11+1,1))</f>
        <v>213.54857791046686</v>
      </c>
      <c r="BJ130" s="59">
        <f t="shared" si="92"/>
        <v>138.46877538074244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40.993190228732438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40.993190228732438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274.57619581652199</v>
      </c>
      <c r="T131" s="59">
        <f t="shared" si="88"/>
        <v>366.15117322598775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278.21846622758881</v>
      </c>
      <c r="AO131" s="59">
        <f t="shared" si="90"/>
        <v>245.37578316242906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222.46189999999956</v>
      </c>
      <c r="BF131" s="13">
        <f t="shared" si="91"/>
        <v>54.649620474067063</v>
      </c>
      <c r="BG131" s="20">
        <f t="shared" si="61"/>
        <v>482.6358981589994</v>
      </c>
      <c r="BH131" s="59">
        <f t="shared" si="62"/>
        <v>775.96923149233271</v>
      </c>
      <c r="BI131" s="59">
        <f ca="1">AVERAGE(OFFSET($BH$3,0,0,'Données projet'!$E$11+1,1))-AVERAGE(OFFSET($H$3,0,0,'Données projet'!$E$11+1,1))</f>
        <v>213.54857791046686</v>
      </c>
      <c r="BJ131" s="59">
        <f t="shared" si="92"/>
        <v>138.46877538074244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40.189338771724152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40.189338771724152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274.57619581652199</v>
      </c>
      <c r="T132" s="59">
        <f t="shared" si="88"/>
        <v>366.15117322598775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278.21846622758881</v>
      </c>
      <c r="AO132" s="59">
        <f t="shared" si="90"/>
        <v>245.37578316242906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227.20726666666624</v>
      </c>
      <c r="BF132" s="13">
        <f t="shared" si="91"/>
        <v>55.678398616153615</v>
      </c>
      <c r="BG132" s="20">
        <f t="shared" ref="BG132:BG153" si="115">(BE132+BF132)*0.475*44/12</f>
        <v>492.69253370091127</v>
      </c>
      <c r="BH132" s="59">
        <f t="shared" ref="BH132:BH195" si="116">BG132+(AY132+AZ132)*44/12</f>
        <v>786.02586703424458</v>
      </c>
      <c r="BI132" s="59">
        <f ca="1">AVERAGE(OFFSET($BH$3,0,0,'Données projet'!$E$11+1,1))-AVERAGE(OFFSET($H$3,0,0,'Données projet'!$E$11+1,1))</f>
        <v>213.54857791046686</v>
      </c>
      <c r="BJ132" s="59">
        <f t="shared" si="92"/>
        <v>138.46877538074244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39.40125035148683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39.40125035148683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274.57619581652199</v>
      </c>
      <c r="T133" s="59">
        <f t="shared" ref="T133:T196" si="142">$T$3</f>
        <v>366.15117322598775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278.21846622758881</v>
      </c>
      <c r="AO133" s="59">
        <f t="shared" ref="AO133:AO196" si="144">$AO$3</f>
        <v>245.37578316242906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231.95263333333287</v>
      </c>
      <c r="BF133" s="13">
        <f t="shared" ref="BF133:BF153" si="145">EXP(-1.0587+0.8836*LN(BE133)+0.284)</f>
        <v>56.704678554548856</v>
      </c>
      <c r="BG133" s="20">
        <f t="shared" si="115"/>
        <v>502.74481820472732</v>
      </c>
      <c r="BH133" s="59">
        <f t="shared" si="116"/>
        <v>796.07815153806064</v>
      </c>
      <c r="BI133" s="59">
        <f ca="1">AVERAGE(OFFSET($BH$3,0,0,'Données projet'!$E$11+1,1))-AVERAGE(OFFSET($H$3,0,0,'Données projet'!$E$11+1,1))</f>
        <v>213.54857791046686</v>
      </c>
      <c r="BJ133" s="59">
        <f t="shared" ref="BJ133:BJ196" si="146">$BJ$3</f>
        <v>138.46877538074244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38.628615864483884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38.628615864483884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274.57619581652199</v>
      </c>
      <c r="T134" s="59">
        <f t="shared" si="142"/>
        <v>366.15117322598775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278.21846622758881</v>
      </c>
      <c r="AO134" s="59">
        <f t="shared" si="144"/>
        <v>245.37578316242906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236.69799999999958</v>
      </c>
      <c r="BF134" s="13">
        <f t="shared" si="145"/>
        <v>57.728517287605179</v>
      </c>
      <c r="BG134" s="20">
        <f t="shared" si="115"/>
        <v>512.7928509425783</v>
      </c>
      <c r="BH134" s="59">
        <f t="shared" si="116"/>
        <v>806.12618427591156</v>
      </c>
      <c r="BI134" s="59">
        <f ca="1">AVERAGE(OFFSET($BH$3,0,0,'Données projet'!$E$11+1,1))-AVERAGE(OFFSET($H$3,0,0,'Données projet'!$E$11+1,1))</f>
        <v>213.54857791046686</v>
      </c>
      <c r="BJ134" s="59">
        <f t="shared" si="146"/>
        <v>138.46877538074244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37.871132268510564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37.871132268510564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274.57619581652199</v>
      </c>
      <c r="T135" s="59">
        <f t="shared" si="142"/>
        <v>366.15117322598775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278.21846622758881</v>
      </c>
      <c r="AO135" s="59">
        <f t="shared" si="144"/>
        <v>245.37578316242906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241.44336666666626</v>
      </c>
      <c r="BF135" s="13">
        <f t="shared" si="145"/>
        <v>58.749969397569316</v>
      </c>
      <c r="BG135" s="20">
        <f t="shared" si="115"/>
        <v>522.83672697854365</v>
      </c>
      <c r="BH135" s="59">
        <f t="shared" si="116"/>
        <v>816.17006031187702</v>
      </c>
      <c r="BI135" s="59">
        <f ca="1">AVERAGE(OFFSET($BH$3,0,0,'Données projet'!$E$11+1,1))-AVERAGE(OFFSET($H$3,0,0,'Données projet'!$E$11+1,1))</f>
        <v>213.54857791046686</v>
      </c>
      <c r="BJ135" s="59">
        <f t="shared" si="146"/>
        <v>138.46877538074244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37.128502463834906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37.128502463834906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274.57619581652199</v>
      </c>
      <c r="T136" s="59">
        <f t="shared" si="142"/>
        <v>366.15117322598775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278.21846622758881</v>
      </c>
      <c r="AO136" s="59">
        <f t="shared" si="144"/>
        <v>245.37578316242906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246.18873333333292</v>
      </c>
      <c r="BF136" s="13">
        <f t="shared" si="145"/>
        <v>59.769087198438612</v>
      </c>
      <c r="BG136" s="20">
        <f t="shared" si="115"/>
        <v>532.87653742616862</v>
      </c>
      <c r="BH136" s="59">
        <f t="shared" si="116"/>
        <v>826.20987075950188</v>
      </c>
      <c r="BI136" s="59">
        <f ca="1">AVERAGE(OFFSET($BH$3,0,0,'Données projet'!$E$11+1,1))-AVERAGE(OFFSET($H$3,0,0,'Données projet'!$E$11+1,1))</f>
        <v>213.54857791046686</v>
      </c>
      <c r="BJ136" s="59">
        <f t="shared" si="146"/>
        <v>138.46877538074244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36.400435176669482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36.400435176669482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274.57619581652199</v>
      </c>
      <c r="T137" s="59">
        <f t="shared" si="142"/>
        <v>366.15117322598775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278.21846622758881</v>
      </c>
      <c r="AO137" s="59">
        <f t="shared" si="144"/>
        <v>245.37578316242906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250.9340999999996</v>
      </c>
      <c r="BF137" s="13">
        <f t="shared" si="145"/>
        <v>60.785920872094742</v>
      </c>
      <c r="BG137" s="20">
        <f t="shared" si="115"/>
        <v>542.91236968556427</v>
      </c>
      <c r="BH137" s="59">
        <f t="shared" si="116"/>
        <v>836.24570301889753</v>
      </c>
      <c r="BI137" s="59">
        <f ca="1">AVERAGE(OFFSET($BH$3,0,0,'Données projet'!$E$11+1,1))-AVERAGE(OFFSET($H$3,0,0,'Données projet'!$E$11+1,1))</f>
        <v>213.54857791046686</v>
      </c>
      <c r="BJ137" s="59">
        <f t="shared" si="146"/>
        <v>138.46877538074244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35.686644844928182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35.686644844928182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274.57619581652199</v>
      </c>
      <c r="T138" s="59">
        <f t="shared" si="142"/>
        <v>366.15117322598775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278.21846622758881</v>
      </c>
      <c r="AO138" s="59">
        <f t="shared" si="144"/>
        <v>245.37578316242906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255.67946666666631</v>
      </c>
      <c r="BF138" s="13">
        <f t="shared" si="145"/>
        <v>61.800518593848722</v>
      </c>
      <c r="BG138" s="20">
        <f t="shared" si="115"/>
        <v>552.94430766206358</v>
      </c>
      <c r="BH138" s="59">
        <f t="shared" si="116"/>
        <v>846.27764099539695</v>
      </c>
      <c r="BI138" s="59">
        <f ca="1">AVERAGE(OFFSET($BH$3,0,0,'Données projet'!$E$11+1,1))-AVERAGE(OFFSET($H$3,0,0,'Données projet'!$E$11+1,1))</f>
        <v>213.54857791046686</v>
      </c>
      <c r="BJ138" s="59">
        <f t="shared" si="146"/>
        <v>138.46877538074244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34.986851506223211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34.986851506223211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274.57619581652199</v>
      </c>
      <c r="T139" s="59">
        <f t="shared" si="142"/>
        <v>366.15117322598775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278.21846622758881</v>
      </c>
      <c r="AO139" s="59">
        <f t="shared" si="144"/>
        <v>245.37578316242906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260.42483333333297</v>
      </c>
      <c r="BF139" s="13">
        <f t="shared" si="145"/>
        <v>62.81292664840214</v>
      </c>
      <c r="BG139" s="20">
        <f t="shared" si="115"/>
        <v>562.97243196818863</v>
      </c>
      <c r="BH139" s="59">
        <f t="shared" si="116"/>
        <v>856.30576530152189</v>
      </c>
      <c r="BI139" s="59">
        <f ca="1">AVERAGE(OFFSET($BH$3,0,0,'Données projet'!$E$11+1,1))-AVERAGE(OFFSET($H$3,0,0,'Données projet'!$E$11+1,1))</f>
        <v>213.54857791046686</v>
      </c>
      <c r="BJ139" s="59">
        <f t="shared" si="146"/>
        <v>138.46877538074244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34.300780688058452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34.300780688058452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274.57619581652199</v>
      </c>
      <c r="T140" s="59">
        <f t="shared" si="142"/>
        <v>366.15117322598775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278.21846622758881</v>
      </c>
      <c r="AO140" s="59">
        <f t="shared" si="144"/>
        <v>245.37578316242906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265.17019999999968</v>
      </c>
      <c r="BF140" s="13">
        <f t="shared" si="145"/>
        <v>63.823189537116463</v>
      </c>
      <c r="BG140" s="20">
        <f t="shared" si="115"/>
        <v>572.9968201104773</v>
      </c>
      <c r="BH140" s="59">
        <f t="shared" si="116"/>
        <v>866.33015344381056</v>
      </c>
      <c r="BI140" s="59">
        <f ca="1">AVERAGE(OFFSET($BH$3,0,0,'Données projet'!$E$11+1,1))-AVERAGE(OFFSET($H$3,0,0,'Données projet'!$E$11+1,1))</f>
        <v>213.54857791046686</v>
      </c>
      <c r="BJ140" s="59">
        <f t="shared" si="146"/>
        <v>138.46877538074244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49.030936135301836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49.030936135301836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274.57619581652199</v>
      </c>
      <c r="T141" s="59">
        <f t="shared" si="142"/>
        <v>366.15117322598775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278.21846622758881</v>
      </c>
      <c r="AO141" s="59">
        <f t="shared" si="144"/>
        <v>245.37578316242906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223.500583333333</v>
      </c>
      <c r="BF141" s="13">
        <f t="shared" si="145"/>
        <v>54.875019768659023</v>
      </c>
      <c r="BG141" s="20">
        <f t="shared" si="115"/>
        <v>484.83750873596932</v>
      </c>
      <c r="BH141" s="59">
        <f t="shared" si="116"/>
        <v>778.17084206930258</v>
      </c>
      <c r="BI141" s="59">
        <f ca="1">AVERAGE(OFFSET($BH$3,0,0,'Données projet'!$E$11+1,1))-AVERAGE(OFFSET($H$3,0,0,'Données projet'!$E$11+1,1))</f>
        <v>213.54857791046686</v>
      </c>
      <c r="BJ141" s="59">
        <f t="shared" si="146"/>
        <v>138.46877538074244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48.069469383606645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48.069469383606645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274.57619581652199</v>
      </c>
      <c r="T142" s="59">
        <f t="shared" si="142"/>
        <v>366.15117322598775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278.21846622758881</v>
      </c>
      <c r="AO142" s="59">
        <f t="shared" si="144"/>
        <v>245.37578316242906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228.12076666666633</v>
      </c>
      <c r="BF142" s="13">
        <f t="shared" si="145"/>
        <v>55.876153534759418</v>
      </c>
      <c r="BG142" s="20">
        <f t="shared" si="115"/>
        <v>494.62796935081639</v>
      </c>
      <c r="BH142" s="59">
        <f t="shared" si="116"/>
        <v>787.9613026841497</v>
      </c>
      <c r="BI142" s="59">
        <f ca="1">AVERAGE(OFFSET($BH$3,0,0,'Données projet'!$E$11+1,1))-AVERAGE(OFFSET($H$3,0,0,'Données projet'!$E$11+1,1))</f>
        <v>213.54857791046686</v>
      </c>
      <c r="BJ142" s="59">
        <f t="shared" si="146"/>
        <v>138.46877538074244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47.126856408475383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47.126856408475383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274.57619581652199</v>
      </c>
      <c r="T143" s="59">
        <f t="shared" si="142"/>
        <v>366.15117322598775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278.21846622758881</v>
      </c>
      <c r="AO143" s="59">
        <f t="shared" si="144"/>
        <v>245.37578316242906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232.74094999999966</v>
      </c>
      <c r="BF143" s="13">
        <f t="shared" si="145"/>
        <v>56.874929761004168</v>
      </c>
      <c r="BG143" s="20">
        <f t="shared" si="115"/>
        <v>504.41432391708167</v>
      </c>
      <c r="BH143" s="59">
        <f t="shared" si="116"/>
        <v>797.74765725041493</v>
      </c>
      <c r="BI143" s="59">
        <f ca="1">AVERAGE(OFFSET($BH$3,0,0,'Données projet'!$E$11+1,1))-AVERAGE(OFFSET($H$3,0,0,'Données projet'!$E$11+1,1))</f>
        <v>213.54857791046686</v>
      </c>
      <c r="BJ143" s="59">
        <f t="shared" si="146"/>
        <v>138.46877538074244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46.202727498849299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46.202727498849299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274.57619581652199</v>
      </c>
      <c r="T144" s="59">
        <f t="shared" si="142"/>
        <v>366.15117322598775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278.21846622758881</v>
      </c>
      <c r="AO144" s="59">
        <f t="shared" si="144"/>
        <v>245.37578316242906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237.36113333333296</v>
      </c>
      <c r="BF144" s="13">
        <f t="shared" si="145"/>
        <v>57.871400641465833</v>
      </c>
      <c r="BG144" s="20">
        <f t="shared" si="115"/>
        <v>514.19666333944122</v>
      </c>
      <c r="BH144" s="59">
        <f t="shared" si="116"/>
        <v>807.52999667277459</v>
      </c>
      <c r="BI144" s="59">
        <f ca="1">AVERAGE(OFFSET($BH$3,0,0,'Données projet'!$E$11+1,1))-AVERAGE(OFFSET($H$3,0,0,'Données projet'!$E$11+1,1))</f>
        <v>213.54857791046686</v>
      </c>
      <c r="BJ144" s="59">
        <f t="shared" si="146"/>
        <v>138.46877538074244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45.296720193478009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45.296720193478009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274.57619581652199</v>
      </c>
      <c r="T145" s="59">
        <f t="shared" si="142"/>
        <v>366.15117322598775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278.21846622758881</v>
      </c>
      <c r="AO145" s="59">
        <f t="shared" si="144"/>
        <v>245.37578316242906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241.98131666666632</v>
      </c>
      <c r="BF145" s="13">
        <f t="shared" si="145"/>
        <v>58.865616222095206</v>
      </c>
      <c r="BG145" s="20">
        <f t="shared" si="115"/>
        <v>523.97507478125954</v>
      </c>
      <c r="BH145" s="59">
        <f t="shared" si="116"/>
        <v>817.30840811459279</v>
      </c>
      <c r="BI145" s="59">
        <f ca="1">AVERAGE(OFFSET($BH$3,0,0,'Données projet'!$E$11+1,1))-AVERAGE(OFFSET($H$3,0,0,'Données projet'!$E$11+1,1))</f>
        <v>213.54857791046686</v>
      </c>
      <c r="BJ145" s="59">
        <f t="shared" si="146"/>
        <v>138.46877538074244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44.408479138755162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44.408479138755162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274.57619581652199</v>
      </c>
      <c r="T146" s="59">
        <f t="shared" si="142"/>
        <v>366.15117322598775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278.21846622758881</v>
      </c>
      <c r="AO146" s="59">
        <f t="shared" si="144"/>
        <v>245.37578316242906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246.60149999999962</v>
      </c>
      <c r="BF146" s="13">
        <f t="shared" si="145"/>
        <v>59.857624528428133</v>
      </c>
      <c r="BG146" s="20">
        <f t="shared" si="115"/>
        <v>533.74964188701165</v>
      </c>
      <c r="BH146" s="59">
        <f t="shared" si="116"/>
        <v>827.08297522034491</v>
      </c>
      <c r="BI146" s="59">
        <f ca="1">AVERAGE(OFFSET($BH$3,0,0,'Données projet'!$E$11+1,1))-AVERAGE(OFFSET($H$3,0,0,'Données projet'!$E$11+1,1))</f>
        <v>213.54857791046686</v>
      </c>
      <c r="BJ146" s="59">
        <f t="shared" si="146"/>
        <v>138.46877538074244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43.537655949341875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43.537655949341875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274.57619581652199</v>
      </c>
      <c r="T147" s="59">
        <f t="shared" si="142"/>
        <v>366.15117322598775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278.21846622758881</v>
      </c>
      <c r="AO147" s="59">
        <f t="shared" si="144"/>
        <v>245.37578316242906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251.22168333333292</v>
      </c>
      <c r="BF147" s="13">
        <f t="shared" si="145"/>
        <v>60.847471683449903</v>
      </c>
      <c r="BG147" s="20">
        <f t="shared" si="115"/>
        <v>543.52044498756334</v>
      </c>
      <c r="BH147" s="59">
        <f t="shared" si="116"/>
        <v>836.85377832089671</v>
      </c>
      <c r="BI147" s="59">
        <f ca="1">AVERAGE(OFFSET($BH$3,0,0,'Données projet'!$E$11+1,1))-AVERAGE(OFFSET($H$3,0,0,'Données projet'!$E$11+1,1))</f>
        <v>213.54857791046686</v>
      </c>
      <c r="BJ147" s="59">
        <f t="shared" si="146"/>
        <v>138.46877538074244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42.683909071523289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42.683909071523289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274.57619581652199</v>
      </c>
      <c r="T148" s="59">
        <f t="shared" si="142"/>
        <v>366.15117322598775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278.21846622758881</v>
      </c>
      <c r="AO148" s="59">
        <f t="shared" si="144"/>
        <v>245.37578316242906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255.84186666666628</v>
      </c>
      <c r="BF148" s="13">
        <f t="shared" si="145"/>
        <v>61.83520201654526</v>
      </c>
      <c r="BG148" s="20">
        <f t="shared" si="115"/>
        <v>553.28756128992666</v>
      </c>
      <c r="BH148" s="59">
        <f t="shared" si="116"/>
        <v>846.62089462326003</v>
      </c>
      <c r="BI148" s="59">
        <f ca="1">AVERAGE(OFFSET($BH$3,0,0,'Données projet'!$E$11+1,1))-AVERAGE(OFFSET($H$3,0,0,'Données projet'!$E$11+1,1))</f>
        <v>213.54857791046686</v>
      </c>
      <c r="BJ148" s="59">
        <f t="shared" si="146"/>
        <v>138.46877538074244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41.846903649244545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41.846903649244545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274.57619581652199</v>
      </c>
      <c r="T149" s="59">
        <f t="shared" si="142"/>
        <v>366.15117322598775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278.21846622758881</v>
      </c>
      <c r="AO149" s="59">
        <f t="shared" si="144"/>
        <v>245.37578316242906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260.46204999999958</v>
      </c>
      <c r="BF149" s="13">
        <f t="shared" si="145"/>
        <v>62.820858164354384</v>
      </c>
      <c r="BG149" s="20">
        <f t="shared" si="115"/>
        <v>563.05106505291644</v>
      </c>
      <c r="BH149" s="59">
        <f t="shared" si="116"/>
        <v>856.38439838624981</v>
      </c>
      <c r="BI149" s="59">
        <f ca="1">AVERAGE(OFFSET($BH$3,0,0,'Données projet'!$E$11+1,1))-AVERAGE(OFFSET($H$3,0,0,'Données projet'!$E$11+1,1))</f>
        <v>213.54857791046686</v>
      </c>
      <c r="BJ149" s="59">
        <f t="shared" si="146"/>
        <v>138.46877538074244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41.026311392773792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41.026311392773792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274.57619581652199</v>
      </c>
      <c r="T150" s="59">
        <f t="shared" si="142"/>
        <v>366.15117322598775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278.21846622758881</v>
      </c>
      <c r="AO150" s="59">
        <f t="shared" si="144"/>
        <v>245.37578316242906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265.08223333333291</v>
      </c>
      <c r="BF150" s="13">
        <f t="shared" si="145"/>
        <v>63.804481164271408</v>
      </c>
      <c r="BG150" s="20">
        <f t="shared" si="115"/>
        <v>572.8110277499942</v>
      </c>
      <c r="BH150" s="59">
        <f t="shared" si="116"/>
        <v>866.14436108332757</v>
      </c>
      <c r="BI150" s="59">
        <f ca="1">AVERAGE(OFFSET($BH$3,0,0,'Données projet'!$E$11+1,1))-AVERAGE(OFFSET($H$3,0,0,'Données projet'!$E$11+1,1))</f>
        <v>213.54857791046686</v>
      </c>
      <c r="BJ150" s="59">
        <f t="shared" si="146"/>
        <v>138.46877538074244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40.221810449940577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40.221810449940577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274.57619581652199</v>
      </c>
      <c r="T151" s="59">
        <f t="shared" si="142"/>
        <v>366.15117322598775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278.21846622758881</v>
      </c>
      <c r="AO151" s="59">
        <f t="shared" si="144"/>
        <v>245.37578316242906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269.70241666666624</v>
      </c>
      <c r="BF151" s="13">
        <f t="shared" si="145"/>
        <v>64.786110541238813</v>
      </c>
      <c r="BG151" s="20">
        <f t="shared" si="115"/>
        <v>582.56751822043464</v>
      </c>
      <c r="BH151" s="59">
        <f t="shared" si="116"/>
        <v>875.90085155376801</v>
      </c>
      <c r="BI151" s="59">
        <f ca="1">AVERAGE(OFFSET($BH$3,0,0,'Données projet'!$E$11+1,1))-AVERAGE(OFFSET($H$3,0,0,'Données projet'!$E$11+1,1))</f>
        <v>213.54857791046686</v>
      </c>
      <c r="BJ151" s="59">
        <f t="shared" si="146"/>
        <v>138.46877538074244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39.433085279899196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39.433085279899196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274.57619581652199</v>
      </c>
      <c r="T152" s="59">
        <f t="shared" si="142"/>
        <v>366.15117322598775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278.21846622758881</v>
      </c>
      <c r="AO152" s="59">
        <f t="shared" si="144"/>
        <v>245.37578316242906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274.32259999999957</v>
      </c>
      <c r="BF152" s="13">
        <f t="shared" si="145"/>
        <v>65.765784388426695</v>
      </c>
      <c r="BG152" s="20">
        <f t="shared" si="115"/>
        <v>592.3206028098424</v>
      </c>
      <c r="BH152" s="59">
        <f t="shared" si="116"/>
        <v>885.65393614317577</v>
      </c>
      <c r="BI152" s="59">
        <f ca="1">AVERAGE(OFFSET($BH$3,0,0,'Données projet'!$E$11+1,1))-AVERAGE(OFFSET($H$3,0,0,'Données projet'!$E$11+1,1))</f>
        <v>213.54857791046686</v>
      </c>
      <c r="BJ152" s="59">
        <f t="shared" si="146"/>
        <v>138.46877538074244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85.306514891867181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85.306514891867181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274.57619581652199</v>
      </c>
      <c r="T153" s="59">
        <f t="shared" si="142"/>
        <v>366.15117322598775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278.21846622758881</v>
      </c>
      <c r="AO153" s="59">
        <f t="shared" si="144"/>
        <v>245.37578316242906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168.08834999999954</v>
      </c>
      <c r="BF153" s="13">
        <f t="shared" si="145"/>
        <v>42.661596193999998</v>
      </c>
      <c r="BG153" s="20">
        <f t="shared" si="115"/>
        <v>367.05615628788252</v>
      </c>
      <c r="BH153" s="59">
        <f t="shared" si="116"/>
        <v>660.38948962121583</v>
      </c>
      <c r="BI153" s="59">
        <f ca="1">AVERAGE(OFFSET($BH$3,0,0,'Données projet'!$E$11+1,1))-AVERAGE(OFFSET($H$3,0,0,'Données projet'!$E$11+1,1))</f>
        <v>213.54857791046686</v>
      </c>
      <c r="BJ153" s="59">
        <f t="shared" si="146"/>
        <v>138.46877538074244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83.633706166674031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83.633706166674031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274.57619581652199</v>
      </c>
      <c r="T154" s="59">
        <f t="shared" si="142"/>
        <v>366.15117322598775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278.21846622758881</v>
      </c>
      <c r="AO154" s="59">
        <f t="shared" si="144"/>
        <v>245.37578316242906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170.8882999999995</v>
      </c>
      <c r="BF154" s="13">
        <f t="shared" ref="BF154:BF203" si="167">EXP(-1.0587+0.8836*LN(BE154)+0.284)</f>
        <v>43.288912849762468</v>
      </c>
      <c r="BG154" s="20">
        <f t="shared" ref="BG154:BG203" si="168">(BE154+BF154)*0.475*44/12</f>
        <v>373.02531238000211</v>
      </c>
      <c r="BH154" s="59">
        <f t="shared" si="116"/>
        <v>666.35864571333536</v>
      </c>
      <c r="BI154" s="59">
        <f ca="1">AVERAGE(OFFSET($BH$3,0,0,'Données projet'!$E$11+1,1))-AVERAGE(OFFSET($H$3,0,0,'Données projet'!$E$11+1,1))</f>
        <v>213.54857791046686</v>
      </c>
      <c r="BJ154" s="59">
        <f t="shared" si="146"/>
        <v>138.46877538074244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81.993700200269345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81.993700200269345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274.57619581652199</v>
      </c>
      <c r="T155" s="59">
        <f t="shared" si="142"/>
        <v>366.15117322598775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278.21846622758881</v>
      </c>
      <c r="AO155" s="59">
        <f t="shared" si="144"/>
        <v>245.37578316242906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173.6882499999995</v>
      </c>
      <c r="BF155" s="13">
        <f t="shared" si="167"/>
        <v>43.915034185437626</v>
      </c>
      <c r="BG155" s="20">
        <f t="shared" si="168"/>
        <v>378.99238662296966</v>
      </c>
      <c r="BH155" s="59">
        <f t="shared" si="116"/>
        <v>672.32571995630292</v>
      </c>
      <c r="BI155" s="59">
        <f ca="1">AVERAGE(OFFSET($BH$3,0,0,'Données projet'!$E$11+1,1))-AVERAGE(OFFSET($H$3,0,0,'Données projet'!$E$11+1,1))</f>
        <v>213.54857791046686</v>
      </c>
      <c r="BJ155" s="59">
        <f t="shared" si="146"/>
        <v>138.46877538074244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80.385853750560983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80.385853750560983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274.57619581652199</v>
      </c>
      <c r="T156" s="59">
        <f t="shared" si="142"/>
        <v>366.15117322598775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278.21846622758881</v>
      </c>
      <c r="AO156" s="59">
        <f t="shared" si="144"/>
        <v>245.37578316242906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176.48819999999949</v>
      </c>
      <c r="BF156" s="13">
        <f t="shared" si="167"/>
        <v>44.539981694883714</v>
      </c>
      <c r="BG156" s="20">
        <f t="shared" si="168"/>
        <v>384.95741645192157</v>
      </c>
      <c r="BH156" s="59">
        <f t="shared" si="116"/>
        <v>678.29074978525489</v>
      </c>
      <c r="BI156" s="59">
        <f ca="1">AVERAGE(OFFSET($BH$3,0,0,'Données projet'!$E$11+1,1))-AVERAGE(OFFSET($H$3,0,0,'Données projet'!$E$11+1,1))</f>
        <v>213.54857791046686</v>
      </c>
      <c r="BJ156" s="59">
        <f t="shared" si="146"/>
        <v>138.46877538074244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105.95042013547638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105.95042013547638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274.57619581652199</v>
      </c>
      <c r="T157" s="59">
        <f t="shared" si="142"/>
        <v>366.15117322598775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278.21846622758881</v>
      </c>
      <c r="AO157" s="59">
        <f t="shared" si="144"/>
        <v>245.37578316242906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114.74139999999952</v>
      </c>
      <c r="BF157" s="13">
        <f t="shared" si="167"/>
        <v>30.445336927793726</v>
      </c>
      <c r="BG157" s="20">
        <f t="shared" si="168"/>
        <v>252.86690014923991</v>
      </c>
      <c r="BH157" s="59">
        <f t="shared" si="116"/>
        <v>546.20023348257325</v>
      </c>
      <c r="BI157" s="59">
        <f ca="1">AVERAGE(OFFSET($BH$3,0,0,'Données projet'!$E$11+1,1))-AVERAGE(OFFSET($H$3,0,0,'Données projet'!$E$11+1,1))</f>
        <v>213.54857791046686</v>
      </c>
      <c r="BJ157" s="59">
        <f t="shared" si="146"/>
        <v>138.46877538074244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103.87279701999493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103.87279701999493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274.57619581652199</v>
      </c>
      <c r="T158" s="59">
        <f t="shared" si="142"/>
        <v>366.15117322598775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278.21846622758881</v>
      </c>
      <c r="AO158" s="59">
        <f t="shared" si="144"/>
        <v>245.37578316242906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116.43499999999953</v>
      </c>
      <c r="BF158" s="13">
        <f t="shared" si="167"/>
        <v>30.842067793939304</v>
      </c>
      <c r="BG158" s="20">
        <f t="shared" si="168"/>
        <v>256.50755974111013</v>
      </c>
      <c r="BH158" s="59">
        <f t="shared" si="116"/>
        <v>549.84089307444344</v>
      </c>
      <c r="BI158" s="59">
        <f ca="1">AVERAGE(OFFSET($BH$3,0,0,'Données projet'!$E$11+1,1))-AVERAGE(OFFSET($H$3,0,0,'Données projet'!$E$11+1,1))</f>
        <v>213.54857791046686</v>
      </c>
      <c r="BJ158" s="59">
        <f t="shared" si="146"/>
        <v>138.46877538074244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101.83591482658312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101.83591482658312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274.57619581652199</v>
      </c>
      <c r="T159" s="59">
        <f t="shared" si="142"/>
        <v>366.15117322598775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278.21846622758881</v>
      </c>
      <c r="AO159" s="59">
        <f t="shared" si="144"/>
        <v>245.37578316242906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118.12859999999955</v>
      </c>
      <c r="BF159" s="13">
        <f t="shared" si="167"/>
        <v>31.238127501943364</v>
      </c>
      <c r="BG159" s="20">
        <f t="shared" si="168"/>
        <v>260.14705039921722</v>
      </c>
      <c r="BH159" s="59">
        <f t="shared" si="116"/>
        <v>553.48038373255054</v>
      </c>
      <c r="BI159" s="59">
        <f ca="1">AVERAGE(OFFSET($BH$3,0,0,'Données projet'!$E$11+1,1))-AVERAGE(OFFSET($H$3,0,0,'Données projet'!$E$11+1,1))</f>
        <v>213.54857791046686</v>
      </c>
      <c r="BJ159" s="59">
        <f t="shared" si="146"/>
        <v>138.46877538074244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99.838974650608648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99.838974650608648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274.57619581652199</v>
      </c>
      <c r="T160" s="59">
        <f t="shared" si="142"/>
        <v>366.15117322598775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278.21846622758881</v>
      </c>
      <c r="AO160" s="59">
        <f t="shared" si="144"/>
        <v>245.37578316242906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119.82219999999955</v>
      </c>
      <c r="BF160" s="13">
        <f t="shared" si="167"/>
        <v>31.633526785966875</v>
      </c>
      <c r="BG160" s="20">
        <f t="shared" si="168"/>
        <v>263.78539081889153</v>
      </c>
      <c r="BH160" s="59">
        <f t="shared" si="116"/>
        <v>557.11872415222479</v>
      </c>
      <c r="BI160" s="59">
        <f ca="1">AVERAGE(OFFSET($BH$3,0,0,'Données projet'!$E$11+1,1))-AVERAGE(OFFSET($H$3,0,0,'Données projet'!$E$11+1,1))</f>
        <v>213.54857791046686</v>
      </c>
      <c r="BJ160" s="59">
        <f t="shared" si="146"/>
        <v>138.46877538074244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115.57562033539027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115.57562033539027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274.57619581652199</v>
      </c>
      <c r="T161" s="59">
        <f t="shared" si="142"/>
        <v>366.15117322598775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278.21846622758881</v>
      </c>
      <c r="AO161" s="59">
        <f t="shared" si="144"/>
        <v>245.37578316242906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79.513649999999572</v>
      </c>
      <c r="BF161" s="13">
        <f t="shared" si="167"/>
        <v>22.018226855281608</v>
      </c>
      <c r="BG161" s="20">
        <f t="shared" si="168"/>
        <v>176.83468552294804</v>
      </c>
      <c r="BH161" s="59">
        <f t="shared" si="116"/>
        <v>470.16801885628138</v>
      </c>
      <c r="BI161" s="59">
        <f ca="1">AVERAGE(OFFSET($BH$3,0,0,'Données projet'!$E$11+1,1))-AVERAGE(OFFSET($H$3,0,0,'Données projet'!$E$11+1,1))</f>
        <v>213.54857791046686</v>
      </c>
      <c r="BJ161" s="59">
        <f t="shared" si="146"/>
        <v>138.46877538074244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113.30925291478096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113.30925291478096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274.57619581652199</v>
      </c>
      <c r="T162" s="59">
        <f t="shared" si="142"/>
        <v>366.15117322598775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278.21846622758881</v>
      </c>
      <c r="AO162" s="59">
        <f t="shared" si="144"/>
        <v>245.37578316242906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80.564899999999582</v>
      </c>
      <c r="BF162" s="13">
        <f t="shared" si="167"/>
        <v>22.275248501153126</v>
      </c>
      <c r="BG162" s="20">
        <f t="shared" si="168"/>
        <v>179.11325863950762</v>
      </c>
      <c r="BH162" s="59">
        <f t="shared" si="116"/>
        <v>472.44659197284091</v>
      </c>
      <c r="BI162" s="59">
        <f ca="1">AVERAGE(OFFSET($BH$3,0,0,'Données projet'!$E$11+1,1))-AVERAGE(OFFSET($H$3,0,0,'Données projet'!$E$11+1,1))</f>
        <v>213.54857791046686</v>
      </c>
      <c r="BJ162" s="59">
        <f t="shared" si="146"/>
        <v>138.46877538074244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111.08732757694216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111.08732757694216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274.57619581652199</v>
      </c>
      <c r="T163" s="59">
        <f t="shared" si="142"/>
        <v>366.15117322598775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278.21846622758881</v>
      </c>
      <c r="AO163" s="59">
        <f t="shared" si="144"/>
        <v>245.37578316242906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81.616149999999578</v>
      </c>
      <c r="BF163" s="13">
        <f t="shared" si="167"/>
        <v>22.531880055892035</v>
      </c>
      <c r="BG163" s="20">
        <f t="shared" si="168"/>
        <v>181.39115234734456</v>
      </c>
      <c r="BH163" s="59">
        <f t="shared" si="116"/>
        <v>474.72448568067784</v>
      </c>
      <c r="BI163" s="59">
        <f ca="1">AVERAGE(OFFSET($BH$3,0,0,'Données projet'!$E$11+1,1))-AVERAGE(OFFSET($H$3,0,0,'Données projet'!$E$11+1,1))</f>
        <v>213.54857791046686</v>
      </c>
      <c r="BJ163" s="59">
        <f t="shared" si="146"/>
        <v>138.46877538074244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108.90897283973774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108.90897283973774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274.57619581652199</v>
      </c>
      <c r="T164" s="59">
        <f t="shared" si="142"/>
        <v>366.15117322598775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278.21846622758881</v>
      </c>
      <c r="AO164" s="59">
        <f t="shared" si="144"/>
        <v>245.37578316242906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82.667399999999589</v>
      </c>
      <c r="BF164" s="13">
        <f t="shared" si="167"/>
        <v>22.788127124999455</v>
      </c>
      <c r="BG164" s="20">
        <f t="shared" si="168"/>
        <v>183.66837640937331</v>
      </c>
      <c r="BH164" s="59">
        <f t="shared" si="116"/>
        <v>477.00170974270662</v>
      </c>
      <c r="BI164" s="59">
        <f ca="1">AVERAGE(OFFSET($BH$3,0,0,'Données projet'!$E$11+1,1))-AVERAGE(OFFSET($H$3,0,0,'Données projet'!$E$11+1,1))</f>
        <v>213.54857791046686</v>
      </c>
      <c r="BJ164" s="59">
        <f t="shared" si="146"/>
        <v>138.46877538074244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142.13985642477655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142.13985642477655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274.57619581652199</v>
      </c>
      <c r="T165" s="59">
        <f t="shared" si="142"/>
        <v>366.15117322598775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278.21846622758881</v>
      </c>
      <c r="AO165" s="59">
        <f t="shared" si="144"/>
        <v>245.37578316242906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-4.1145540308207271E-13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213.54857791046686</v>
      </c>
      <c r="BJ165" s="59">
        <f t="shared" si="146"/>
        <v>138.46877538074244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139.35258053703851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139.35258053703851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274.57619581652199</v>
      </c>
      <c r="T166" s="59">
        <f t="shared" si="142"/>
        <v>366.15117322598775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278.21846622758881</v>
      </c>
      <c r="AO166" s="59">
        <f t="shared" si="144"/>
        <v>245.37578316242906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-4.1145540308207271E-13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213.54857791046686</v>
      </c>
      <c r="BJ166" s="59">
        <f t="shared" si="146"/>
        <v>138.46877538074244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136.61996142938858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136.61996142938858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274.57619581652199</v>
      </c>
      <c r="T167" s="59">
        <f t="shared" si="142"/>
        <v>366.15117322598775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278.21846622758881</v>
      </c>
      <c r="AO167" s="59">
        <f t="shared" si="144"/>
        <v>245.37578316242906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-4.1145540308207271E-13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213.54857791046686</v>
      </c>
      <c r="BJ167" s="59">
        <f t="shared" si="146"/>
        <v>138.46877538074244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133.9409273157066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133.9409273157066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274.57619581652199</v>
      </c>
      <c r="T168" s="59">
        <f t="shared" si="142"/>
        <v>366.15117322598775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278.21846622758881</v>
      </c>
      <c r="AO168" s="59">
        <f t="shared" si="144"/>
        <v>245.37578316242906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-4.1145540308207271E-13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213.54857791046686</v>
      </c>
      <c r="BJ168" s="59">
        <f t="shared" si="146"/>
        <v>138.46877538074244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131.31442742694446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131.31442742694446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274.57619581652199</v>
      </c>
      <c r="T169" s="59">
        <f t="shared" si="142"/>
        <v>366.15117322598775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278.21846622758881</v>
      </c>
      <c r="AO169" s="59">
        <f t="shared" si="144"/>
        <v>245.37578316242906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-4.1145540308207271E-13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213.54857791046686</v>
      </c>
      <c r="BJ169" s="59">
        <f t="shared" si="146"/>
        <v>138.46877538074244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128.7394315989942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128.7394315989942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274.57619581652199</v>
      </c>
      <c r="T170" s="59">
        <f t="shared" si="142"/>
        <v>366.15117322598775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278.21846622758881</v>
      </c>
      <c r="AO170" s="59">
        <f t="shared" si="144"/>
        <v>245.37578316242906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-4.1145540308207271E-13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213.54857791046686</v>
      </c>
      <c r="BJ170" s="59">
        <f t="shared" si="146"/>
        <v>138.46877538074244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126.21492986863767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126.21492986863767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274.57619581652199</v>
      </c>
      <c r="T171" s="59">
        <f t="shared" si="142"/>
        <v>366.15117322598775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278.21846622758881</v>
      </c>
      <c r="AO171" s="59">
        <f t="shared" si="144"/>
        <v>245.37578316242906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-4.1145540308207271E-13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213.54857791046686</v>
      </c>
      <c r="BJ171" s="59">
        <f t="shared" si="146"/>
        <v>138.46877538074244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123.73993207741941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123.73993207741941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274.57619581652199</v>
      </c>
      <c r="T172" s="59">
        <f t="shared" si="142"/>
        <v>366.15117322598775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278.21846622758881</v>
      </c>
      <c r="AO172" s="59">
        <f t="shared" si="144"/>
        <v>245.37578316242906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-4.1145540308207271E-13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213.54857791046686</v>
      </c>
      <c r="BJ172" s="59">
        <f t="shared" si="146"/>
        <v>138.46877538074244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121.31346748328735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121.31346748328735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274.57619581652199</v>
      </c>
      <c r="T173" s="59">
        <f t="shared" si="142"/>
        <v>366.15117322598775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278.21846622758881</v>
      </c>
      <c r="AO173" s="59">
        <f t="shared" si="144"/>
        <v>245.37578316242906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-4.1145540308207271E-13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213.54857791046686</v>
      </c>
      <c r="BJ173" s="59">
        <f t="shared" si="146"/>
        <v>138.46877538074244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118.93458437984896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118.93458437984896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274.57619581652199</v>
      </c>
      <c r="T174" s="59">
        <f t="shared" si="142"/>
        <v>366.15117322598775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278.21846622758881</v>
      </c>
      <c r="AO174" s="59">
        <f t="shared" si="144"/>
        <v>245.37578316242906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-4.1145540308207271E-13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213.54857791046686</v>
      </c>
      <c r="BJ174" s="59">
        <f t="shared" si="146"/>
        <v>138.46877538074244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116.60234972309357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116.60234972309357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274.57619581652199</v>
      </c>
      <c r="T175" s="59">
        <f t="shared" si="142"/>
        <v>366.15117322598775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278.21846622758881</v>
      </c>
      <c r="AO175" s="59">
        <f t="shared" si="144"/>
        <v>245.37578316242906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-4.1145540308207271E-13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213.54857791046686</v>
      </c>
      <c r="BJ175" s="59">
        <f t="shared" si="146"/>
        <v>138.46877538074244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114.31584876543448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114.31584876543448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274.57619581652199</v>
      </c>
      <c r="T176" s="59">
        <f t="shared" si="142"/>
        <v>366.15117322598775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278.21846622758881</v>
      </c>
      <c r="AO176" s="59">
        <f t="shared" si="144"/>
        <v>245.37578316242906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-4.1145540308207271E-13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213.54857791046686</v>
      </c>
      <c r="BJ176" s="59">
        <f t="shared" si="146"/>
        <v>138.46877538074244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112.0741846969272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112.0741846969272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274.57619581652199</v>
      </c>
      <c r="T177" s="59">
        <f t="shared" si="142"/>
        <v>366.15117322598775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278.21846622758881</v>
      </c>
      <c r="AO177" s="59">
        <f t="shared" si="144"/>
        <v>245.37578316242906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-4.1145540308207271E-13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213.54857791046686</v>
      </c>
      <c r="BJ177" s="59">
        <f t="shared" si="146"/>
        <v>138.46877538074244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109.87647829352329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109.87647829352329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274.57619581652199</v>
      </c>
      <c r="T178" s="59">
        <f t="shared" si="142"/>
        <v>366.15117322598775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278.21846622758881</v>
      </c>
      <c r="AO178" s="59">
        <f t="shared" si="144"/>
        <v>245.37578316242906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-4.1145540308207271E-13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213.54857791046686</v>
      </c>
      <c r="BJ178" s="59">
        <f t="shared" si="146"/>
        <v>138.46877538074244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107.72186757222158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107.72186757222158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274.57619581652199</v>
      </c>
      <c r="T179" s="59">
        <f t="shared" si="142"/>
        <v>366.15117322598775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278.21846622758881</v>
      </c>
      <c r="AO179" s="59">
        <f t="shared" si="144"/>
        <v>245.37578316242906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-4.1145540308207271E-13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213.54857791046686</v>
      </c>
      <c r="BJ179" s="59">
        <f t="shared" si="146"/>
        <v>138.46877538074244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105.60950745298182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105.60950745298182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274.57619581652199</v>
      </c>
      <c r="T180" s="59">
        <f t="shared" si="142"/>
        <v>366.15117322598775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278.21846622758881</v>
      </c>
      <c r="AO180" s="59">
        <f t="shared" si="144"/>
        <v>245.37578316242906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-4.1145540308207271E-13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213.54857791046686</v>
      </c>
      <c r="BJ180" s="59">
        <f t="shared" si="146"/>
        <v>138.46877538074244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103.53856942726789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103.53856942726789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274.57619581652199</v>
      </c>
      <c r="T181" s="59">
        <f t="shared" si="142"/>
        <v>366.15117322598775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278.21846622758881</v>
      </c>
      <c r="AO181" s="59">
        <f t="shared" si="144"/>
        <v>245.37578316242906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-4.1145540308207271E-13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213.54857791046686</v>
      </c>
      <c r="BJ181" s="59">
        <f t="shared" si="146"/>
        <v>138.46877538074244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101.50824123309074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101.50824123309074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274.57619581652199</v>
      </c>
      <c r="T182" s="59">
        <f t="shared" si="142"/>
        <v>366.15117322598775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278.21846622758881</v>
      </c>
      <c r="AO182" s="59">
        <f t="shared" si="144"/>
        <v>245.37578316242906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-4.1145540308207271E-13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213.54857791046686</v>
      </c>
      <c r="BJ182" s="59">
        <f t="shared" si="146"/>
        <v>138.46877538074244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99.517726536423496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99.517726536423496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274.57619581652199</v>
      </c>
      <c r="T183" s="59">
        <f t="shared" si="142"/>
        <v>366.15117322598775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278.21846622758881</v>
      </c>
      <c r="AO183" s="59">
        <f t="shared" si="144"/>
        <v>245.37578316242906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-4.1145540308207271E-13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213.54857791046686</v>
      </c>
      <c r="BJ183" s="59">
        <f t="shared" si="146"/>
        <v>138.46877538074244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97.566244618863806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97.566244618863806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274.57619581652199</v>
      </c>
      <c r="T184" s="59">
        <f t="shared" si="142"/>
        <v>366.15117322598775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278.21846622758881</v>
      </c>
      <c r="AO184" s="59">
        <f t="shared" si="144"/>
        <v>245.37578316242906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-4.1145540308207271E-13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213.54857791046686</v>
      </c>
      <c r="BJ184" s="59">
        <f t="shared" si="146"/>
        <v>138.46877538074244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95.653030071421028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95.653030071421028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274.57619581652199</v>
      </c>
      <c r="T185" s="59">
        <f t="shared" si="142"/>
        <v>366.15117322598775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278.21846622758881</v>
      </c>
      <c r="AO185" s="59">
        <f t="shared" si="144"/>
        <v>245.37578316242906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-4.1145540308207271E-13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213.54857791046686</v>
      </c>
      <c r="BJ185" s="59">
        <f t="shared" si="146"/>
        <v>138.46877538074244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93.777332494307956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93.777332494307956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274.57619581652199</v>
      </c>
      <c r="T186" s="59">
        <f t="shared" si="142"/>
        <v>366.15117322598775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278.21846622758881</v>
      </c>
      <c r="AO186" s="59">
        <f t="shared" si="144"/>
        <v>245.37578316242906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-4.1145540308207271E-13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213.54857791046686</v>
      </c>
      <c r="BJ186" s="59">
        <f t="shared" si="146"/>
        <v>138.46877538074244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91.938416202619507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91.938416202619507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274.57619581652199</v>
      </c>
      <c r="T187" s="59">
        <f t="shared" si="142"/>
        <v>366.15117322598775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278.21846622758881</v>
      </c>
      <c r="AO187" s="59">
        <f t="shared" si="144"/>
        <v>245.37578316242906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-4.1145540308207271E-13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213.54857791046686</v>
      </c>
      <c r="BJ187" s="59">
        <f t="shared" si="146"/>
        <v>138.46877538074244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90.135559937782887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90.135559937782887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274.57619581652199</v>
      </c>
      <c r="T188" s="59">
        <f t="shared" si="142"/>
        <v>366.15117322598775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278.21846622758881</v>
      </c>
      <c r="AO188" s="59">
        <f t="shared" si="144"/>
        <v>245.37578316242906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-4.1145540308207271E-13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213.54857791046686</v>
      </c>
      <c r="BJ188" s="59">
        <f t="shared" si="146"/>
        <v>138.46877538074244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88.368056584665979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88.368056584665979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274.57619581652199</v>
      </c>
      <c r="T189" s="59">
        <f t="shared" si="142"/>
        <v>366.15117322598775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278.21846622758881</v>
      </c>
      <c r="AO189" s="59">
        <f t="shared" si="144"/>
        <v>245.37578316242906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-4.1145540308207271E-13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213.54857791046686</v>
      </c>
      <c r="BJ189" s="59">
        <f t="shared" si="146"/>
        <v>138.46877538074244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86.635212894233092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86.635212894233092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274.57619581652199</v>
      </c>
      <c r="T190" s="59">
        <f t="shared" si="142"/>
        <v>366.15117322598775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278.21846622758881</v>
      </c>
      <c r="AO190" s="59">
        <f t="shared" si="144"/>
        <v>245.37578316242906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-4.1145540308207271E-13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213.54857791046686</v>
      </c>
      <c r="BJ190" s="59">
        <f t="shared" si="146"/>
        <v>138.46877538074244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84.93634921163931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84.93634921163931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274.57619581652199</v>
      </c>
      <c r="T191" s="59">
        <f t="shared" si="142"/>
        <v>366.15117322598775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278.21846622758881</v>
      </c>
      <c r="AO191" s="59">
        <f t="shared" si="144"/>
        <v>245.37578316242906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-4.1145540308207271E-13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213.54857791046686</v>
      </c>
      <c r="BJ191" s="59">
        <f t="shared" si="146"/>
        <v>138.46877538074244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83.270799209656658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83.270799209656658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274.57619581652199</v>
      </c>
      <c r="T192" s="59">
        <f t="shared" si="142"/>
        <v>366.15117322598775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278.21846622758881</v>
      </c>
      <c r="AO192" s="59">
        <f t="shared" si="144"/>
        <v>245.37578316242906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-4.1145540308207271E-13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213.54857791046686</v>
      </c>
      <c r="BJ192" s="59">
        <f t="shared" si="146"/>
        <v>138.46877538074244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81.637909627327701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81.637909627327701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274.57619581652199</v>
      </c>
      <c r="T193" s="59">
        <f t="shared" si="142"/>
        <v>366.15117322598775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278.21846622758881</v>
      </c>
      <c r="AO193" s="59">
        <f t="shared" si="144"/>
        <v>245.37578316242906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-4.1145540308207271E-13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213.54857791046686</v>
      </c>
      <c r="BJ193" s="59">
        <f t="shared" si="146"/>
        <v>138.46877538074244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80.037040013743905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80.037040013743905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274.57619581652199</v>
      </c>
      <c r="T194" s="59">
        <f t="shared" si="142"/>
        <v>366.15117322598775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278.21846622758881</v>
      </c>
      <c r="AO194" s="59">
        <f t="shared" si="144"/>
        <v>245.37578316242906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-4.1145540308207271E-13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213.54857791046686</v>
      </c>
      <c r="BJ194" s="59">
        <f t="shared" si="146"/>
        <v>138.46877538074244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78.467562476848443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78.467562476848443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274.57619581652199</v>
      </c>
      <c r="T195" s="59">
        <f t="shared" si="142"/>
        <v>366.15117322598775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278.21846622758881</v>
      </c>
      <c r="AO195" s="59">
        <f t="shared" si="144"/>
        <v>245.37578316242906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-4.1145540308207271E-13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213.54857791046686</v>
      </c>
      <c r="BJ195" s="59">
        <f t="shared" si="146"/>
        <v>138.46877538074244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76.928861437164727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76.928861437164727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274.57619581652199</v>
      </c>
      <c r="T196" s="59">
        <f t="shared" si="142"/>
        <v>366.15117322598775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278.21846622758881</v>
      </c>
      <c r="AO196" s="59">
        <f t="shared" si="144"/>
        <v>245.37578316242906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-4.1145540308207271E-13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213.54857791046686</v>
      </c>
      <c r="BJ196" s="59">
        <f t="shared" si="146"/>
        <v>138.46877538074244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75.420333386354244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75.420333386354244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274.57619581652199</v>
      </c>
      <c r="T197" s="59">
        <f t="shared" ref="T197:T203" si="204">$T$3</f>
        <v>366.15117322598775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278.21846622758881</v>
      </c>
      <c r="AO197" s="59">
        <f t="shared" ref="AO197:AO203" si="205">$AO$3</f>
        <v>245.37578316242906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-4.1145540308207271E-13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213.54857791046686</v>
      </c>
      <c r="BJ197" s="59">
        <f t="shared" ref="BJ197:BJ203" si="206">$BJ$3</f>
        <v>138.46877538074244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73.941386650508903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73.941386650508903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274.57619581652199</v>
      </c>
      <c r="T198" s="59">
        <f t="shared" si="204"/>
        <v>366.15117322598775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278.21846622758881</v>
      </c>
      <c r="AO198" s="59">
        <f t="shared" si="205"/>
        <v>245.37578316242906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-4.1145540308207271E-13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213.54857791046686</v>
      </c>
      <c r="BJ198" s="59">
        <f t="shared" si="206"/>
        <v>138.46877538074244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72.491441158085053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72.491441158085053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274.57619581652199</v>
      </c>
      <c r="T199" s="59">
        <f t="shared" si="204"/>
        <v>366.15117322598775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278.21846622758881</v>
      </c>
      <c r="AO199" s="59">
        <f t="shared" si="205"/>
        <v>245.37578316242906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-4.1145540308207271E-13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213.54857791046686</v>
      </c>
      <c r="BJ199" s="59">
        <f t="shared" si="206"/>
        <v>138.46877538074244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71.069928212388206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71.069928212388206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274.57619581652199</v>
      </c>
      <c r="T200" s="59">
        <f t="shared" si="204"/>
        <v>366.15117322598775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278.21846622758881</v>
      </c>
      <c r="AO200" s="59">
        <f t="shared" si="205"/>
        <v>245.37578316242906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-4.1145540308207271E-13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213.54857791046686</v>
      </c>
      <c r="BJ200" s="59">
        <f t="shared" si="206"/>
        <v>138.46877538074244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69.676290268519182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69.676290268519182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274.57619581652199</v>
      </c>
      <c r="T201" s="59">
        <f t="shared" si="204"/>
        <v>366.15117322598775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278.21846622758881</v>
      </c>
      <c r="AO201" s="59">
        <f t="shared" si="205"/>
        <v>245.37578316242906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-4.1145540308207271E-13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213.54857791046686</v>
      </c>
      <c r="BJ201" s="59">
        <f t="shared" si="206"/>
        <v>138.46877538074244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68.30998071469422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68.30998071469422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274.57619581652199</v>
      </c>
      <c r="T202" s="59">
        <f t="shared" si="204"/>
        <v>366.15117322598775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278.21846622758881</v>
      </c>
      <c r="AO202" s="59">
        <f t="shared" si="205"/>
        <v>245.37578316242906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-4.1145540308207271E-13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213.54857791046686</v>
      </c>
      <c r="BJ202" s="59">
        <f t="shared" si="206"/>
        <v>138.46877538074244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66.97046365785323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66.97046365785323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274.57619581652199</v>
      </c>
      <c r="T203" s="59">
        <f t="shared" si="204"/>
        <v>366.15117322598775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278.21846622758881</v>
      </c>
      <c r="AO203" s="59">
        <f t="shared" si="205"/>
        <v>245.37578316242906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-4.1145540308207271E-13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213.54857791046686</v>
      </c>
      <c r="BJ203" s="59">
        <f t="shared" si="206"/>
        <v>138.46877538074244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65.65721371347216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65.65721371347216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1.1608269964373037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2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.75" thickBot="1" x14ac:dyDescent="0.3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2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.75" thickBot="1" x14ac:dyDescent="0.3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25">
      <c r="A93" s="122" t="s">
        <v>68</v>
      </c>
    </row>
    <row r="94" spans="1:14" x14ac:dyDescent="0.25">
      <c r="A94" s="122" t="s">
        <v>69</v>
      </c>
    </row>
    <row r="95" spans="1:14" x14ac:dyDescent="0.2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1.9710000000000001</v>
      </c>
      <c r="C6" s="147">
        <f ca="1">IF(OR('Données projet'!B9="",'Données projet'!C9="",'Données projet'!C9=0%),0,Calculateur!S3)</f>
        <v>274.57619581652199</v>
      </c>
      <c r="D6" s="147">
        <f>IF(OR('Données projet'!B9="",'Données projet'!C9="",'Données projet'!C9=0%),0,Calculateur!T3)</f>
        <v>366.15117322598775</v>
      </c>
      <c r="E6" s="147">
        <f ca="1">MIN(C6,D6)</f>
        <v>274.57619581652199</v>
      </c>
      <c r="F6" s="147">
        <f ca="1">E6*B6</f>
        <v>541.18968195436491</v>
      </c>
      <c r="G6" s="147">
        <f ca="1">F6*(100%-'Données projet'!$C$24)*(100%-'Données projet'!$C$25)*(100%-'Données projet'!$C$26)*(100%-'Données projet'!$C$27)</f>
        <v>487.07071375892843</v>
      </c>
      <c r="H6" s="148">
        <f>IF(OR('Données projet'!B9="",'Données projet'!C9="",'Données projet'!C9=0%),0,AVERAGE(Calculateur!$AC$3:$AC$33)*B6)</f>
        <v>24.070634844843912</v>
      </c>
      <c r="I6" s="149">
        <f>H6*(100%-'Données projet'!$C$24)*(100%-'Données projet'!$C$25)*(100%-'Données projet'!$C$26)*(100%-'Données projet'!$C$27)</f>
        <v>21.663571360359523</v>
      </c>
      <c r="J6" s="150">
        <f>IF(OR('Données projet'!B9="",'Données projet'!C9="",'Données projet'!C9=0%),0,SUM(Calculateur!$V$3:$V$33)*VLOOKUP('Données projet'!$B$9,Paramètres!$A$1:$I$89,9,0)*B6)</f>
        <v>150.5343669230769</v>
      </c>
      <c r="K6" s="151">
        <f>J6*(100%-'Données projet'!$C$24)*(100%-'Données projet'!$C$25)*(100%-'Données projet'!$C$26)*(100%-'Données projet'!$C$27)</f>
        <v>135.48093023076922</v>
      </c>
      <c r="L6" s="152">
        <f ca="1">G6+I6+K6</f>
        <v>644.21521535005718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1.9710000000000001</v>
      </c>
      <c r="C7" s="147">
        <f ca="1">IF(OR('Données projet'!B10="",'Données projet'!C10="",'Données projet'!C10=0%),0,Calculateur!AN3)</f>
        <v>278.21846622758881</v>
      </c>
      <c r="D7" s="147">
        <f>IF(OR('Données projet'!B10="",'Données projet'!C10="",'Données projet'!C10=0%),0,Calculateur!AO3)</f>
        <v>245.37578316242906</v>
      </c>
      <c r="E7" s="147">
        <f t="shared" ref="E7:E15" ca="1" si="0">MIN(C7,D7)</f>
        <v>245.37578316242906</v>
      </c>
      <c r="F7" s="147">
        <f t="shared" ref="F7:F15" ca="1" si="1">E7*B7</f>
        <v>483.63566861314769</v>
      </c>
      <c r="G7" s="147">
        <f ca="1">F7*(100%-'Données projet'!$C$24)*(100%-'Données projet'!$C$25)*(100%-'Données projet'!$C$26)*(100%-'Données projet'!$C$27)</f>
        <v>435.27210175183291</v>
      </c>
      <c r="H7" s="155">
        <f>IF(OR('Données projet'!B10="",'Données projet'!C10="",'Données projet'!C10=0%),0,AVERAGE(Calculateur!$AX$3:$AX$33)*B7)</f>
        <v>16.421968712241821</v>
      </c>
      <c r="I7" s="149">
        <f>H7*(100%-'Données projet'!$C$24)*(100%-'Données projet'!$C$25)*(100%-'Données projet'!$C$26)*(100%-'Données projet'!$C$27)</f>
        <v>14.77977184101764</v>
      </c>
      <c r="J7" s="150">
        <f>IF(OR('Données projet'!B10="",'Données projet'!C10="",'Données projet'!C10=0%),0,SUM(Calculateur!$AQ$3:$AQ$33)*VLOOKUP('Données projet'!$B$10,Paramètres!$A$1:$I$89,9,0)*B7)</f>
        <v>121.04684238461537</v>
      </c>
      <c r="K7" s="151">
        <f>J7*(100%-'Données projet'!$C$24)*(100%-'Données projet'!$C$25)*(100%-'Données projet'!$C$26)*(100%-'Données projet'!$C$27)</f>
        <v>108.94215814615384</v>
      </c>
      <c r="L7" s="152">
        <f t="shared" ref="L7:L15" ca="1" si="2">G7+I7+K7</f>
        <v>558.99403173900441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0.438</v>
      </c>
      <c r="C8" s="147">
        <f ca="1">IF(OR('Données projet'!B11="",'Données projet'!C11="",'Données projet'!C11=0%),0,Calculateur!BI3)</f>
        <v>213.54857791046686</v>
      </c>
      <c r="D8" s="147">
        <f>IF(OR('Données projet'!B11="",'Données projet'!C11="",'Données projet'!C11=0%),0,Calculateur!BJ3)</f>
        <v>138.46877538074244</v>
      </c>
      <c r="E8" s="147">
        <f t="shared" ca="1" si="0"/>
        <v>138.46877538074244</v>
      </c>
      <c r="F8" s="147">
        <f t="shared" ca="1" si="1"/>
        <v>60.649323616765187</v>
      </c>
      <c r="G8" s="147">
        <f ca="1">F8*(100%-'Données projet'!$C$24)*(100%-'Données projet'!$C$25)*(100%-'Données projet'!$C$26)*(100%-'Données projet'!$C$27)</f>
        <v>54.584391255088669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54.584391255088669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1085.4746741842778</v>
      </c>
      <c r="G16" s="166">
        <f t="shared" ca="1" si="3"/>
        <v>976.92720676584997</v>
      </c>
      <c r="H16" s="167">
        <f t="shared" si="3"/>
        <v>40.492603557085729</v>
      </c>
      <c r="I16" s="167">
        <f t="shared" si="3"/>
        <v>36.443343201377161</v>
      </c>
      <c r="J16" s="168">
        <f t="shared" si="3"/>
        <v>271.58120930769229</v>
      </c>
      <c r="K16" s="168">
        <f t="shared" si="3"/>
        <v>244.42308837692306</v>
      </c>
      <c r="L16" s="169">
        <f t="shared" ca="1" si="3"/>
        <v>1257.7936383441502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3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1.9710000000000001</v>
      </c>
      <c r="V10" s="177">
        <f>U10*T10</f>
        <v>7143.1645025841726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1.9710000000000001</v>
      </c>
      <c r="V11" s="177">
        <f t="shared" ref="V11" si="0">U11*T11</f>
        <v>2399.8877867201968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708.90487280046784</v>
      </c>
      <c r="U12" s="178">
        <f>'Données projet'!D11</f>
        <v>0.438</v>
      </c>
      <c r="V12" s="177">
        <f t="shared" ref="V12:V19" si="1">U12*T12</f>
        <v>310.50033428660493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39.999999999999986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1199.9999999999995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9132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-28422.198572581274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903.65725291542697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-29325.855825496699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17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18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44</v>
      </c>
      <c r="B86" s="181">
        <f>'Données projet'!D89</f>
        <v>64.416666666666657</v>
      </c>
      <c r="C86" s="191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51</v>
      </c>
      <c r="B87" s="181">
        <f>'Données projet'!D90</f>
        <v>37.685897435897431</v>
      </c>
      <c r="C87" s="191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59</v>
      </c>
      <c r="B88" s="181">
        <f>'Données projet'!D91</f>
        <v>38.942307692307693</v>
      </c>
      <c r="C88" s="191">
        <v>50</v>
      </c>
      <c r="D88" s="179">
        <f t="shared" si="6"/>
        <v>1947.1153846153848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67</v>
      </c>
      <c r="B89" s="181">
        <f>'Données projet'!D92</f>
        <v>31.993589743589741</v>
      </c>
      <c r="C89" s="191">
        <v>50</v>
      </c>
      <c r="D89" s="179">
        <f t="shared" si="6"/>
        <v>1599.6794871794871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75</v>
      </c>
      <c r="B90" s="181">
        <f>'Données projet'!D93</f>
        <v>30.916666666666664</v>
      </c>
      <c r="C90" s="191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84</v>
      </c>
      <c r="B91" s="181">
        <f>'Données projet'!D94</f>
        <v>35.083333333333329</v>
      </c>
      <c r="C91" s="191">
        <v>100</v>
      </c>
      <c r="D91" s="179">
        <f t="shared" si="6"/>
        <v>3508.333333333333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93</v>
      </c>
      <c r="B92" s="181">
        <f>'Données projet'!D95</f>
        <v>30.083333333333332</v>
      </c>
      <c r="C92" s="191">
        <v>100</v>
      </c>
      <c r="D92" s="179">
        <f t="shared" si="6"/>
        <v>3008.333333333333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103</v>
      </c>
      <c r="B93" s="181">
        <f>'Données projet'!D96</f>
        <v>39.512820512820511</v>
      </c>
      <c r="C93" s="191">
        <v>150</v>
      </c>
      <c r="D93" s="179">
        <f t="shared" si="6"/>
        <v>5926.9230769230762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113</v>
      </c>
      <c r="B94" s="181">
        <f>'Données projet'!D97</f>
        <v>31.602564102564099</v>
      </c>
      <c r="C94" s="191">
        <v>150</v>
      </c>
      <c r="D94" s="179">
        <f t="shared" si="6"/>
        <v>4740.3846153846152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125</v>
      </c>
      <c r="B95" s="181">
        <f>'Données projet'!D98</f>
        <v>48.160256410256409</v>
      </c>
      <c r="C95" s="191">
        <v>150</v>
      </c>
      <c r="D95" s="179">
        <f t="shared" si="6"/>
        <v>7224.038461538461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137</v>
      </c>
      <c r="B96" s="181">
        <f>'Données projet'!D99</f>
        <v>51.160256410256409</v>
      </c>
      <c r="C96" s="191">
        <v>200</v>
      </c>
      <c r="D96" s="179">
        <f t="shared" si="6"/>
        <v>10232.051282051281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149</v>
      </c>
      <c r="B97" s="181">
        <f>'Données projet'!D100</f>
        <v>120.50641025641026</v>
      </c>
      <c r="C97" s="191">
        <v>200</v>
      </c>
      <c r="D97" s="179">
        <f t="shared" si="6"/>
        <v>24101.282051282051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153</v>
      </c>
      <c r="B98" s="181">
        <f>'Données projet'!D101</f>
        <v>70.115384615384613</v>
      </c>
      <c r="C98" s="191">
        <v>200</v>
      </c>
      <c r="D98" s="179">
        <f t="shared" si="6"/>
        <v>14023.076923076922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157</v>
      </c>
      <c r="B99" s="181">
        <f>'Données projet'!D102</f>
        <v>45.71153846153846</v>
      </c>
      <c r="C99" s="191">
        <v>200</v>
      </c>
      <c r="D99" s="179">
        <f t="shared" si="6"/>
        <v>9142.3076923076915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161</v>
      </c>
      <c r="B100" s="181">
        <f>'Données projet'!D103</f>
        <v>91.365384615384613</v>
      </c>
      <c r="C100" s="191">
        <v>200</v>
      </c>
      <c r="D100" s="179">
        <f t="shared" si="6"/>
        <v>18273.076923076922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02E37050-51D2-44B6-8126-60871BDCF8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2024-11-28T14:21:46Z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