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REENWOOD - Belin-Beliet (33)\Dossier LBC\"/>
    </mc:Choice>
  </mc:AlternateContent>
  <xr:revisionPtr revIDLastSave="0" documentId="13_ncr:1_{4A6B4480-9FBE-4A5D-AEA0-6B7B2661AA37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<sst xmlns="http://schemas.openxmlformats.org/spreadsheetml/2006/main" count="1171" uniqueCount="326">
  <si>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</si>
  <si>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</si>
  <si>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</si>
  <si>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</si>
  <si>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</si>
  <si>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</si>
  <si>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</si>
  <si>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</si>
  <si>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</si>
  <si>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</si>
  <si>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</si>
  <si>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</si>
  <si>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</si>
  <si>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</si>
  <si>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</si>
  <si>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</si>
  <si>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</si>
  <si>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</si>
  <si>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</si>
  <si>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</si>
  <si>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</si>
  <si>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</si>
  <si>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</si>
  <si>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</si>
  <si>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</si>
  <si>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</si>
  <si>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</si>
  <si>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</si>
  <si>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</si>
  <si>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</si>
  <si>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</si>
  <si>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</si>
  <si>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</si>
  <si>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</si>
  <si>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</si>
  <si>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</si>
  <si>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</si>
  <si>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</si>
  <si>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</si>
  <si>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</si>
  <si>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</si>
  <si>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</si>
  <si>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</si>
  <si>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</si>
  <si>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</si>
  <si>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</si>
  <si>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</si>
  <si>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</si>
  <si>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</si>
  <si>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</si>
  <si>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</si>
  <si>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</si>
  <si>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</si>
  <si>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</si>
  <si>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</si>
  <si>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</si>
  <si>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</si>
  <si>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</si>
  <si>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</si>
  <si>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</si>
  <si>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</si>
  <si>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</si>
  <si>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</si>
  <si>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</si>
  <si>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</si>
  <si>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</si>
  <si>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</si>
  <si>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</si>
  <si>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</si>
  <si>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</si>
  <si>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</si>
  <si>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</si>
  <si>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</si>
  <si>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</si>
  <si>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</si>
  <si>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</si>
  <si>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</si>
  <si>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</si>
  <si>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</si>
  <si>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</si>
  <si>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</si>
  <si>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</si>
  <si>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</si>
  <si>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</si>
  <si>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</si>
  <si>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</si>
  <si>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</si>
  <si>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</si>
  <si>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</si>
  <si>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</si>
  <si>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</si>
  <si>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</si>
  <si>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</si>
  <si>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</si>
  <si>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</si>
  <si>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</si>
  <si>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</si>
  <si>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</si>
  <si>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</si>
  <si>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</si>
  <si>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</si>
  <si>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</si>
  <si>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</si>
  <si>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</si>
  <si>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</si>
  <si>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</si>
  <si>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</si>
  <si>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</si>
  <si>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</si>
  <si>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</si>
  <si>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</si>
  <si>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</si>
  <si>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</si>
  <si>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</si>
  <si>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</si>
  <si>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</si>
  <si>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</si>
  <si>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</si>
  <si>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</si>
  <si>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</si>
  <si>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</si>
  <si>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</si>
  <si>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</si>
  <si>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</si>
  <si>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</si>
  <si>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</si>
  <si>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</si>
  <si>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</si>
  <si>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</si>
  <si>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</si>
  <si>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</si>
  <si>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</si>
  <si>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</si>
  <si>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</si>
  <si>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</si>
  <si>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</si>
  <si>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</si>
  <si>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</si>
  <si>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</si>
  <si>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</si>
  <si>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</si>
  <si>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</si>
  <si>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</si>
  <si>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</si>
  <si>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</si>
  <si>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</si>
  <si>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</si>
  <si>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</si>
  <si>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</si>
  <si>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</si>
  <si>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</si>
  <si>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</si>
  <si>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</si>
  <si>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</si>
  <si>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</si>
  <si>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</si>
  <si>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</si>
  <si>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</si>
  <si>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</si>
  <si>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</si>
  <si>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</si>
  <si>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</si>
  <si>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</si>
  <si>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</si>
  <si>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</si>
  <si>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</si>
  <si>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</si>
  <si>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</si>
  <si>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</si>
  <si>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</si>
  <si>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</si>
  <si>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</si>
  <si>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</si>
  <si>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</si>
  <si>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</si>
  <si>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</si>
  <si>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</si>
  <si>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</si>
  <si>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</si>
  <si>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</si>
  <si>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</si>
  <si>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</si>
  <si>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</si>
  <si>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</si>
  <si>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</si>
  <si>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</si>
  <si>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</si>
  <si>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</si>
  <si>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</si>
  <si>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</si>
  <si>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</si>
  <si>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</si>
  <si>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</si>
  <si>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</si>
  <si>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</si>
  <si>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</si>
  <si>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</si>
  <si>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</si>
  <si>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</si>
  <si>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</si>
  <si>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</si>
  <si>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</si>
  <si>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</si>
  <si>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</si>
  <si>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</si>
  <si>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</si>
  <si>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</si>
  <si>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</si>
  <si>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</si>
  <si>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</si>
  <si>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</si>
  <si>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</si>
  <si>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</si>
  <si>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</si>
  <si>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</si>
  <si>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</si>
  <si>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</si>
  <si>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</si>
  <si>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</si>
  <si>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</si>
  <si>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</si>
  <si>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</si>
  <si>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</si>
  <si>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</si>
  <si>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</si>
  <si>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</si>
  <si>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</si>
  <si>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</si>
  <si>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</si>
  <si>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</si>
  <si>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</si>
  <si>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</si>
  <si>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</si>
  <si>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</si>
  <si>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</si>
  <si>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</si>
  <si>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</si>
  <si>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</si>
  <si>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</si>
  <si>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</si>
  <si>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</si>
  <si>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</si>
  <si>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</si>
  <si>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</si>
  <si>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</si>
  <si>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</si>
  <si>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</si>
  <si>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</si>
  <si>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</si>
  <si>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</si>
  <si>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</si>
  <si>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</si>
  <si>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</si>
  <si>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</si>
  <si>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</si>
  <si>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</si>
  <si>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</si>
  <si>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</si>
  <si>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</si>
  <si>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</si>
  <si>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</si>
  <si>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</si>
  <si>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</si>
  <si>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</si>
  <si>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</si>
  <si>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</si>
  <si>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</si>
  <si>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</si>
  <si>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</si>
  <si>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</si>
  <si>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</si>
  <si>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</si>
  <si>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</si>
  <si>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</si>
  <si>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</si>
  <si>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</si>
  <si>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</si>
  <si>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</si>
  <si>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</si>
  <si>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</si>
  <si>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</si>
  <si>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</si>
  <si>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</si>
  <si>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</si>
  <si>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</si>
  <si>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</si>
  <si>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</si>
  <si>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</si>
  <si>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</si>
  <si>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</si>
  <si>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</si>
  <si>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</si>
  <si>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</si>
  <si>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</si>
  <si>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</si>
  <si>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</si>
  <si>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</si>
  <si>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</si>
  <si>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</si>
  <si>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</si>
  <si>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</si>
  <si>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</si>
  <si>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</si>
  <si>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</si>
  <si>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</si>
  <si>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</si>
  <si>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</si>
  <si>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</si>
  <si>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</si>
  <si>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</si>
  <si>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</si>
  <si>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</si>
  <si>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</si>
  <si>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</si>
  <si>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</si>
  <si>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</si>
  <si>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</si>
  <si>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</si>
  <si>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</si>
  <si>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</si>
  <si>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</si>
  <si>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</si>
  <si>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</si>
  <si>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</si>
  <si>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</si>
  <si>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chêne 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</si>
</sst>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3.3988447655877327</c:v>
                </c:pt>
                <c:pt idx="2">
                  <c:v>4.0063178504214578</c:v>
                </c:pt>
                <c:pt idx="3">
                  <c:v>4.7227575716915684</c:v>
                </c:pt>
                <c:pt idx="4">
                  <c:v>5.5677765638419956</c:v>
                </c:pt>
                <c:pt idx="5">
                  <c:v>6.5645287036091462</c:v>
                </c:pt>
                <c:pt idx="6">
                  <c:v>7.74035039721337</c:v>
                </c:pt>
                <c:pt idx="7">
                  <c:v>9.1275183141814384</c:v>
                </c:pt>
                <c:pt idx="8">
                  <c:v>10.7641447651161</c:v>
                </c:pt>
                <c:pt idx="9">
                  <c:v>12.695235788134896</c:v>
                </c:pt>
                <c:pt idx="10">
                  <c:v>14.973941583161505</c:v>
                </c:pt>
                <c:pt idx="11">
                  <c:v>17.663034344276738</c:v>
                </c:pt>
                <c:pt idx="12">
                  <c:v>20.83665494119186</c:v>
                </c:pt>
                <c:pt idx="13">
                  <c:v>24.582377472990316</c:v>
                </c:pt>
                <c:pt idx="14">
                  <c:v>29.003649675287779</c:v>
                </c:pt>
                <c:pt idx="15">
                  <c:v>34.222677759995427</c:v>
                </c:pt>
                <c:pt idx="16">
                  <c:v>40.383836805712463</c:v>
                </c:pt>
                <c:pt idx="17">
                  <c:v>47.657702652443085</c:v>
                </c:pt>
                <c:pt idx="18">
                  <c:v>56.245818808260594</c:v>
                </c:pt>
                <c:pt idx="19">
                  <c:v>66.386332646599115</c:v>
                </c:pt>
                <c:pt idx="20">
                  <c:v>78.360659751606121</c:v>
                </c:pt>
                <c:pt idx="21">
                  <c:v>92.501364354563762</c:v>
                </c:pt>
                <c:pt idx="22">
                  <c:v>109.20147822446989</c:v>
                </c:pt>
                <c:pt idx="23">
                  <c:v>128.9255211103534</c:v>
                </c:pt>
                <c:pt idx="24">
                  <c:v>152.22253404193577</c:v>
                </c:pt>
                <c:pt idx="25">
                  <c:v>179.7414938524295</c:v>
                </c:pt>
                <c:pt idx="26">
                  <c:v>177.27333024872806</c:v>
                </c:pt>
                <c:pt idx="27">
                  <c:v>194.53421785197463</c:v>
                </c:pt>
                <c:pt idx="28">
                  <c:v>211.75950715739978</c:v>
                </c:pt>
                <c:pt idx="29">
                  <c:v>228.952501957349</c:v>
                </c:pt>
                <c:pt idx="30">
                  <c:v>246.11596889508897</c:v>
                </c:pt>
                <c:pt idx="31">
                  <c:v>213.72599909690823</c:v>
                </c:pt>
                <c:pt idx="32">
                  <c:v>232.87809260519506</c:v>
                </c:pt>
                <c:pt idx="33">
                  <c:v>251.99422148253385</c:v>
                </c:pt>
                <c:pt idx="34">
                  <c:v>271.07749746879057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279.87482760648737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341.29370500183649</c:v>
                </c:pt>
                <c:pt idx="41">
                  <c:v>310.61803673581045</c:v>
                </c:pt>
                <c:pt idx="42">
                  <c:v>331.07553091004479</c:v>
                </c:pt>
                <c:pt idx="43">
                  <c:v>351.50515324795106</c:v>
                </c:pt>
                <c:pt idx="44">
                  <c:v>371.90875069809857</c:v>
                </c:pt>
                <c:pt idx="45">
                  <c:v>392.28795108310914</c:v>
                </c:pt>
                <c:pt idx="46">
                  <c:v>361.71009867648337</c:v>
                </c:pt>
                <c:pt idx="47">
                  <c:v>382.10130629614451</c:v>
                </c:pt>
                <c:pt idx="48">
                  <c:v>402.46886024158624</c:v>
                </c:pt>
                <c:pt idx="49">
                  <c:v>422.81412521128323</c:v>
                </c:pt>
                <c:pt idx="50">
                  <c:v>443.1383239214918</c:v>
                </c:pt>
                <c:pt idx="51">
                  <c:v>411.67535507613934</c:v>
                </c:pt>
                <c:pt idx="52">
                  <c:v>431.04305967702021</c:v>
                </c:pt>
                <c:pt idx="53">
                  <c:v>450.39207405650882</c:v>
                </c:pt>
                <c:pt idx="54">
                  <c:v>469.72331365057767</c:v>
                </c:pt>
                <c:pt idx="55">
                  <c:v>489.03761244496371</c:v>
                </c:pt>
                <c:pt idx="56">
                  <c:v>456.19327286423237</c:v>
                </c:pt>
                <c:pt idx="57">
                  <c:v>474.07047968953492</c:v>
                </c:pt>
                <c:pt idx="58">
                  <c:v>491.93334412983972</c:v>
                </c:pt>
                <c:pt idx="59">
                  <c:v>509.78245999620441</c:v>
                </c:pt>
                <c:pt idx="60">
                  <c:v>527.61837615010927</c:v>
                </c:pt>
                <c:pt idx="61">
                  <c:v>494.34617766082982</c:v>
                </c:pt>
                <c:pt idx="62">
                  <c:v>511.71129412952865</c:v>
                </c:pt>
                <c:pt idx="63">
                  <c:v>529.06396873094207</c:v>
                </c:pt>
                <c:pt idx="64">
                  <c:v>546.40466675747416</c:v>
                </c:pt>
                <c:pt idx="65">
                  <c:v>563.73382157834374</c:v>
                </c:pt>
                <c:pt idx="66">
                  <c:v>529.54581443344262</c:v>
                </c:pt>
                <c:pt idx="67">
                  <c:v>545.92313850649077</c:v>
                </c:pt>
                <c:pt idx="68">
                  <c:v>562.29015617795403</c:v>
                </c:pt>
                <c:pt idx="69">
                  <c:v>578.64720951981633</c:v>
                </c:pt>
                <c:pt idx="70">
                  <c:v>594.99461969957758</c:v>
                </c:pt>
                <c:pt idx="71">
                  <c:v>559.88387470132386</c:v>
                </c:pt>
                <c:pt idx="72">
                  <c:v>575.28037945503661</c:v>
                </c:pt>
                <c:pt idx="73">
                  <c:v>590.66828519192734</c:v>
                </c:pt>
                <c:pt idx="74">
                  <c:v>606.04784736226065</c:v>
                </c:pt>
                <c:pt idx="75">
                  <c:v>621.41930740164844</c:v>
                </c:pt>
                <c:pt idx="76">
                  <c:v>585.37964629167152</c:v>
                </c:pt>
                <c:pt idx="77">
                  <c:v>599.80089073891179</c:v>
                </c:pt>
                <c:pt idx="78">
                  <c:v>614.21492950597724</c:v>
                </c:pt>
                <c:pt idx="79">
                  <c:v>628.62195542698873</c:v>
                </c:pt>
                <c:pt idx="80">
                  <c:v>643.02215178129484</c:v>
                </c:pt>
                <c:pt idx="81">
                  <c:v>606.04784736226065</c:v>
                </c:pt>
                <c:pt idx="82">
                  <c:v>619.49831005268175</c:v>
                </c:pt>
                <c:pt idx="83">
                  <c:v>632.94272333646688</c:v>
                </c:pt>
                <c:pt idx="84">
                  <c:v>646.3812337541533</c:v>
                </c:pt>
                <c:pt idx="85">
                  <c:v>659.81398125926046</c:v>
                </c:pt>
                <c:pt idx="86">
                  <c:v>622.37975992032568</c:v>
                </c:pt>
                <c:pt idx="87">
                  <c:v>635.3428861503254</c:v>
                </c:pt>
                <c:pt idx="88">
                  <c:v>648.30054732947394</c:v>
                </c:pt>
                <c:pt idx="89">
                  <c:v>661.25286802950598</c:v>
                </c:pt>
                <c:pt idx="90">
                  <c:v>674.19996754655403</c:v>
                </c:pt>
                <c:pt idx="91">
                  <c:v>635.82289619917935</c:v>
                </c:pt>
                <c:pt idx="92">
                  <c:v>647.82072993888221</c:v>
                </c:pt>
                <c:pt idx="93">
                  <c:v>659.81398125926</c:v>
                </c:pt>
                <c:pt idx="94">
                  <c:v>671.80274515801261</c:v>
                </c:pt>
                <c:pt idx="95">
                  <c:v>683.78711296727249</c:v>
                </c:pt>
                <c:pt idx="96">
                  <c:v>644.94167141936043</c:v>
                </c:pt>
                <c:pt idx="97">
                  <c:v>656.45632723772906</c:v>
                </c:pt>
                <c:pt idx="98">
                  <c:v>667.96682330576868</c:v>
                </c:pt>
                <c:pt idx="99">
                  <c:v>679.4732413797783</c:v>
                </c:pt>
                <c:pt idx="100">
                  <c:v>690.97566022245337</c:v>
                </c:pt>
                <c:pt idx="101">
                  <c:v>651.17929806084999</c:v>
                </c:pt>
                <c:pt idx="102">
                  <c:v>661.73248262190066</c:v>
                </c:pt>
                <c:pt idx="103">
                  <c:v>672.28220367940514</c:v>
                </c:pt>
                <c:pt idx="104">
                  <c:v>682.82852322779843</c:v>
                </c:pt>
                <c:pt idx="105">
                  <c:v>693.37150119100806</c:v>
                </c:pt>
                <c:pt idx="106">
                  <c:v>655.49693261541245</c:v>
                </c:pt>
                <c:pt idx="107">
                  <c:v>665.56914225443347</c:v>
                </c:pt>
                <c:pt idx="108">
                  <c:v>675.63821687718735</c:v>
                </c:pt>
                <c:pt idx="109">
                  <c:v>685.70420977768742</c:v>
                </c:pt>
                <c:pt idx="110">
                  <c:v>695.76717255815322</c:v>
                </c:pt>
                <c:pt idx="111">
                  <c:v>659.33433798500698</c:v>
                </c:pt>
                <c:pt idx="112">
                  <c:v>668.44633825452308</c:v>
                </c:pt>
                <c:pt idx="113">
                  <c:v>677.5557848496743</c:v>
                </c:pt>
                <c:pt idx="114">
                  <c:v>686.66271693662009</c:v>
                </c:pt>
                <c:pt idx="115">
                  <c:v>695.76717255815345</c:v>
                </c:pt>
                <c:pt idx="116">
                  <c:v>661.25286802950575</c:v>
                </c:pt>
                <c:pt idx="117">
                  <c:v>669.88484068221362</c:v>
                </c:pt>
                <c:pt idx="118">
                  <c:v>678.51452702253539</c:v>
                </c:pt>
                <c:pt idx="119">
                  <c:v>687.14196022370061</c:v>
                </c:pt>
                <c:pt idx="120">
                  <c:v>695.76717255815367</c:v>
                </c:pt>
                <c:pt idx="121">
                  <c:v>3.5126381983529106E-12</c:v>
                </c:pt>
                <c:pt idx="122">
                  <c:v>3.5126381983529106E-12</c:v>
                </c:pt>
                <c:pt idx="123">
                  <c:v>3.5126381983529106E-12</c:v>
                </c:pt>
                <c:pt idx="124">
                  <c:v>3.5126381983529106E-12</c:v>
                </c:pt>
                <c:pt idx="125">
                  <c:v>3.5126381983529106E-12</c:v>
                </c:pt>
                <c:pt idx="126">
                  <c:v>3.5126381983529106E-12</c:v>
                </c:pt>
                <c:pt idx="127">
                  <c:v>3.5126381983529106E-12</c:v>
                </c:pt>
                <c:pt idx="128">
                  <c:v>3.5126381983529106E-12</c:v>
                </c:pt>
                <c:pt idx="129">
                  <c:v>3.5126381983529106E-12</c:v>
                </c:pt>
                <c:pt idx="130">
                  <c:v>3.5126381983529106E-12</c:v>
                </c:pt>
                <c:pt idx="131">
                  <c:v>3.5126381983529106E-12</c:v>
                </c:pt>
                <c:pt idx="132">
                  <c:v>3.5126381983529106E-12</c:v>
                </c:pt>
                <c:pt idx="133">
                  <c:v>3.5126381983529106E-12</c:v>
                </c:pt>
                <c:pt idx="134">
                  <c:v>3.5126381983529106E-12</c:v>
                </c:pt>
                <c:pt idx="135">
                  <c:v>3.5126381983529106E-12</c:v>
                </c:pt>
                <c:pt idx="136">
                  <c:v>3.5126381983529106E-12</c:v>
                </c:pt>
                <c:pt idx="137">
                  <c:v>3.5126381983529106E-12</c:v>
                </c:pt>
                <c:pt idx="138">
                  <c:v>3.5126381983529106E-12</c:v>
                </c:pt>
                <c:pt idx="139">
                  <c:v>3.5126381983529106E-12</c:v>
                </c:pt>
                <c:pt idx="140">
                  <c:v>3.5126381983529106E-12</c:v>
                </c:pt>
                <c:pt idx="141">
                  <c:v>3.5126381983529106E-12</c:v>
                </c:pt>
                <c:pt idx="142">
                  <c:v>3.5126381983529106E-12</c:v>
                </c:pt>
                <c:pt idx="143">
                  <c:v>3.5126381983529106E-12</c:v>
                </c:pt>
                <c:pt idx="144">
                  <c:v>3.5126381983529106E-12</c:v>
                </c:pt>
                <c:pt idx="145">
                  <c:v>3.5126381983529106E-12</c:v>
                </c:pt>
                <c:pt idx="146">
                  <c:v>3.5126381983529106E-12</c:v>
                </c:pt>
                <c:pt idx="147">
                  <c:v>3.5126381983529106E-12</c:v>
                </c:pt>
                <c:pt idx="148">
                  <c:v>3.5126381983529106E-12</c:v>
                </c:pt>
                <c:pt idx="149">
                  <c:v>3.5126381983529106E-12</c:v>
                </c:pt>
                <c:pt idx="150">
                  <c:v>3.5126381983529106E-12</c:v>
                </c:pt>
                <c:pt idx="151">
                  <c:v>3.5126381983529106E-12</c:v>
                </c:pt>
                <c:pt idx="152">
                  <c:v>3.5126381983529106E-12</c:v>
                </c:pt>
                <c:pt idx="153">
                  <c:v>3.5126381983529106E-12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1" sqref="C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17.52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0.57769999999999999</v>
      </c>
      <c r="D9" s="36">
        <f t="shared" ref="D9:D18" si="0">C9*$C$5</f>
        <v>10.121304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324</v>
      </c>
      <c r="C10" s="35">
        <v>0.23669999999999999</v>
      </c>
      <c r="D10" s="36">
        <f t="shared" si="0"/>
        <v>4.1469839999999998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325</v>
      </c>
      <c r="C11" s="35">
        <v>0.18559999999999999</v>
      </c>
      <c r="D11" s="36">
        <f t="shared" si="0"/>
        <v>3.2517119999999995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17.52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vert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vert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344.58222744144365</v>
      </c>
      <c r="BJ3" s="62">
        <f>IF('Données projet'!E11&gt;30,$BH$33-$H$33,LOOKUP('Données projet'!$E$11,$A$3:$A$203,BH3:BH203)-LOOKUP('Données projet'!$E$11,$A$3:$A$203,$H$3:$H$203))</f>
        <v>204.58096083325086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1.3505099630167439</v>
      </c>
      <c r="BF4" s="14">
        <f>EXP(-1.0587+0.8836*LN(BE4)+0.284)</f>
        <v>0.60097985454559089</v>
      </c>
      <c r="BG4" s="22">
        <f t="shared" ref="BG4:BG67" si="7">(BE4+BF4)*0.475*44/12</f>
        <v>3.3988447655877327</v>
      </c>
      <c r="BH4" s="62">
        <f t="shared" ref="BH4:BH67" si="8">BG4+(AY4+AZ4)*44/12</f>
        <v>296.73217809892105</v>
      </c>
      <c r="BI4" s="62">
        <f ca="1">AVERAGE(OFFSET($BH$3,0,0,'Données projet'!$E$11+1,1))-AVERAGE(OFFSET($H$3,0,0,'Données projet'!$E$11+1,1))</f>
        <v>344.58222744144365</v>
      </c>
      <c r="BJ4" s="62">
        <f>$BJ$3</f>
        <v>204.58096083325086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1.6015781174986712</v>
      </c>
      <c r="BF5" s="14">
        <f t="shared" ref="BF5:BF68" si="37">EXP(-1.0587+0.8836*LN(BE5)+0.284)</f>
        <v>0.6987000741308742</v>
      </c>
      <c r="BG5" s="22">
        <f t="shared" si="7"/>
        <v>4.0063178504214578</v>
      </c>
      <c r="BH5" s="62">
        <f t="shared" si="8"/>
        <v>297.33965118375477</v>
      </c>
      <c r="BI5" s="62">
        <f ca="1">AVERAGE(OFFSET($BH$3,0,0,'Données projet'!$E$11+1,1))-AVERAGE(OFFSET($H$3,0,0,'Données projet'!$E$11+1,1))</f>
        <v>344.58222744144365</v>
      </c>
      <c r="BJ5" s="62">
        <f t="shared" ref="BJ5:BJ68" si="38">$BJ$3</f>
        <v>204.58096083325086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1.8993213946536327</v>
      </c>
      <c r="BF6" s="14">
        <f t="shared" si="37"/>
        <v>0.81230974698745961</v>
      </c>
      <c r="BG6" s="22">
        <f t="shared" si="7"/>
        <v>4.7227575716915684</v>
      </c>
      <c r="BH6" s="62">
        <f t="shared" si="8"/>
        <v>298.05609090502486</v>
      </c>
      <c r="BI6" s="62">
        <f ca="1">AVERAGE(OFFSET($BH$3,0,0,'Données projet'!$E$11+1,1))-AVERAGE(OFFSET($H$3,0,0,'Données projet'!$E$11+1,1))</f>
        <v>344.58222744144365</v>
      </c>
      <c r="BJ6" s="62">
        <f t="shared" si="38"/>
        <v>204.58096083325086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2.2524169884532732</v>
      </c>
      <c r="BF7" s="14">
        <f t="shared" si="37"/>
        <v>0.94439252188662837</v>
      </c>
      <c r="BG7" s="22">
        <f t="shared" si="7"/>
        <v>5.5677765638419956</v>
      </c>
      <c r="BH7" s="62">
        <f t="shared" si="8"/>
        <v>298.90110989717533</v>
      </c>
      <c r="BI7" s="62">
        <f ca="1">AVERAGE(OFFSET($BH$3,0,0,'Données projet'!$E$11+1,1))-AVERAGE(OFFSET($H$3,0,0,'Données projet'!$E$11+1,1))</f>
        <v>344.58222744144365</v>
      </c>
      <c r="BJ7" s="62">
        <f t="shared" si="38"/>
        <v>204.58096083325086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2.6711552368934983</v>
      </c>
      <c r="BF8" s="14">
        <f t="shared" si="37"/>
        <v>1.0979521527385474</v>
      </c>
      <c r="BG8" s="22">
        <f t="shared" si="7"/>
        <v>6.5645287036091462</v>
      </c>
      <c r="BH8" s="62">
        <f t="shared" si="8"/>
        <v>299.89786203694246</v>
      </c>
      <c r="BI8" s="62">
        <f ca="1">AVERAGE(OFFSET($BH$3,0,0,'Données projet'!$E$11+1,1))-AVERAGE(OFFSET($H$3,0,0,'Données projet'!$E$11+1,1))</f>
        <v>344.58222744144365</v>
      </c>
      <c r="BJ8" s="62">
        <f t="shared" si="38"/>
        <v>204.58096083325086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3.1677395154452226</v>
      </c>
      <c r="BF9" s="14">
        <f t="shared" si="37"/>
        <v>1.2764808083136507</v>
      </c>
      <c r="BG9" s="22">
        <f t="shared" si="7"/>
        <v>7.74035039721337</v>
      </c>
      <c r="BH9" s="62">
        <f t="shared" si="8"/>
        <v>301.07368373054669</v>
      </c>
      <c r="BI9" s="62">
        <f ca="1">AVERAGE(OFFSET($BH$3,0,0,'Données projet'!$E$11+1,1))-AVERAGE(OFFSET($H$3,0,0,'Données projet'!$E$11+1,1))</f>
        <v>344.58222744144365</v>
      </c>
      <c r="BJ9" s="62">
        <f t="shared" si="38"/>
        <v>204.58096083325086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3.7566418825523407</v>
      </c>
      <c r="BF10" s="14">
        <f t="shared" si="37"/>
        <v>1.484038489226476</v>
      </c>
      <c r="BG10" s="22">
        <f t="shared" si="7"/>
        <v>9.1275183141814384</v>
      </c>
      <c r="BH10" s="62">
        <f t="shared" si="8"/>
        <v>302.46085164751474</v>
      </c>
      <c r="BI10" s="62">
        <f ca="1">AVERAGE(OFFSET($BH$3,0,0,'Données projet'!$E$11+1,1))-AVERAGE(OFFSET($H$3,0,0,'Données projet'!$E$11+1,1))</f>
        <v>344.58222744144365</v>
      </c>
      <c r="BJ10" s="62">
        <f t="shared" si="38"/>
        <v>204.58096083325086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4.455024841827286</v>
      </c>
      <c r="BF11" s="14">
        <f t="shared" si="37"/>
        <v>1.7253453582393743</v>
      </c>
      <c r="BG11" s="22">
        <f t="shared" si="7"/>
        <v>10.7641447651161</v>
      </c>
      <c r="BH11" s="62">
        <f t="shared" si="8"/>
        <v>304.09747809844941</v>
      </c>
      <c r="BI11" s="62">
        <f ca="1">AVERAGE(OFFSET($BH$3,0,0,'Données projet'!$E$11+1,1))-AVERAGE(OFFSET($H$3,0,0,'Données projet'!$E$11+1,1))</f>
        <v>344.58222744144365</v>
      </c>
      <c r="BJ11" s="62">
        <f t="shared" si="38"/>
        <v>204.58096083325086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5.2832415124471748</v>
      </c>
      <c r="BF12" s="14">
        <f t="shared" si="37"/>
        <v>2.0058890836111387</v>
      </c>
      <c r="BG12" s="22">
        <f t="shared" si="7"/>
        <v>12.695235788134896</v>
      </c>
      <c r="BH12" s="62">
        <f t="shared" si="8"/>
        <v>306.02856912146819</v>
      </c>
      <c r="BI12" s="62">
        <f ca="1">AVERAGE(OFFSET($BH$3,0,0,'Données projet'!$E$11+1,1))-AVERAGE(OFFSET($H$3,0,0,'Données projet'!$E$11+1,1))</f>
        <v>344.58222744144365</v>
      </c>
      <c r="BJ12" s="62">
        <f t="shared" si="38"/>
        <v>204.58096083325086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6.2654287843199503</v>
      </c>
      <c r="BF13" s="14">
        <f t="shared" si="37"/>
        <v>2.3320496366340242</v>
      </c>
      <c r="BG13" s="22">
        <f t="shared" si="7"/>
        <v>14.973941583161505</v>
      </c>
      <c r="BH13" s="62">
        <f t="shared" si="8"/>
        <v>308.3072749164948</v>
      </c>
      <c r="BI13" s="62">
        <f ca="1">AVERAGE(OFFSET($BH$3,0,0,'Données projet'!$E$11+1,1))-AVERAGE(OFFSET($H$3,0,0,'Données projet'!$E$11+1,1))</f>
        <v>344.58222744144365</v>
      </c>
      <c r="BJ13" s="62">
        <f t="shared" si="38"/>
        <v>204.58096083325086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7.4302107444643299</v>
      </c>
      <c r="BF14" s="14">
        <f t="shared" si="37"/>
        <v>2.7112443814361891</v>
      </c>
      <c r="BG14" s="22">
        <f t="shared" si="7"/>
        <v>17.663034344276738</v>
      </c>
      <c r="BH14" s="62">
        <f t="shared" si="8"/>
        <v>310.99636767761007</v>
      </c>
      <c r="BI14" s="62">
        <f ca="1">AVERAGE(OFFSET($BH$3,0,0,'Données projet'!$E$11+1,1))-AVERAGE(OFFSET($H$3,0,0,'Données projet'!$E$11+1,1))</f>
        <v>344.58222744144365</v>
      </c>
      <c r="BJ14" s="62">
        <f t="shared" si="38"/>
        <v>204.58096083325086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8.8115328747041932</v>
      </c>
      <c r="BF15" s="14">
        <f t="shared" si="37"/>
        <v>3.1520967566021385</v>
      </c>
      <c r="BG15" s="22">
        <f t="shared" si="7"/>
        <v>20.83665494119186</v>
      </c>
      <c r="BH15" s="62">
        <f t="shared" si="8"/>
        <v>314.16998827452517</v>
      </c>
      <c r="BI15" s="62">
        <f ca="1">AVERAGE(OFFSET($BH$3,0,0,'Données projet'!$E$11+1,1))-AVERAGE(OFFSET($H$3,0,0,'Données projet'!$E$11+1,1))</f>
        <v>344.58222744144365</v>
      </c>
      <c r="BJ15" s="62">
        <f t="shared" si="38"/>
        <v>204.58096083325086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10.449651331873536</v>
      </c>
      <c r="BF16" s="14">
        <f t="shared" si="37"/>
        <v>3.6646323846759299</v>
      </c>
      <c r="BG16" s="22">
        <f t="shared" si="7"/>
        <v>24.582377472990316</v>
      </c>
      <c r="BH16" s="62">
        <f t="shared" si="8"/>
        <v>317.91571080632366</v>
      </c>
      <c r="BI16" s="62">
        <f ca="1">AVERAGE(OFFSET($BH$3,0,0,'Données projet'!$E$11+1,1))-AVERAGE(OFFSET($H$3,0,0,'Données projet'!$E$11+1,1))</f>
        <v>344.58222744144365</v>
      </c>
      <c r="BJ16" s="62">
        <f t="shared" si="38"/>
        <v>204.58096083325086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12.392306141329817</v>
      </c>
      <c r="BF17" s="14">
        <f t="shared" si="37"/>
        <v>4.2605070693617311</v>
      </c>
      <c r="BG17" s="22">
        <f t="shared" si="7"/>
        <v>29.003649675287779</v>
      </c>
      <c r="BH17" s="62">
        <f t="shared" si="8"/>
        <v>322.33698300862108</v>
      </c>
      <c r="BI17" s="62">
        <f ca="1">AVERAGE(OFFSET($BH$3,0,0,'Données projet'!$E$11+1,1))-AVERAGE(OFFSET($H$3,0,0,'Données projet'!$E$11+1,1))</f>
        <v>344.58222744144365</v>
      </c>
      <c r="BJ17" s="62">
        <f t="shared" si="38"/>
        <v>204.58096083325086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14.696112494397171</v>
      </c>
      <c r="BF18" s="14">
        <f t="shared" si="37"/>
        <v>4.953271865408813</v>
      </c>
      <c r="BG18" s="22">
        <f t="shared" si="7"/>
        <v>34.222677759995427</v>
      </c>
      <c r="BH18" s="62">
        <f t="shared" si="8"/>
        <v>327.55601109332872</v>
      </c>
      <c r="BI18" s="62">
        <f ca="1">AVERAGE(OFFSET($BH$3,0,0,'Données projet'!$E$11+1,1))-AVERAGE(OFFSET($H$3,0,0,'Données projet'!$E$11+1,1))</f>
        <v>344.58222744144365</v>
      </c>
      <c r="BJ18" s="62">
        <f t="shared" si="38"/>
        <v>204.58096083325086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17.428210696608915</v>
      </c>
      <c r="BF19" s="14">
        <f t="shared" si="37"/>
        <v>5.7586812492547006</v>
      </c>
      <c r="BG19" s="22">
        <f t="shared" si="7"/>
        <v>40.383836805712463</v>
      </c>
      <c r="BH19" s="62">
        <f t="shared" si="8"/>
        <v>333.71717013904578</v>
      </c>
      <c r="BI19" s="62">
        <f ca="1">AVERAGE(OFFSET($BH$3,0,0,'Données projet'!$E$11+1,1))-AVERAGE(OFFSET($H$3,0,0,'Données projet'!$E$11+1,1))</f>
        <v>344.58222744144365</v>
      </c>
      <c r="BJ19" s="62">
        <f t="shared" si="38"/>
        <v>204.58096083325086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20.668222851532597</v>
      </c>
      <c r="BF20" s="14">
        <f t="shared" si="37"/>
        <v>6.6950513986739653</v>
      </c>
      <c r="BG20" s="22">
        <f t="shared" si="7"/>
        <v>47.657702652443085</v>
      </c>
      <c r="BH20" s="62">
        <f t="shared" si="8"/>
        <v>340.99103598577642</v>
      </c>
      <c r="BI20" s="62">
        <f ca="1">AVERAGE(OFFSET($BH$3,0,0,'Données projet'!$E$11+1,1))-AVERAGE(OFFSET($H$3,0,0,'Données projet'!$E$11+1,1))</f>
        <v>344.58222744144365</v>
      </c>
      <c r="BJ20" s="62">
        <f t="shared" si="38"/>
        <v>204.58096083325086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24.510573304219449</v>
      </c>
      <c r="BF21" s="14">
        <f t="shared" si="37"/>
        <v>7.7836767292316065</v>
      </c>
      <c r="BG21" s="22">
        <f t="shared" si="7"/>
        <v>56.245818808260594</v>
      </c>
      <c r="BH21" s="62">
        <f t="shared" si="8"/>
        <v>349.57915214159391</v>
      </c>
      <c r="BI21" s="62">
        <f ca="1">AVERAGE(OFFSET($BH$3,0,0,'Données projet'!$E$11+1,1))-AVERAGE(OFFSET($H$3,0,0,'Données projet'!$E$11+1,1))</f>
        <v>344.58222744144365</v>
      </c>
      <c r="BJ21" s="62">
        <f t="shared" si="38"/>
        <v>204.58096083325086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29.067240469442044</v>
      </c>
      <c r="BF22" s="14">
        <f t="shared" si="37"/>
        <v>9.0493141601842488</v>
      </c>
      <c r="BG22" s="22">
        <f t="shared" si="7"/>
        <v>66.386332646599115</v>
      </c>
      <c r="BH22" s="62">
        <f t="shared" si="8"/>
        <v>359.71966597993242</v>
      </c>
      <c r="BI22" s="62">
        <f ca="1">AVERAGE(OFFSET($BH$3,0,0,'Données projet'!$E$11+1,1))-AVERAGE(OFFSET($H$3,0,0,'Données projet'!$E$11+1,1))</f>
        <v>344.58222744144365</v>
      </c>
      <c r="BJ22" s="62">
        <f t="shared" si="38"/>
        <v>204.58096083325086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34.47102024182032</v>
      </c>
      <c r="BF23" s="14">
        <f t="shared" si="37"/>
        <v>10.52074612273822</v>
      </c>
      <c r="BG23" s="22">
        <f t="shared" si="7"/>
        <v>78.360659751606121</v>
      </c>
      <c r="BH23" s="62">
        <f t="shared" si="8"/>
        <v>371.69399308493945</v>
      </c>
      <c r="BI23" s="62">
        <f ca="1">AVERAGE(OFFSET($BH$3,0,0,'Données projet'!$E$11+1,1))-AVERAGE(OFFSET($H$3,0,0,'Données projet'!$E$11+1,1))</f>
        <v>344.58222744144365</v>
      </c>
      <c r="BJ23" s="62">
        <f t="shared" si="38"/>
        <v>204.58096083325086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40.879396094072867</v>
      </c>
      <c r="BF24" s="14">
        <f t="shared" si="37"/>
        <v>12.231435114289109</v>
      </c>
      <c r="BG24" s="22">
        <f t="shared" si="7"/>
        <v>92.501364354563762</v>
      </c>
      <c r="BH24" s="62">
        <f t="shared" si="8"/>
        <v>385.83469768789706</v>
      </c>
      <c r="BI24" s="62">
        <f ca="1">AVERAGE(OFFSET($BH$3,0,0,'Données projet'!$E$11+1,1))-AVERAGE(OFFSET($H$3,0,0,'Données projet'!$E$11+1,1))</f>
        <v>344.58222744144365</v>
      </c>
      <c r="BJ24" s="62">
        <f t="shared" si="38"/>
        <v>204.58096083325086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48.479128650468184</v>
      </c>
      <c r="BF25" s="14">
        <f t="shared" si="37"/>
        <v>14.220284684155688</v>
      </c>
      <c r="BG25" s="22">
        <f t="shared" si="7"/>
        <v>109.20147822446989</v>
      </c>
      <c r="BH25" s="62">
        <f t="shared" si="8"/>
        <v>402.53481155780321</v>
      </c>
      <c r="BI25" s="62">
        <f ca="1">AVERAGE(OFFSET($BH$3,0,0,'Données projet'!$E$11+1,1))-AVERAGE(OFFSET($H$3,0,0,'Données projet'!$E$11+1,1))</f>
        <v>344.58222744144365</v>
      </c>
      <c r="BJ25" s="62">
        <f t="shared" si="38"/>
        <v>204.58096083325086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57.491698490365089</v>
      </c>
      <c r="BF26" s="14">
        <f t="shared" si="37"/>
        <v>16.532524156727764</v>
      </c>
      <c r="BG26" s="22">
        <f t="shared" si="7"/>
        <v>128.9255211103534</v>
      </c>
      <c r="BH26" s="62">
        <f t="shared" si="8"/>
        <v>422.25885444368669</v>
      </c>
      <c r="BI26" s="62">
        <f ca="1">AVERAGE(OFFSET($BH$3,0,0,'Données projet'!$E$11+1,1))-AVERAGE(OFFSET($H$3,0,0,'Données projet'!$E$11+1,1))</f>
        <v>344.58222744144365</v>
      </c>
      <c r="BJ26" s="62">
        <f t="shared" si="38"/>
        <v>204.58096083325086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68.179760802592838</v>
      </c>
      <c r="BF27" s="14">
        <f t="shared" si="37"/>
        <v>19.220737211915747</v>
      </c>
      <c r="BG27" s="22">
        <f t="shared" si="7"/>
        <v>152.22253404193577</v>
      </c>
      <c r="BH27" s="62">
        <f t="shared" si="8"/>
        <v>445.55586737526909</v>
      </c>
      <c r="BI27" s="62">
        <f ca="1">AVERAGE(OFFSET($BH$3,0,0,'Données projet'!$E$11+1,1))-AVERAGE(OFFSET($H$3,0,0,'Données projet'!$E$11+1,1))</f>
        <v>344.58222744144365</v>
      </c>
      <c r="BJ27" s="62">
        <f t="shared" si="38"/>
        <v>204.58096083325086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80.854799999999997</v>
      </c>
      <c r="BF28" s="14">
        <f t="shared" si="37"/>
        <v>22.346057714313609</v>
      </c>
      <c r="BG28" s="22">
        <f t="shared" si="7"/>
        <v>179.7414938524295</v>
      </c>
      <c r="BH28" s="62">
        <f t="shared" si="8"/>
        <v>473.07482718576284</v>
      </c>
      <c r="BI28" s="62">
        <f ca="1">AVERAGE(OFFSET($BH$3,0,0,'Données projet'!$E$11+1,1))-AVERAGE(OFFSET($H$3,0,0,'Données projet'!$E$11+1,1))</f>
        <v>344.58222744144365</v>
      </c>
      <c r="BJ28" s="62">
        <f t="shared" si="38"/>
        <v>204.58096083325086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79.716000000000008</v>
      </c>
      <c r="BF29" s="14">
        <f t="shared" si="37"/>
        <v>22.067730286351054</v>
      </c>
      <c r="BG29" s="22">
        <f t="shared" si="7"/>
        <v>177.27333024872806</v>
      </c>
      <c r="BH29" s="62">
        <f t="shared" si="8"/>
        <v>470.6066635820614</v>
      </c>
      <c r="BI29" s="62">
        <f ca="1">AVERAGE(OFFSET($BH$3,0,0,'Données projet'!$E$11+1,1))-AVERAGE(OFFSET($H$3,0,0,'Données projet'!$E$11+1,1))</f>
        <v>344.58222744144365</v>
      </c>
      <c r="BJ29" s="62">
        <f t="shared" si="38"/>
        <v>204.58096083325086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87.687600000000003</v>
      </c>
      <c r="BF30" s="14">
        <f t="shared" si="37"/>
        <v>24.006687761899297</v>
      </c>
      <c r="BG30" s="22">
        <f t="shared" si="7"/>
        <v>194.53421785197463</v>
      </c>
      <c r="BH30" s="62">
        <f t="shared" si="8"/>
        <v>487.86755118530795</v>
      </c>
      <c r="BI30" s="62">
        <f ca="1">AVERAGE(OFFSET($BH$3,0,0,'Données projet'!$E$11+1,1))-AVERAGE(OFFSET($H$3,0,0,'Données projet'!$E$11+1,1))</f>
        <v>344.58222744144365</v>
      </c>
      <c r="BJ30" s="62">
        <f t="shared" si="38"/>
        <v>204.58096083325086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95.659199999999998</v>
      </c>
      <c r="BF31" s="14">
        <f t="shared" si="37"/>
        <v>25.92520602338745</v>
      </c>
      <c r="BG31" s="22">
        <f t="shared" si="7"/>
        <v>211.75950715739978</v>
      </c>
      <c r="BH31" s="62">
        <f t="shared" si="8"/>
        <v>505.09284049073312</v>
      </c>
      <c r="BI31" s="62">
        <f ca="1">AVERAGE(OFFSET($BH$3,0,0,'Données projet'!$E$11+1,1))-AVERAGE(OFFSET($H$3,0,0,'Données projet'!$E$11+1,1))</f>
        <v>344.58222744144365</v>
      </c>
      <c r="BJ31" s="62">
        <f t="shared" si="38"/>
        <v>204.58096083325086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103.63079999999999</v>
      </c>
      <c r="BF32" s="14">
        <f t="shared" si="37"/>
        <v>27.825181985080775</v>
      </c>
      <c r="BG32" s="22">
        <f t="shared" si="7"/>
        <v>228.952501957349</v>
      </c>
      <c r="BH32" s="62">
        <f t="shared" si="8"/>
        <v>522.28583529068237</v>
      </c>
      <c r="BI32" s="62">
        <f ca="1">AVERAGE(OFFSET($BH$3,0,0,'Données projet'!$E$11+1,1))-AVERAGE(OFFSET($H$3,0,0,'Données projet'!$E$11+1,1))</f>
        <v>344.58222744144365</v>
      </c>
      <c r="BJ32" s="62">
        <f t="shared" si="38"/>
        <v>204.58096083325086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111.60239999999999</v>
      </c>
      <c r="BF33" s="14">
        <f t="shared" si="37"/>
        <v>29.708204150290328</v>
      </c>
      <c r="BG33" s="22">
        <f t="shared" si="7"/>
        <v>246.11596889508897</v>
      </c>
      <c r="BH33" s="62">
        <f t="shared" si="8"/>
        <v>539.44930222842231</v>
      </c>
      <c r="BI33" s="62">
        <f ca="1">AVERAGE(OFFSET($BH$3,0,0,'Données projet'!$E$11+1,1))-AVERAGE(OFFSET($H$3,0,0,'Données projet'!$E$11+1,1))</f>
        <v>344.58222744144365</v>
      </c>
      <c r="BJ33" s="62">
        <f t="shared" si="38"/>
        <v>204.58096083325086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96.570239999999998</v>
      </c>
      <c r="BF34" s="14">
        <f t="shared" si="37"/>
        <v>26.143252304444918</v>
      </c>
      <c r="BG34" s="22">
        <f t="shared" si="7"/>
        <v>213.72599909690823</v>
      </c>
      <c r="BH34" s="62">
        <f t="shared" si="8"/>
        <v>507.05933243024151</v>
      </c>
      <c r="BI34" s="62">
        <f ca="1">AVERAGE(OFFSET($BH$3,0,0,'Données projet'!$E$11+1,1))-AVERAGE(OFFSET($H$3,0,0,'Données projet'!$E$11+1,1))</f>
        <v>344.58222744144365</v>
      </c>
      <c r="BJ34" s="62">
        <f t="shared" si="38"/>
        <v>204.58096083325086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105.45288000000001</v>
      </c>
      <c r="BF35" s="14">
        <f t="shared" si="37"/>
        <v>28.25702962977704</v>
      </c>
      <c r="BG35" s="22">
        <f t="shared" si="7"/>
        <v>232.87809260519506</v>
      </c>
      <c r="BH35" s="62">
        <f t="shared" si="8"/>
        <v>526.21142593852835</v>
      </c>
      <c r="BI35" s="62">
        <f ca="1">AVERAGE(OFFSET($BH$3,0,0,'Données projet'!$E$11+1,1))-AVERAGE(OFFSET($H$3,0,0,'Données projet'!$E$11+1,1))</f>
        <v>344.58222744144365</v>
      </c>
      <c r="BJ35" s="62">
        <f t="shared" si="38"/>
        <v>204.58096083325086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114.33551999999999</v>
      </c>
      <c r="BF36" s="14">
        <f t="shared" si="37"/>
        <v>30.350157406239582</v>
      </c>
      <c r="BG36" s="22">
        <f t="shared" si="7"/>
        <v>251.99422148253385</v>
      </c>
      <c r="BH36" s="62">
        <f t="shared" si="8"/>
        <v>545.32755481586719</v>
      </c>
      <c r="BI36" s="62">
        <f ca="1">AVERAGE(OFFSET($BH$3,0,0,'Données projet'!$E$11+1,1))-AVERAGE(OFFSET($H$3,0,0,'Données projet'!$E$11+1,1))</f>
        <v>344.58222744144365</v>
      </c>
      <c r="BJ36" s="62">
        <f t="shared" si="38"/>
        <v>204.58096083325086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123.21815999999998</v>
      </c>
      <c r="BF37" s="14">
        <f t="shared" si="37"/>
        <v>32.424422278731427</v>
      </c>
      <c r="BG37" s="22">
        <f t="shared" si="7"/>
        <v>271.07749746879057</v>
      </c>
      <c r="BH37" s="62">
        <f t="shared" si="8"/>
        <v>564.41083080212388</v>
      </c>
      <c r="BI37" s="62">
        <f ca="1">AVERAGE(OFFSET($BH$3,0,0,'Données projet'!$E$11+1,1))-AVERAGE(OFFSET($H$3,0,0,'Données projet'!$E$11+1,1))</f>
        <v>344.58222744144365</v>
      </c>
      <c r="BJ37" s="62">
        <f t="shared" si="38"/>
        <v>204.58096083325086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132.10079999999999</v>
      </c>
      <c r="BF38" s="14">
        <f t="shared" si="37"/>
        <v>34.481338697931115</v>
      </c>
      <c r="BG38" s="22">
        <f t="shared" si="7"/>
        <v>290.13055823222999</v>
      </c>
      <c r="BH38" s="62">
        <f t="shared" si="8"/>
        <v>583.46389156556324</v>
      </c>
      <c r="BI38" s="62">
        <f ca="1">AVERAGE(OFFSET($BH$3,0,0,'Données projet'!$E$11+1,1))-AVERAGE(OFFSET($H$3,0,0,'Données projet'!$E$11+1,1))</f>
        <v>344.58222744144365</v>
      </c>
      <c r="BJ38" s="62">
        <f t="shared" si="38"/>
        <v>204.58096083325086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117.75191999999998</v>
      </c>
      <c r="BF39" s="14">
        <f t="shared" si="37"/>
        <v>31.150095841896434</v>
      </c>
      <c r="BG39" s="22">
        <f t="shared" si="7"/>
        <v>259.33767759130296</v>
      </c>
      <c r="BH39" s="62">
        <f t="shared" si="8"/>
        <v>552.67101092463622</v>
      </c>
      <c r="BI39" s="62">
        <f ca="1">AVERAGE(OFFSET($BH$3,0,0,'Données projet'!$E$11+1,1))-AVERAGE(OFFSET($H$3,0,0,'Données projet'!$E$11+1,1))</f>
        <v>344.58222744144365</v>
      </c>
      <c r="BJ39" s="62">
        <f t="shared" si="38"/>
        <v>204.58096083325086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127.31783999999999</v>
      </c>
      <c r="BF40" s="14">
        <f t="shared" si="37"/>
        <v>33.375840922385116</v>
      </c>
      <c r="BG40" s="22">
        <f t="shared" si="7"/>
        <v>279.87482760648737</v>
      </c>
      <c r="BH40" s="62">
        <f t="shared" si="8"/>
        <v>573.20816093982069</v>
      </c>
      <c r="BI40" s="62">
        <f ca="1">AVERAGE(OFFSET($BH$3,0,0,'Données projet'!$E$11+1,1))-AVERAGE(OFFSET($H$3,0,0,'Données projet'!$E$11+1,1))</f>
        <v>344.58222744144365</v>
      </c>
      <c r="BJ40" s="62">
        <f t="shared" si="38"/>
        <v>204.58096083325086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136.88376</v>
      </c>
      <c r="BF41" s="14">
        <f t="shared" si="37"/>
        <v>35.582186102964961</v>
      </c>
      <c r="BG41" s="22">
        <f t="shared" si="7"/>
        <v>300.37818946266395</v>
      </c>
      <c r="BH41" s="62">
        <f t="shared" si="8"/>
        <v>593.71152279599733</v>
      </c>
      <c r="BI41" s="62">
        <f ca="1">AVERAGE(OFFSET($BH$3,0,0,'Données projet'!$E$11+1,1))-AVERAGE(OFFSET($H$3,0,0,'Données projet'!$E$11+1,1))</f>
        <v>344.58222744144365</v>
      </c>
      <c r="BJ41" s="62">
        <f t="shared" si="38"/>
        <v>204.58096083325086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146.44968</v>
      </c>
      <c r="BF42" s="14">
        <f t="shared" si="37"/>
        <v>37.770641329147324</v>
      </c>
      <c r="BG42" s="22">
        <f t="shared" si="7"/>
        <v>320.8503929815983</v>
      </c>
      <c r="BH42" s="62">
        <f t="shared" si="8"/>
        <v>614.18372631493162</v>
      </c>
      <c r="BI42" s="62">
        <f ca="1">AVERAGE(OFFSET($BH$3,0,0,'Données projet'!$E$11+1,1))-AVERAGE(OFFSET($H$3,0,0,'Données projet'!$E$11+1,1))</f>
        <v>344.58222744144365</v>
      </c>
      <c r="BJ42" s="62">
        <f t="shared" si="38"/>
        <v>204.58096083325086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156.01559999999998</v>
      </c>
      <c r="BF43" s="14">
        <f t="shared" si="37"/>
        <v>39.942508135025747</v>
      </c>
      <c r="BG43" s="22">
        <f t="shared" si="7"/>
        <v>341.29370500183649</v>
      </c>
      <c r="BH43" s="62">
        <f t="shared" si="8"/>
        <v>634.6270383351698</v>
      </c>
      <c r="BI43" s="62">
        <f ca="1">AVERAGE(OFFSET($BH$3,0,0,'Données projet'!$E$11+1,1))-AVERAGE(OFFSET($H$3,0,0,'Données projet'!$E$11+1,1))</f>
        <v>344.58222744144365</v>
      </c>
      <c r="BJ43" s="62">
        <f t="shared" si="38"/>
        <v>204.58096083325086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141.66672</v>
      </c>
      <c r="BF44" s="14">
        <f t="shared" si="37"/>
        <v>36.678564250226081</v>
      </c>
      <c r="BG44" s="22">
        <f t="shared" si="7"/>
        <v>310.61803673581045</v>
      </c>
      <c r="BH44" s="62">
        <f t="shared" si="8"/>
        <v>603.95137006914376</v>
      </c>
      <c r="BI44" s="62">
        <f ca="1">AVERAGE(OFFSET($BH$3,0,0,'Données projet'!$E$11+1,1))-AVERAGE(OFFSET($H$3,0,0,'Données projet'!$E$11+1,1))</f>
        <v>344.58222744144365</v>
      </c>
      <c r="BJ44" s="62">
        <f t="shared" si="38"/>
        <v>204.58096083325086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151.23264</v>
      </c>
      <c r="BF45" s="14">
        <f t="shared" si="37"/>
        <v>38.85857391964295</v>
      </c>
      <c r="BG45" s="22">
        <f t="shared" si="7"/>
        <v>331.07553091004479</v>
      </c>
      <c r="BH45" s="62">
        <f t="shared" si="8"/>
        <v>624.40886424337805</v>
      </c>
      <c r="BI45" s="62">
        <f ca="1">AVERAGE(OFFSET($BH$3,0,0,'Données projet'!$E$11+1,1))-AVERAGE(OFFSET($H$3,0,0,'Données projet'!$E$11+1,1))</f>
        <v>344.58222744144365</v>
      </c>
      <c r="BJ45" s="62">
        <f t="shared" si="38"/>
        <v>204.58096083325086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160.79856000000001</v>
      </c>
      <c r="BF46" s="14">
        <f t="shared" si="37"/>
        <v>41.022580620833125</v>
      </c>
      <c r="BG46" s="22">
        <f t="shared" si="7"/>
        <v>351.50515324795106</v>
      </c>
      <c r="BH46" s="62">
        <f t="shared" si="8"/>
        <v>644.83848658128431</v>
      </c>
      <c r="BI46" s="62">
        <f ca="1">AVERAGE(OFFSET($BH$3,0,0,'Données projet'!$E$11+1,1))-AVERAGE(OFFSET($H$3,0,0,'Données projet'!$E$11+1,1))</f>
        <v>344.58222744144365</v>
      </c>
      <c r="BJ46" s="62">
        <f t="shared" si="38"/>
        <v>204.58096083325086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170.36448000000001</v>
      </c>
      <c r="BF47" s="14">
        <f t="shared" si="37"/>
        <v>43.171644802736004</v>
      </c>
      <c r="BG47" s="22">
        <f t="shared" si="7"/>
        <v>371.90875069809857</v>
      </c>
      <c r="BH47" s="62">
        <f t="shared" si="8"/>
        <v>665.24208403143189</v>
      </c>
      <c r="BI47" s="62">
        <f ca="1">AVERAGE(OFFSET($BH$3,0,0,'Données projet'!$E$11+1,1))-AVERAGE(OFFSET($H$3,0,0,'Données projet'!$E$11+1,1))</f>
        <v>344.58222744144365</v>
      </c>
      <c r="BJ47" s="62">
        <f t="shared" si="38"/>
        <v>204.58096083325086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179.93040000000002</v>
      </c>
      <c r="BF48" s="14">
        <f t="shared" si="37"/>
        <v>45.306701100349692</v>
      </c>
      <c r="BG48" s="22">
        <f t="shared" si="7"/>
        <v>392.28795108310914</v>
      </c>
      <c r="BH48" s="62">
        <f t="shared" si="8"/>
        <v>685.62128441644245</v>
      </c>
      <c r="BI48" s="62">
        <f ca="1">AVERAGE(OFFSET($BH$3,0,0,'Données projet'!$E$11+1,1))-AVERAGE(OFFSET($H$3,0,0,'Données projet'!$E$11+1,1))</f>
        <v>344.58222744144365</v>
      </c>
      <c r="BJ48" s="62">
        <f t="shared" si="38"/>
        <v>204.58096083325086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165.58152000000004</v>
      </c>
      <c r="BF49" s="14">
        <f t="shared" si="37"/>
        <v>42.098919431473696</v>
      </c>
      <c r="BG49" s="22">
        <f t="shared" si="7"/>
        <v>361.71009867648337</v>
      </c>
      <c r="BH49" s="62">
        <f t="shared" si="8"/>
        <v>655.04343200981668</v>
      </c>
      <c r="BI49" s="62">
        <f ca="1">AVERAGE(OFFSET($BH$3,0,0,'Données projet'!$E$11+1,1))-AVERAGE(OFFSET($H$3,0,0,'Données projet'!$E$11+1,1))</f>
        <v>344.58222744144365</v>
      </c>
      <c r="BJ49" s="62">
        <f t="shared" si="38"/>
        <v>204.58096083325086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175.14744000000005</v>
      </c>
      <c r="BF50" s="14">
        <f t="shared" si="37"/>
        <v>44.240869835106878</v>
      </c>
      <c r="BG50" s="22">
        <f t="shared" si="7"/>
        <v>382.10130629614451</v>
      </c>
      <c r="BH50" s="62">
        <f t="shared" si="8"/>
        <v>675.43463962947783</v>
      </c>
      <c r="BI50" s="62">
        <f ca="1">AVERAGE(OFFSET($BH$3,0,0,'Données projet'!$E$11+1,1))-AVERAGE(OFFSET($H$3,0,0,'Données projet'!$E$11+1,1))</f>
        <v>344.58222744144365</v>
      </c>
      <c r="BJ50" s="62">
        <f t="shared" si="38"/>
        <v>204.58096083325086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184.71336000000005</v>
      </c>
      <c r="BF51" s="14">
        <f t="shared" si="37"/>
        <v>46.369239181771952</v>
      </c>
      <c r="BG51" s="22">
        <f t="shared" si="7"/>
        <v>402.46886024158624</v>
      </c>
      <c r="BH51" s="62">
        <f t="shared" si="8"/>
        <v>695.80219357491956</v>
      </c>
      <c r="BI51" s="62">
        <f ca="1">AVERAGE(OFFSET($BH$3,0,0,'Données projet'!$E$11+1,1))-AVERAGE(OFFSET($H$3,0,0,'Données projet'!$E$11+1,1))</f>
        <v>344.58222744144365</v>
      </c>
      <c r="BJ51" s="62">
        <f t="shared" si="38"/>
        <v>204.58096083325086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194.27928000000006</v>
      </c>
      <c r="BF52" s="14">
        <f t="shared" si="37"/>
        <v>48.484811030401794</v>
      </c>
      <c r="BG52" s="22">
        <f t="shared" si="7"/>
        <v>422.81412521128323</v>
      </c>
      <c r="BH52" s="62">
        <f t="shared" si="8"/>
        <v>716.14745854461648</v>
      </c>
      <c r="BI52" s="62">
        <f ca="1">AVERAGE(OFFSET($BH$3,0,0,'Données projet'!$E$11+1,1))-AVERAGE(OFFSET($H$3,0,0,'Données projet'!$E$11+1,1))</f>
        <v>344.58222744144365</v>
      </c>
      <c r="BJ52" s="62">
        <f t="shared" si="38"/>
        <v>204.58096083325086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203.84520000000006</v>
      </c>
      <c r="BF53" s="14">
        <f t="shared" si="37"/>
        <v>50.588287419038338</v>
      </c>
      <c r="BG53" s="22">
        <f t="shared" si="7"/>
        <v>443.1383239214918</v>
      </c>
      <c r="BH53" s="62">
        <f t="shared" si="8"/>
        <v>736.47165725482512</v>
      </c>
      <c r="BI53" s="62">
        <f ca="1">AVERAGE(OFFSET($BH$3,0,0,'Données projet'!$E$11+1,1))-AVERAGE(OFFSET($H$3,0,0,'Données projet'!$E$11+1,1))</f>
        <v>344.58222744144365</v>
      </c>
      <c r="BJ53" s="62">
        <f t="shared" si="38"/>
        <v>204.58096083325086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189.04080000000008</v>
      </c>
      <c r="BF54" s="14">
        <f t="shared" si="37"/>
        <v>47.327824924099076</v>
      </c>
      <c r="BG54" s="22">
        <f t="shared" si="7"/>
        <v>411.67535507613934</v>
      </c>
      <c r="BH54" s="62">
        <f t="shared" si="8"/>
        <v>705.0086884094726</v>
      </c>
      <c r="BI54" s="62">
        <f ca="1">AVERAGE(OFFSET($BH$3,0,0,'Données projet'!$E$11+1,1))-AVERAGE(OFFSET($H$3,0,0,'Données projet'!$E$11+1,1))</f>
        <v>344.58222744144365</v>
      </c>
      <c r="BJ54" s="62">
        <f t="shared" si="38"/>
        <v>204.58096083325086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198.15120000000007</v>
      </c>
      <c r="BF55" s="14">
        <f t="shared" si="37"/>
        <v>49.337638092068957</v>
      </c>
      <c r="BG55" s="22">
        <f t="shared" si="7"/>
        <v>431.04305967702021</v>
      </c>
      <c r="BH55" s="62">
        <f t="shared" si="8"/>
        <v>724.37639301035347</v>
      </c>
      <c r="BI55" s="62">
        <f ca="1">AVERAGE(OFFSET($BH$3,0,0,'Données projet'!$E$11+1,1))-AVERAGE(OFFSET($H$3,0,0,'Données projet'!$E$11+1,1))</f>
        <v>344.58222744144365</v>
      </c>
      <c r="BJ55" s="62">
        <f t="shared" si="38"/>
        <v>204.58096083325086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207.26160000000007</v>
      </c>
      <c r="BF56" s="14">
        <f t="shared" si="37"/>
        <v>51.3367200324452</v>
      </c>
      <c r="BG56" s="22">
        <f t="shared" si="7"/>
        <v>450.39207405650882</v>
      </c>
      <c r="BH56" s="62">
        <f t="shared" si="8"/>
        <v>743.72540738984208</v>
      </c>
      <c r="BI56" s="62">
        <f ca="1">AVERAGE(OFFSET($BH$3,0,0,'Données projet'!$E$11+1,1))-AVERAGE(OFFSET($H$3,0,0,'Données projet'!$E$11+1,1))</f>
        <v>344.58222744144365</v>
      </c>
      <c r="BJ56" s="62">
        <f t="shared" si="38"/>
        <v>204.58096083325086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216.37200000000007</v>
      </c>
      <c r="BF57" s="14">
        <f t="shared" si="37"/>
        <v>53.325596354398634</v>
      </c>
      <c r="BG57" s="22">
        <f t="shared" si="7"/>
        <v>469.72331365057767</v>
      </c>
      <c r="BH57" s="62">
        <f t="shared" si="8"/>
        <v>763.05664698391092</v>
      </c>
      <c r="BI57" s="62">
        <f ca="1">AVERAGE(OFFSET($BH$3,0,0,'Données projet'!$E$11+1,1))-AVERAGE(OFFSET($H$3,0,0,'Données projet'!$E$11+1,1))</f>
        <v>344.58222744144365</v>
      </c>
      <c r="BJ57" s="62">
        <f t="shared" si="38"/>
        <v>204.58096083325086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225.4824000000001</v>
      </c>
      <c r="BF58" s="14">
        <f t="shared" si="37"/>
        <v>55.304745901414421</v>
      </c>
      <c r="BG58" s="22">
        <f t="shared" si="7"/>
        <v>489.03761244496371</v>
      </c>
      <c r="BH58" s="62">
        <f t="shared" si="8"/>
        <v>782.37094577829703</v>
      </c>
      <c r="BI58" s="62">
        <f ca="1">AVERAGE(OFFSET($BH$3,0,0,'Données projet'!$E$11+1,1))-AVERAGE(OFFSET($H$3,0,0,'Données projet'!$E$11+1,1))</f>
        <v>344.58222744144365</v>
      </c>
      <c r="BJ58" s="62">
        <f t="shared" si="38"/>
        <v>204.58096083325086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209.99472000000009</v>
      </c>
      <c r="BF59" s="14">
        <f t="shared" si="37"/>
        <v>51.934431883769705</v>
      </c>
      <c r="BG59" s="22">
        <f t="shared" si="7"/>
        <v>456.19327286423237</v>
      </c>
      <c r="BH59" s="62">
        <f t="shared" si="8"/>
        <v>749.52660619756568</v>
      </c>
      <c r="BI59" s="62">
        <f ca="1">AVERAGE(OFFSET($BH$3,0,0,'Données projet'!$E$11+1,1))-AVERAGE(OFFSET($H$3,0,0,'Données projet'!$E$11+1,1))</f>
        <v>344.58222744144365</v>
      </c>
      <c r="BJ59" s="62">
        <f t="shared" si="38"/>
        <v>204.58096083325086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218.42184000000006</v>
      </c>
      <c r="BF60" s="14">
        <f t="shared" si="37"/>
        <v>53.771736855235361</v>
      </c>
      <c r="BG60" s="22">
        <f t="shared" si="7"/>
        <v>474.07047968953492</v>
      </c>
      <c r="BH60" s="62">
        <f t="shared" si="8"/>
        <v>767.40381302286823</v>
      </c>
      <c r="BI60" s="62">
        <f ca="1">AVERAGE(OFFSET($BH$3,0,0,'Données projet'!$E$11+1,1))-AVERAGE(OFFSET($H$3,0,0,'Données projet'!$E$11+1,1))</f>
        <v>344.58222744144365</v>
      </c>
      <c r="BJ60" s="62">
        <f t="shared" si="38"/>
        <v>204.58096083325086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226.84896000000009</v>
      </c>
      <c r="BF61" s="14">
        <f t="shared" si="37"/>
        <v>55.600806964501203</v>
      </c>
      <c r="BG61" s="22">
        <f t="shared" si="7"/>
        <v>491.93334412983972</v>
      </c>
      <c r="BH61" s="62">
        <f t="shared" si="8"/>
        <v>785.26667746317298</v>
      </c>
      <c r="BI61" s="62">
        <f ca="1">AVERAGE(OFFSET($BH$3,0,0,'Données projet'!$E$11+1,1))-AVERAGE(OFFSET($H$3,0,0,'Données projet'!$E$11+1,1))</f>
        <v>344.58222744144365</v>
      </c>
      <c r="BJ61" s="62">
        <f t="shared" si="38"/>
        <v>204.58096083325086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235.27608000000006</v>
      </c>
      <c r="BF62" s="14">
        <f t="shared" si="37"/>
        <v>57.421983155715438</v>
      </c>
      <c r="BG62" s="22">
        <f t="shared" si="7"/>
        <v>509.78245999620441</v>
      </c>
      <c r="BH62" s="62">
        <f t="shared" si="8"/>
        <v>803.11579332953772</v>
      </c>
      <c r="BI62" s="62">
        <f ca="1">AVERAGE(OFFSET($BH$3,0,0,'Données projet'!$E$11+1,1))-AVERAGE(OFFSET($H$3,0,0,'Données projet'!$E$11+1,1))</f>
        <v>344.58222744144365</v>
      </c>
      <c r="BJ62" s="62">
        <f t="shared" si="38"/>
        <v>204.58096083325086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243.70320000000009</v>
      </c>
      <c r="BF63" s="14">
        <f t="shared" si="37"/>
        <v>59.235580564655933</v>
      </c>
      <c r="BG63" s="22">
        <f t="shared" si="7"/>
        <v>527.61837615010927</v>
      </c>
      <c r="BH63" s="62">
        <f t="shared" si="8"/>
        <v>820.95170948344253</v>
      </c>
      <c r="BI63" s="62">
        <f ca="1">AVERAGE(OFFSET($BH$3,0,0,'Données projet'!$E$11+1,1))-AVERAGE(OFFSET($H$3,0,0,'Données projet'!$E$11+1,1))</f>
        <v>344.58222744144365</v>
      </c>
      <c r="BJ63" s="62">
        <f t="shared" si="38"/>
        <v>204.58096083325086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227.98776000000007</v>
      </c>
      <c r="BF64" s="14">
        <f t="shared" si="37"/>
        <v>55.847365929662985</v>
      </c>
      <c r="BG64" s="22">
        <f t="shared" si="7"/>
        <v>494.34617766082982</v>
      </c>
      <c r="BH64" s="62">
        <f t="shared" si="8"/>
        <v>787.67951099416314</v>
      </c>
      <c r="BI64" s="62">
        <f ca="1">AVERAGE(OFFSET($BH$3,0,0,'Données projet'!$E$11+1,1))-AVERAGE(OFFSET($H$3,0,0,'Données projet'!$E$11+1,1))</f>
        <v>344.58222744144365</v>
      </c>
      <c r="BJ64" s="62">
        <f t="shared" si="38"/>
        <v>204.58096083325086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236.18712000000008</v>
      </c>
      <c r="BF65" s="14">
        <f t="shared" si="37"/>
        <v>57.61840772987285</v>
      </c>
      <c r="BG65" s="22">
        <f t="shared" si="7"/>
        <v>511.71129412952865</v>
      </c>
      <c r="BH65" s="62">
        <f t="shared" si="8"/>
        <v>805.04462746286197</v>
      </c>
      <c r="BI65" s="62">
        <f ca="1">AVERAGE(OFFSET($BH$3,0,0,'Données projet'!$E$11+1,1))-AVERAGE(OFFSET($H$3,0,0,'Données projet'!$E$11+1,1))</f>
        <v>344.58222744144365</v>
      </c>
      <c r="BJ65" s="62">
        <f t="shared" si="38"/>
        <v>204.58096083325086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244.38648000000006</v>
      </c>
      <c r="BF66" s="14">
        <f t="shared" si="37"/>
        <v>59.382305874225118</v>
      </c>
      <c r="BG66" s="22">
        <f t="shared" si="7"/>
        <v>529.06396873094207</v>
      </c>
      <c r="BH66" s="62">
        <f t="shared" si="8"/>
        <v>822.39730206427544</v>
      </c>
      <c r="BI66" s="62">
        <f ca="1">AVERAGE(OFFSET($BH$3,0,0,'Données projet'!$E$11+1,1))-AVERAGE(OFFSET($H$3,0,0,'Données projet'!$E$11+1,1))</f>
        <v>344.58222744144365</v>
      </c>
      <c r="BJ66" s="62">
        <f t="shared" si="38"/>
        <v>204.58096083325086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252.58584000000005</v>
      </c>
      <c r="BF67" s="14">
        <f t="shared" si="37"/>
        <v>61.139327516253068</v>
      </c>
      <c r="BG67" s="22">
        <f t="shared" si="7"/>
        <v>546.40466675747416</v>
      </c>
      <c r="BH67" s="62">
        <f t="shared" si="8"/>
        <v>839.73800009080742</v>
      </c>
      <c r="BI67" s="62">
        <f ca="1">AVERAGE(OFFSET($BH$3,0,0,'Données projet'!$E$11+1,1))-AVERAGE(OFFSET($H$3,0,0,'Données projet'!$E$11+1,1))</f>
        <v>344.58222744144365</v>
      </c>
      <c r="BJ67" s="62">
        <f t="shared" si="38"/>
        <v>204.58096083325086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260.78520000000003</v>
      </c>
      <c r="BF68" s="14">
        <f t="shared" si="37"/>
        <v>62.889721480388701</v>
      </c>
      <c r="BG68" s="22">
        <f t="shared" ref="BG68:BG131" si="61">(BE68+BF68)*0.475*44/12</f>
        <v>563.73382157834374</v>
      </c>
      <c r="BH68" s="62">
        <f t="shared" ref="BH68:BH131" si="62">BG68+(AY68+AZ68)*44/12</f>
        <v>857.06715491167711</v>
      </c>
      <c r="BI68" s="62">
        <f ca="1">AVERAGE(OFFSET($BH$3,0,0,'Données projet'!$E$11+1,1))-AVERAGE(OFFSET($H$3,0,0,'Données projet'!$E$11+1,1))</f>
        <v>344.58222744144365</v>
      </c>
      <c r="BJ68" s="62">
        <f t="shared" si="38"/>
        <v>204.58096083325086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244.61424000000005</v>
      </c>
      <c r="BF69" s="14">
        <f t="shared" ref="BF69:BF132" si="91">EXP(-1.0587+0.8836*LN(BE69)+0.284)</f>
        <v>59.431203693842654</v>
      </c>
      <c r="BG69" s="22">
        <f t="shared" si="61"/>
        <v>529.54581443344262</v>
      </c>
      <c r="BH69" s="62">
        <f t="shared" si="62"/>
        <v>822.87914776677599</v>
      </c>
      <c r="BI69" s="62">
        <f ca="1">AVERAGE(OFFSET($BH$3,0,0,'Données projet'!$E$11+1,1))-AVERAGE(OFFSET($H$3,0,0,'Données projet'!$E$11+1,1))</f>
        <v>344.58222744144365</v>
      </c>
      <c r="BJ69" s="62">
        <f t="shared" ref="BJ69:BJ132" si="92">$BJ$3</f>
        <v>204.58096083325086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252.35808000000006</v>
      </c>
      <c r="BF70" s="14">
        <f t="shared" si="91"/>
        <v>61.09061196544927</v>
      </c>
      <c r="BG70" s="22">
        <f t="shared" si="61"/>
        <v>545.92313850649077</v>
      </c>
      <c r="BH70" s="62">
        <f t="shared" si="62"/>
        <v>839.25647183982414</v>
      </c>
      <c r="BI70" s="62">
        <f ca="1">AVERAGE(OFFSET($BH$3,0,0,'Données projet'!$E$11+1,1))-AVERAGE(OFFSET($H$3,0,0,'Données projet'!$E$11+1,1))</f>
        <v>344.58222744144365</v>
      </c>
      <c r="BJ70" s="62">
        <f t="shared" si="92"/>
        <v>204.58096083325086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260.10192000000006</v>
      </c>
      <c r="BF71" s="14">
        <f t="shared" si="91"/>
        <v>62.74410268590654</v>
      </c>
      <c r="BG71" s="22">
        <f t="shared" si="61"/>
        <v>562.29015617795403</v>
      </c>
      <c r="BH71" s="62">
        <f t="shared" si="62"/>
        <v>855.62348951128729</v>
      </c>
      <c r="BI71" s="62">
        <f ca="1">AVERAGE(OFFSET($BH$3,0,0,'Données projet'!$E$11+1,1))-AVERAGE(OFFSET($H$3,0,0,'Données projet'!$E$11+1,1))</f>
        <v>344.58222744144365</v>
      </c>
      <c r="BJ71" s="62">
        <f t="shared" si="92"/>
        <v>204.58096083325086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267.8457600000001</v>
      </c>
      <c r="BF72" s="14">
        <f t="shared" si="91"/>
        <v>64.391872260181529</v>
      </c>
      <c r="BG72" s="22">
        <f t="shared" si="61"/>
        <v>578.64720951981633</v>
      </c>
      <c r="BH72" s="62">
        <f t="shared" si="62"/>
        <v>871.9805428531497</v>
      </c>
      <c r="BI72" s="62">
        <f ca="1">AVERAGE(OFFSET($BH$3,0,0,'Données projet'!$E$11+1,1))-AVERAGE(OFFSET($H$3,0,0,'Données projet'!$E$11+1,1))</f>
        <v>344.58222744144365</v>
      </c>
      <c r="BJ72" s="62">
        <f t="shared" si="92"/>
        <v>204.58096083325086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275.58960000000008</v>
      </c>
      <c r="BF73" s="14">
        <f t="shared" si="91"/>
        <v>66.034105090666486</v>
      </c>
      <c r="BG73" s="22">
        <f t="shared" si="61"/>
        <v>594.99461969957758</v>
      </c>
      <c r="BH73" s="62">
        <f t="shared" si="62"/>
        <v>888.32795303291095</v>
      </c>
      <c r="BI73" s="62">
        <f ca="1">AVERAGE(OFFSET($BH$3,0,0,'Données projet'!$E$11+1,1))-AVERAGE(OFFSET($H$3,0,0,'Données projet'!$E$11+1,1))</f>
        <v>344.58222744144365</v>
      </c>
      <c r="BJ73" s="62">
        <f t="shared" si="92"/>
        <v>204.58096083325086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258.96312000000012</v>
      </c>
      <c r="BF74" s="14">
        <f t="shared" si="91"/>
        <v>62.501305665831744</v>
      </c>
      <c r="BG74" s="22">
        <f t="shared" si="61"/>
        <v>559.88387470132386</v>
      </c>
      <c r="BH74" s="62">
        <f t="shared" si="62"/>
        <v>853.21720803465723</v>
      </c>
      <c r="BI74" s="62">
        <f ca="1">AVERAGE(OFFSET($BH$3,0,0,'Données projet'!$E$11+1,1))-AVERAGE(OFFSET($H$3,0,0,'Données projet'!$E$11+1,1))</f>
        <v>344.58222744144365</v>
      </c>
      <c r="BJ74" s="62">
        <f t="shared" si="92"/>
        <v>204.58096083325086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266.25144000000012</v>
      </c>
      <c r="BF75" s="14">
        <f t="shared" si="91"/>
        <v>64.053084089016153</v>
      </c>
      <c r="BG75" s="22">
        <f t="shared" si="61"/>
        <v>575.28037945503661</v>
      </c>
      <c r="BH75" s="62">
        <f t="shared" si="62"/>
        <v>868.61371278836987</v>
      </c>
      <c r="BI75" s="62">
        <f ca="1">AVERAGE(OFFSET($BH$3,0,0,'Données projet'!$E$11+1,1))-AVERAGE(OFFSET($H$3,0,0,'Données projet'!$E$11+1,1))</f>
        <v>344.58222744144365</v>
      </c>
      <c r="BJ75" s="62">
        <f t="shared" si="92"/>
        <v>204.58096083325086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273.53976000000011</v>
      </c>
      <c r="BF76" s="14">
        <f t="shared" si="91"/>
        <v>65.599925277661526</v>
      </c>
      <c r="BG76" s="22">
        <f t="shared" si="61"/>
        <v>590.66828519192734</v>
      </c>
      <c r="BH76" s="62">
        <f t="shared" si="62"/>
        <v>884.00161852526071</v>
      </c>
      <c r="BI76" s="62">
        <f ca="1">AVERAGE(OFFSET($BH$3,0,0,'Données projet'!$E$11+1,1))-AVERAGE(OFFSET($H$3,0,0,'Données projet'!$E$11+1,1))</f>
        <v>344.58222744144365</v>
      </c>
      <c r="BJ76" s="62">
        <f t="shared" si="92"/>
        <v>204.58096083325086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280.82808000000017</v>
      </c>
      <c r="BF77" s="14">
        <f t="shared" si="91"/>
        <v>67.141975901776362</v>
      </c>
      <c r="BG77" s="22">
        <f t="shared" si="61"/>
        <v>606.04784736226065</v>
      </c>
      <c r="BH77" s="62">
        <f t="shared" si="62"/>
        <v>899.38118069559391</v>
      </c>
      <c r="BI77" s="62">
        <f ca="1">AVERAGE(OFFSET($BH$3,0,0,'Données projet'!$E$11+1,1))-AVERAGE(OFFSET($H$3,0,0,'Données projet'!$E$11+1,1))</f>
        <v>344.58222744144365</v>
      </c>
      <c r="BJ77" s="62">
        <f t="shared" si="92"/>
        <v>204.58096083325086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288.11640000000011</v>
      </c>
      <c r="BF78" s="14">
        <f t="shared" si="91"/>
        <v>68.679374584678442</v>
      </c>
      <c r="BG78" s="22">
        <f t="shared" si="61"/>
        <v>621.41930740164844</v>
      </c>
      <c r="BH78" s="62">
        <f t="shared" si="62"/>
        <v>914.7526407349817</v>
      </c>
      <c r="BI78" s="62">
        <f ca="1">AVERAGE(OFFSET($BH$3,0,0,'Données projet'!$E$11+1,1))-AVERAGE(OFFSET($H$3,0,0,'Données projet'!$E$11+1,1))</f>
        <v>344.58222744144365</v>
      </c>
      <c r="BJ78" s="62">
        <f t="shared" si="92"/>
        <v>204.58096083325086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271.03440000000012</v>
      </c>
      <c r="BF79" s="14">
        <f t="shared" si="91"/>
        <v>65.068746196174914</v>
      </c>
      <c r="BG79" s="22">
        <f t="shared" si="61"/>
        <v>585.37964629167152</v>
      </c>
      <c r="BH79" s="62">
        <f t="shared" si="62"/>
        <v>878.71297962500489</v>
      </c>
      <c r="BI79" s="62">
        <f ca="1">AVERAGE(OFFSET($BH$3,0,0,'Données projet'!$E$11+1,1))-AVERAGE(OFFSET($H$3,0,0,'Données projet'!$E$11+1,1))</f>
        <v>344.58222744144365</v>
      </c>
      <c r="BJ79" s="62">
        <f t="shared" si="92"/>
        <v>204.58096083325086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277.86720000000014</v>
      </c>
      <c r="BF80" s="14">
        <f t="shared" si="91"/>
        <v>66.516086548657384</v>
      </c>
      <c r="BG80" s="22">
        <f t="shared" si="61"/>
        <v>599.80089073891179</v>
      </c>
      <c r="BH80" s="62">
        <f t="shared" si="62"/>
        <v>893.13422407224516</v>
      </c>
      <c r="BI80" s="62">
        <f ca="1">AVERAGE(OFFSET($BH$3,0,0,'Données projet'!$E$11+1,1))-AVERAGE(OFFSET($H$3,0,0,'Données projet'!$E$11+1,1))</f>
        <v>344.58222744144365</v>
      </c>
      <c r="BJ80" s="62">
        <f t="shared" si="92"/>
        <v>204.58096083325086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284.70000000000016</v>
      </c>
      <c r="BF81" s="14">
        <f t="shared" si="91"/>
        <v>67.95928966850353</v>
      </c>
      <c r="BG81" s="22">
        <f t="shared" si="61"/>
        <v>614.21492950597724</v>
      </c>
      <c r="BH81" s="62">
        <f t="shared" si="62"/>
        <v>907.54826283931061</v>
      </c>
      <c r="BI81" s="62">
        <f ca="1">AVERAGE(OFFSET($BH$3,0,0,'Données projet'!$E$11+1,1))-AVERAGE(OFFSET($H$3,0,0,'Données projet'!$E$11+1,1))</f>
        <v>344.58222744144365</v>
      </c>
      <c r="BJ81" s="62">
        <f t="shared" si="92"/>
        <v>204.58096083325086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291.53280000000012</v>
      </c>
      <c r="BF82" s="14">
        <f t="shared" si="91"/>
        <v>69.398466273869005</v>
      </c>
      <c r="BG82" s="22">
        <f t="shared" si="61"/>
        <v>628.62195542698873</v>
      </c>
      <c r="BH82" s="62">
        <f t="shared" si="62"/>
        <v>921.95528876032199</v>
      </c>
      <c r="BI82" s="62">
        <f ca="1">AVERAGE(OFFSET($BH$3,0,0,'Données projet'!$E$11+1,1))-AVERAGE(OFFSET($H$3,0,0,'Données projet'!$E$11+1,1))</f>
        <v>344.58222744144365</v>
      </c>
      <c r="BJ82" s="62">
        <f t="shared" si="92"/>
        <v>204.58096083325086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298.36560000000014</v>
      </c>
      <c r="BF83" s="14">
        <f t="shared" si="91"/>
        <v>70.833721596915623</v>
      </c>
      <c r="BG83" s="22">
        <f t="shared" si="61"/>
        <v>643.02215178129484</v>
      </c>
      <c r="BH83" s="62">
        <f t="shared" si="62"/>
        <v>936.35548511462821</v>
      </c>
      <c r="BI83" s="62">
        <f ca="1">AVERAGE(OFFSET($BH$3,0,0,'Données projet'!$E$11+1,1))-AVERAGE(OFFSET($H$3,0,0,'Données projet'!$E$11+1,1))</f>
        <v>344.58222744144365</v>
      </c>
      <c r="BJ83" s="62">
        <f t="shared" si="92"/>
        <v>204.58096083325086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280.82808000000017</v>
      </c>
      <c r="BF84" s="14">
        <f t="shared" si="91"/>
        <v>67.141975901776362</v>
      </c>
      <c r="BG84" s="22">
        <f t="shared" si="61"/>
        <v>606.04784736226065</v>
      </c>
      <c r="BH84" s="62">
        <f t="shared" si="62"/>
        <v>899.38118069559391</v>
      </c>
      <c r="BI84" s="62">
        <f ca="1">AVERAGE(OFFSET($BH$3,0,0,'Données projet'!$E$11+1,1))-AVERAGE(OFFSET($H$3,0,0,'Données projet'!$E$11+1,1))</f>
        <v>344.58222744144365</v>
      </c>
      <c r="BJ84" s="62">
        <f t="shared" si="92"/>
        <v>204.58096083325086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287.20536000000016</v>
      </c>
      <c r="BF85" s="14">
        <f t="shared" si="91"/>
        <v>68.487449599625734</v>
      </c>
      <c r="BG85" s="22">
        <f t="shared" si="61"/>
        <v>619.49831005268175</v>
      </c>
      <c r="BH85" s="62">
        <f t="shared" si="62"/>
        <v>912.831643386015</v>
      </c>
      <c r="BI85" s="62">
        <f ca="1">AVERAGE(OFFSET($BH$3,0,0,'Données projet'!$E$11+1,1))-AVERAGE(OFFSET($H$3,0,0,'Données projet'!$E$11+1,1))</f>
        <v>344.58222744144365</v>
      </c>
      <c r="BJ85" s="62">
        <f t="shared" si="92"/>
        <v>204.58096083325086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293.58264000000014</v>
      </c>
      <c r="BF86" s="14">
        <f t="shared" si="91"/>
        <v>69.829449953952192</v>
      </c>
      <c r="BG86" s="22">
        <f t="shared" si="61"/>
        <v>632.94272333646688</v>
      </c>
      <c r="BH86" s="62">
        <f t="shared" si="62"/>
        <v>926.27605666980025</v>
      </c>
      <c r="BI86" s="62">
        <f ca="1">AVERAGE(OFFSET($BH$3,0,0,'Données projet'!$E$11+1,1))-AVERAGE(OFFSET($H$3,0,0,'Données projet'!$E$11+1,1))</f>
        <v>344.58222744144365</v>
      </c>
      <c r="BJ86" s="62">
        <f t="shared" si="92"/>
        <v>204.58096083325086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299.95992000000018</v>
      </c>
      <c r="BF87" s="14">
        <f t="shared" si="91"/>
        <v>71.168061102862964</v>
      </c>
      <c r="BG87" s="22">
        <f t="shared" si="61"/>
        <v>646.3812337541533</v>
      </c>
      <c r="BH87" s="62">
        <f t="shared" si="62"/>
        <v>939.71456708748656</v>
      </c>
      <c r="BI87" s="62">
        <f ca="1">AVERAGE(OFFSET($BH$3,0,0,'Données projet'!$E$11+1,1))-AVERAGE(OFFSET($H$3,0,0,'Données projet'!$E$11+1,1))</f>
        <v>344.58222744144365</v>
      </c>
      <c r="BJ87" s="62">
        <f t="shared" si="92"/>
        <v>204.58096083325086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306.33720000000022</v>
      </c>
      <c r="BF88" s="14">
        <f t="shared" si="91"/>
        <v>72.503363402445984</v>
      </c>
      <c r="BG88" s="22">
        <f t="shared" si="61"/>
        <v>659.81398125926046</v>
      </c>
      <c r="BH88" s="62">
        <f t="shared" si="62"/>
        <v>953.14731459259383</v>
      </c>
      <c r="BI88" s="62">
        <f ca="1">AVERAGE(OFFSET($BH$3,0,0,'Données projet'!$E$11+1,1))-AVERAGE(OFFSET($H$3,0,0,'Données projet'!$E$11+1,1))</f>
        <v>344.58222744144365</v>
      </c>
      <c r="BJ88" s="62">
        <f t="shared" si="92"/>
        <v>204.58096083325086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288.5719200000002</v>
      </c>
      <c r="BF89" s="14">
        <f t="shared" si="91"/>
        <v>68.775310576263308</v>
      </c>
      <c r="BG89" s="22">
        <f t="shared" si="61"/>
        <v>622.37975992032568</v>
      </c>
      <c r="BH89" s="62">
        <f t="shared" si="62"/>
        <v>915.71309325365905</v>
      </c>
      <c r="BI89" s="62">
        <f ca="1">AVERAGE(OFFSET($BH$3,0,0,'Données projet'!$E$11+1,1))-AVERAGE(OFFSET($H$3,0,0,'Données projet'!$E$11+1,1))</f>
        <v>344.58222744144365</v>
      </c>
      <c r="BJ89" s="62">
        <f t="shared" si="92"/>
        <v>204.58096083325086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294.72144000000014</v>
      </c>
      <c r="BF90" s="14">
        <f t="shared" si="91"/>
        <v>70.068733866215368</v>
      </c>
      <c r="BG90" s="22">
        <f t="shared" si="61"/>
        <v>635.3428861503254</v>
      </c>
      <c r="BH90" s="62">
        <f t="shared" si="62"/>
        <v>928.67621948365877</v>
      </c>
      <c r="BI90" s="62">
        <f ca="1">AVERAGE(OFFSET($BH$3,0,0,'Données projet'!$E$11+1,1))-AVERAGE(OFFSET($H$3,0,0,'Données projet'!$E$11+1,1))</f>
        <v>344.58222744144365</v>
      </c>
      <c r="BJ90" s="62">
        <f t="shared" si="92"/>
        <v>204.58096083325086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300.87096000000014</v>
      </c>
      <c r="BF91" s="14">
        <f t="shared" si="91"/>
        <v>71.359019327927484</v>
      </c>
      <c r="BG91" s="22">
        <f t="shared" si="61"/>
        <v>648.30054732947394</v>
      </c>
      <c r="BH91" s="62">
        <f t="shared" si="62"/>
        <v>941.63388066280731</v>
      </c>
      <c r="BI91" s="62">
        <f ca="1">AVERAGE(OFFSET($BH$3,0,0,'Données projet'!$E$11+1,1))-AVERAGE(OFFSET($H$3,0,0,'Données projet'!$E$11+1,1))</f>
        <v>344.58222744144365</v>
      </c>
      <c r="BJ91" s="62">
        <f t="shared" si="92"/>
        <v>204.58096083325086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307.02048000000008</v>
      </c>
      <c r="BF92" s="14">
        <f t="shared" si="91"/>
        <v>72.646238485840712</v>
      </c>
      <c r="BG92" s="22">
        <f t="shared" si="61"/>
        <v>661.25286802950598</v>
      </c>
      <c r="BH92" s="62">
        <f t="shared" si="62"/>
        <v>954.58620136283935</v>
      </c>
      <c r="BI92" s="62">
        <f ca="1">AVERAGE(OFFSET($BH$3,0,0,'Données projet'!$E$11+1,1))-AVERAGE(OFFSET($H$3,0,0,'Données projet'!$E$11+1,1))</f>
        <v>344.58222744144365</v>
      </c>
      <c r="BJ92" s="62">
        <f t="shared" si="92"/>
        <v>204.58096083325086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313.17000000000007</v>
      </c>
      <c r="BF93" s="14">
        <f t="shared" si="91"/>
        <v>73.930459835341907</v>
      </c>
      <c r="BG93" s="22">
        <f t="shared" si="61"/>
        <v>674.19996754655403</v>
      </c>
      <c r="BH93" s="62">
        <f t="shared" si="62"/>
        <v>967.53330087988729</v>
      </c>
      <c r="BI93" s="62">
        <f ca="1">AVERAGE(OFFSET($BH$3,0,0,'Données projet'!$E$11+1,1))-AVERAGE(OFFSET($H$3,0,0,'Données projet'!$E$11+1,1))</f>
        <v>344.58222744144365</v>
      </c>
      <c r="BJ93" s="62">
        <f t="shared" si="92"/>
        <v>204.58096083325086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294.94920000000008</v>
      </c>
      <c r="BF94" s="14">
        <f t="shared" si="91"/>
        <v>70.116577722016785</v>
      </c>
      <c r="BG94" s="22">
        <f t="shared" si="61"/>
        <v>635.82289619917935</v>
      </c>
      <c r="BH94" s="62">
        <f t="shared" si="62"/>
        <v>929.15622953251273</v>
      </c>
      <c r="BI94" s="62">
        <f ca="1">AVERAGE(OFFSET($BH$3,0,0,'Données projet'!$E$11+1,1))-AVERAGE(OFFSET($H$3,0,0,'Données projet'!$E$11+1,1))</f>
        <v>344.58222744144365</v>
      </c>
      <c r="BJ94" s="62">
        <f t="shared" si="92"/>
        <v>204.58096083325086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300.64320000000004</v>
      </c>
      <c r="BF95" s="14">
        <f t="shared" si="91"/>
        <v>71.3112860893104</v>
      </c>
      <c r="BG95" s="22">
        <f t="shared" si="61"/>
        <v>647.82072993888221</v>
      </c>
      <c r="BH95" s="62">
        <f t="shared" si="62"/>
        <v>941.15406327221558</v>
      </c>
      <c r="BI95" s="62">
        <f ca="1">AVERAGE(OFFSET($BH$3,0,0,'Données projet'!$E$11+1,1))-AVERAGE(OFFSET($H$3,0,0,'Données projet'!$E$11+1,1))</f>
        <v>344.58222744144365</v>
      </c>
      <c r="BJ95" s="62">
        <f t="shared" si="92"/>
        <v>204.58096083325086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306.33720000000005</v>
      </c>
      <c r="BF96" s="14">
        <f t="shared" si="91"/>
        <v>72.503363402445913</v>
      </c>
      <c r="BG96" s="22">
        <f t="shared" si="61"/>
        <v>659.81398125926</v>
      </c>
      <c r="BH96" s="62">
        <f t="shared" si="62"/>
        <v>953.14731459259337</v>
      </c>
      <c r="BI96" s="62">
        <f ca="1">AVERAGE(OFFSET($BH$3,0,0,'Données projet'!$E$11+1,1))-AVERAGE(OFFSET($H$3,0,0,'Données projet'!$E$11+1,1))</f>
        <v>344.58222744144365</v>
      </c>
      <c r="BJ96" s="62">
        <f t="shared" si="92"/>
        <v>204.58096083325086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312.03120000000007</v>
      </c>
      <c r="BF97" s="14">
        <f t="shared" si="91"/>
        <v>73.69286420555747</v>
      </c>
      <c r="BG97" s="22">
        <f t="shared" si="61"/>
        <v>671.80274515801261</v>
      </c>
      <c r="BH97" s="62">
        <f t="shared" si="62"/>
        <v>965.13607849134587</v>
      </c>
      <c r="BI97" s="62">
        <f ca="1">AVERAGE(OFFSET($BH$3,0,0,'Données projet'!$E$11+1,1))-AVERAGE(OFFSET($H$3,0,0,'Données projet'!$E$11+1,1))</f>
        <v>344.58222744144365</v>
      </c>
      <c r="BJ97" s="62">
        <f t="shared" si="92"/>
        <v>204.58096083325086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317.72520000000009</v>
      </c>
      <c r="BF98" s="14">
        <f t="shared" si="91"/>
        <v>74.879840938146799</v>
      </c>
      <c r="BG98" s="22">
        <f t="shared" si="61"/>
        <v>683.78711296727249</v>
      </c>
      <c r="BH98" s="62">
        <f t="shared" si="62"/>
        <v>977.12044630060586</v>
      </c>
      <c r="BI98" s="62">
        <f ca="1">AVERAGE(OFFSET($BH$3,0,0,'Données projet'!$E$11+1,1))-AVERAGE(OFFSET($H$3,0,0,'Données projet'!$E$11+1,1))</f>
        <v>344.58222744144365</v>
      </c>
      <c r="BJ98" s="62">
        <f t="shared" si="92"/>
        <v>204.58096083325086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299.2766400000001</v>
      </c>
      <c r="BF99" s="14">
        <f t="shared" si="91"/>
        <v>71.024798135517841</v>
      </c>
      <c r="BG99" s="22">
        <f t="shared" si="61"/>
        <v>644.94167141936043</v>
      </c>
      <c r="BH99" s="62">
        <f t="shared" si="62"/>
        <v>938.2750047526938</v>
      </c>
      <c r="BI99" s="62">
        <f ca="1">AVERAGE(OFFSET($BH$3,0,0,'Données projet'!$E$11+1,1))-AVERAGE(OFFSET($H$3,0,0,'Données projet'!$E$11+1,1))</f>
        <v>344.58222744144365</v>
      </c>
      <c r="BJ99" s="62">
        <f t="shared" si="92"/>
        <v>204.58096083325086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304.74288000000007</v>
      </c>
      <c r="BF100" s="14">
        <f t="shared" si="91"/>
        <v>72.169843772858741</v>
      </c>
      <c r="BG100" s="22">
        <f t="shared" si="61"/>
        <v>656.45632723772906</v>
      </c>
      <c r="BH100" s="62">
        <f t="shared" si="62"/>
        <v>949.78966057106231</v>
      </c>
      <c r="BI100" s="62">
        <f ca="1">AVERAGE(OFFSET($BH$3,0,0,'Données projet'!$E$11+1,1))-AVERAGE(OFFSET($H$3,0,0,'Données projet'!$E$11+1,1))</f>
        <v>344.58222744144365</v>
      </c>
      <c r="BJ100" s="62">
        <f t="shared" si="92"/>
        <v>204.58096083325086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310.2091200000001</v>
      </c>
      <c r="BF101" s="14">
        <f t="shared" si="91"/>
        <v>73.312501036804889</v>
      </c>
      <c r="BG101" s="22">
        <f t="shared" si="61"/>
        <v>667.96682330576868</v>
      </c>
      <c r="BH101" s="62">
        <f t="shared" si="62"/>
        <v>961.30015663910194</v>
      </c>
      <c r="BI101" s="62">
        <f ca="1">AVERAGE(OFFSET($BH$3,0,0,'Données projet'!$E$11+1,1))-AVERAGE(OFFSET($H$3,0,0,'Données projet'!$E$11+1,1))</f>
        <v>344.58222744144365</v>
      </c>
      <c r="BJ101" s="62">
        <f t="shared" si="92"/>
        <v>204.58096083325086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315.67536000000013</v>
      </c>
      <c r="BF102" s="14">
        <f t="shared" si="91"/>
        <v>74.452816868772132</v>
      </c>
      <c r="BG102" s="22">
        <f t="shared" si="61"/>
        <v>679.4732413797783</v>
      </c>
      <c r="BH102" s="62">
        <f t="shared" si="62"/>
        <v>972.80657471311156</v>
      </c>
      <c r="BI102" s="62">
        <f ca="1">AVERAGE(OFFSET($BH$3,0,0,'Données projet'!$E$11+1,1))-AVERAGE(OFFSET($H$3,0,0,'Données projet'!$E$11+1,1))</f>
        <v>344.58222744144365</v>
      </c>
      <c r="BJ102" s="62">
        <f t="shared" si="92"/>
        <v>204.58096083325086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321.1416000000001</v>
      </c>
      <c r="BF103" s="14">
        <f t="shared" si="91"/>
        <v>75.590836491360662</v>
      </c>
      <c r="BG103" s="22">
        <f t="shared" si="61"/>
        <v>690.97566022245337</v>
      </c>
      <c r="BH103" s="62">
        <f t="shared" si="62"/>
        <v>984.30899355578663</v>
      </c>
      <c r="BI103" s="62">
        <f ca="1">AVERAGE(OFFSET($BH$3,0,0,'Données projet'!$E$11+1,1))-AVERAGE(OFFSET($H$3,0,0,'Données projet'!$E$11+1,1))</f>
        <v>344.58222744144365</v>
      </c>
      <c r="BJ103" s="62">
        <f t="shared" si="92"/>
        <v>204.58096083325086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302.23752000000013</v>
      </c>
      <c r="BF104" s="14">
        <f t="shared" si="91"/>
        <v>71.645330561253473</v>
      </c>
      <c r="BG104" s="22">
        <f t="shared" si="61"/>
        <v>651.17929806084999</v>
      </c>
      <c r="BH104" s="62">
        <f t="shared" si="62"/>
        <v>944.51263139418324</v>
      </c>
      <c r="BI104" s="62">
        <f ca="1">AVERAGE(OFFSET($BH$3,0,0,'Données projet'!$E$11+1,1))-AVERAGE(OFFSET($H$3,0,0,'Données projet'!$E$11+1,1))</f>
        <v>344.58222744144365</v>
      </c>
      <c r="BJ104" s="62">
        <f t="shared" si="92"/>
        <v>204.58096083325086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307.24824000000007</v>
      </c>
      <c r="BF105" s="14">
        <f t="shared" si="91"/>
        <v>72.693855285301751</v>
      </c>
      <c r="BG105" s="22">
        <f t="shared" si="61"/>
        <v>661.73248262190066</v>
      </c>
      <c r="BH105" s="62">
        <f t="shared" si="62"/>
        <v>955.06581595523403</v>
      </c>
      <c r="BI105" s="62">
        <f ca="1">AVERAGE(OFFSET($BH$3,0,0,'Données projet'!$E$11+1,1))-AVERAGE(OFFSET($H$3,0,0,'Données projet'!$E$11+1,1))</f>
        <v>344.58222744144365</v>
      </c>
      <c r="BJ105" s="62">
        <f t="shared" si="92"/>
        <v>204.58096083325086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312.25896000000006</v>
      </c>
      <c r="BF106" s="14">
        <f t="shared" si="91"/>
        <v>73.740391394873711</v>
      </c>
      <c r="BG106" s="22">
        <f t="shared" si="61"/>
        <v>672.28220367940514</v>
      </c>
      <c r="BH106" s="62">
        <f t="shared" si="62"/>
        <v>965.61553701273851</v>
      </c>
      <c r="BI106" s="62">
        <f ca="1">AVERAGE(OFFSET($BH$3,0,0,'Données projet'!$E$11+1,1))-AVERAGE(OFFSET($H$3,0,0,'Données projet'!$E$11+1,1))</f>
        <v>344.58222744144365</v>
      </c>
      <c r="BJ106" s="62">
        <f t="shared" si="92"/>
        <v>204.58096083325086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317.26968000000005</v>
      </c>
      <c r="BF107" s="14">
        <f t="shared" si="91"/>
        <v>74.784974484860228</v>
      </c>
      <c r="BG107" s="22">
        <f t="shared" si="61"/>
        <v>682.82852322779843</v>
      </c>
      <c r="BH107" s="62">
        <f t="shared" si="62"/>
        <v>976.1618565611318</v>
      </c>
      <c r="BI107" s="62">
        <f ca="1">AVERAGE(OFFSET($BH$3,0,0,'Données projet'!$E$11+1,1))-AVERAGE(OFFSET($H$3,0,0,'Données projet'!$E$11+1,1))</f>
        <v>344.58222744144365</v>
      </c>
      <c r="BJ107" s="62">
        <f t="shared" si="92"/>
        <v>204.58096083325086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322.28040000000004</v>
      </c>
      <c r="BF108" s="14">
        <f t="shared" si="91"/>
        <v>75.827638961344363</v>
      </c>
      <c r="BG108" s="22">
        <f t="shared" si="61"/>
        <v>693.37150119100806</v>
      </c>
      <c r="BH108" s="62">
        <f t="shared" si="62"/>
        <v>986.70483452434132</v>
      </c>
      <c r="BI108" s="62">
        <f ca="1">AVERAGE(OFFSET($BH$3,0,0,'Données projet'!$E$11+1,1))-AVERAGE(OFFSET($H$3,0,0,'Données projet'!$E$11+1,1))</f>
        <v>344.58222744144365</v>
      </c>
      <c r="BJ108" s="62">
        <f t="shared" si="92"/>
        <v>204.58096083325086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304.28735999999998</v>
      </c>
      <c r="BF109" s="14">
        <f t="shared" si="91"/>
        <v>72.074515185882774</v>
      </c>
      <c r="BG109" s="22">
        <f t="shared" si="61"/>
        <v>655.49693261541245</v>
      </c>
      <c r="BH109" s="62">
        <f t="shared" si="62"/>
        <v>948.83026594874582</v>
      </c>
      <c r="BI109" s="62">
        <f ca="1">AVERAGE(OFFSET($BH$3,0,0,'Données projet'!$E$11+1,1))-AVERAGE(OFFSET($H$3,0,0,'Données projet'!$E$11+1,1))</f>
        <v>344.58222744144365</v>
      </c>
      <c r="BJ109" s="62">
        <f t="shared" si="92"/>
        <v>204.58096083325086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309.07031999999998</v>
      </c>
      <c r="BF110" s="14">
        <f t="shared" si="91"/>
        <v>73.074642059961803</v>
      </c>
      <c r="BG110" s="22">
        <f t="shared" si="61"/>
        <v>665.56914225443347</v>
      </c>
      <c r="BH110" s="62">
        <f t="shared" si="62"/>
        <v>958.90247558776673</v>
      </c>
      <c r="BI110" s="62">
        <f ca="1">AVERAGE(OFFSET($BH$3,0,0,'Données projet'!$E$11+1,1))-AVERAGE(OFFSET($H$3,0,0,'Données projet'!$E$11+1,1))</f>
        <v>344.58222744144365</v>
      </c>
      <c r="BJ110" s="62">
        <f t="shared" si="92"/>
        <v>204.58096083325086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313.85327999999993</v>
      </c>
      <c r="BF111" s="14">
        <f t="shared" si="91"/>
        <v>74.072968924700987</v>
      </c>
      <c r="BG111" s="22">
        <f t="shared" si="61"/>
        <v>675.63821687718735</v>
      </c>
      <c r="BH111" s="62">
        <f t="shared" si="62"/>
        <v>968.97155021052072</v>
      </c>
      <c r="BI111" s="62">
        <f ca="1">AVERAGE(OFFSET($BH$3,0,0,'Données projet'!$E$11+1,1))-AVERAGE(OFFSET($H$3,0,0,'Données projet'!$E$11+1,1))</f>
        <v>344.58222744144365</v>
      </c>
      <c r="BJ111" s="62">
        <f t="shared" si="92"/>
        <v>204.58096083325086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318.63623999999993</v>
      </c>
      <c r="BF112" s="14">
        <f t="shared" si="91"/>
        <v>75.069526379533471</v>
      </c>
      <c r="BG112" s="22">
        <f t="shared" si="61"/>
        <v>685.70420977768742</v>
      </c>
      <c r="BH112" s="62">
        <f t="shared" si="62"/>
        <v>979.0375431110208</v>
      </c>
      <c r="BI112" s="62">
        <f ca="1">AVERAGE(OFFSET($BH$3,0,0,'Données projet'!$E$11+1,1))-AVERAGE(OFFSET($H$3,0,0,'Données projet'!$E$11+1,1))</f>
        <v>344.58222744144365</v>
      </c>
      <c r="BJ112" s="62">
        <f t="shared" si="92"/>
        <v>204.58096083325086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323.41919999999993</v>
      </c>
      <c r="BF113" s="14">
        <f t="shared" si="91"/>
        <v>76.06434405252827</v>
      </c>
      <c r="BG113" s="22">
        <f t="shared" si="61"/>
        <v>695.76717255815322</v>
      </c>
      <c r="BH113" s="62">
        <f t="shared" si="62"/>
        <v>989.10050589148659</v>
      </c>
      <c r="BI113" s="62">
        <f ca="1">AVERAGE(OFFSET($BH$3,0,0,'Données projet'!$E$11+1,1))-AVERAGE(OFFSET($H$3,0,0,'Données projet'!$E$11+1,1))</f>
        <v>344.58222744144365</v>
      </c>
      <c r="BJ113" s="62">
        <f t="shared" si="92"/>
        <v>204.58096083325086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306.10943999999995</v>
      </c>
      <c r="BF114" s="14">
        <f t="shared" si="91"/>
        <v>72.455730134932253</v>
      </c>
      <c r="BG114" s="22">
        <f t="shared" si="61"/>
        <v>659.33433798500698</v>
      </c>
      <c r="BH114" s="62">
        <f t="shared" si="62"/>
        <v>952.66767131834035</v>
      </c>
      <c r="BI114" s="62">
        <f ca="1">AVERAGE(OFFSET($BH$3,0,0,'Données projet'!$E$11+1,1))-AVERAGE(OFFSET($H$3,0,0,'Données projet'!$E$11+1,1))</f>
        <v>344.58222744144365</v>
      </c>
      <c r="BJ114" s="62">
        <f t="shared" si="92"/>
        <v>204.58096083325086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310.43687999999997</v>
      </c>
      <c r="BF115" s="14">
        <f t="shared" si="91"/>
        <v>73.360060624606533</v>
      </c>
      <c r="BG115" s="22">
        <f t="shared" si="61"/>
        <v>668.44633825452308</v>
      </c>
      <c r="BH115" s="62">
        <f t="shared" si="62"/>
        <v>961.77967158785646</v>
      </c>
      <c r="BI115" s="62">
        <f ca="1">AVERAGE(OFFSET($BH$3,0,0,'Données projet'!$E$11+1,1))-AVERAGE(OFFSET($H$3,0,0,'Données projet'!$E$11+1,1))</f>
        <v>344.58222744144365</v>
      </c>
      <c r="BJ115" s="62">
        <f t="shared" si="92"/>
        <v>204.58096083325086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314.76432</v>
      </c>
      <c r="BF116" s="14">
        <f t="shared" si="91"/>
        <v>74.262924889765188</v>
      </c>
      <c r="BG116" s="22">
        <f t="shared" si="61"/>
        <v>677.5557848496743</v>
      </c>
      <c r="BH116" s="62">
        <f t="shared" si="62"/>
        <v>970.88911818300767</v>
      </c>
      <c r="BI116" s="62">
        <f ca="1">AVERAGE(OFFSET($BH$3,0,0,'Données projet'!$E$11+1,1))-AVERAGE(OFFSET($H$3,0,0,'Données projet'!$E$11+1,1))</f>
        <v>344.58222744144365</v>
      </c>
      <c r="BJ116" s="62">
        <f t="shared" si="92"/>
        <v>204.58096083325086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319.09176000000002</v>
      </c>
      <c r="BF117" s="14">
        <f t="shared" si="91"/>
        <v>75.164345418155065</v>
      </c>
      <c r="BG117" s="22">
        <f t="shared" si="61"/>
        <v>686.66271693662009</v>
      </c>
      <c r="BH117" s="62">
        <f t="shared" si="62"/>
        <v>979.99605026995346</v>
      </c>
      <c r="BI117" s="62">
        <f ca="1">AVERAGE(OFFSET($BH$3,0,0,'Données projet'!$E$11+1,1))-AVERAGE(OFFSET($H$3,0,0,'Données projet'!$E$11+1,1))</f>
        <v>344.58222744144365</v>
      </c>
      <c r="BJ117" s="62">
        <f t="shared" si="92"/>
        <v>204.58096083325086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323.41919999999999</v>
      </c>
      <c r="BF118" s="14">
        <f t="shared" si="91"/>
        <v>76.06434405252827</v>
      </c>
      <c r="BG118" s="22">
        <f t="shared" si="61"/>
        <v>695.76717255815345</v>
      </c>
      <c r="BH118" s="62">
        <f t="shared" si="62"/>
        <v>989.10050589148682</v>
      </c>
      <c r="BI118" s="62">
        <f ca="1">AVERAGE(OFFSET($BH$3,0,0,'Données projet'!$E$11+1,1))-AVERAGE(OFFSET($H$3,0,0,'Données projet'!$E$11+1,1))</f>
        <v>344.58222744144365</v>
      </c>
      <c r="BJ118" s="62">
        <f t="shared" si="92"/>
        <v>204.58096083325086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307.02048000000002</v>
      </c>
      <c r="BF119" s="14">
        <f t="shared" si="91"/>
        <v>72.646238485840655</v>
      </c>
      <c r="BG119" s="22">
        <f t="shared" si="61"/>
        <v>661.25286802950575</v>
      </c>
      <c r="BH119" s="62">
        <f t="shared" si="62"/>
        <v>954.58620136283912</v>
      </c>
      <c r="BI119" s="62">
        <f ca="1">AVERAGE(OFFSET($BH$3,0,0,'Données projet'!$E$11+1,1))-AVERAGE(OFFSET($H$3,0,0,'Données projet'!$E$11+1,1))</f>
        <v>344.58222744144365</v>
      </c>
      <c r="BJ119" s="62">
        <f t="shared" si="92"/>
        <v>204.58096083325086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311.12016000000006</v>
      </c>
      <c r="BF120" s="14">
        <f t="shared" si="91"/>
        <v>73.502715032849821</v>
      </c>
      <c r="BG120" s="22">
        <f t="shared" si="61"/>
        <v>669.88484068221362</v>
      </c>
      <c r="BH120" s="62">
        <f t="shared" si="62"/>
        <v>963.21817401554699</v>
      </c>
      <c r="BI120" s="62">
        <f ca="1">AVERAGE(OFFSET($BH$3,0,0,'Données projet'!$E$11+1,1))-AVERAGE(OFFSET($H$3,0,0,'Données projet'!$E$11+1,1))</f>
        <v>344.58222744144365</v>
      </c>
      <c r="BJ120" s="62">
        <f t="shared" si="92"/>
        <v>204.58096083325086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315.21984000000009</v>
      </c>
      <c r="BF121" s="14">
        <f t="shared" si="91"/>
        <v>74.357878864613525</v>
      </c>
      <c r="BG121" s="22">
        <f t="shared" si="61"/>
        <v>678.51452702253539</v>
      </c>
      <c r="BH121" s="62">
        <f t="shared" si="62"/>
        <v>971.84786035586876</v>
      </c>
      <c r="BI121" s="62">
        <f ca="1">AVERAGE(OFFSET($BH$3,0,0,'Données projet'!$E$11+1,1))-AVERAGE(OFFSET($H$3,0,0,'Données projet'!$E$11+1,1))</f>
        <v>344.58222744144365</v>
      </c>
      <c r="BJ121" s="62">
        <f t="shared" si="92"/>
        <v>204.58096083325086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319.31952000000013</v>
      </c>
      <c r="BF122" s="14">
        <f t="shared" si="91"/>
        <v>75.211749027961957</v>
      </c>
      <c r="BG122" s="22">
        <f t="shared" si="61"/>
        <v>687.14196022370061</v>
      </c>
      <c r="BH122" s="62">
        <f t="shared" si="62"/>
        <v>980.47529355703386</v>
      </c>
      <c r="BI122" s="62">
        <f ca="1">AVERAGE(OFFSET($BH$3,0,0,'Données projet'!$E$11+1,1))-AVERAGE(OFFSET($H$3,0,0,'Données projet'!$E$11+1,1))</f>
        <v>344.58222744144365</v>
      </c>
      <c r="BJ122" s="62">
        <f t="shared" si="92"/>
        <v>204.58096083325086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323.41920000000016</v>
      </c>
      <c r="BF123" s="14">
        <f t="shared" si="91"/>
        <v>76.06434405252827</v>
      </c>
      <c r="BG123" s="22">
        <f t="shared" si="61"/>
        <v>695.76717255815367</v>
      </c>
      <c r="BH123" s="62">
        <f t="shared" si="62"/>
        <v>989.10050589148705</v>
      </c>
      <c r="BI123" s="62">
        <f ca="1">AVERAGE(OFFSET($BH$3,0,0,'Données projet'!$E$11+1,1))-AVERAGE(OFFSET($H$3,0,0,'Données projet'!$E$11+1,1))</f>
        <v>344.58222744144365</v>
      </c>
      <c r="BJ123" s="62">
        <f t="shared" si="92"/>
        <v>204.58096083325086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1.2946657079737634E-13</v>
      </c>
      <c r="BF124" s="14">
        <f t="shared" si="91"/>
        <v>1.8873591890224769E-12</v>
      </c>
      <c r="BG124" s="22">
        <f t="shared" si="61"/>
        <v>3.5126381983529106E-12</v>
      </c>
      <c r="BH124" s="62">
        <f t="shared" si="62"/>
        <v>293.33333333333684</v>
      </c>
      <c r="BI124" s="62">
        <f ca="1">AVERAGE(OFFSET($BH$3,0,0,'Données projet'!$E$11+1,1))-AVERAGE(OFFSET($H$3,0,0,'Données projet'!$E$11+1,1))</f>
        <v>344.58222744144365</v>
      </c>
      <c r="BJ124" s="62">
        <f t="shared" si="92"/>
        <v>204.58096083325086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1.2946657079737634E-13</v>
      </c>
      <c r="BF125" s="14">
        <f t="shared" si="91"/>
        <v>1.8873591890224769E-12</v>
      </c>
      <c r="BG125" s="22">
        <f t="shared" si="61"/>
        <v>3.5126381983529106E-12</v>
      </c>
      <c r="BH125" s="62">
        <f t="shared" si="62"/>
        <v>293.33333333333684</v>
      </c>
      <c r="BI125" s="62">
        <f ca="1">AVERAGE(OFFSET($BH$3,0,0,'Données projet'!$E$11+1,1))-AVERAGE(OFFSET($H$3,0,0,'Données projet'!$E$11+1,1))</f>
        <v>344.58222744144365</v>
      </c>
      <c r="BJ125" s="62">
        <f t="shared" si="92"/>
        <v>204.58096083325086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1.2946657079737634E-13</v>
      </c>
      <c r="BF126" s="14">
        <f t="shared" si="91"/>
        <v>1.8873591890224769E-12</v>
      </c>
      <c r="BG126" s="22">
        <f t="shared" si="61"/>
        <v>3.5126381983529106E-12</v>
      </c>
      <c r="BH126" s="62">
        <f t="shared" si="62"/>
        <v>293.33333333333684</v>
      </c>
      <c r="BI126" s="62">
        <f ca="1">AVERAGE(OFFSET($BH$3,0,0,'Données projet'!$E$11+1,1))-AVERAGE(OFFSET($H$3,0,0,'Données projet'!$E$11+1,1))</f>
        <v>344.58222744144365</v>
      </c>
      <c r="BJ126" s="62">
        <f t="shared" si="92"/>
        <v>204.58096083325086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1.2946657079737634E-13</v>
      </c>
      <c r="BF127" s="14">
        <f t="shared" si="91"/>
        <v>1.8873591890224769E-12</v>
      </c>
      <c r="BG127" s="22">
        <f t="shared" si="61"/>
        <v>3.5126381983529106E-12</v>
      </c>
      <c r="BH127" s="62">
        <f t="shared" si="62"/>
        <v>293.33333333333684</v>
      </c>
      <c r="BI127" s="62">
        <f ca="1">AVERAGE(OFFSET($BH$3,0,0,'Données projet'!$E$11+1,1))-AVERAGE(OFFSET($H$3,0,0,'Données projet'!$E$11+1,1))</f>
        <v>344.58222744144365</v>
      </c>
      <c r="BJ127" s="62">
        <f t="shared" si="92"/>
        <v>204.58096083325086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1.2946657079737634E-13</v>
      </c>
      <c r="BF128" s="14">
        <f t="shared" si="91"/>
        <v>1.8873591890224769E-12</v>
      </c>
      <c r="BG128" s="22">
        <f t="shared" si="61"/>
        <v>3.5126381983529106E-12</v>
      </c>
      <c r="BH128" s="62">
        <f t="shared" si="62"/>
        <v>293.33333333333684</v>
      </c>
      <c r="BI128" s="62">
        <f ca="1">AVERAGE(OFFSET($BH$3,0,0,'Données projet'!$E$11+1,1))-AVERAGE(OFFSET($H$3,0,0,'Données projet'!$E$11+1,1))</f>
        <v>344.58222744144365</v>
      </c>
      <c r="BJ128" s="62">
        <f t="shared" si="92"/>
        <v>204.58096083325086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1.2946657079737634E-13</v>
      </c>
      <c r="BF129" s="14">
        <f t="shared" si="91"/>
        <v>1.8873591890224769E-12</v>
      </c>
      <c r="BG129" s="22">
        <f t="shared" si="61"/>
        <v>3.5126381983529106E-12</v>
      </c>
      <c r="BH129" s="62">
        <f t="shared" si="62"/>
        <v>293.33333333333684</v>
      </c>
      <c r="BI129" s="62">
        <f ca="1">AVERAGE(OFFSET($BH$3,0,0,'Données projet'!$E$11+1,1))-AVERAGE(OFFSET($H$3,0,0,'Données projet'!$E$11+1,1))</f>
        <v>344.58222744144365</v>
      </c>
      <c r="BJ129" s="62">
        <f t="shared" si="92"/>
        <v>204.58096083325086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1.2946657079737634E-13</v>
      </c>
      <c r="BF130" s="14">
        <f t="shared" si="91"/>
        <v>1.8873591890224769E-12</v>
      </c>
      <c r="BG130" s="22">
        <f t="shared" si="61"/>
        <v>3.5126381983529106E-12</v>
      </c>
      <c r="BH130" s="62">
        <f t="shared" si="62"/>
        <v>293.33333333333684</v>
      </c>
      <c r="BI130" s="62">
        <f ca="1">AVERAGE(OFFSET($BH$3,0,0,'Données projet'!$E$11+1,1))-AVERAGE(OFFSET($H$3,0,0,'Données projet'!$E$11+1,1))</f>
        <v>344.58222744144365</v>
      </c>
      <c r="BJ130" s="62">
        <f t="shared" si="92"/>
        <v>204.58096083325086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1.2946657079737634E-13</v>
      </c>
      <c r="BF131" s="14">
        <f t="shared" si="91"/>
        <v>1.8873591890224769E-12</v>
      </c>
      <c r="BG131" s="22">
        <f t="shared" si="61"/>
        <v>3.5126381983529106E-12</v>
      </c>
      <c r="BH131" s="62">
        <f t="shared" si="62"/>
        <v>293.33333333333684</v>
      </c>
      <c r="BI131" s="62">
        <f ca="1">AVERAGE(OFFSET($BH$3,0,0,'Données projet'!$E$11+1,1))-AVERAGE(OFFSET($H$3,0,0,'Données projet'!$E$11+1,1))</f>
        <v>344.58222744144365</v>
      </c>
      <c r="BJ131" s="62">
        <f t="shared" si="92"/>
        <v>204.58096083325086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1.2946657079737634E-13</v>
      </c>
      <c r="BF132" s="14">
        <f t="shared" si="91"/>
        <v>1.8873591890224769E-12</v>
      </c>
      <c r="BG132" s="22">
        <f t="shared" ref="BG132:BG153" si="115">(BE132+BF132)*0.475*44/12</f>
        <v>3.5126381983529106E-12</v>
      </c>
      <c r="BH132" s="62">
        <f t="shared" ref="BH132:BH195" si="116">BG132+(AY132+AZ132)*44/12</f>
        <v>293.33333333333684</v>
      </c>
      <c r="BI132" s="62">
        <f ca="1">AVERAGE(OFFSET($BH$3,0,0,'Données projet'!$E$11+1,1))-AVERAGE(OFFSET($H$3,0,0,'Données projet'!$E$11+1,1))</f>
        <v>344.58222744144365</v>
      </c>
      <c r="BJ132" s="62">
        <f t="shared" si="92"/>
        <v>204.58096083325086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1.2946657079737634E-13</v>
      </c>
      <c r="BF133" s="14">
        <f t="shared" ref="BF133:BF153" si="145">EXP(-1.0587+0.8836*LN(BE133)+0.284)</f>
        <v>1.8873591890224769E-12</v>
      </c>
      <c r="BG133" s="22">
        <f t="shared" si="115"/>
        <v>3.5126381983529106E-12</v>
      </c>
      <c r="BH133" s="62">
        <f t="shared" si="116"/>
        <v>293.33333333333684</v>
      </c>
      <c r="BI133" s="62">
        <f ca="1">AVERAGE(OFFSET($BH$3,0,0,'Données projet'!$E$11+1,1))-AVERAGE(OFFSET($H$3,0,0,'Données projet'!$E$11+1,1))</f>
        <v>344.58222744144365</v>
      </c>
      <c r="BJ133" s="62">
        <f t="shared" ref="BJ133:BJ196" si="146">$BJ$3</f>
        <v>204.58096083325086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1.2946657079737634E-13</v>
      </c>
      <c r="BF134" s="14">
        <f t="shared" si="145"/>
        <v>1.8873591890224769E-12</v>
      </c>
      <c r="BG134" s="22">
        <f t="shared" si="115"/>
        <v>3.5126381983529106E-12</v>
      </c>
      <c r="BH134" s="62">
        <f t="shared" si="116"/>
        <v>293.33333333333684</v>
      </c>
      <c r="BI134" s="62">
        <f ca="1">AVERAGE(OFFSET($BH$3,0,0,'Données projet'!$E$11+1,1))-AVERAGE(OFFSET($H$3,0,0,'Données projet'!$E$11+1,1))</f>
        <v>344.58222744144365</v>
      </c>
      <c r="BJ134" s="62">
        <f t="shared" si="146"/>
        <v>204.58096083325086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1.2946657079737634E-13</v>
      </c>
      <c r="BF135" s="14">
        <f t="shared" si="145"/>
        <v>1.8873591890224769E-12</v>
      </c>
      <c r="BG135" s="22">
        <f t="shared" si="115"/>
        <v>3.5126381983529106E-12</v>
      </c>
      <c r="BH135" s="62">
        <f t="shared" si="116"/>
        <v>293.33333333333684</v>
      </c>
      <c r="BI135" s="62">
        <f ca="1">AVERAGE(OFFSET($BH$3,0,0,'Données projet'!$E$11+1,1))-AVERAGE(OFFSET($H$3,0,0,'Données projet'!$E$11+1,1))</f>
        <v>344.58222744144365</v>
      </c>
      <c r="BJ135" s="62">
        <f t="shared" si="146"/>
        <v>204.58096083325086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1.2946657079737634E-13</v>
      </c>
      <c r="BF136" s="14">
        <f t="shared" si="145"/>
        <v>1.8873591890224769E-12</v>
      </c>
      <c r="BG136" s="22">
        <f t="shared" si="115"/>
        <v>3.5126381983529106E-12</v>
      </c>
      <c r="BH136" s="62">
        <f t="shared" si="116"/>
        <v>293.33333333333684</v>
      </c>
      <c r="BI136" s="62">
        <f ca="1">AVERAGE(OFFSET($BH$3,0,0,'Données projet'!$E$11+1,1))-AVERAGE(OFFSET($H$3,0,0,'Données projet'!$E$11+1,1))</f>
        <v>344.58222744144365</v>
      </c>
      <c r="BJ136" s="62">
        <f t="shared" si="146"/>
        <v>204.58096083325086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1.2946657079737634E-13</v>
      </c>
      <c r="BF137" s="14">
        <f t="shared" si="145"/>
        <v>1.8873591890224769E-12</v>
      </c>
      <c r="BG137" s="22">
        <f t="shared" si="115"/>
        <v>3.5126381983529106E-12</v>
      </c>
      <c r="BH137" s="62">
        <f t="shared" si="116"/>
        <v>293.33333333333684</v>
      </c>
      <c r="BI137" s="62">
        <f ca="1">AVERAGE(OFFSET($BH$3,0,0,'Données projet'!$E$11+1,1))-AVERAGE(OFFSET($H$3,0,0,'Données projet'!$E$11+1,1))</f>
        <v>344.58222744144365</v>
      </c>
      <c r="BJ137" s="62">
        <f t="shared" si="146"/>
        <v>204.58096083325086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1.2946657079737634E-13</v>
      </c>
      <c r="BF138" s="14">
        <f t="shared" si="145"/>
        <v>1.8873591890224769E-12</v>
      </c>
      <c r="BG138" s="22">
        <f t="shared" si="115"/>
        <v>3.5126381983529106E-12</v>
      </c>
      <c r="BH138" s="62">
        <f t="shared" si="116"/>
        <v>293.33333333333684</v>
      </c>
      <c r="BI138" s="62">
        <f ca="1">AVERAGE(OFFSET($BH$3,0,0,'Données projet'!$E$11+1,1))-AVERAGE(OFFSET($H$3,0,0,'Données projet'!$E$11+1,1))</f>
        <v>344.58222744144365</v>
      </c>
      <c r="BJ138" s="62">
        <f t="shared" si="146"/>
        <v>204.58096083325086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1.2946657079737634E-13</v>
      </c>
      <c r="BF139" s="14">
        <f t="shared" si="145"/>
        <v>1.8873591890224769E-12</v>
      </c>
      <c r="BG139" s="22">
        <f t="shared" si="115"/>
        <v>3.5126381983529106E-12</v>
      </c>
      <c r="BH139" s="62">
        <f t="shared" si="116"/>
        <v>293.33333333333684</v>
      </c>
      <c r="BI139" s="62">
        <f ca="1">AVERAGE(OFFSET($BH$3,0,0,'Données projet'!$E$11+1,1))-AVERAGE(OFFSET($H$3,0,0,'Données projet'!$E$11+1,1))</f>
        <v>344.58222744144365</v>
      </c>
      <c r="BJ139" s="62">
        <f t="shared" si="146"/>
        <v>204.58096083325086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1.2946657079737634E-13</v>
      </c>
      <c r="BF140" s="14">
        <f t="shared" si="145"/>
        <v>1.8873591890224769E-12</v>
      </c>
      <c r="BG140" s="22">
        <f t="shared" si="115"/>
        <v>3.5126381983529106E-12</v>
      </c>
      <c r="BH140" s="62">
        <f t="shared" si="116"/>
        <v>293.33333333333684</v>
      </c>
      <c r="BI140" s="62">
        <f ca="1">AVERAGE(OFFSET($BH$3,0,0,'Données projet'!$E$11+1,1))-AVERAGE(OFFSET($H$3,0,0,'Données projet'!$E$11+1,1))</f>
        <v>344.58222744144365</v>
      </c>
      <c r="BJ140" s="62">
        <f t="shared" si="146"/>
        <v>204.58096083325086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1.2946657079737634E-13</v>
      </c>
      <c r="BF141" s="14">
        <f t="shared" si="145"/>
        <v>1.8873591890224769E-12</v>
      </c>
      <c r="BG141" s="22">
        <f t="shared" si="115"/>
        <v>3.5126381983529106E-12</v>
      </c>
      <c r="BH141" s="62">
        <f t="shared" si="116"/>
        <v>293.33333333333684</v>
      </c>
      <c r="BI141" s="62">
        <f ca="1">AVERAGE(OFFSET($BH$3,0,0,'Données projet'!$E$11+1,1))-AVERAGE(OFFSET($H$3,0,0,'Données projet'!$E$11+1,1))</f>
        <v>344.58222744144365</v>
      </c>
      <c r="BJ141" s="62">
        <f t="shared" si="146"/>
        <v>204.58096083325086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1.2946657079737634E-13</v>
      </c>
      <c r="BF142" s="14">
        <f t="shared" si="145"/>
        <v>1.8873591890224769E-12</v>
      </c>
      <c r="BG142" s="22">
        <f t="shared" si="115"/>
        <v>3.5126381983529106E-12</v>
      </c>
      <c r="BH142" s="62">
        <f t="shared" si="116"/>
        <v>293.33333333333684</v>
      </c>
      <c r="BI142" s="62">
        <f ca="1">AVERAGE(OFFSET($BH$3,0,0,'Données projet'!$E$11+1,1))-AVERAGE(OFFSET($H$3,0,0,'Données projet'!$E$11+1,1))</f>
        <v>344.58222744144365</v>
      </c>
      <c r="BJ142" s="62">
        <f t="shared" si="146"/>
        <v>204.58096083325086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1.2946657079737634E-13</v>
      </c>
      <c r="BF143" s="14">
        <f t="shared" si="145"/>
        <v>1.8873591890224769E-12</v>
      </c>
      <c r="BG143" s="22">
        <f t="shared" si="115"/>
        <v>3.5126381983529106E-12</v>
      </c>
      <c r="BH143" s="62">
        <f t="shared" si="116"/>
        <v>293.33333333333684</v>
      </c>
      <c r="BI143" s="62">
        <f ca="1">AVERAGE(OFFSET($BH$3,0,0,'Données projet'!$E$11+1,1))-AVERAGE(OFFSET($H$3,0,0,'Données projet'!$E$11+1,1))</f>
        <v>344.58222744144365</v>
      </c>
      <c r="BJ143" s="62">
        <f t="shared" si="146"/>
        <v>204.58096083325086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1.2946657079737634E-13</v>
      </c>
      <c r="BF144" s="14">
        <f t="shared" si="145"/>
        <v>1.8873591890224769E-12</v>
      </c>
      <c r="BG144" s="22">
        <f t="shared" si="115"/>
        <v>3.5126381983529106E-12</v>
      </c>
      <c r="BH144" s="62">
        <f t="shared" si="116"/>
        <v>293.33333333333684</v>
      </c>
      <c r="BI144" s="62">
        <f ca="1">AVERAGE(OFFSET($BH$3,0,0,'Données projet'!$E$11+1,1))-AVERAGE(OFFSET($H$3,0,0,'Données projet'!$E$11+1,1))</f>
        <v>344.58222744144365</v>
      </c>
      <c r="BJ144" s="62">
        <f t="shared" si="146"/>
        <v>204.58096083325086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1.2946657079737634E-13</v>
      </c>
      <c r="BF145" s="14">
        <f t="shared" si="145"/>
        <v>1.8873591890224769E-12</v>
      </c>
      <c r="BG145" s="22">
        <f t="shared" si="115"/>
        <v>3.5126381983529106E-12</v>
      </c>
      <c r="BH145" s="62">
        <f t="shared" si="116"/>
        <v>293.33333333333684</v>
      </c>
      <c r="BI145" s="62">
        <f ca="1">AVERAGE(OFFSET($BH$3,0,0,'Données projet'!$E$11+1,1))-AVERAGE(OFFSET($H$3,0,0,'Données projet'!$E$11+1,1))</f>
        <v>344.58222744144365</v>
      </c>
      <c r="BJ145" s="62">
        <f t="shared" si="146"/>
        <v>204.58096083325086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1.2946657079737634E-13</v>
      </c>
      <c r="BF146" s="14">
        <f t="shared" si="145"/>
        <v>1.8873591890224769E-12</v>
      </c>
      <c r="BG146" s="22">
        <f t="shared" si="115"/>
        <v>3.5126381983529106E-12</v>
      </c>
      <c r="BH146" s="62">
        <f t="shared" si="116"/>
        <v>293.33333333333684</v>
      </c>
      <c r="BI146" s="62">
        <f ca="1">AVERAGE(OFFSET($BH$3,0,0,'Données projet'!$E$11+1,1))-AVERAGE(OFFSET($H$3,0,0,'Données projet'!$E$11+1,1))</f>
        <v>344.58222744144365</v>
      </c>
      <c r="BJ146" s="62">
        <f t="shared" si="146"/>
        <v>204.58096083325086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1.2946657079737634E-13</v>
      </c>
      <c r="BF147" s="14">
        <f t="shared" si="145"/>
        <v>1.8873591890224769E-12</v>
      </c>
      <c r="BG147" s="22">
        <f t="shared" si="115"/>
        <v>3.5126381983529106E-12</v>
      </c>
      <c r="BH147" s="62">
        <f t="shared" si="116"/>
        <v>293.33333333333684</v>
      </c>
      <c r="BI147" s="62">
        <f ca="1">AVERAGE(OFFSET($BH$3,0,0,'Données projet'!$E$11+1,1))-AVERAGE(OFFSET($H$3,0,0,'Données projet'!$E$11+1,1))</f>
        <v>344.58222744144365</v>
      </c>
      <c r="BJ147" s="62">
        <f t="shared" si="146"/>
        <v>204.58096083325086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1.2946657079737634E-13</v>
      </c>
      <c r="BF148" s="14">
        <f t="shared" si="145"/>
        <v>1.8873591890224769E-12</v>
      </c>
      <c r="BG148" s="22">
        <f t="shared" si="115"/>
        <v>3.5126381983529106E-12</v>
      </c>
      <c r="BH148" s="62">
        <f t="shared" si="116"/>
        <v>293.33333333333684</v>
      </c>
      <c r="BI148" s="62">
        <f ca="1">AVERAGE(OFFSET($BH$3,0,0,'Données projet'!$E$11+1,1))-AVERAGE(OFFSET($H$3,0,0,'Données projet'!$E$11+1,1))</f>
        <v>344.58222744144365</v>
      </c>
      <c r="BJ148" s="62">
        <f t="shared" si="146"/>
        <v>204.58096083325086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1.2946657079737634E-13</v>
      </c>
      <c r="BF149" s="14">
        <f t="shared" si="145"/>
        <v>1.8873591890224769E-12</v>
      </c>
      <c r="BG149" s="22">
        <f t="shared" si="115"/>
        <v>3.5126381983529106E-12</v>
      </c>
      <c r="BH149" s="62">
        <f t="shared" si="116"/>
        <v>293.33333333333684</v>
      </c>
      <c r="BI149" s="62">
        <f ca="1">AVERAGE(OFFSET($BH$3,0,0,'Données projet'!$E$11+1,1))-AVERAGE(OFFSET($H$3,0,0,'Données projet'!$E$11+1,1))</f>
        <v>344.58222744144365</v>
      </c>
      <c r="BJ149" s="62">
        <f t="shared" si="146"/>
        <v>204.58096083325086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1.2946657079737634E-13</v>
      </c>
      <c r="BF150" s="14">
        <f t="shared" si="145"/>
        <v>1.8873591890224769E-12</v>
      </c>
      <c r="BG150" s="22">
        <f t="shared" si="115"/>
        <v>3.5126381983529106E-12</v>
      </c>
      <c r="BH150" s="62">
        <f t="shared" si="116"/>
        <v>293.33333333333684</v>
      </c>
      <c r="BI150" s="62">
        <f ca="1">AVERAGE(OFFSET($BH$3,0,0,'Données projet'!$E$11+1,1))-AVERAGE(OFFSET($H$3,0,0,'Données projet'!$E$11+1,1))</f>
        <v>344.58222744144365</v>
      </c>
      <c r="BJ150" s="62">
        <f t="shared" si="146"/>
        <v>204.58096083325086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1.2946657079737634E-13</v>
      </c>
      <c r="BF151" s="14">
        <f t="shared" si="145"/>
        <v>1.8873591890224769E-12</v>
      </c>
      <c r="BG151" s="22">
        <f t="shared" si="115"/>
        <v>3.5126381983529106E-12</v>
      </c>
      <c r="BH151" s="62">
        <f t="shared" si="116"/>
        <v>293.33333333333684</v>
      </c>
      <c r="BI151" s="62">
        <f ca="1">AVERAGE(OFFSET($BH$3,0,0,'Données projet'!$E$11+1,1))-AVERAGE(OFFSET($H$3,0,0,'Données projet'!$E$11+1,1))</f>
        <v>344.58222744144365</v>
      </c>
      <c r="BJ151" s="62">
        <f t="shared" si="146"/>
        <v>204.58096083325086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1.2946657079737634E-13</v>
      </c>
      <c r="BF152" s="14">
        <f t="shared" si="145"/>
        <v>1.8873591890224769E-12</v>
      </c>
      <c r="BG152" s="22">
        <f t="shared" si="115"/>
        <v>3.5126381983529106E-12</v>
      </c>
      <c r="BH152" s="62">
        <f t="shared" si="116"/>
        <v>293.33333333333684</v>
      </c>
      <c r="BI152" s="62">
        <f ca="1">AVERAGE(OFFSET($BH$3,0,0,'Données projet'!$E$11+1,1))-AVERAGE(OFFSET($H$3,0,0,'Données projet'!$E$11+1,1))</f>
        <v>344.58222744144365</v>
      </c>
      <c r="BJ152" s="62">
        <f t="shared" si="146"/>
        <v>204.58096083325086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1.2946657079737634E-13</v>
      </c>
      <c r="BF153" s="14">
        <f t="shared" si="145"/>
        <v>1.8873591890224769E-12</v>
      </c>
      <c r="BG153" s="22">
        <f t="shared" si="115"/>
        <v>3.5126381983529106E-12</v>
      </c>
      <c r="BH153" s="62">
        <f t="shared" si="116"/>
        <v>293.33333333333684</v>
      </c>
      <c r="BI153" s="62">
        <f ca="1">AVERAGE(OFFSET($BH$3,0,0,'Données projet'!$E$11+1,1))-AVERAGE(OFFSET($H$3,0,0,'Données projet'!$E$11+1,1))</f>
        <v>344.58222744144365</v>
      </c>
      <c r="BJ153" s="62">
        <f t="shared" si="146"/>
        <v>204.58096083325086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1.2946657079737634E-13</v>
      </c>
      <c r="BF154" s="14">
        <f t="shared" ref="BF154:BF203" si="167">EXP(-1.0587+0.8836*LN(BE154)+0.284)</f>
        <v>1.8873591890224769E-12</v>
      </c>
      <c r="BG154" s="22">
        <f t="shared" ref="BG154:BG203" si="168">(BE154+BF154)*0.475*44/12</f>
        <v>3.5126381983529106E-12</v>
      </c>
      <c r="BH154" s="62">
        <f t="shared" si="116"/>
        <v>293.33333333333684</v>
      </c>
      <c r="BI154" s="62">
        <f ca="1">AVERAGE(OFFSET($BH$3,0,0,'Données projet'!$E$11+1,1))-AVERAGE(OFFSET($H$3,0,0,'Données projet'!$E$11+1,1))</f>
        <v>344.58222744144365</v>
      </c>
      <c r="BJ154" s="62">
        <f t="shared" si="146"/>
        <v>204.58096083325086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1.2946657079737634E-13</v>
      </c>
      <c r="BF155" s="14">
        <f t="shared" si="167"/>
        <v>1.8873591890224769E-12</v>
      </c>
      <c r="BG155" s="22">
        <f t="shared" si="168"/>
        <v>3.5126381983529106E-12</v>
      </c>
      <c r="BH155" s="62">
        <f t="shared" si="116"/>
        <v>293.33333333333684</v>
      </c>
      <c r="BI155" s="62">
        <f ca="1">AVERAGE(OFFSET($BH$3,0,0,'Données projet'!$E$11+1,1))-AVERAGE(OFFSET($H$3,0,0,'Données projet'!$E$11+1,1))</f>
        <v>344.58222744144365</v>
      </c>
      <c r="BJ155" s="62">
        <f t="shared" si="146"/>
        <v>204.58096083325086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1.2946657079737634E-13</v>
      </c>
      <c r="BF156" s="14">
        <f t="shared" si="167"/>
        <v>1.8873591890224769E-12</v>
      </c>
      <c r="BG156" s="22">
        <f t="shared" si="168"/>
        <v>3.5126381983529106E-12</v>
      </c>
      <c r="BH156" s="62">
        <f t="shared" si="116"/>
        <v>293.33333333333684</v>
      </c>
      <c r="BI156" s="62">
        <f ca="1">AVERAGE(OFFSET($BH$3,0,0,'Données projet'!$E$11+1,1))-AVERAGE(OFFSET($H$3,0,0,'Données projet'!$E$11+1,1))</f>
        <v>344.58222744144365</v>
      </c>
      <c r="BJ156" s="62">
        <f t="shared" si="146"/>
        <v>204.58096083325086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1.2946657079737634E-13</v>
      </c>
      <c r="BF157" s="14">
        <f t="shared" si="167"/>
        <v>1.8873591890224769E-12</v>
      </c>
      <c r="BG157" s="22">
        <f t="shared" si="168"/>
        <v>3.5126381983529106E-12</v>
      </c>
      <c r="BH157" s="62">
        <f t="shared" si="116"/>
        <v>293.33333333333684</v>
      </c>
      <c r="BI157" s="62">
        <f ca="1">AVERAGE(OFFSET($BH$3,0,0,'Données projet'!$E$11+1,1))-AVERAGE(OFFSET($H$3,0,0,'Données projet'!$E$11+1,1))</f>
        <v>344.58222744144365</v>
      </c>
      <c r="BJ157" s="62">
        <f t="shared" si="146"/>
        <v>204.58096083325086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1.2946657079737634E-13</v>
      </c>
      <c r="BF158" s="14">
        <f t="shared" si="167"/>
        <v>1.8873591890224769E-12</v>
      </c>
      <c r="BG158" s="22">
        <f t="shared" si="168"/>
        <v>3.5126381983529106E-12</v>
      </c>
      <c r="BH158" s="62">
        <f t="shared" si="116"/>
        <v>293.33333333333684</v>
      </c>
      <c r="BI158" s="62">
        <f ca="1">AVERAGE(OFFSET($BH$3,0,0,'Données projet'!$E$11+1,1))-AVERAGE(OFFSET($H$3,0,0,'Données projet'!$E$11+1,1))</f>
        <v>344.58222744144365</v>
      </c>
      <c r="BJ158" s="62">
        <f t="shared" si="146"/>
        <v>204.58096083325086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1.2946657079737634E-13</v>
      </c>
      <c r="BF159" s="14">
        <f t="shared" si="167"/>
        <v>1.8873591890224769E-12</v>
      </c>
      <c r="BG159" s="22">
        <f t="shared" si="168"/>
        <v>3.5126381983529106E-12</v>
      </c>
      <c r="BH159" s="62">
        <f t="shared" si="116"/>
        <v>293.33333333333684</v>
      </c>
      <c r="BI159" s="62">
        <f ca="1">AVERAGE(OFFSET($BH$3,0,0,'Données projet'!$E$11+1,1))-AVERAGE(OFFSET($H$3,0,0,'Données projet'!$E$11+1,1))</f>
        <v>344.58222744144365</v>
      </c>
      <c r="BJ159" s="62">
        <f t="shared" si="146"/>
        <v>204.58096083325086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1.2946657079737634E-13</v>
      </c>
      <c r="BF160" s="14">
        <f t="shared" si="167"/>
        <v>1.8873591890224769E-12</v>
      </c>
      <c r="BG160" s="22">
        <f t="shared" si="168"/>
        <v>3.5126381983529106E-12</v>
      </c>
      <c r="BH160" s="62">
        <f t="shared" si="116"/>
        <v>293.33333333333684</v>
      </c>
      <c r="BI160" s="62">
        <f ca="1">AVERAGE(OFFSET($BH$3,0,0,'Données projet'!$E$11+1,1))-AVERAGE(OFFSET($H$3,0,0,'Données projet'!$E$11+1,1))</f>
        <v>344.58222744144365</v>
      </c>
      <c r="BJ160" s="62">
        <f t="shared" si="146"/>
        <v>204.58096083325086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1.2946657079737634E-13</v>
      </c>
      <c r="BF161" s="14">
        <f t="shared" si="167"/>
        <v>1.8873591890224769E-12</v>
      </c>
      <c r="BG161" s="22">
        <f t="shared" si="168"/>
        <v>3.5126381983529106E-12</v>
      </c>
      <c r="BH161" s="62">
        <f t="shared" si="116"/>
        <v>293.33333333333684</v>
      </c>
      <c r="BI161" s="62">
        <f ca="1">AVERAGE(OFFSET($BH$3,0,0,'Données projet'!$E$11+1,1))-AVERAGE(OFFSET($H$3,0,0,'Données projet'!$E$11+1,1))</f>
        <v>344.58222744144365</v>
      </c>
      <c r="BJ161" s="62">
        <f t="shared" si="146"/>
        <v>204.58096083325086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1.2946657079737634E-13</v>
      </c>
      <c r="BF162" s="14">
        <f t="shared" si="167"/>
        <v>1.8873591890224769E-12</v>
      </c>
      <c r="BG162" s="22">
        <f t="shared" si="168"/>
        <v>3.5126381983529106E-12</v>
      </c>
      <c r="BH162" s="62">
        <f t="shared" si="116"/>
        <v>293.33333333333684</v>
      </c>
      <c r="BI162" s="62">
        <f ca="1">AVERAGE(OFFSET($BH$3,0,0,'Données projet'!$E$11+1,1))-AVERAGE(OFFSET($H$3,0,0,'Données projet'!$E$11+1,1))</f>
        <v>344.58222744144365</v>
      </c>
      <c r="BJ162" s="62">
        <f t="shared" si="146"/>
        <v>204.58096083325086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1.2946657079737634E-13</v>
      </c>
      <c r="BF163" s="14">
        <f t="shared" si="167"/>
        <v>1.8873591890224769E-12</v>
      </c>
      <c r="BG163" s="22">
        <f t="shared" si="168"/>
        <v>3.5126381983529106E-12</v>
      </c>
      <c r="BH163" s="62">
        <f t="shared" si="116"/>
        <v>293.33333333333684</v>
      </c>
      <c r="BI163" s="62">
        <f ca="1">AVERAGE(OFFSET($BH$3,0,0,'Données projet'!$E$11+1,1))-AVERAGE(OFFSET($H$3,0,0,'Données projet'!$E$11+1,1))</f>
        <v>344.58222744144365</v>
      </c>
      <c r="BJ163" s="62">
        <f t="shared" si="146"/>
        <v>204.58096083325086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1.2946657079737634E-13</v>
      </c>
      <c r="BF164" s="14">
        <f t="shared" si="167"/>
        <v>1.8873591890224769E-12</v>
      </c>
      <c r="BG164" s="22">
        <f t="shared" si="168"/>
        <v>3.5126381983529106E-12</v>
      </c>
      <c r="BH164" s="62">
        <f t="shared" si="116"/>
        <v>293.33333333333684</v>
      </c>
      <c r="BI164" s="62">
        <f ca="1">AVERAGE(OFFSET($BH$3,0,0,'Données projet'!$E$11+1,1))-AVERAGE(OFFSET($H$3,0,0,'Données projet'!$E$11+1,1))</f>
        <v>344.58222744144365</v>
      </c>
      <c r="BJ164" s="62">
        <f t="shared" si="146"/>
        <v>204.58096083325086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1.2946657079737634E-13</v>
      </c>
      <c r="BF165" s="14">
        <f t="shared" si="167"/>
        <v>1.8873591890224769E-12</v>
      </c>
      <c r="BG165" s="22">
        <f t="shared" si="168"/>
        <v>3.5126381983529106E-12</v>
      </c>
      <c r="BH165" s="62">
        <f t="shared" si="116"/>
        <v>293.33333333333684</v>
      </c>
      <c r="BI165" s="62">
        <f ca="1">AVERAGE(OFFSET($BH$3,0,0,'Données projet'!$E$11+1,1))-AVERAGE(OFFSET($H$3,0,0,'Données projet'!$E$11+1,1))</f>
        <v>344.58222744144365</v>
      </c>
      <c r="BJ165" s="62">
        <f t="shared" si="146"/>
        <v>204.58096083325086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1.2946657079737634E-13</v>
      </c>
      <c r="BF166" s="14">
        <f t="shared" si="167"/>
        <v>1.8873591890224769E-12</v>
      </c>
      <c r="BG166" s="22">
        <f t="shared" si="168"/>
        <v>3.5126381983529106E-12</v>
      </c>
      <c r="BH166" s="62">
        <f t="shared" si="116"/>
        <v>293.33333333333684</v>
      </c>
      <c r="BI166" s="62">
        <f ca="1">AVERAGE(OFFSET($BH$3,0,0,'Données projet'!$E$11+1,1))-AVERAGE(OFFSET($H$3,0,0,'Données projet'!$E$11+1,1))</f>
        <v>344.58222744144365</v>
      </c>
      <c r="BJ166" s="62">
        <f t="shared" si="146"/>
        <v>204.58096083325086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1.2946657079737634E-13</v>
      </c>
      <c r="BF167" s="14">
        <f t="shared" si="167"/>
        <v>1.8873591890224769E-12</v>
      </c>
      <c r="BG167" s="22">
        <f t="shared" si="168"/>
        <v>3.5126381983529106E-12</v>
      </c>
      <c r="BH167" s="62">
        <f t="shared" si="116"/>
        <v>293.33333333333684</v>
      </c>
      <c r="BI167" s="62">
        <f ca="1">AVERAGE(OFFSET($BH$3,0,0,'Données projet'!$E$11+1,1))-AVERAGE(OFFSET($H$3,0,0,'Données projet'!$E$11+1,1))</f>
        <v>344.58222744144365</v>
      </c>
      <c r="BJ167" s="62">
        <f t="shared" si="146"/>
        <v>204.58096083325086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1.2946657079737634E-13</v>
      </c>
      <c r="BF168" s="14">
        <f t="shared" si="167"/>
        <v>1.8873591890224769E-12</v>
      </c>
      <c r="BG168" s="22">
        <f t="shared" si="168"/>
        <v>3.5126381983529106E-12</v>
      </c>
      <c r="BH168" s="62">
        <f t="shared" si="116"/>
        <v>293.33333333333684</v>
      </c>
      <c r="BI168" s="62">
        <f ca="1">AVERAGE(OFFSET($BH$3,0,0,'Données projet'!$E$11+1,1))-AVERAGE(OFFSET($H$3,0,0,'Données projet'!$E$11+1,1))</f>
        <v>344.58222744144365</v>
      </c>
      <c r="BJ168" s="62">
        <f t="shared" si="146"/>
        <v>204.58096083325086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1.2946657079737634E-13</v>
      </c>
      <c r="BF169" s="14">
        <f t="shared" si="167"/>
        <v>1.8873591890224769E-12</v>
      </c>
      <c r="BG169" s="22">
        <f t="shared" si="168"/>
        <v>3.5126381983529106E-12</v>
      </c>
      <c r="BH169" s="62">
        <f t="shared" si="116"/>
        <v>293.33333333333684</v>
      </c>
      <c r="BI169" s="62">
        <f ca="1">AVERAGE(OFFSET($BH$3,0,0,'Données projet'!$E$11+1,1))-AVERAGE(OFFSET($H$3,0,0,'Données projet'!$E$11+1,1))</f>
        <v>344.58222744144365</v>
      </c>
      <c r="BJ169" s="62">
        <f t="shared" si="146"/>
        <v>204.58096083325086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1.2946657079737634E-13</v>
      </c>
      <c r="BF170" s="14">
        <f t="shared" si="167"/>
        <v>1.8873591890224769E-12</v>
      </c>
      <c r="BG170" s="22">
        <f t="shared" si="168"/>
        <v>3.5126381983529106E-12</v>
      </c>
      <c r="BH170" s="62">
        <f t="shared" si="116"/>
        <v>293.33333333333684</v>
      </c>
      <c r="BI170" s="62">
        <f ca="1">AVERAGE(OFFSET($BH$3,0,0,'Données projet'!$E$11+1,1))-AVERAGE(OFFSET($H$3,0,0,'Données projet'!$E$11+1,1))</f>
        <v>344.58222744144365</v>
      </c>
      <c r="BJ170" s="62">
        <f t="shared" si="146"/>
        <v>204.58096083325086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1.2946657079737634E-13</v>
      </c>
      <c r="BF171" s="14">
        <f t="shared" si="167"/>
        <v>1.8873591890224769E-12</v>
      </c>
      <c r="BG171" s="22">
        <f t="shared" si="168"/>
        <v>3.5126381983529106E-12</v>
      </c>
      <c r="BH171" s="62">
        <f t="shared" si="116"/>
        <v>293.33333333333684</v>
      </c>
      <c r="BI171" s="62">
        <f ca="1">AVERAGE(OFFSET($BH$3,0,0,'Données projet'!$E$11+1,1))-AVERAGE(OFFSET($H$3,0,0,'Données projet'!$E$11+1,1))</f>
        <v>344.58222744144365</v>
      </c>
      <c r="BJ171" s="62">
        <f t="shared" si="146"/>
        <v>204.58096083325086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1.2946657079737634E-13</v>
      </c>
      <c r="BF172" s="14">
        <f t="shared" si="167"/>
        <v>1.8873591890224769E-12</v>
      </c>
      <c r="BG172" s="22">
        <f t="shared" si="168"/>
        <v>3.5126381983529106E-12</v>
      </c>
      <c r="BH172" s="62">
        <f t="shared" si="116"/>
        <v>293.33333333333684</v>
      </c>
      <c r="BI172" s="62">
        <f ca="1">AVERAGE(OFFSET($BH$3,0,0,'Données projet'!$E$11+1,1))-AVERAGE(OFFSET($H$3,0,0,'Données projet'!$E$11+1,1))</f>
        <v>344.58222744144365</v>
      </c>
      <c r="BJ172" s="62">
        <f t="shared" si="146"/>
        <v>204.58096083325086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1.2946657079737634E-13</v>
      </c>
      <c r="BF173" s="14">
        <f t="shared" si="167"/>
        <v>1.8873591890224769E-12</v>
      </c>
      <c r="BG173" s="22">
        <f t="shared" si="168"/>
        <v>3.5126381983529106E-12</v>
      </c>
      <c r="BH173" s="62">
        <f t="shared" si="116"/>
        <v>293.33333333333684</v>
      </c>
      <c r="BI173" s="62">
        <f ca="1">AVERAGE(OFFSET($BH$3,0,0,'Données projet'!$E$11+1,1))-AVERAGE(OFFSET($H$3,0,0,'Données projet'!$E$11+1,1))</f>
        <v>344.58222744144365</v>
      </c>
      <c r="BJ173" s="62">
        <f t="shared" si="146"/>
        <v>204.58096083325086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1.2946657079737634E-13</v>
      </c>
      <c r="BF174" s="14">
        <f t="shared" si="167"/>
        <v>1.8873591890224769E-12</v>
      </c>
      <c r="BG174" s="22">
        <f t="shared" si="168"/>
        <v>3.5126381983529106E-12</v>
      </c>
      <c r="BH174" s="62">
        <f t="shared" si="116"/>
        <v>293.33333333333684</v>
      </c>
      <c r="BI174" s="62">
        <f ca="1">AVERAGE(OFFSET($BH$3,0,0,'Données projet'!$E$11+1,1))-AVERAGE(OFFSET($H$3,0,0,'Données projet'!$E$11+1,1))</f>
        <v>344.58222744144365</v>
      </c>
      <c r="BJ174" s="62">
        <f t="shared" si="146"/>
        <v>204.58096083325086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1.2946657079737634E-13</v>
      </c>
      <c r="BF175" s="14">
        <f t="shared" si="167"/>
        <v>1.8873591890224769E-12</v>
      </c>
      <c r="BG175" s="22">
        <f t="shared" si="168"/>
        <v>3.5126381983529106E-12</v>
      </c>
      <c r="BH175" s="62">
        <f t="shared" si="116"/>
        <v>293.33333333333684</v>
      </c>
      <c r="BI175" s="62">
        <f ca="1">AVERAGE(OFFSET($BH$3,0,0,'Données projet'!$E$11+1,1))-AVERAGE(OFFSET($H$3,0,0,'Données projet'!$E$11+1,1))</f>
        <v>344.58222744144365</v>
      </c>
      <c r="BJ175" s="62">
        <f t="shared" si="146"/>
        <v>204.58096083325086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1.2946657079737634E-13</v>
      </c>
      <c r="BF176" s="14">
        <f t="shared" si="167"/>
        <v>1.8873591890224769E-12</v>
      </c>
      <c r="BG176" s="22">
        <f t="shared" si="168"/>
        <v>3.5126381983529106E-12</v>
      </c>
      <c r="BH176" s="62">
        <f t="shared" si="116"/>
        <v>293.33333333333684</v>
      </c>
      <c r="BI176" s="62">
        <f ca="1">AVERAGE(OFFSET($BH$3,0,0,'Données projet'!$E$11+1,1))-AVERAGE(OFFSET($H$3,0,0,'Données projet'!$E$11+1,1))</f>
        <v>344.58222744144365</v>
      </c>
      <c r="BJ176" s="62">
        <f t="shared" si="146"/>
        <v>204.58096083325086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1.2946657079737634E-13</v>
      </c>
      <c r="BF177" s="14">
        <f t="shared" si="167"/>
        <v>1.8873591890224769E-12</v>
      </c>
      <c r="BG177" s="22">
        <f t="shared" si="168"/>
        <v>3.5126381983529106E-12</v>
      </c>
      <c r="BH177" s="62">
        <f t="shared" si="116"/>
        <v>293.33333333333684</v>
      </c>
      <c r="BI177" s="62">
        <f ca="1">AVERAGE(OFFSET($BH$3,0,0,'Données projet'!$E$11+1,1))-AVERAGE(OFFSET($H$3,0,0,'Données projet'!$E$11+1,1))</f>
        <v>344.58222744144365</v>
      </c>
      <c r="BJ177" s="62">
        <f t="shared" si="146"/>
        <v>204.58096083325086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1.2946657079737634E-13</v>
      </c>
      <c r="BF178" s="14">
        <f t="shared" si="167"/>
        <v>1.8873591890224769E-12</v>
      </c>
      <c r="BG178" s="22">
        <f t="shared" si="168"/>
        <v>3.5126381983529106E-12</v>
      </c>
      <c r="BH178" s="62">
        <f t="shared" si="116"/>
        <v>293.33333333333684</v>
      </c>
      <c r="BI178" s="62">
        <f ca="1">AVERAGE(OFFSET($BH$3,0,0,'Données projet'!$E$11+1,1))-AVERAGE(OFFSET($H$3,0,0,'Données projet'!$E$11+1,1))</f>
        <v>344.58222744144365</v>
      </c>
      <c r="BJ178" s="62">
        <f t="shared" si="146"/>
        <v>204.58096083325086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1.2946657079737634E-13</v>
      </c>
      <c r="BF179" s="14">
        <f t="shared" si="167"/>
        <v>1.8873591890224769E-12</v>
      </c>
      <c r="BG179" s="22">
        <f t="shared" si="168"/>
        <v>3.5126381983529106E-12</v>
      </c>
      <c r="BH179" s="62">
        <f t="shared" si="116"/>
        <v>293.33333333333684</v>
      </c>
      <c r="BI179" s="62">
        <f ca="1">AVERAGE(OFFSET($BH$3,0,0,'Données projet'!$E$11+1,1))-AVERAGE(OFFSET($H$3,0,0,'Données projet'!$E$11+1,1))</f>
        <v>344.58222744144365</v>
      </c>
      <c r="BJ179" s="62">
        <f t="shared" si="146"/>
        <v>204.58096083325086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1.2946657079737634E-13</v>
      </c>
      <c r="BF180" s="14">
        <f t="shared" si="167"/>
        <v>1.8873591890224769E-12</v>
      </c>
      <c r="BG180" s="22">
        <f t="shared" si="168"/>
        <v>3.5126381983529106E-12</v>
      </c>
      <c r="BH180" s="62">
        <f t="shared" si="116"/>
        <v>293.33333333333684</v>
      </c>
      <c r="BI180" s="62">
        <f ca="1">AVERAGE(OFFSET($BH$3,0,0,'Données projet'!$E$11+1,1))-AVERAGE(OFFSET($H$3,0,0,'Données projet'!$E$11+1,1))</f>
        <v>344.58222744144365</v>
      </c>
      <c r="BJ180" s="62">
        <f t="shared" si="146"/>
        <v>204.58096083325086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1.2946657079737634E-13</v>
      </c>
      <c r="BF181" s="14">
        <f t="shared" si="167"/>
        <v>1.8873591890224769E-12</v>
      </c>
      <c r="BG181" s="22">
        <f t="shared" si="168"/>
        <v>3.5126381983529106E-12</v>
      </c>
      <c r="BH181" s="62">
        <f t="shared" si="116"/>
        <v>293.33333333333684</v>
      </c>
      <c r="BI181" s="62">
        <f ca="1">AVERAGE(OFFSET($BH$3,0,0,'Données projet'!$E$11+1,1))-AVERAGE(OFFSET($H$3,0,0,'Données projet'!$E$11+1,1))</f>
        <v>344.58222744144365</v>
      </c>
      <c r="BJ181" s="62">
        <f t="shared" si="146"/>
        <v>204.58096083325086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1.2946657079737634E-13</v>
      </c>
      <c r="BF182" s="14">
        <f t="shared" si="167"/>
        <v>1.8873591890224769E-12</v>
      </c>
      <c r="BG182" s="22">
        <f t="shared" si="168"/>
        <v>3.5126381983529106E-12</v>
      </c>
      <c r="BH182" s="62">
        <f t="shared" si="116"/>
        <v>293.33333333333684</v>
      </c>
      <c r="BI182" s="62">
        <f ca="1">AVERAGE(OFFSET($BH$3,0,0,'Données projet'!$E$11+1,1))-AVERAGE(OFFSET($H$3,0,0,'Données projet'!$E$11+1,1))</f>
        <v>344.58222744144365</v>
      </c>
      <c r="BJ182" s="62">
        <f t="shared" si="146"/>
        <v>204.58096083325086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1.2946657079737634E-13</v>
      </c>
      <c r="BF183" s="14">
        <f t="shared" si="167"/>
        <v>1.8873591890224769E-12</v>
      </c>
      <c r="BG183" s="22">
        <f t="shared" si="168"/>
        <v>3.5126381983529106E-12</v>
      </c>
      <c r="BH183" s="62">
        <f t="shared" si="116"/>
        <v>293.33333333333684</v>
      </c>
      <c r="BI183" s="62">
        <f ca="1">AVERAGE(OFFSET($BH$3,0,0,'Données projet'!$E$11+1,1))-AVERAGE(OFFSET($H$3,0,0,'Données projet'!$E$11+1,1))</f>
        <v>344.58222744144365</v>
      </c>
      <c r="BJ183" s="62">
        <f t="shared" si="146"/>
        <v>204.58096083325086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1.2946657079737634E-13</v>
      </c>
      <c r="BF184" s="14">
        <f t="shared" si="167"/>
        <v>1.8873591890224769E-12</v>
      </c>
      <c r="BG184" s="22">
        <f t="shared" si="168"/>
        <v>3.5126381983529106E-12</v>
      </c>
      <c r="BH184" s="62">
        <f t="shared" si="116"/>
        <v>293.33333333333684</v>
      </c>
      <c r="BI184" s="62">
        <f ca="1">AVERAGE(OFFSET($BH$3,0,0,'Données projet'!$E$11+1,1))-AVERAGE(OFFSET($H$3,0,0,'Données projet'!$E$11+1,1))</f>
        <v>344.58222744144365</v>
      </c>
      <c r="BJ184" s="62">
        <f t="shared" si="146"/>
        <v>204.58096083325086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1.2946657079737634E-13</v>
      </c>
      <c r="BF185" s="14">
        <f t="shared" si="167"/>
        <v>1.8873591890224769E-12</v>
      </c>
      <c r="BG185" s="22">
        <f t="shared" si="168"/>
        <v>3.5126381983529106E-12</v>
      </c>
      <c r="BH185" s="62">
        <f t="shared" si="116"/>
        <v>293.33333333333684</v>
      </c>
      <c r="BI185" s="62">
        <f ca="1">AVERAGE(OFFSET($BH$3,0,0,'Données projet'!$E$11+1,1))-AVERAGE(OFFSET($H$3,0,0,'Données projet'!$E$11+1,1))</f>
        <v>344.58222744144365</v>
      </c>
      <c r="BJ185" s="62">
        <f t="shared" si="146"/>
        <v>204.58096083325086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1.2946657079737634E-13</v>
      </c>
      <c r="BF186" s="14">
        <f t="shared" si="167"/>
        <v>1.8873591890224769E-12</v>
      </c>
      <c r="BG186" s="22">
        <f t="shared" si="168"/>
        <v>3.5126381983529106E-12</v>
      </c>
      <c r="BH186" s="62">
        <f t="shared" si="116"/>
        <v>293.33333333333684</v>
      </c>
      <c r="BI186" s="62">
        <f ca="1">AVERAGE(OFFSET($BH$3,0,0,'Données projet'!$E$11+1,1))-AVERAGE(OFFSET($H$3,0,0,'Données projet'!$E$11+1,1))</f>
        <v>344.58222744144365</v>
      </c>
      <c r="BJ186" s="62">
        <f t="shared" si="146"/>
        <v>204.58096083325086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1.2946657079737634E-13</v>
      </c>
      <c r="BF187" s="14">
        <f t="shared" si="167"/>
        <v>1.8873591890224769E-12</v>
      </c>
      <c r="BG187" s="22">
        <f t="shared" si="168"/>
        <v>3.5126381983529106E-12</v>
      </c>
      <c r="BH187" s="62">
        <f t="shared" si="116"/>
        <v>293.33333333333684</v>
      </c>
      <c r="BI187" s="62">
        <f ca="1">AVERAGE(OFFSET($BH$3,0,0,'Données projet'!$E$11+1,1))-AVERAGE(OFFSET($H$3,0,0,'Données projet'!$E$11+1,1))</f>
        <v>344.58222744144365</v>
      </c>
      <c r="BJ187" s="62">
        <f t="shared" si="146"/>
        <v>204.58096083325086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1.2946657079737634E-13</v>
      </c>
      <c r="BF188" s="14">
        <f t="shared" si="167"/>
        <v>1.8873591890224769E-12</v>
      </c>
      <c r="BG188" s="22">
        <f t="shared" si="168"/>
        <v>3.5126381983529106E-12</v>
      </c>
      <c r="BH188" s="62">
        <f t="shared" si="116"/>
        <v>293.33333333333684</v>
      </c>
      <c r="BI188" s="62">
        <f ca="1">AVERAGE(OFFSET($BH$3,0,0,'Données projet'!$E$11+1,1))-AVERAGE(OFFSET($H$3,0,0,'Données projet'!$E$11+1,1))</f>
        <v>344.58222744144365</v>
      </c>
      <c r="BJ188" s="62">
        <f t="shared" si="146"/>
        <v>204.58096083325086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1.2946657079737634E-13</v>
      </c>
      <c r="BF189" s="14">
        <f t="shared" si="167"/>
        <v>1.8873591890224769E-12</v>
      </c>
      <c r="BG189" s="22">
        <f t="shared" si="168"/>
        <v>3.5126381983529106E-12</v>
      </c>
      <c r="BH189" s="62">
        <f t="shared" si="116"/>
        <v>293.33333333333684</v>
      </c>
      <c r="BI189" s="62">
        <f ca="1">AVERAGE(OFFSET($BH$3,0,0,'Données projet'!$E$11+1,1))-AVERAGE(OFFSET($H$3,0,0,'Données projet'!$E$11+1,1))</f>
        <v>344.58222744144365</v>
      </c>
      <c r="BJ189" s="62">
        <f t="shared" si="146"/>
        <v>204.58096083325086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1.2946657079737634E-13</v>
      </c>
      <c r="BF190" s="14">
        <f t="shared" si="167"/>
        <v>1.8873591890224769E-12</v>
      </c>
      <c r="BG190" s="22">
        <f t="shared" si="168"/>
        <v>3.5126381983529106E-12</v>
      </c>
      <c r="BH190" s="62">
        <f t="shared" si="116"/>
        <v>293.33333333333684</v>
      </c>
      <c r="BI190" s="62">
        <f ca="1">AVERAGE(OFFSET($BH$3,0,0,'Données projet'!$E$11+1,1))-AVERAGE(OFFSET($H$3,0,0,'Données projet'!$E$11+1,1))</f>
        <v>344.58222744144365</v>
      </c>
      <c r="BJ190" s="62">
        <f t="shared" si="146"/>
        <v>204.58096083325086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1.2946657079737634E-13</v>
      </c>
      <c r="BF191" s="14">
        <f t="shared" si="167"/>
        <v>1.8873591890224769E-12</v>
      </c>
      <c r="BG191" s="22">
        <f t="shared" si="168"/>
        <v>3.5126381983529106E-12</v>
      </c>
      <c r="BH191" s="62">
        <f t="shared" si="116"/>
        <v>293.33333333333684</v>
      </c>
      <c r="BI191" s="62">
        <f ca="1">AVERAGE(OFFSET($BH$3,0,0,'Données projet'!$E$11+1,1))-AVERAGE(OFFSET($H$3,0,0,'Données projet'!$E$11+1,1))</f>
        <v>344.58222744144365</v>
      </c>
      <c r="BJ191" s="62">
        <f t="shared" si="146"/>
        <v>204.58096083325086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1.2946657079737634E-13</v>
      </c>
      <c r="BF192" s="14">
        <f t="shared" si="167"/>
        <v>1.8873591890224769E-12</v>
      </c>
      <c r="BG192" s="22">
        <f t="shared" si="168"/>
        <v>3.5126381983529106E-12</v>
      </c>
      <c r="BH192" s="62">
        <f t="shared" si="116"/>
        <v>293.33333333333684</v>
      </c>
      <c r="BI192" s="62">
        <f ca="1">AVERAGE(OFFSET($BH$3,0,0,'Données projet'!$E$11+1,1))-AVERAGE(OFFSET($H$3,0,0,'Données projet'!$E$11+1,1))</f>
        <v>344.58222744144365</v>
      </c>
      <c r="BJ192" s="62">
        <f t="shared" si="146"/>
        <v>204.58096083325086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1.2946657079737634E-13</v>
      </c>
      <c r="BF193" s="14">
        <f t="shared" si="167"/>
        <v>1.8873591890224769E-12</v>
      </c>
      <c r="BG193" s="22">
        <f t="shared" si="168"/>
        <v>3.5126381983529106E-12</v>
      </c>
      <c r="BH193" s="62">
        <f t="shared" si="116"/>
        <v>293.33333333333684</v>
      </c>
      <c r="BI193" s="62">
        <f ca="1">AVERAGE(OFFSET($BH$3,0,0,'Données projet'!$E$11+1,1))-AVERAGE(OFFSET($H$3,0,0,'Données projet'!$E$11+1,1))</f>
        <v>344.58222744144365</v>
      </c>
      <c r="BJ193" s="62">
        <f t="shared" si="146"/>
        <v>204.58096083325086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1.2946657079737634E-13</v>
      </c>
      <c r="BF194" s="14">
        <f t="shared" si="167"/>
        <v>1.8873591890224769E-12</v>
      </c>
      <c r="BG194" s="22">
        <f t="shared" si="168"/>
        <v>3.5126381983529106E-12</v>
      </c>
      <c r="BH194" s="62">
        <f t="shared" si="116"/>
        <v>293.33333333333684</v>
      </c>
      <c r="BI194" s="62">
        <f ca="1">AVERAGE(OFFSET($BH$3,0,0,'Données projet'!$E$11+1,1))-AVERAGE(OFFSET($H$3,0,0,'Données projet'!$E$11+1,1))</f>
        <v>344.58222744144365</v>
      </c>
      <c r="BJ194" s="62">
        <f t="shared" si="146"/>
        <v>204.58096083325086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1.2946657079737634E-13</v>
      </c>
      <c r="BF195" s="14">
        <f t="shared" si="167"/>
        <v>1.8873591890224769E-12</v>
      </c>
      <c r="BG195" s="22">
        <f t="shared" si="168"/>
        <v>3.5126381983529106E-12</v>
      </c>
      <c r="BH195" s="62">
        <f t="shared" si="116"/>
        <v>293.33333333333684</v>
      </c>
      <c r="BI195" s="62">
        <f ca="1">AVERAGE(OFFSET($BH$3,0,0,'Données projet'!$E$11+1,1))-AVERAGE(OFFSET($H$3,0,0,'Données projet'!$E$11+1,1))</f>
        <v>344.58222744144365</v>
      </c>
      <c r="BJ195" s="62">
        <f t="shared" si="146"/>
        <v>204.58096083325086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1.2946657079737634E-13</v>
      </c>
      <c r="BF196" s="14">
        <f t="shared" si="167"/>
        <v>1.8873591890224769E-12</v>
      </c>
      <c r="BG196" s="22">
        <f t="shared" si="168"/>
        <v>3.5126381983529106E-12</v>
      </c>
      <c r="BH196" s="62">
        <f t="shared" ref="BH196:BH203" si="194">BG196+(AY196+AZ196)*44/12</f>
        <v>293.33333333333684</v>
      </c>
      <c r="BI196" s="62">
        <f ca="1">AVERAGE(OFFSET($BH$3,0,0,'Données projet'!$E$11+1,1))-AVERAGE(OFFSET($H$3,0,0,'Données projet'!$E$11+1,1))</f>
        <v>344.58222744144365</v>
      </c>
      <c r="BJ196" s="62">
        <f t="shared" si="146"/>
        <v>204.58096083325086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1.2946657079737634E-13</v>
      </c>
      <c r="BF197" s="14">
        <f t="shared" si="167"/>
        <v>1.8873591890224769E-12</v>
      </c>
      <c r="BG197" s="22">
        <f t="shared" si="168"/>
        <v>3.5126381983529106E-12</v>
      </c>
      <c r="BH197" s="62">
        <f t="shared" si="194"/>
        <v>293.33333333333684</v>
      </c>
      <c r="BI197" s="62">
        <f ca="1">AVERAGE(OFFSET($BH$3,0,0,'Données projet'!$E$11+1,1))-AVERAGE(OFFSET($H$3,0,0,'Données projet'!$E$11+1,1))</f>
        <v>344.58222744144365</v>
      </c>
      <c r="BJ197" s="62">
        <f t="shared" ref="BJ197:BJ203" si="206">$BJ$3</f>
        <v>204.58096083325086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1.2946657079737634E-13</v>
      </c>
      <c r="BF198" s="14">
        <f t="shared" si="167"/>
        <v>1.8873591890224769E-12</v>
      </c>
      <c r="BG198" s="22">
        <f t="shared" si="168"/>
        <v>3.5126381983529106E-12</v>
      </c>
      <c r="BH198" s="62">
        <f t="shared" si="194"/>
        <v>293.33333333333684</v>
      </c>
      <c r="BI198" s="62">
        <f ca="1">AVERAGE(OFFSET($BH$3,0,0,'Données projet'!$E$11+1,1))-AVERAGE(OFFSET($H$3,0,0,'Données projet'!$E$11+1,1))</f>
        <v>344.58222744144365</v>
      </c>
      <c r="BJ198" s="62">
        <f t="shared" si="206"/>
        <v>204.58096083325086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1.2946657079737634E-13</v>
      </c>
      <c r="BF199" s="14">
        <f t="shared" si="167"/>
        <v>1.8873591890224769E-12</v>
      </c>
      <c r="BG199" s="22">
        <f t="shared" si="168"/>
        <v>3.5126381983529106E-12</v>
      </c>
      <c r="BH199" s="62">
        <f t="shared" si="194"/>
        <v>293.33333333333684</v>
      </c>
      <c r="BI199" s="62">
        <f ca="1">AVERAGE(OFFSET($BH$3,0,0,'Données projet'!$E$11+1,1))-AVERAGE(OFFSET($H$3,0,0,'Données projet'!$E$11+1,1))</f>
        <v>344.58222744144365</v>
      </c>
      <c r="BJ199" s="62">
        <f t="shared" si="206"/>
        <v>204.58096083325086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1.2946657079737634E-13</v>
      </c>
      <c r="BF200" s="14">
        <f t="shared" si="167"/>
        <v>1.8873591890224769E-12</v>
      </c>
      <c r="BG200" s="22">
        <f t="shared" si="168"/>
        <v>3.5126381983529106E-12</v>
      </c>
      <c r="BH200" s="62">
        <f t="shared" si="194"/>
        <v>293.33333333333684</v>
      </c>
      <c r="BI200" s="62">
        <f ca="1">AVERAGE(OFFSET($BH$3,0,0,'Données projet'!$E$11+1,1))-AVERAGE(OFFSET($H$3,0,0,'Données projet'!$E$11+1,1))</f>
        <v>344.58222744144365</v>
      </c>
      <c r="BJ200" s="62">
        <f t="shared" si="206"/>
        <v>204.58096083325086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1.2946657079737634E-13</v>
      </c>
      <c r="BF201" s="14">
        <f t="shared" si="167"/>
        <v>1.8873591890224769E-12</v>
      </c>
      <c r="BG201" s="22">
        <f t="shared" si="168"/>
        <v>3.5126381983529106E-12</v>
      </c>
      <c r="BH201" s="62">
        <f t="shared" si="194"/>
        <v>293.33333333333684</v>
      </c>
      <c r="BI201" s="62">
        <f ca="1">AVERAGE(OFFSET($BH$3,0,0,'Données projet'!$E$11+1,1))-AVERAGE(OFFSET($H$3,0,0,'Données projet'!$E$11+1,1))</f>
        <v>344.58222744144365</v>
      </c>
      <c r="BJ201" s="62">
        <f t="shared" si="206"/>
        <v>204.58096083325086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1.2946657079737634E-13</v>
      </c>
      <c r="BF202" s="14">
        <f t="shared" si="167"/>
        <v>1.8873591890224769E-12</v>
      </c>
      <c r="BG202" s="22">
        <f t="shared" si="168"/>
        <v>3.5126381983529106E-12</v>
      </c>
      <c r="BH202" s="62">
        <f t="shared" si="194"/>
        <v>293.33333333333684</v>
      </c>
      <c r="BI202" s="62">
        <f ca="1">AVERAGE(OFFSET($BH$3,0,0,'Données projet'!$E$11+1,1))-AVERAGE(OFFSET($H$3,0,0,'Données projet'!$E$11+1,1))</f>
        <v>344.58222744144365</v>
      </c>
      <c r="BJ202" s="62">
        <f t="shared" si="206"/>
        <v>204.58096083325086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1.2946657079737634E-13</v>
      </c>
      <c r="BF203" s="14">
        <f t="shared" si="167"/>
        <v>1.8873591890224769E-12</v>
      </c>
      <c r="BG203" s="22">
        <f t="shared" si="168"/>
        <v>3.5126381983529106E-12</v>
      </c>
      <c r="BH203" s="62">
        <f t="shared" si="194"/>
        <v>293.33333333333684</v>
      </c>
      <c r="BI203" s="62">
        <f ca="1">AVERAGE(OFFSET($BH$3,0,0,'Données projet'!$E$11+1,1))-AVERAGE(OFFSET($H$3,0,0,'Données projet'!$E$11+1,1))</f>
        <v>344.58222744144365</v>
      </c>
      <c r="BJ203" s="62">
        <f t="shared" si="206"/>
        <v>204.58096083325086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T22" sqref="T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10.121304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1534.2291341157593</v>
      </c>
      <c r="G6" s="156">
        <f ca="1">F6*(100%-'Données projet'!$C$24)*(100%-'Données projet'!$C$25)*(100%-'Données projet'!$C$26)*(100%-'Données projet'!$C$27)</f>
        <v>938.94823007884474</v>
      </c>
      <c r="H6" s="157">
        <f>IF(OR('Données projet'!B9="",'Données projet'!C9="",'Données projet'!C9=0%),0,AVERAGE(Calculateur!$AC$3:$AC$33)*B6)</f>
        <v>98.014525598320262</v>
      </c>
      <c r="I6" s="158">
        <f>H6*(100%-'Données projet'!$C$24)*(100%-'Données projet'!$C$25)*(100%-'Données projet'!$C$26)*(100%-'Données projet'!$C$27)</f>
        <v>59.984889666172002</v>
      </c>
      <c r="J6" s="159">
        <f>IF(OR('Données projet'!B9="",'Données projet'!C9="",'Données projet'!C9=0%),0,SUM(Calculateur!$V$3:$V$33)*VLOOKUP('Données projet'!$B$9,Paramètres!$A$1:$I$89,9,0)*B6)</f>
        <v>716.58832319999999</v>
      </c>
      <c r="K6" s="160">
        <f>J6*(100%-'Données projet'!$C$24)*(100%-'Données projet'!$C$25)*(100%-'Données projet'!$C$26)*(100%-'Données projet'!$C$27)</f>
        <v>438.55205379839998</v>
      </c>
      <c r="L6" s="161">
        <f ca="1">G6+I6+K6</f>
        <v>1437.4851735434167</v>
      </c>
      <c r="M6" s="25">
        <f ca="1">L6/B6</f>
        <v>142.02568893725717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4.1469839999999998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612.63035597385681</v>
      </c>
      <c r="G7" s="156">
        <f ca="1">F7*(100%-'Données projet'!$C$24)*(100%-'Données projet'!$C$25)*(100%-'Données projet'!$C$26)*(100%-'Données projet'!$C$27)</f>
        <v>374.92977785600038</v>
      </c>
      <c r="H7" s="164">
        <f>IF(OR('Données projet'!B10="",'Données projet'!C10="",'Données projet'!C10=0%),0,AVERAGE(Calculateur!$AX$3:$AX$33)*B7)</f>
        <v>62.341933766393147</v>
      </c>
      <c r="I7" s="158">
        <f>H7*(100%-'Données projet'!$C$24)*(100%-'Données projet'!$C$25)*(100%-'Données projet'!$C$26)*(100%-'Données projet'!$C$27)</f>
        <v>38.153263465032602</v>
      </c>
      <c r="J7" s="159">
        <f>IF(OR('Données projet'!B10="",'Données projet'!C10="",'Données projet'!C10=0%),0,SUM(Calculateur!$AQ$3:$AQ$33)*VLOOKUP('Données projet'!$B$10,Paramètres!$A$1:$I$89,9,0)*B7)</f>
        <v>1081.4504875199998</v>
      </c>
      <c r="K7" s="160">
        <f>J7*(100%-'Données projet'!$C$24)*(100%-'Données projet'!$C$25)*(100%-'Données projet'!$C$26)*(100%-'Données projet'!$C$27)</f>
        <v>661.84769836223984</v>
      </c>
      <c r="L7" s="161">
        <f t="shared" ref="L7:L15" ca="1" si="2">G7+I7+K7</f>
        <v>1074.9307396832728</v>
      </c>
      <c r="M7" s="25">
        <f ca="1">L7/B7</f>
        <v>259.20783385787666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vert</v>
      </c>
      <c r="B8" s="163">
        <f>'Données projet'!D11</f>
        <v>3.2517119999999995</v>
      </c>
      <c r="C8" s="156">
        <f ca="1">IF(OR('Données projet'!B11="",'Données projet'!C11="",'Données projet'!C11=0%),0,Calculateur!BI3)</f>
        <v>344.58222744144365</v>
      </c>
      <c r="D8" s="156">
        <f>IF(OR('Données projet'!B11="",'Données projet'!C11="",'Données projet'!C11=0%),0,Calculateur!BJ3)</f>
        <v>204.58096083325086</v>
      </c>
      <c r="E8" s="156">
        <f t="shared" ca="1" si="0"/>
        <v>204.58096083325086</v>
      </c>
      <c r="F8" s="156">
        <f t="shared" ca="1" si="1"/>
        <v>665.23836531301174</v>
      </c>
      <c r="G8" s="156">
        <f ca="1">F8*(100%-'Données projet'!$C$24)*(100%-'Données projet'!$C$25)*(100%-'Données projet'!$C$26)*(100%-'Données projet'!$C$27)</f>
        <v>407.12587957156319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23.574911999999998</v>
      </c>
      <c r="K8" s="160">
        <f>J8*(100%-'Données projet'!$C$24)*(100%-'Données projet'!$C$25)*(100%-'Données projet'!$C$26)*(100%-'Données projet'!$C$27)</f>
        <v>14.427846143999998</v>
      </c>
      <c r="L8" s="161">
        <f t="shared" ca="1" si="2"/>
        <v>421.55372571556319</v>
      </c>
      <c r="M8" s="25">
        <f ca="1">L8/B8</f>
        <v>129.64054802994954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2812.0978554026278</v>
      </c>
      <c r="G16" s="175">
        <f t="shared" ca="1" si="3"/>
        <v>1721.0038875064083</v>
      </c>
      <c r="H16" s="176">
        <f t="shared" si="3"/>
        <v>160.3564593647134</v>
      </c>
      <c r="I16" s="176">
        <f t="shared" si="3"/>
        <v>98.138153131204604</v>
      </c>
      <c r="J16" s="177">
        <f t="shared" si="3"/>
        <v>1821.6137227199997</v>
      </c>
      <c r="K16" s="177">
        <f t="shared" si="3"/>
        <v>1114.8275983046397</v>
      </c>
      <c r="L16" s="178">
        <f t="shared" ca="1" si="3"/>
        <v>2933.9696389422529</v>
      </c>
      <c r="M16" s="25">
        <f ca="1">L16/6.42</f>
        <v>457.00461665767182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vert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85" sqref="C85:C10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10.121304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4.1469839999999998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vert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3.2517119999999995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vert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2025-06-02T13:06:30Z</dcterms:modified>
</cp:coreProperties>
</file>