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48 - LAFENETRE Sandrine\Dossier déposé le 25 02 2025\"/>
    </mc:Choice>
  </mc:AlternateContent>
  <xr:revisionPtr revIDLastSave="0" documentId="13_ncr:1_{61AA69C7-C52F-47E9-8259-681B534BDF01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BC117" i="2" l="1" a="1"/>
  <c r="BC117" i="2" s="1"/>
  <c r="BC84" i="2" a="1"/>
  <c r="BC84" i="2" s="1"/>
  <c r="BC32" i="2" a="1"/>
  <c r="BC32" i="2" s="1"/>
  <c r="BC143" i="2" a="1"/>
  <c r="BC143" i="2" s="1"/>
  <c r="BC65" i="2" a="1"/>
  <c r="BC65" i="2" s="1"/>
  <c r="BC114" i="2" a="1"/>
  <c r="BC114" i="2" s="1"/>
  <c r="CS120" i="2" a="1"/>
  <c r="CS120" i="2" s="1"/>
  <c r="CS66" i="2" a="1"/>
  <c r="CS66" i="2" s="1"/>
  <c r="CS56" i="2" a="1"/>
  <c r="CS56" i="2" s="1"/>
  <c r="CS72" i="2" a="1"/>
  <c r="CS72" i="2" s="1"/>
  <c r="CS38" i="2" a="1"/>
  <c r="CS38" i="2" s="1"/>
  <c r="CS185" i="2" a="1"/>
  <c r="CS185" i="2" s="1"/>
  <c r="CS105" i="2" a="1"/>
  <c r="CS105" i="2" s="1"/>
  <c r="CS24" i="2" a="1"/>
  <c r="CS24" i="2" s="1"/>
  <c r="CS161" i="2" a="1"/>
  <c r="CS161" i="2" s="1"/>
  <c r="CS77" i="2" a="1"/>
  <c r="CS77" i="2" s="1"/>
  <c r="BX107" i="2" a="1"/>
  <c r="BX107" i="2" s="1"/>
  <c r="BC31" i="2" a="1"/>
  <c r="BC31" i="2" s="1"/>
  <c r="BC181" i="2" a="1"/>
  <c r="BC181" i="2" s="1"/>
  <c r="BC164" i="2" a="1"/>
  <c r="BC164" i="2" s="1"/>
  <c r="BC82" i="2" a="1"/>
  <c r="BC82" i="2" s="1"/>
  <c r="BC192" i="2" a="1"/>
  <c r="BC192" i="2" s="1"/>
  <c r="BC47" i="2" a="1"/>
  <c r="BC47" i="2" s="1"/>
  <c r="BC18" i="2" a="1"/>
  <c r="BC18" i="2" s="1"/>
  <c r="BC55" i="2" a="1"/>
  <c r="BC55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78" i="2"/>
  <c r="CD88" i="2"/>
  <c r="CD87" i="2"/>
  <c r="CD109" i="2"/>
  <c r="CD197" i="2"/>
  <c r="CD58" i="2"/>
  <c r="CD119" i="2"/>
  <c r="CD67" i="2"/>
  <c r="CD80" i="2"/>
  <c r="CD129" i="2"/>
  <c r="CD160" i="2"/>
  <c r="CD27" i="2"/>
  <c r="CD192" i="2"/>
  <c r="CD14" i="2"/>
  <c r="CD68" i="2"/>
  <c r="CD42" i="2"/>
  <c r="CD173" i="2"/>
  <c r="CD101" i="2"/>
  <c r="CD41" i="2"/>
  <c r="CD50" i="2"/>
  <c r="CD156" i="2"/>
  <c r="CD167" i="2"/>
  <c r="CD117" i="2"/>
  <c r="CD40" i="2"/>
  <c r="CD188" i="2"/>
  <c r="CD184" i="2"/>
  <c r="CD12" i="2"/>
  <c r="CD187" i="2"/>
  <c r="CD78" i="2"/>
  <c r="CD24" i="2"/>
  <c r="CD5" i="2"/>
  <c r="CD114" i="2"/>
  <c r="CD191" i="2"/>
  <c r="CD20" i="2"/>
  <c r="CD189" i="2"/>
  <c r="CD134" i="2"/>
  <c r="CD7" i="2"/>
  <c r="CD18" i="2"/>
  <c r="CD31" i="2"/>
  <c r="CD126" i="2"/>
  <c r="CD75" i="2"/>
  <c r="CD150" i="2"/>
  <c r="CD71" i="2"/>
  <c r="CD95" i="2"/>
  <c r="CD61" i="2"/>
  <c r="CD59" i="2"/>
  <c r="CD169" i="2"/>
  <c r="CD93" i="2"/>
  <c r="CD36" i="2"/>
  <c r="CD11" i="2"/>
  <c r="CD135" i="2"/>
  <c r="CD82" i="2"/>
  <c r="CD81" i="2"/>
  <c r="CD35" i="2"/>
  <c r="CD21" i="2"/>
  <c r="CD6" i="2"/>
  <c r="CD194" i="2"/>
  <c r="CD201" i="2"/>
  <c r="CD131" i="2"/>
  <c r="CD145" i="2"/>
  <c r="CD170" i="2"/>
  <c r="CD85" i="2"/>
  <c r="CD203" i="2"/>
  <c r="CD193" i="2"/>
  <c r="CD83" i="2"/>
  <c r="CD45" i="2"/>
  <c r="CD140" i="2"/>
  <c r="CD3" i="2"/>
  <c r="C9" i="4" s="1"/>
  <c r="E9" i="4" s="1"/>
  <c r="F9" i="4" s="1"/>
  <c r="G9" i="4" s="1"/>
  <c r="L9" i="4" s="1"/>
  <c r="CD92" i="2"/>
  <c r="CD46" i="2"/>
  <c r="CD33" i="2"/>
  <c r="CD183" i="2"/>
  <c r="CD176" i="2"/>
  <c r="CD105" i="2"/>
  <c r="CD43" i="2"/>
  <c r="CD44" i="2"/>
  <c r="CD8" i="2"/>
  <c r="CD84" i="2"/>
  <c r="CD148" i="2"/>
  <c r="CD23" i="2"/>
  <c r="CD139" i="2"/>
  <c r="CD186" i="2"/>
  <c r="CD97" i="2"/>
  <c r="CD132" i="2"/>
  <c r="CD123" i="2"/>
  <c r="CD118" i="2"/>
  <c r="CD163" i="2"/>
  <c r="CD106" i="2"/>
  <c r="CD149" i="2"/>
  <c r="CD137" i="2"/>
  <c r="CD151" i="2"/>
  <c r="CD10" i="2"/>
  <c r="CD53" i="2"/>
  <c r="CD182" i="2"/>
  <c r="CD153" i="2"/>
  <c r="CD15" i="2"/>
  <c r="CD94" i="2"/>
  <c r="CD98" i="2"/>
  <c r="CD19" i="2"/>
  <c r="CD51" i="2"/>
  <c r="CD179" i="2"/>
  <c r="CD63" i="2"/>
  <c r="CD69" i="2"/>
  <c r="CD136" i="2"/>
  <c r="CD113" i="2"/>
  <c r="CD9" i="2"/>
  <c r="CD141" i="2"/>
  <c r="CD152" i="2"/>
  <c r="CD181" i="2"/>
  <c r="CD199" i="2"/>
  <c r="CD39" i="2"/>
  <c r="CD32" i="2"/>
  <c r="CD13" i="2"/>
  <c r="CD127" i="2"/>
  <c r="CD157" i="2"/>
  <c r="CD37" i="2"/>
  <c r="CD171" i="2"/>
  <c r="CD168" i="2"/>
  <c r="CD48" i="2"/>
  <c r="CD200" i="2"/>
  <c r="CD115" i="2"/>
  <c r="CD25" i="2"/>
  <c r="CD112" i="2"/>
  <c r="CD121" i="2"/>
  <c r="CD158" i="2"/>
  <c r="CD30" i="2"/>
  <c r="CD144" i="2"/>
  <c r="CD162" i="2"/>
  <c r="CD57" i="2"/>
  <c r="CD54" i="2"/>
  <c r="CD143" i="2"/>
  <c r="CD49" i="2"/>
  <c r="CD172" i="2"/>
  <c r="CD146" i="2"/>
  <c r="CD100" i="2"/>
  <c r="CD122" i="2"/>
  <c r="CD16" i="2"/>
  <c r="CD116" i="2"/>
  <c r="CD161" i="2"/>
  <c r="CD34" i="2"/>
  <c r="CD159" i="2"/>
  <c r="CD120" i="2"/>
  <c r="CD164" i="2"/>
  <c r="CD110" i="2"/>
  <c r="CD90" i="2"/>
  <c r="CD124" i="2"/>
  <c r="CD66" i="2"/>
  <c r="CD133" i="2"/>
  <c r="CD4" i="2"/>
  <c r="CD29" i="2"/>
  <c r="CD86" i="2"/>
  <c r="CD196" i="2"/>
  <c r="CD55" i="2"/>
  <c r="CD79" i="2"/>
  <c r="CD195" i="2"/>
  <c r="CD125" i="2"/>
  <c r="CD104" i="2"/>
  <c r="CD73" i="2"/>
  <c r="CD99" i="2"/>
  <c r="CD174" i="2"/>
  <c r="CD102" i="2"/>
  <c r="CD38" i="2"/>
  <c r="CD142" i="2"/>
  <c r="CD154" i="2"/>
  <c r="CD65" i="2"/>
  <c r="CD89" i="2"/>
  <c r="CD108" i="2"/>
  <c r="CD26" i="2"/>
  <c r="CD185" i="2"/>
  <c r="CD175" i="2"/>
  <c r="CD47" i="2"/>
  <c r="CD91" i="2"/>
  <c r="CD111" i="2"/>
  <c r="CD62" i="2"/>
  <c r="CD52" i="2"/>
  <c r="CD77" i="2"/>
  <c r="CD22" i="2"/>
  <c r="CD198" i="2"/>
  <c r="CD28" i="2"/>
  <c r="CD64" i="2"/>
  <c r="CD190" i="2"/>
  <c r="CD76" i="2"/>
  <c r="CD128" i="2"/>
  <c r="CD56" i="2"/>
  <c r="CD165" i="2"/>
  <c r="CD74" i="2"/>
  <c r="CD155" i="2"/>
  <c r="CD72" i="2"/>
  <c r="CD202" i="2"/>
  <c r="CD103" i="2"/>
  <c r="CD147" i="2"/>
  <c r="CD138" i="2"/>
  <c r="CD180" i="2"/>
  <c r="CD17" i="2"/>
  <c r="CD130" i="2"/>
  <c r="CD107" i="2"/>
  <c r="CD96" i="2"/>
  <c r="CD177" i="2"/>
  <c r="CD166" i="2"/>
  <c r="CD70" i="2"/>
  <c r="CY29" i="2"/>
  <c r="CY112" i="2"/>
  <c r="CY187" i="2"/>
  <c r="CY88" i="2"/>
  <c r="CY164" i="2"/>
  <c r="CY103" i="2"/>
  <c r="CY135" i="2"/>
  <c r="CY75" i="2"/>
  <c r="CY169" i="2"/>
  <c r="CY128" i="2"/>
  <c r="CY141" i="2"/>
  <c r="CY115" i="2"/>
  <c r="CY9" i="2"/>
  <c r="CY170" i="2"/>
  <c r="CY38" i="2"/>
  <c r="CY87" i="2"/>
  <c r="CY152" i="2"/>
  <c r="CY21" i="2"/>
  <c r="CY76" i="2"/>
  <c r="CY136" i="2"/>
  <c r="CY161" i="2"/>
  <c r="CY8" i="2"/>
  <c r="CY39" i="2"/>
  <c r="CY32" i="2"/>
  <c r="CY46" i="2"/>
  <c r="CY14" i="2"/>
  <c r="CY83" i="2"/>
  <c r="CY60" i="2"/>
  <c r="CY12" i="2"/>
  <c r="CY156" i="2"/>
  <c r="CY165" i="2"/>
  <c r="CY20" i="2"/>
  <c r="CY203" i="2"/>
  <c r="CY199" i="2"/>
  <c r="CY107" i="2"/>
  <c r="CY101" i="2"/>
  <c r="CY149" i="2"/>
  <c r="CY166" i="2"/>
  <c r="CY26" i="2"/>
  <c r="CY110" i="2"/>
  <c r="CY182" i="2"/>
  <c r="CY42" i="2"/>
  <c r="CY67" i="2"/>
  <c r="CY151" i="2"/>
  <c r="CY52" i="2"/>
  <c r="CY117" i="2"/>
  <c r="CY146" i="2"/>
  <c r="CY127" i="2"/>
  <c r="CY180" i="2"/>
  <c r="CY23" i="2"/>
  <c r="CY27" i="2"/>
  <c r="CY175" i="2"/>
  <c r="CY106" i="2"/>
  <c r="CY13" i="2"/>
  <c r="CY153" i="2"/>
  <c r="CY37" i="2"/>
  <c r="CY89" i="2"/>
  <c r="CY158" i="2"/>
  <c r="CY71" i="2"/>
  <c r="CY121" i="2"/>
  <c r="CY84" i="2"/>
  <c r="CY40" i="2"/>
  <c r="CY179" i="2"/>
  <c r="CY190" i="2"/>
  <c r="CY74" i="2"/>
  <c r="CY155" i="2"/>
  <c r="CY134" i="2"/>
  <c r="CY173" i="2"/>
  <c r="CY111" i="2"/>
  <c r="CY154" i="2"/>
  <c r="CY5" i="2"/>
  <c r="CY145" i="2"/>
  <c r="CY168" i="2"/>
  <c r="CY66" i="2"/>
  <c r="CY162" i="2"/>
  <c r="CY85" i="2"/>
  <c r="CY104" i="2"/>
  <c r="CY24" i="2"/>
  <c r="CY86" i="2"/>
  <c r="CY36" i="2"/>
  <c r="CY122" i="2"/>
  <c r="CY119" i="2"/>
  <c r="CY157" i="2"/>
  <c r="CY15" i="2"/>
  <c r="CY192" i="2"/>
  <c r="CY28" i="2"/>
  <c r="CY10" i="2"/>
  <c r="CY113" i="2"/>
  <c r="CY167" i="2"/>
  <c r="CY57" i="2"/>
  <c r="CY35" i="2"/>
  <c r="CY131" i="2"/>
  <c r="CY143" i="2"/>
  <c r="CY31" i="2"/>
  <c r="CY70" i="2"/>
  <c r="CY114" i="2"/>
  <c r="CY163" i="2"/>
  <c r="CY159" i="2"/>
  <c r="CY118" i="2"/>
  <c r="CY140" i="2"/>
  <c r="CY53" i="2"/>
  <c r="CY147" i="2"/>
  <c r="CY174" i="2"/>
  <c r="CY137" i="2"/>
  <c r="CY41" i="2"/>
  <c r="CY56" i="2"/>
  <c r="CY19" i="2"/>
  <c r="CY47" i="2"/>
  <c r="CY45" i="2"/>
  <c r="CY144" i="2"/>
  <c r="CY200" i="2"/>
  <c r="CY160" i="2"/>
  <c r="CY94" i="2"/>
  <c r="CY120" i="2"/>
  <c r="CY59" i="2"/>
  <c r="CY11" i="2"/>
  <c r="CY49" i="2"/>
  <c r="CY130" i="2"/>
  <c r="CY3" i="2"/>
  <c r="C10" i="4" s="1"/>
  <c r="E10" i="4" s="1"/>
  <c r="F10" i="4" s="1"/>
  <c r="G10" i="4" s="1"/>
  <c r="L10" i="4" s="1"/>
  <c r="CY17" i="2"/>
  <c r="CY196" i="2"/>
  <c r="CY63" i="2"/>
  <c r="CY123" i="2"/>
  <c r="CY4" i="2"/>
  <c r="CY132" i="2"/>
  <c r="CY181" i="2"/>
  <c r="CY77" i="2"/>
  <c r="CY78" i="2"/>
  <c r="CY126" i="2"/>
  <c r="CY82" i="2"/>
  <c r="CY96" i="2"/>
  <c r="CY69" i="2"/>
  <c r="CY194" i="2"/>
  <c r="CY185" i="2"/>
  <c r="CY109" i="2"/>
  <c r="CY72" i="2"/>
  <c r="CY48" i="2"/>
  <c r="CY138" i="2"/>
  <c r="CY80" i="2"/>
  <c r="CY129" i="2"/>
  <c r="CY65" i="2"/>
  <c r="CY34" i="2"/>
  <c r="CY44" i="2"/>
  <c r="CY191" i="2"/>
  <c r="CY150" i="2"/>
  <c r="CY97" i="2"/>
  <c r="CY193" i="2"/>
  <c r="CY62" i="2"/>
  <c r="CY116" i="2"/>
  <c r="CY133" i="2"/>
  <c r="CY183" i="2"/>
  <c r="CY189" i="2"/>
  <c r="CY177" i="2"/>
  <c r="CY176" i="2"/>
  <c r="CY61" i="2"/>
  <c r="CY7" i="2"/>
  <c r="CY172" i="2"/>
  <c r="CY124" i="2"/>
  <c r="CY92" i="2"/>
  <c r="CY64" i="2"/>
  <c r="CY90" i="2"/>
  <c r="CY18" i="2"/>
  <c r="CY98" i="2"/>
  <c r="CY81" i="2"/>
  <c r="CY188" i="2"/>
  <c r="CY102" i="2"/>
  <c r="CY178" i="2"/>
  <c r="CY30" i="2"/>
  <c r="CY99" i="2"/>
  <c r="CY6" i="2"/>
  <c r="CY58" i="2"/>
  <c r="CY68" i="2"/>
  <c r="CY93" i="2"/>
  <c r="CY201" i="2"/>
  <c r="CY33" i="2"/>
  <c r="CY55" i="2"/>
  <c r="CY171" i="2"/>
  <c r="CY100" i="2"/>
  <c r="CY202" i="2"/>
  <c r="CY91" i="2"/>
  <c r="CY16" i="2"/>
  <c r="CY148" i="2"/>
  <c r="CY186" i="2"/>
  <c r="CY198" i="2"/>
  <c r="CY195" i="2"/>
  <c r="CY197" i="2"/>
  <c r="CY43" i="2"/>
  <c r="CY184" i="2"/>
  <c r="CY125" i="2"/>
  <c r="CY79" i="2"/>
  <c r="CY51" i="2"/>
  <c r="CY73" i="2"/>
  <c r="CY139" i="2"/>
  <c r="CY95" i="2"/>
  <c r="CY25" i="2"/>
  <c r="CY54" i="2"/>
  <c r="CY22" i="2"/>
  <c r="CY142" i="2"/>
  <c r="CY50" i="2"/>
  <c r="CY108" i="2"/>
  <c r="CY105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<sst xmlns="http://schemas.openxmlformats.org/spreadsheetml/2006/main" count="1166" uniqueCount="324">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</sst>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G30" sqref="G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0.5</v>
      </c>
      <c r="D9" s="36">
        <f t="shared" ref="D9:D18" si="0">C9*$C$5</f>
        <v>0.9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0.5</v>
      </c>
      <c r="D10" s="36">
        <f t="shared" si="0"/>
        <v>0.9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53"/>
      <c r="C88" s="53"/>
      <c r="D88" s="5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taeda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Pin maritime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/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157.74978166388547</v>
      </c>
      <c r="T3" s="62">
        <f>IF('Données projet'!E9&gt;30,$R$33-$H$33,LOOKUP('Données projet'!$E$9,$A$3:$A$203,R3:R203)-LOOKUP('Données projet'!$E$9,$A$3:$A$203,$H$3:$H$203))</f>
        <v>381.33816892728601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157.74978166388547</v>
      </c>
      <c r="AO3" s="62">
        <f>IF('Données projet'!E10&gt;30,$AM$33-$H$33,LOOKUP('Données projet'!$E$10,$A$3:$A$203,AM3:AM203)-LOOKUP('Données projet'!$E$10,$A$3:$A$203,$H$3:$H$203))</f>
        <v>381.33816892728601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0.84240000000000004</v>
      </c>
      <c r="D4" s="12">
        <f>IFERROR(EXP(-1.0587+0.8836*LN(C4)+0.284),0)</f>
        <v>0.3960409432098097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9.5598950002160752</v>
      </c>
      <c r="H4" s="70">
        <f t="shared" ref="H4:H67" si="1">(B4+E4+F4)*44/12+(C4+D4)*0.475*44/12</f>
        <v>258.82361797609042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157.74978166388547</v>
      </c>
      <c r="T4" s="62">
        <f>$T$3</f>
        <v>381.33816892728601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157.74978166388547</v>
      </c>
      <c r="AO4" s="62">
        <f>$AO$3</f>
        <v>381.33816892728601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1.6848000000000001</v>
      </c>
      <c r="D5" s="12">
        <f t="shared" ref="D5:D68" si="32">IFERROR(EXP(-1.0587+0.8836*LN(C5)+0.284),0)</f>
        <v>0.7306849972750864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18.645849101772601</v>
      </c>
      <c r="H5" s="70">
        <f t="shared" si="1"/>
        <v>260.87363637025413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157.74978166388547</v>
      </c>
      <c r="T5" s="62">
        <f t="shared" ref="T5:T68" si="34">$T$3</f>
        <v>381.33816892728601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157.74978166388547</v>
      </c>
      <c r="AO5" s="62">
        <f t="shared" ref="AO5:AO68" si="36">$AO$3</f>
        <v>381.33816892728601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2.5272000000000001</v>
      </c>
      <c r="D6" s="12">
        <f t="shared" si="32"/>
        <v>1.0455009380777207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27.578744083406971</v>
      </c>
      <c r="H6" s="70">
        <f t="shared" si="1"/>
        <v>262.88912080048539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157.74978166388547</v>
      </c>
      <c r="T6" s="62">
        <f t="shared" si="34"/>
        <v>381.33816892728601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157.74978166388547</v>
      </c>
      <c r="AO6" s="62">
        <f t="shared" si="36"/>
        <v>381.33816892728601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3.3696000000000002</v>
      </c>
      <c r="D7" s="12">
        <f t="shared" si="32"/>
        <v>1.3480943685159585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36.417289862228458</v>
      </c>
      <c r="H7" s="70">
        <f t="shared" si="1"/>
        <v>264.88331769183196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157.74978166388547</v>
      </c>
      <c r="T7" s="62">
        <f t="shared" si="34"/>
        <v>381.33816892728601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157.74978166388547</v>
      </c>
      <c r="AO7" s="62">
        <f t="shared" si="36"/>
        <v>381.33816892728601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8" s="12">
        <f t="shared" si="32"/>
        <v>1.6419123971514347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45.188095697309329</v>
      </c>
      <c r="H8" s="70">
        <f t="shared" si="1"/>
        <v>266.86223075837211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157.74978166388547</v>
      </c>
      <c r="T8" s="62">
        <f t="shared" si="34"/>
        <v>381.33816892728601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157.74978166388547</v>
      </c>
      <c r="AO8" s="62">
        <f t="shared" si="36"/>
        <v>381.33816892728601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5.0543999999999993</v>
      </c>
      <c r="D9" s="12">
        <f t="shared" si="32"/>
        <v>1.9289213986285076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53.906340620991983</v>
      </c>
      <c r="H9" s="70">
        <f t="shared" si="1"/>
        <v>268.82928476927799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157.74978166388547</v>
      </c>
      <c r="T9" s="62">
        <f t="shared" si="34"/>
        <v>381.33816892728601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157.74978166388547</v>
      </c>
      <c r="AO9" s="62">
        <f t="shared" si="36"/>
        <v>381.33816892728601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5.8967999999999989</v>
      </c>
      <c r="D10" s="12">
        <f t="shared" si="32"/>
        <v>2.210389018649412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62.581809968521775</v>
      </c>
      <c r="H10" s="70">
        <f t="shared" si="1"/>
        <v>270.7866875408144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157.74978166388547</v>
      </c>
      <c r="T10" s="62">
        <f t="shared" si="34"/>
        <v>381.33816892728601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157.74978166388547</v>
      </c>
      <c r="AO10" s="62">
        <f t="shared" si="36"/>
        <v>381.33816892728601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6.7391999999999985</v>
      </c>
      <c r="D11" s="12">
        <f t="shared" si="32"/>
        <v>2.4871982224923754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71.221319612221848</v>
      </c>
      <c r="H11" s="70">
        <f t="shared" si="1"/>
        <v>272.73597690417421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157.74978166388547</v>
      </c>
      <c r="T11" s="62">
        <f t="shared" si="34"/>
        <v>381.33816892728601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157.74978166388547</v>
      </c>
      <c r="AO11" s="62">
        <f t="shared" si="36"/>
        <v>381.33816892728601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7.5815999999999981</v>
      </c>
      <c r="D12" s="12">
        <f t="shared" si="32"/>
        <v>2.7599980008691158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79.829879304954574</v>
      </c>
      <c r="H12" s="70">
        <f t="shared" si="1"/>
        <v>274.67828318484703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157.74978166388547</v>
      </c>
      <c r="T12" s="62">
        <f t="shared" si="34"/>
        <v>381.33816892728601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157.74978166388547</v>
      </c>
      <c r="AO12" s="62">
        <f t="shared" si="36"/>
        <v>381.33816892728601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8.4239999999999977</v>
      </c>
      <c r="D13" s="12">
        <f t="shared" si="32"/>
        <v>3.0292846636388129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88.411320210545213</v>
      </c>
      <c r="H13" s="70">
        <f t="shared" si="1"/>
        <v>276.61447078917092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157.74978166388547</v>
      </c>
      <c r="T13" s="62">
        <f t="shared" si="34"/>
        <v>381.33816892728601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157.74978166388547</v>
      </c>
      <c r="AO13" s="62">
        <f t="shared" si="36"/>
        <v>381.33816892728601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9.2663999999999973</v>
      </c>
      <c r="D14" s="12">
        <f t="shared" si="32"/>
        <v>3.2954495146637965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96.968662920211742</v>
      </c>
      <c r="H14" s="70">
        <f t="shared" si="1"/>
        <v>278.54522123803946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157.74978166388547</v>
      </c>
      <c r="T14" s="62">
        <f t="shared" si="34"/>
        <v>381.33816892728601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157.74978166388547</v>
      </c>
      <c r="AO14" s="62">
        <f t="shared" si="36"/>
        <v>381.33816892728601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10.108799999999997</v>
      </c>
      <c r="D15" s="12">
        <f t="shared" si="32"/>
        <v>3.5588086309400957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105.50434732655511</v>
      </c>
      <c r="H15" s="70">
        <f t="shared" si="1"/>
        <v>280.47108503222069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157.74978166388547</v>
      </c>
      <c r="T15" s="62">
        <f t="shared" si="34"/>
        <v>381.33816892728601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157.74978166388547</v>
      </c>
      <c r="AO15" s="62">
        <f t="shared" si="36"/>
        <v>381.33816892728601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10.951199999999996</v>
      </c>
      <c r="D16" s="12">
        <f t="shared" si="32"/>
        <v>3.8196224059570834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114.02038348458098</v>
      </c>
      <c r="H16" s="70">
        <f t="shared" si="1"/>
        <v>282.39251569037526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157.74978166388547</v>
      </c>
      <c r="T16" s="62">
        <f t="shared" si="34"/>
        <v>381.33816892728601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157.74978166388547</v>
      </c>
      <c r="AO16" s="62">
        <f t="shared" si="36"/>
        <v>381.33816892728601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11.793599999999996</v>
      </c>
      <c r="D17" s="12">
        <f t="shared" si="32"/>
        <v>4.0781088969710364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122.51845464328517</v>
      </c>
      <c r="H17" s="70">
        <f t="shared" si="1"/>
        <v>284.3098929955579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157.74978166388547</v>
      </c>
      <c r="T17" s="62">
        <f t="shared" si="34"/>
        <v>381.33816892728601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157.74978166388547</v>
      </c>
      <c r="AO17" s="62">
        <f t="shared" si="36"/>
        <v>381.33816892728601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12.635999999999996</v>
      </c>
      <c r="D18" s="12">
        <f t="shared" si="32"/>
        <v>4.3344532450369764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130.99998996168893</v>
      </c>
      <c r="H18" s="70">
        <f t="shared" si="1"/>
        <v>286.22353940177277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157.74978166388547</v>
      </c>
      <c r="T18" s="62">
        <f t="shared" si="34"/>
        <v>381.33816892728601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157.74978166388547</v>
      </c>
      <c r="AO18" s="62">
        <f t="shared" si="36"/>
        <v>381.33816892728601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13.478399999999995</v>
      </c>
      <c r="D19" s="12">
        <f t="shared" si="32"/>
        <v>4.5888145091646821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139.46621726372734</v>
      </c>
      <c r="H19" s="70">
        <f t="shared" si="1"/>
        <v>288.13373193679519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157.74978166388547</v>
      </c>
      <c r="T19" s="62">
        <f t="shared" si="34"/>
        <v>381.33816892728601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157.74978166388547</v>
      </c>
      <c r="AO19" s="62">
        <f t="shared" si="36"/>
        <v>381.33816892728601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14.320799999999995</v>
      </c>
      <c r="D20" s="12">
        <f t="shared" si="32"/>
        <v>4.8413307422321967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147.91820222073974</v>
      </c>
      <c r="H20" s="70">
        <f t="shared" si="1"/>
        <v>290.04071104272111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157.74978166388547</v>
      </c>
      <c r="T20" s="62">
        <f t="shared" si="34"/>
        <v>381.33816892728601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157.74978166388547</v>
      </c>
      <c r="AO20" s="62">
        <f t="shared" si="36"/>
        <v>381.33816892728601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15.163199999999994</v>
      </c>
      <c r="D21" s="12">
        <f t="shared" si="32"/>
        <v>5.092122838107465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156.35687804854885</v>
      </c>
      <c r="H21" s="70">
        <f t="shared" si="1"/>
        <v>291.94468727637053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157.74978166388547</v>
      </c>
      <c r="T21" s="62">
        <f t="shared" si="34"/>
        <v>381.33816892728601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157.74978166388547</v>
      </c>
      <c r="AO21" s="62">
        <f t="shared" si="36"/>
        <v>381.33816892728601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22" s="12">
        <f t="shared" si="32"/>
        <v>5.3412974993444138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164.78306841599192</v>
      </c>
      <c r="H22" s="70">
        <f t="shared" si="1"/>
        <v>293.84584647802484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157.74978166388547</v>
      </c>
      <c r="T22" s="62">
        <f t="shared" si="34"/>
        <v>381.33816892728601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157.74978166388547</v>
      </c>
      <c r="AO22" s="62">
        <f t="shared" si="36"/>
        <v>381.33816892728601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16.847999999999995</v>
      </c>
      <c r="D23" s="12">
        <f t="shared" si="32"/>
        <v>5.5889495622773815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173.19750539301833</v>
      </c>
      <c r="H23" s="70">
        <f t="shared" si="1"/>
        <v>295.74435382096647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157.74978166388547</v>
      </c>
      <c r="T23" s="62">
        <f t="shared" si="34"/>
        <v>381.33816892728601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157.74978166388547</v>
      </c>
      <c r="AO23" s="62">
        <f t="shared" si="36"/>
        <v>381.33816892728601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17.690399999999997</v>
      </c>
      <c r="D24" s="12">
        <f t="shared" si="32"/>
        <v>5.8351638438816122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181.60084370715629</v>
      </c>
      <c r="H24" s="70">
        <f t="shared" si="1"/>
        <v>297.64035702809383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157.74978166388547</v>
      </c>
      <c r="T24" s="62">
        <f t="shared" si="34"/>
        <v>381.33816892728601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157.74978166388547</v>
      </c>
      <c r="AO24" s="62">
        <f t="shared" si="36"/>
        <v>381.33816892728601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18.532799999999998</v>
      </c>
      <c r="D25" s="12">
        <f t="shared" si="32"/>
        <v>6.0800166268835865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189.99367220752242</v>
      </c>
      <c r="H25" s="70">
        <f t="shared" si="1"/>
        <v>299.53398895848892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157.74978166388547</v>
      </c>
      <c r="T25" s="62">
        <f t="shared" si="34"/>
        <v>381.33816892728601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157.74978166388547</v>
      </c>
      <c r="AO25" s="62">
        <f t="shared" si="36"/>
        <v>381.33816892728601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19.3752</v>
      </c>
      <c r="D26" s="12">
        <f t="shared" si="32"/>
        <v>6.3235768672184562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198.37652318554601</v>
      </c>
      <c r="H26" s="70">
        <f t="shared" si="1"/>
        <v>301.4253697104055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157.74978166388547</v>
      </c>
      <c r="T26" s="62">
        <f t="shared" si="34"/>
        <v>381.33816892728601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157.74978166388547</v>
      </c>
      <c r="AO26" s="62">
        <f t="shared" si="36"/>
        <v>381.33816892728601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20.217600000000001</v>
      </c>
      <c r="D27" s="12">
        <f t="shared" si="32"/>
        <v>6.5659071855695155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206.74988002895768</v>
      </c>
      <c r="H27" s="70">
        <f t="shared" si="1"/>
        <v>303.31460834820024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157.74978166388547</v>
      </c>
      <c r="T27" s="62">
        <f t="shared" si="34"/>
        <v>381.33816892728601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157.74978166388547</v>
      </c>
      <c r="AO27" s="62">
        <f t="shared" si="36"/>
        <v>381.33816892728601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21.060000000000002</v>
      </c>
      <c r="D28" s="12">
        <f t="shared" si="32"/>
        <v>6.8070646889944983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215.11418356416809</v>
      </c>
      <c r="H28" s="70">
        <f t="shared" si="1"/>
        <v>305.20180433333212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157.74978166388547</v>
      </c>
      <c r="T28" s="62">
        <f t="shared" si="34"/>
        <v>381.33816892728601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157.74978166388547</v>
      </c>
      <c r="AO28" s="62">
        <f t="shared" si="36"/>
        <v>381.33816892728601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21.902400000000004</v>
      </c>
      <c r="D29" s="12">
        <f t="shared" si="32"/>
        <v>7.0471016573911687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223.46983735530031</v>
      </c>
      <c r="H29" s="70">
        <f t="shared" si="1"/>
        <v>307.08704871995633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157.74978166388547</v>
      </c>
      <c r="T29" s="62">
        <f t="shared" si="34"/>
        <v>381.33816892728601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157.74978166388547</v>
      </c>
      <c r="AO29" s="62">
        <f t="shared" si="36"/>
        <v>381.33816892728601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22.744800000000005</v>
      </c>
      <c r="D30" s="12">
        <f t="shared" si="32"/>
        <v>7.2860661213823228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231.81721216505659</v>
      </c>
      <c r="H30" s="70">
        <f t="shared" si="1"/>
        <v>308.97042516140755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157.74978166388547</v>
      </c>
      <c r="T30" s="62">
        <f t="shared" si="34"/>
        <v>381.33816892728601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157.74978166388547</v>
      </c>
      <c r="AO30" s="62">
        <f t="shared" si="36"/>
        <v>381.33816892728601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23.587200000000006</v>
      </c>
      <c r="D31" s="12">
        <f t="shared" si="32"/>
        <v>7.5240023521815003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240.15664973613798</v>
      </c>
      <c r="H31" s="70">
        <f t="shared" si="1"/>
        <v>310.85201076338279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157.74978166388547</v>
      </c>
      <c r="T31" s="62">
        <f t="shared" si="34"/>
        <v>381.33816892728601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157.74978166388547</v>
      </c>
      <c r="AO31" s="62">
        <f t="shared" si="36"/>
        <v>381.33816892728601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24.429600000000008</v>
      </c>
      <c r="D32" s="12">
        <f t="shared" si="32"/>
        <v>7.7609512795113185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248.48846601728039</v>
      </c>
      <c r="H32" s="70">
        <f t="shared" si="1"/>
        <v>312.7318768118156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157.74978166388547</v>
      </c>
      <c r="T32" s="62">
        <f t="shared" si="34"/>
        <v>381.33816892728601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157.74978166388547</v>
      </c>
      <c r="AO32" s="62">
        <f t="shared" si="36"/>
        <v>381.33816892728601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25.272000000000009</v>
      </c>
      <c r="D33" s="12">
        <f t="shared" si="32"/>
        <v>7.9969508502584166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256.81295393181944</v>
      </c>
      <c r="H33" s="70">
        <f t="shared" si="1"/>
        <v>314.61008939753344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157.74978166388547</v>
      </c>
      <c r="T33" s="62">
        <f t="shared" si="34"/>
        <v>381.33816892728601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157.74978166388547</v>
      </c>
      <c r="AO33" s="62">
        <f t="shared" si="36"/>
        <v>381.33816892728601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26.11440000000001</v>
      </c>
      <c r="D34" s="12">
        <f t="shared" si="32"/>
        <v>8.232036337964395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265.13038576674279</v>
      </c>
      <c r="H34" s="70">
        <f t="shared" si="1"/>
        <v>316.48670995528801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157.74978166388547</v>
      </c>
      <c r="T34" s="62">
        <f t="shared" si="34"/>
        <v>381.33816892728601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157.74978166388547</v>
      </c>
      <c r="AO34" s="62">
        <f t="shared" si="36"/>
        <v>381.33816892728601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26.956800000000012</v>
      </c>
      <c r="D35" s="12">
        <f t="shared" si="32"/>
        <v>8.4662406112606785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273.44101524481937</v>
      </c>
      <c r="H35" s="70">
        <f t="shared" si="1"/>
        <v>318.36179573127902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157.74978166388547</v>
      </c>
      <c r="T35" s="62">
        <f t="shared" si="34"/>
        <v>381.33816892728601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157.74978166388547</v>
      </c>
      <c r="AO35" s="62">
        <f t="shared" si="36"/>
        <v>381.33816892728601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27.799200000000013</v>
      </c>
      <c r="D36" s="12">
        <f t="shared" si="32"/>
        <v>8.6995943678063394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281.74507933043503</v>
      </c>
      <c r="H36" s="70">
        <f t="shared" si="1"/>
        <v>320.23540019059607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157.74978166388547</v>
      </c>
      <c r="T36" s="62">
        <f t="shared" si="34"/>
        <v>381.33816892728601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157.74978166388547</v>
      </c>
      <c r="AO36" s="62">
        <f t="shared" si="36"/>
        <v>381.33816892728601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28.641600000000015</v>
      </c>
      <c r="D37" s="12">
        <f t="shared" si="32"/>
        <v>8.9321263390731787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290.04279981038957</v>
      </c>
      <c r="H37" s="70">
        <f t="shared" si="1"/>
        <v>322.10757337388583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157.74978166388547</v>
      </c>
      <c r="T37" s="62">
        <f t="shared" si="34"/>
        <v>381.33816892728601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157.74978166388547</v>
      </c>
      <c r="AO37" s="62">
        <f t="shared" si="36"/>
        <v>381.33816892728601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29.484000000000016</v>
      </c>
      <c r="D38" s="12">
        <f t="shared" si="32"/>
        <v>9.1638634703614414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298.33438468349198</v>
      </c>
      <c r="H38" s="70">
        <f t="shared" si="1"/>
        <v>323.97836221087954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157.74978166388547</v>
      </c>
      <c r="T38" s="62">
        <f t="shared" si="34"/>
        <v>381.33816892728601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157.74978166388547</v>
      </c>
      <c r="AO38" s="62">
        <f t="shared" si="36"/>
        <v>381.33816892728601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30.326400000000017</v>
      </c>
      <c r="D39" s="12">
        <f t="shared" si="32"/>
        <v>9.3948310796639891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306.62002938688005</v>
      </c>
      <c r="H39" s="70">
        <f t="shared" si="1"/>
        <v>325.84781079708148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157.74978166388547</v>
      </c>
      <c r="T39" s="62">
        <f t="shared" si="34"/>
        <v>381.33816892728601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157.74978166388547</v>
      </c>
      <c r="AO39" s="62">
        <f t="shared" si="36"/>
        <v>381.33816892728601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31.168800000000019</v>
      </c>
      <c r="D40" s="12">
        <f t="shared" si="32"/>
        <v>9.6250529983827224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314.89991788225274</v>
      </c>
      <c r="H40" s="70">
        <f t="shared" si="1"/>
        <v>327.71596063884994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157.74978166388547</v>
      </c>
      <c r="T40" s="62">
        <f t="shared" si="34"/>
        <v>381.33816892728601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157.74978166388547</v>
      </c>
      <c r="AO40" s="62">
        <f t="shared" si="36"/>
        <v>381.33816892728601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41" s="12">
        <f t="shared" si="32"/>
        <v>9.8545516964045827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323.17422362136887</v>
      </c>
      <c r="H41" s="70">
        <f t="shared" si="1"/>
        <v>329.58285087123801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157.74978166388547</v>
      </c>
      <c r="T41" s="62">
        <f t="shared" si="34"/>
        <v>381.33816892728601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157.74978166388547</v>
      </c>
      <c r="AO41" s="62">
        <f t="shared" si="36"/>
        <v>381.33816892728601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32.853600000000014</v>
      </c>
      <c r="D42" s="12">
        <f t="shared" si="32"/>
        <v>10.083348393641282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331.4431104070556</v>
      </c>
      <c r="H42" s="70">
        <f t="shared" si="1"/>
        <v>331.44851845225861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157.74978166388547</v>
      </c>
      <c r="T42" s="62">
        <f t="shared" si="34"/>
        <v>381.33816892728601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157.74978166388547</v>
      </c>
      <c r="AO42" s="62">
        <f t="shared" si="36"/>
        <v>381.33816892728601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43" s="12">
        <f t="shared" si="32"/>
        <v>10.311463159807191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339.70673316342402</v>
      </c>
      <c r="H43" s="70">
        <f t="shared" si="1"/>
        <v>333.31299833666424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157.74978166388547</v>
      </c>
      <c r="T43" s="62">
        <f t="shared" si="34"/>
        <v>381.33816892728601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157.74978166388547</v>
      </c>
      <c r="AO43" s="62">
        <f t="shared" si="36"/>
        <v>381.33816892728601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34.53840000000001</v>
      </c>
      <c r="D44" s="12">
        <f t="shared" si="32"/>
        <v>10.538915003938563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347.96523862689429</v>
      </c>
      <c r="H44" s="70">
        <f t="shared" si="1"/>
        <v>335.1763236318597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157.74978166388547</v>
      </c>
      <c r="T44" s="62">
        <f t="shared" si="34"/>
        <v>381.33816892728601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157.74978166388547</v>
      </c>
      <c r="AO44" s="62">
        <f t="shared" si="36"/>
        <v>381.33816892728601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35.380800000000008</v>
      </c>
      <c r="D45" s="12">
        <f t="shared" si="32"/>
        <v>10.765721954933246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356.21876596790588</v>
      </c>
      <c r="H45" s="70">
        <f t="shared" si="1"/>
        <v>337.03852573817545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157.74978166388547</v>
      </c>
      <c r="T45" s="62">
        <f t="shared" si="34"/>
        <v>381.33816892728601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157.74978166388547</v>
      </c>
      <c r="AO45" s="62">
        <f t="shared" si="36"/>
        <v>381.33816892728601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36.223200000000006</v>
      </c>
      <c r="D46" s="12">
        <f t="shared" si="32"/>
        <v>10.991901134203907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364.46744735174957</v>
      </c>
      <c r="H46" s="70">
        <f t="shared" si="1"/>
        <v>338.89963447540515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157.74978166388547</v>
      </c>
      <c r="T46" s="62">
        <f t="shared" si="34"/>
        <v>381.33816892728601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157.74978166388547</v>
      </c>
      <c r="AO46" s="62">
        <f t="shared" si="36"/>
        <v>381.33816892728601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37.065600000000003</v>
      </c>
      <c r="D47" s="12">
        <f t="shared" si="32"/>
        <v>11.217468821382386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372.71140844575876</v>
      </c>
      <c r="H47" s="70">
        <f t="shared" si="1"/>
        <v>340.75967819724099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157.74978166388547</v>
      </c>
      <c r="T47" s="62">
        <f t="shared" si="34"/>
        <v>381.33816892728601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157.74978166388547</v>
      </c>
      <c r="AO47" s="62">
        <f t="shared" si="36"/>
        <v>381.33816892728601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37.908000000000001</v>
      </c>
      <c r="D48" s="12">
        <f t="shared" si="32"/>
        <v>11.442440513882531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380.95076887909323</v>
      </c>
      <c r="H48" s="70">
        <f t="shared" si="1"/>
        <v>342.61868389501211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157.74978166388547</v>
      </c>
      <c r="T48" s="62">
        <f t="shared" si="34"/>
        <v>381.33816892728601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157.74978166388547</v>
      </c>
      <c r="AO48" s="62">
        <f t="shared" si="36"/>
        <v>381.33816892728601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38.750399999999999</v>
      </c>
      <c r="D49" s="12">
        <f t="shared" si="32"/>
        <v>11.666830981019302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389.18564266049992</v>
      </c>
      <c r="H49" s="70">
        <f t="shared" si="1"/>
        <v>344.47667729194194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157.74978166388547</v>
      </c>
      <c r="T49" s="62">
        <f t="shared" si="34"/>
        <v>381.33816892728601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157.74978166388547</v>
      </c>
      <c r="AO49" s="62">
        <f t="shared" si="36"/>
        <v>381.33816892728601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39.592799999999997</v>
      </c>
      <c r="D50" s="12">
        <f t="shared" si="32"/>
        <v>11.890654313289097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397.41613855872288</v>
      </c>
      <c r="H50" s="70">
        <f t="shared" si="1"/>
        <v>346.33368292897853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157.74978166388547</v>
      </c>
      <c r="T50" s="62">
        <f t="shared" si="34"/>
        <v>381.33816892728601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157.74978166388547</v>
      </c>
      <c r="AO50" s="62">
        <f t="shared" si="36"/>
        <v>381.33816892728601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40.435199999999995</v>
      </c>
      <c r="D51" s="12">
        <f t="shared" si="32"/>
        <v>12.113923967337671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405.64236044962405</v>
      </c>
      <c r="H51" s="70">
        <f t="shared" si="1"/>
        <v>348.18972424311312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157.74978166388547</v>
      </c>
      <c r="T51" s="62">
        <f t="shared" si="34"/>
        <v>381.33816892728601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157.74978166388547</v>
      </c>
      <c r="AO51" s="62">
        <f t="shared" si="36"/>
        <v>381.33816892728601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41.277599999999993</v>
      </c>
      <c r="D52" s="12">
        <f t="shared" si="32"/>
        <v>12.336652807074945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413.86440763356092</v>
      </c>
      <c r="H52" s="70">
        <f t="shared" si="1"/>
        <v>350.04482363898887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157.74978166388547</v>
      </c>
      <c r="T52" s="62">
        <f t="shared" si="34"/>
        <v>381.33816892728601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157.74978166388547</v>
      </c>
      <c r="AO52" s="62">
        <f t="shared" si="36"/>
        <v>381.33816892728601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42.11999999999999</v>
      </c>
      <c r="D53" s="12">
        <f t="shared" si="32"/>
        <v>12.558853141338753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422.08237512612362</v>
      </c>
      <c r="H53" s="70">
        <f t="shared" si="1"/>
        <v>351.89900255449834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157.74978166388547</v>
      </c>
      <c r="T53" s="62">
        <f t="shared" si="34"/>
        <v>381.33816892728601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157.74978166388547</v>
      </c>
      <c r="AO53" s="62">
        <f t="shared" si="36"/>
        <v>381.33816892728601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42.962399999999988</v>
      </c>
      <c r="D54" s="12">
        <f t="shared" si="32"/>
        <v>12.780536758460318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430.29635392495675</v>
      </c>
      <c r="H54" s="70">
        <f t="shared" si="1"/>
        <v>353.75228152098504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157.74978166388547</v>
      </c>
      <c r="T54" s="62">
        <f t="shared" si="34"/>
        <v>381.33816892728601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157.74978166388547</v>
      </c>
      <c r="AO54" s="62">
        <f t="shared" si="36"/>
        <v>381.33816892728601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43.804799999999986</v>
      </c>
      <c r="D55" s="12">
        <f t="shared" si="32"/>
        <v>13.001714958042184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438.50643125506241</v>
      </c>
      <c r="H55" s="70">
        <f t="shared" si="1"/>
        <v>355.60468021859015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157.74978166388547</v>
      </c>
      <c r="T55" s="62">
        <f t="shared" si="34"/>
        <v>381.33816892728601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157.74978166388547</v>
      </c>
      <c r="AO55" s="62">
        <f t="shared" si="36"/>
        <v>381.33816892728601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44.647199999999984</v>
      </c>
      <c r="D56" s="12">
        <f t="shared" si="32"/>
        <v>13.222398580222531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446.71269079470017</v>
      </c>
      <c r="H56" s="70">
        <f t="shared" si="1"/>
        <v>357.45621752722087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157.74978166388547</v>
      </c>
      <c r="T56" s="62">
        <f t="shared" si="34"/>
        <v>381.33816892728601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157.74978166388547</v>
      </c>
      <c r="AO56" s="62">
        <f t="shared" si="36"/>
        <v>381.33816892728601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45.489599999999982</v>
      </c>
      <c r="D57" s="12">
        <f t="shared" si="32"/>
        <v>13.442598032668434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454.91521288375628</v>
      </c>
      <c r="H57" s="70">
        <f t="shared" si="1"/>
        <v>359.30691157356415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157.74978166388547</v>
      </c>
      <c r="T57" s="62">
        <f t="shared" si="34"/>
        <v>381.33816892728601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157.74978166388547</v>
      </c>
      <c r="AO57" s="62">
        <f t="shared" si="36"/>
        <v>381.33816892728601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46.331999999999979</v>
      </c>
      <c r="D58" s="12">
        <f t="shared" si="32"/>
        <v>13.662323315513055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463.11407471624102</v>
      </c>
      <c r="H58" s="70">
        <f t="shared" si="1"/>
        <v>361.15677977451855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157.74978166388547</v>
      </c>
      <c r="T58" s="62">
        <f t="shared" si="34"/>
        <v>381.33816892728601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157.74978166388547</v>
      </c>
      <c r="AO58" s="62">
        <f t="shared" si="36"/>
        <v>381.33816892728601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47.174399999999977</v>
      </c>
      <c r="D59" s="12">
        <f t="shared" si="32"/>
        <v>13.881584044427926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471.30935051839083</v>
      </c>
      <c r="H59" s="70">
        <f t="shared" si="1"/>
        <v>363.00583887737861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157.74978166388547</v>
      </c>
      <c r="T59" s="62">
        <f t="shared" si="34"/>
        <v>381.33816892728601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157.74978166388547</v>
      </c>
      <c r="AO59" s="62">
        <f t="shared" si="36"/>
        <v>381.33816892728601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48.016799999999975</v>
      </c>
      <c r="D60" s="12">
        <f t="shared" si="32"/>
        <v>14.100389472000545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479.50111171368826</v>
      </c>
      <c r="H60" s="70">
        <f t="shared" si="1"/>
        <v>364.85410499706757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157.74978166388547</v>
      </c>
      <c r="T60" s="62">
        <f t="shared" si="34"/>
        <v>381.33816892728601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157.74978166388547</v>
      </c>
      <c r="AO60" s="62">
        <f t="shared" si="36"/>
        <v>381.33816892728601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48.859199999999973</v>
      </c>
      <c r="D61" s="12">
        <f t="shared" si="32"/>
        <v>14.318748507569309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487.68942707597347</v>
      </c>
      <c r="H61" s="70">
        <f t="shared" si="1"/>
        <v>366.70159365068315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157.74978166388547</v>
      </c>
      <c r="T61" s="62">
        <f t="shared" si="34"/>
        <v>381.33816892728601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157.74978166388547</v>
      </c>
      <c r="AO61" s="62">
        <f t="shared" si="36"/>
        <v>381.33816892728601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49.701599999999971</v>
      </c>
      <c r="D62" s="12">
        <f t="shared" si="32"/>
        <v>14.536669735651788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495.87436287169777</v>
      </c>
      <c r="H62" s="70">
        <f t="shared" si="1"/>
        <v>368.54831978959351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157.74978166388547</v>
      </c>
      <c r="T62" s="62">
        <f t="shared" si="34"/>
        <v>381.33816892728601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157.74978166388547</v>
      </c>
      <c r="AO62" s="62">
        <f t="shared" si="36"/>
        <v>381.33816892728601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50.543999999999969</v>
      </c>
      <c r="D63" s="12">
        <f t="shared" si="32"/>
        <v>14.754161433088246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504.05598299225989</v>
      </c>
      <c r="H63" s="70">
        <f t="shared" si="1"/>
        <v>370.39429782929534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157.74978166388547</v>
      </c>
      <c r="T63" s="62">
        <f t="shared" si="34"/>
        <v>381.33816892728601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157.74978166388547</v>
      </c>
      <c r="AO63" s="62">
        <f t="shared" si="36"/>
        <v>381.33816892728601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51.386399999999966</v>
      </c>
      <c r="D64" s="12">
        <f t="shared" si="32"/>
        <v>14.971231585009825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512.23434907726858</v>
      </c>
      <c r="H64" s="70">
        <f t="shared" si="1"/>
        <v>372.23954167722542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157.74978166388547</v>
      </c>
      <c r="T64" s="62">
        <f t="shared" si="34"/>
        <v>381.33816892728601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157.74978166388547</v>
      </c>
      <c r="AO64" s="62">
        <f t="shared" si="36"/>
        <v>381.33816892728601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52.228799999999964</v>
      </c>
      <c r="D65" s="12">
        <f t="shared" si="32"/>
        <v>15.187887899729997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520.40952062949441</v>
      </c>
      <c r="H65" s="70">
        <f t="shared" si="1"/>
        <v>374.08406475869634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157.74978166388547</v>
      </c>
      <c r="T65" s="62">
        <f t="shared" si="34"/>
        <v>381.33816892728601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157.74978166388547</v>
      </c>
      <c r="AO65" s="62">
        <f t="shared" si="36"/>
        <v>381.33816892728601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53.071199999999962</v>
      </c>
      <c r="D66" s="12">
        <f t="shared" si="32"/>
        <v>15.404137822648002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528.5815551221948</v>
      </c>
      <c r="H66" s="70">
        <f t="shared" si="1"/>
        <v>375.92788004111185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157.74978166388547</v>
      </c>
      <c r="T66" s="62">
        <f t="shared" si="34"/>
        <v>381.33816892728601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157.74978166388547</v>
      </c>
      <c r="AO66" s="62">
        <f t="shared" si="36"/>
        <v>381.33816892728601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53.91359999999996</v>
      </c>
      <c r="D67" s="12">
        <f t="shared" si="32"/>
        <v>15.619988549244528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536.75050809943116</v>
      </c>
      <c r="H67" s="70">
        <f t="shared" si="1"/>
        <v>377.77100005660083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157.74978166388547</v>
      </c>
      <c r="T67" s="62">
        <f t="shared" si="34"/>
        <v>381.33816892728601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157.74978166388547</v>
      </c>
      <c r="AO67" s="62">
        <f t="shared" si="36"/>
        <v>381.33816892728601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54.755999999999958</v>
      </c>
      <c r="D68" s="12">
        <f t="shared" si="32"/>
        <v>15.83544703724203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544.91643326993824</v>
      </c>
      <c r="H68" s="70">
        <f t="shared" ref="H68:H131" si="56">(B68+E68+F68)*44/12+(C68+D68)*0.475*44/12</f>
        <v>379.6134369231965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157.74978166388547</v>
      </c>
      <c r="T68" s="62">
        <f t="shared" si="34"/>
        <v>381.33816892728601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157.74978166388547</v>
      </c>
      <c r="AO68" s="62">
        <f t="shared" si="36"/>
        <v>381.33816892728601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55.598399999999955</v>
      </c>
      <c r="D69" s="12">
        <f t="shared" ref="D69:D132" si="86">IFERROR(EXP(-1.0587+0.8836*LN(C69)+0.284),0)</f>
        <v>16.05052001799563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553.07938259505363</v>
      </c>
      <c r="H69" s="70">
        <f t="shared" si="56"/>
        <v>381.45520236467564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157.74978166388547</v>
      </c>
      <c r="T69" s="62">
        <f t="shared" ref="T69:T132" si="88">$T$3</f>
        <v>381.33816892728601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157.74978166388547</v>
      </c>
      <c r="AO69" s="62">
        <f t="shared" ref="AO69:AO132" si="90">$AO$3</f>
        <v>381.33816892728601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56.440799999999953</v>
      </c>
      <c r="D70" s="12">
        <f t="shared" si="86"/>
        <v>16.265214007173896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561.23940637116664</v>
      </c>
      <c r="H70" s="70">
        <f t="shared" si="56"/>
        <v>383.29630772916113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157.74978166388547</v>
      </c>
      <c r="T70" s="62">
        <f t="shared" si="88"/>
        <v>381.33816892728601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157.74978166388547</v>
      </c>
      <c r="AO70" s="62">
        <f t="shared" si="90"/>
        <v>381.33816892728601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57.283199999999951</v>
      </c>
      <c r="D71" s="12">
        <f t="shared" si="86"/>
        <v>16.479535314783966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569.396553307104</v>
      </c>
      <c r="H71" s="70">
        <f t="shared" si="56"/>
        <v>385.13676400658198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157.74978166388547</v>
      </c>
      <c r="T71" s="62">
        <f t="shared" si="88"/>
        <v>381.33816892728601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157.74978166388547</v>
      </c>
      <c r="AO71" s="62">
        <f t="shared" si="90"/>
        <v>381.33816892728601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58.125599999999949</v>
      </c>
      <c r="D72" s="12">
        <f t="shared" si="86"/>
        <v>16.693490054590146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577.55087059683581</v>
      </c>
      <c r="H72" s="70">
        <f t="shared" si="56"/>
        <v>386.97658184507776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157.74978166388547</v>
      </c>
      <c r="T72" s="62">
        <f t="shared" si="88"/>
        <v>381.33816892728601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157.74978166388547</v>
      </c>
      <c r="AO72" s="62">
        <f t="shared" si="90"/>
        <v>381.33816892728601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73" s="12">
        <f t="shared" si="86"/>
        <v>16.907084152971102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585.70240398784688</v>
      </c>
      <c r="H73" s="70">
        <f t="shared" si="56"/>
        <v>388.81577156642459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157.74978166388547</v>
      </c>
      <c r="T73" s="62">
        <f t="shared" si="88"/>
        <v>381.33816892728601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157.74978166388547</v>
      </c>
      <c r="AO73" s="62">
        <f t="shared" si="90"/>
        <v>381.33816892728601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59.810399999999944</v>
      </c>
      <c r="D74" s="12">
        <f t="shared" si="86"/>
        <v>17.120323357256371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593.85119784548738</v>
      </c>
      <c r="H74" s="70">
        <f t="shared" si="56"/>
        <v>390.65434318055475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157.74978166388547</v>
      </c>
      <c r="T74" s="62">
        <f t="shared" si="88"/>
        <v>381.33816892728601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157.74978166388547</v>
      </c>
      <c r="AO74" s="62">
        <f t="shared" si="90"/>
        <v>381.33816892728601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60.652799999999942</v>
      </c>
      <c r="D75" s="12">
        <f t="shared" si="86"/>
        <v>17.333213243579955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601.99729521359916</v>
      </c>
      <c r="H75" s="70">
        <f t="shared" si="56"/>
        <v>392.49230639923496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157.74978166388547</v>
      </c>
      <c r="T75" s="62">
        <f t="shared" si="88"/>
        <v>381.33816892728601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157.74978166388547</v>
      </c>
      <c r="AO75" s="62">
        <f t="shared" si="90"/>
        <v>381.33816892728601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61.49519999999994</v>
      </c>
      <c r="D76" s="12">
        <f t="shared" si="86"/>
        <v>17.545759224285252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610.14073787167513</v>
      </c>
      <c r="H76" s="70">
        <f t="shared" si="56"/>
        <v>394.32967064896343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157.74978166388547</v>
      </c>
      <c r="T76" s="62">
        <f t="shared" si="88"/>
        <v>381.33816892728601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157.74978166388547</v>
      </c>
      <c r="AO76" s="62">
        <f t="shared" si="90"/>
        <v>381.33816892728601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62.337599999999938</v>
      </c>
      <c r="D77" s="12">
        <f t="shared" si="86"/>
        <v>17.757966554912581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618.28156638879841</v>
      </c>
      <c r="H77" s="70">
        <f t="shared" si="56"/>
        <v>396.16644508313937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157.74978166388547</v>
      </c>
      <c r="T77" s="62">
        <f t="shared" si="88"/>
        <v>381.33816892728601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157.74978166388547</v>
      </c>
      <c r="AO77" s="62">
        <f t="shared" si="90"/>
        <v>381.33816892728601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63.179999999999936</v>
      </c>
      <c r="D78" s="12">
        <f t="shared" si="86"/>
        <v>17.96984034079836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626.41982017458338</v>
      </c>
      <c r="H78" s="70">
        <f t="shared" si="56"/>
        <v>398.00263859355704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157.74978166388547</v>
      </c>
      <c r="T78" s="62">
        <f t="shared" si="88"/>
        <v>381.33816892728601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157.74978166388547</v>
      </c>
      <c r="AO78" s="62">
        <f t="shared" si="90"/>
        <v>381.33816892728601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64.022399999999934</v>
      </c>
      <c r="D79" s="12">
        <f t="shared" si="86"/>
        <v>18.181385543312224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634.55553752732203</v>
      </c>
      <c r="H79" s="70">
        <f t="shared" si="56"/>
        <v>399.83825982126871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157.74978166388547</v>
      </c>
      <c r="T79" s="62">
        <f t="shared" si="88"/>
        <v>381.33816892728601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157.74978166388547</v>
      </c>
      <c r="AO79" s="62">
        <f t="shared" si="90"/>
        <v>381.33816892728601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64.864799999999931</v>
      </c>
      <c r="D80" s="12">
        <f t="shared" si="86"/>
        <v>18.392606985756601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642.68875567952421</v>
      </c>
      <c r="H80" s="70">
        <f t="shared" si="56"/>
        <v>401.67331716685931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157.74978166388547</v>
      </c>
      <c r="T80" s="62">
        <f t="shared" si="88"/>
        <v>381.33816892728601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157.74978166388547</v>
      </c>
      <c r="AO80" s="62">
        <f t="shared" si="90"/>
        <v>381.33816892728601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65.707199999999929</v>
      </c>
      <c r="D81" s="12">
        <f t="shared" si="86"/>
        <v>18.603509358951104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650.81951084102559</v>
      </c>
      <c r="H81" s="70">
        <f t="shared" si="56"/>
        <v>403.50781880017303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157.74978166388547</v>
      </c>
      <c r="T81" s="62">
        <f t="shared" si="88"/>
        <v>381.33816892728601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157.74978166388547</v>
      </c>
      <c r="AO81" s="62">
        <f t="shared" si="90"/>
        <v>381.33816892728601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66.549599999999927</v>
      </c>
      <c r="D82" s="12">
        <f t="shared" si="86"/>
        <v>18.814097226522264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658.9478382398205</v>
      </c>
      <c r="H82" s="70">
        <f t="shared" si="56"/>
        <v>405.34177266952611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157.74978166388547</v>
      </c>
      <c r="T82" s="62">
        <f t="shared" si="88"/>
        <v>381.33816892728601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157.74978166388547</v>
      </c>
      <c r="AO82" s="62">
        <f t="shared" si="90"/>
        <v>381.33816892728601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67.391999999999925</v>
      </c>
      <c r="D83" s="12">
        <f t="shared" si="86"/>
        <v>19.024375029917962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667.07377216076964</v>
      </c>
      <c r="H83" s="70">
        <f t="shared" si="56"/>
        <v>407.17518651044031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157.74978166388547</v>
      </c>
      <c r="T83" s="62">
        <f t="shared" si="88"/>
        <v>381.33816892728601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157.74978166388547</v>
      </c>
      <c r="AO83" s="62">
        <f t="shared" si="90"/>
        <v>381.33816892728601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68.234399999999923</v>
      </c>
      <c r="D84" s="12">
        <f t="shared" si="86"/>
        <v>19.23434709316394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675.19734598231764</v>
      </c>
      <c r="H84" s="70">
        <f t="shared" si="56"/>
        <v>409.00806785392706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157.74978166388547</v>
      </c>
      <c r="T84" s="62">
        <f t="shared" si="88"/>
        <v>381.33816892728601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157.74978166388547</v>
      </c>
      <c r="AO84" s="62">
        <f t="shared" si="90"/>
        <v>381.33816892728601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69.07679999999992</v>
      </c>
      <c r="D85" s="12">
        <f t="shared" si="86"/>
        <v>19.444017627378649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683.31859221134334</v>
      </c>
      <c r="H85" s="70">
        <f t="shared" si="56"/>
        <v>410.84042403435103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157.74978166388547</v>
      </c>
      <c r="T85" s="62">
        <f t="shared" si="88"/>
        <v>381.33816892728601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157.74978166388547</v>
      </c>
      <c r="AO85" s="62">
        <f t="shared" si="90"/>
        <v>381.33816892728601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69.919199999999918</v>
      </c>
      <c r="D86" s="12">
        <f t="shared" si="86"/>
        <v>19.653390735061713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691.43754251626524</v>
      </c>
      <c r="H86" s="70">
        <f t="shared" si="56"/>
        <v>412.672262196899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157.74978166388547</v>
      </c>
      <c r="T86" s="62">
        <f t="shared" si="88"/>
        <v>381.33816892728601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157.74978166388547</v>
      </c>
      <c r="AO86" s="62">
        <f t="shared" si="90"/>
        <v>381.33816892728601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70.761599999999916</v>
      </c>
      <c r="D87" s="12">
        <f t="shared" si="86"/>
        <v>19.862470414169749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699.55422775850275</v>
      </c>
      <c r="H87" s="70">
        <f t="shared" si="56"/>
        <v>414.50358930467883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157.74978166388547</v>
      </c>
      <c r="T87" s="62">
        <f t="shared" si="88"/>
        <v>381.33816892728601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157.74978166388547</v>
      </c>
      <c r="AO87" s="62">
        <f t="shared" si="90"/>
        <v>381.33816892728601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71.603999999999914</v>
      </c>
      <c r="D88" s="12">
        <f t="shared" si="86"/>
        <v>20.071260561992577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707.66867802239813</v>
      </c>
      <c r="H88" s="70">
        <f t="shared" si="56"/>
        <v>416.33441214547031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157.74978166388547</v>
      </c>
      <c r="T88" s="62">
        <f t="shared" si="88"/>
        <v>381.33816892728601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157.74978166388547</v>
      </c>
      <c r="AO88" s="62">
        <f t="shared" si="90"/>
        <v>381.33816892728601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72.446399999999912</v>
      </c>
      <c r="D89" s="12">
        <f t="shared" si="86"/>
        <v>20.279764978841854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715.78092264369081</v>
      </c>
      <c r="H89" s="70">
        <f t="shared" si="56"/>
        <v>418.16473733814939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157.74978166388547</v>
      </c>
      <c r="T89" s="62">
        <f t="shared" si="88"/>
        <v>381.33816892728601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157.74978166388547</v>
      </c>
      <c r="AO89" s="62">
        <f t="shared" si="90"/>
        <v>381.33816892728601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73.28879999999991</v>
      </c>
      <c r="D90" s="12">
        <f t="shared" si="86"/>
        <v>20.487987371563197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723.89099023662754</v>
      </c>
      <c r="H90" s="70">
        <f t="shared" si="56"/>
        <v>419.99457133880571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157.74978166388547</v>
      </c>
      <c r="T90" s="62">
        <f t="shared" si="88"/>
        <v>381.33816892728601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157.74978166388547</v>
      </c>
      <c r="AO90" s="62">
        <f t="shared" si="90"/>
        <v>381.33816892728601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74.131199999999907</v>
      </c>
      <c r="D91" s="12">
        <f t="shared" si="86"/>
        <v>20.695931356882308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731.99890871979267</v>
      </c>
      <c r="H91" s="70">
        <f t="shared" si="56"/>
        <v>421.8239204465699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157.74978166388547</v>
      </c>
      <c r="T91" s="62">
        <f t="shared" si="88"/>
        <v>381.33816892728601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157.74978166388547</v>
      </c>
      <c r="AO91" s="62">
        <f t="shared" si="90"/>
        <v>381.33816892728601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74.973599999999905</v>
      </c>
      <c r="D92" s="12">
        <f t="shared" si="86"/>
        <v>20.903600464594543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740.1047053407292</v>
      </c>
      <c r="H92" s="70">
        <f t="shared" si="56"/>
        <v>423.65279080916866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157.74978166388547</v>
      </c>
      <c r="T92" s="62">
        <f t="shared" si="88"/>
        <v>381.33816892728601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157.74978166388547</v>
      </c>
      <c r="AO92" s="62">
        <f t="shared" si="90"/>
        <v>381.33816892728601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75.815999999999903</v>
      </c>
      <c r="D93" s="12">
        <f t="shared" si="86"/>
        <v>21.110998140607126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748.20840669942265</v>
      </c>
      <c r="H93" s="70">
        <f t="shared" si="56"/>
        <v>425.4811884282239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157.74978166388547</v>
      </c>
      <c r="T93" s="62">
        <f t="shared" si="88"/>
        <v>381.33816892728601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157.74978166388547</v>
      </c>
      <c r="AO93" s="62">
        <f t="shared" si="90"/>
        <v>381.33816892728601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76.658399999999901</v>
      </c>
      <c r="D94" s="12">
        <f t="shared" si="86"/>
        <v>21.318127749842336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756.31003877071191</v>
      </c>
      <c r="H94" s="70">
        <f t="shared" si="56"/>
        <v>427.30911916430853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157.74978166388547</v>
      </c>
      <c r="T94" s="62">
        <f t="shared" si="88"/>
        <v>381.33816892728601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157.74978166388547</v>
      </c>
      <c r="AO94" s="62">
        <f t="shared" si="90"/>
        <v>381.33816892728601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77.500799999999899</v>
      </c>
      <c r="D95" s="12">
        <f t="shared" si="86"/>
        <v>21.524992579009236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764.40962692568462</v>
      </c>
      <c r="H95" s="70">
        <f t="shared" si="56"/>
        <v>429.13658874177429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157.74978166388547</v>
      </c>
      <c r="T95" s="62">
        <f t="shared" si="88"/>
        <v>381.33816892728601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157.74978166388547</v>
      </c>
      <c r="AO95" s="62">
        <f t="shared" si="90"/>
        <v>381.33816892728601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78.343199999999896</v>
      </c>
      <c r="D96" s="12">
        <f t="shared" si="86"/>
        <v>21.731595839251778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772.50719595211831</v>
      </c>
      <c r="H96" s="70">
        <f t="shared" si="56"/>
        <v>430.96360275336338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157.74978166388547</v>
      </c>
      <c r="T96" s="62">
        <f t="shared" si="88"/>
        <v>381.33816892728601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157.74978166388547</v>
      </c>
      <c r="AO96" s="62">
        <f t="shared" si="90"/>
        <v>381.33816892728601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79.185599999999894</v>
      </c>
      <c r="D97" s="12">
        <f t="shared" si="86"/>
        <v>21.937940668679385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780.60277007401555</v>
      </c>
      <c r="H97" s="70">
        <f t="shared" si="56"/>
        <v>432.79016666461644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157.74978166388547</v>
      </c>
      <c r="T97" s="62">
        <f t="shared" si="88"/>
        <v>381.33816892728601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157.74978166388547</v>
      </c>
      <c r="AO97" s="62">
        <f t="shared" si="90"/>
        <v>381.33816892728601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80.027999999999892</v>
      </c>
      <c r="D98" s="12">
        <f t="shared" si="86"/>
        <v>22.144030134787116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788.69637297028567</v>
      </c>
      <c r="H98" s="70">
        <f t="shared" si="56"/>
        <v>434.61628581808736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157.74978166388547</v>
      </c>
      <c r="T98" s="62">
        <f t="shared" si="88"/>
        <v>381.33816892728601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157.74978166388547</v>
      </c>
      <c r="AO98" s="62">
        <f t="shared" si="90"/>
        <v>381.33816892728601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80.87039999999989</v>
      </c>
      <c r="D99" s="12">
        <f t="shared" si="86"/>
        <v>22.34986723677077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796.78802779261571</v>
      </c>
      <c r="H99" s="70">
        <f t="shared" si="56"/>
        <v>436.44196543737559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157.74978166388547</v>
      </c>
      <c r="T99" s="62">
        <f t="shared" si="88"/>
        <v>381.33816892728601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157.74978166388547</v>
      </c>
      <c r="AO99" s="62">
        <f t="shared" si="90"/>
        <v>381.33816892728601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81.712799999999888</v>
      </c>
      <c r="D100" s="12">
        <f t="shared" si="86"/>
        <v>22.555454907742881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804.87775718257581</v>
      </c>
      <c r="H100" s="70">
        <f t="shared" si="56"/>
        <v>438.26721063098535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157.74978166388547</v>
      </c>
      <c r="T100" s="62">
        <f t="shared" si="88"/>
        <v>381.33816892728601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157.74978166388547</v>
      </c>
      <c r="AO100" s="62">
        <f t="shared" si="90"/>
        <v>381.33816892728601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82.555199999999886</v>
      </c>
      <c r="D101" s="12">
        <f t="shared" si="86"/>
        <v>22.760796016854759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812.96558328800074</v>
      </c>
      <c r="H101" s="70">
        <f t="shared" si="56"/>
        <v>440.09202639602182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157.74978166388547</v>
      </c>
      <c r="T101" s="62">
        <f t="shared" si="88"/>
        <v>381.33816892728601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157.74978166388547</v>
      </c>
      <c r="AO101" s="62">
        <f t="shared" si="90"/>
        <v>381.33816892728601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83.397599999999883</v>
      </c>
      <c r="D102" s="12">
        <f t="shared" si="86"/>
        <v>22.965893371329273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821.05152777868125</v>
      </c>
      <c r="H102" s="70">
        <f t="shared" si="56"/>
        <v>441.91641762173163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157.74978166388547</v>
      </c>
      <c r="T102" s="62">
        <f t="shared" si="88"/>
        <v>381.33816892728601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157.74978166388547</v>
      </c>
      <c r="AO102" s="62">
        <f t="shared" si="90"/>
        <v>381.33816892728601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84.239999999999881</v>
      </c>
      <c r="D103" s="12">
        <f t="shared" si="86"/>
        <v>23.170749718409446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829.13561186140532</v>
      </c>
      <c r="H103" s="70">
        <f t="shared" si="56"/>
        <v>443.74038909289629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157.74978166388547</v>
      </c>
      <c r="T103" s="62">
        <f t="shared" si="88"/>
        <v>381.33816892728601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157.74978166388547</v>
      </c>
      <c r="AO103" s="62">
        <f t="shared" si="90"/>
        <v>381.33816892728601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85.082399999999879</v>
      </c>
      <c r="D104" s="12">
        <f t="shared" si="86"/>
        <v>23.375367747226495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837.21785629437909</v>
      </c>
      <c r="H104" s="70">
        <f t="shared" si="56"/>
        <v>445.56394549308595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157.74978166388547</v>
      </c>
      <c r="T104" s="62">
        <f t="shared" si="88"/>
        <v>381.33816892728601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157.74978166388547</v>
      </c>
      <c r="AO104" s="62">
        <f t="shared" si="90"/>
        <v>381.33816892728601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85.924799999999877</v>
      </c>
      <c r="D105" s="12">
        <f t="shared" si="86"/>
        <v>23.57975009059216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845.29828140106144</v>
      </c>
      <c r="H105" s="70">
        <f t="shared" si="56"/>
        <v>447.3870914077811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157.74978166388547</v>
      </c>
      <c r="T105" s="62">
        <f t="shared" si="88"/>
        <v>381.33816892728601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157.74978166388547</v>
      </c>
      <c r="AO105" s="62">
        <f t="shared" si="90"/>
        <v>381.33816892728601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86.767199999999875</v>
      </c>
      <c r="D106" s="12">
        <f t="shared" si="86"/>
        <v>23.783899326718423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853.37690708343951</v>
      </c>
      <c r="H106" s="70">
        <f t="shared" si="56"/>
        <v>449.20983132736774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157.74978166388547</v>
      </c>
      <c r="T106" s="62">
        <f t="shared" si="88"/>
        <v>381.33816892728601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157.74978166388547</v>
      </c>
      <c r="AO106" s="62">
        <f t="shared" si="90"/>
        <v>381.33816892728601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87.609599999999872</v>
      </c>
      <c r="D107" s="12">
        <f t="shared" si="86"/>
        <v>23.987817980868755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861.4537528347754</v>
      </c>
      <c r="H107" s="70">
        <f t="shared" si="56"/>
        <v>451.03216965001286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157.74978166388547</v>
      </c>
      <c r="T107" s="62">
        <f t="shared" si="88"/>
        <v>381.33816892728601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157.74978166388547</v>
      </c>
      <c r="AO107" s="62">
        <f t="shared" si="90"/>
        <v>381.33816892728601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88.45199999999987</v>
      </c>
      <c r="D108" s="12">
        <f t="shared" si="86"/>
        <v>24.191508526943913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869.52883775184671</v>
      </c>
      <c r="H108" s="70">
        <f t="shared" si="56"/>
        <v>452.8541106844271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157.74978166388547</v>
      </c>
      <c r="T108" s="62">
        <f t="shared" si="88"/>
        <v>381.33816892728601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157.74978166388547</v>
      </c>
      <c r="AO108" s="62">
        <f t="shared" si="90"/>
        <v>381.33816892728601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89.294399999999868</v>
      </c>
      <c r="D109" s="12">
        <f t="shared" si="86"/>
        <v>24.394973389005632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877.60218054670906</v>
      </c>
      <c r="H109" s="70">
        <f t="shared" si="56"/>
        <v>454.67565865251788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157.74978166388547</v>
      </c>
      <c r="T109" s="62">
        <f t="shared" si="88"/>
        <v>381.33816892728601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157.74978166388547</v>
      </c>
      <c r="AO109" s="62">
        <f t="shared" si="90"/>
        <v>381.33816892728601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90.136799999999866</v>
      </c>
      <c r="D110" s="12">
        <f t="shared" si="86"/>
        <v>24.598214942741151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885.67379955800095</v>
      </c>
      <c r="H110" s="70">
        <f t="shared" si="56"/>
        <v>456.49681769194063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157.74978166388547</v>
      </c>
      <c r="T110" s="62">
        <f t="shared" si="88"/>
        <v>381.33816892728601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157.74978166388547</v>
      </c>
      <c r="AO110" s="62">
        <f t="shared" si="90"/>
        <v>381.33816892728601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90.979199999999864</v>
      </c>
      <c r="D111" s="12">
        <f t="shared" si="86"/>
        <v>24.801235516871465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893.74371276181375</v>
      </c>
      <c r="H111" s="70">
        <f t="shared" si="56"/>
        <v>458.31759185855094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157.74978166388547</v>
      </c>
      <c r="T111" s="62">
        <f t="shared" si="88"/>
        <v>381.33816892728601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157.74978166388547</v>
      </c>
      <c r="AO111" s="62">
        <f t="shared" si="90"/>
        <v>381.33816892728601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91.821599999999862</v>
      </c>
      <c r="D112" s="12">
        <f t="shared" si="86"/>
        <v>25.004037394505936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901.81193778215027</v>
      </c>
      <c r="H112" s="70">
        <f t="shared" si="56"/>
        <v>460.13798512876429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157.74978166388547</v>
      </c>
      <c r="T112" s="62">
        <f t="shared" si="88"/>
        <v>381.33816892728601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157.74978166388547</v>
      </c>
      <c r="AO112" s="62">
        <f t="shared" si="90"/>
        <v>381.33816892728601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92.663999999999859</v>
      </c>
      <c r="D113" s="12">
        <f t="shared" si="86"/>
        <v>25.206622814445748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909.8784919009837</v>
      </c>
      <c r="H113" s="70">
        <f t="shared" si="56"/>
        <v>461.9580014018261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157.74978166388547</v>
      </c>
      <c r="T113" s="62">
        <f t="shared" si="88"/>
        <v>381.33816892728601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157.74978166388547</v>
      </c>
      <c r="AO113" s="62">
        <f t="shared" si="90"/>
        <v>381.33816892728601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93.506399999999857</v>
      </c>
      <c r="D114" s="12">
        <f t="shared" si="86"/>
        <v>25.408993972438445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917.94339206794484</v>
      </c>
      <c r="H114" s="70">
        <f t="shared" si="56"/>
        <v>463.77764450199675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157.74978166388547</v>
      </c>
      <c r="T114" s="62">
        <f t="shared" si="88"/>
        <v>381.33816892728601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157.74978166388547</v>
      </c>
      <c r="AO114" s="62">
        <f t="shared" si="90"/>
        <v>381.33816892728601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94.348799999999855</v>
      </c>
      <c r="D115" s="12">
        <f t="shared" si="86"/>
        <v>25.611153022386418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926.00665490964855</v>
      </c>
      <c r="H115" s="70">
        <f t="shared" si="56"/>
        <v>465.59691818065608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157.74978166388547</v>
      </c>
      <c r="T115" s="62">
        <f t="shared" si="88"/>
        <v>381.33816892728601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157.74978166388547</v>
      </c>
      <c r="AO115" s="62">
        <f t="shared" si="90"/>
        <v>381.33816892728601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95.191199999999853</v>
      </c>
      <c r="D116" s="12">
        <f t="shared" si="86"/>
        <v>25.813102077510454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934.06829673867605</v>
      </c>
      <c r="H116" s="70">
        <f t="shared" si="56"/>
        <v>467.41582611833047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157.74978166388547</v>
      </c>
      <c r="T116" s="62">
        <f t="shared" si="88"/>
        <v>381.33816892728601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157.74978166388547</v>
      </c>
      <c r="AO116" s="62">
        <f t="shared" si="90"/>
        <v>381.33816892728601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96.033599999999851</v>
      </c>
      <c r="D117" s="12">
        <f t="shared" si="86"/>
        <v>26.014843211471206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942.12833356223257</v>
      </c>
      <c r="H117" s="70">
        <f t="shared" si="56"/>
        <v>469.23437192664545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157.74978166388547</v>
      </c>
      <c r="T117" s="62">
        <f t="shared" si="88"/>
        <v>381.33816892728601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157.74978166388547</v>
      </c>
      <c r="AO117" s="62">
        <f t="shared" si="90"/>
        <v>381.33816892728601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96.875999999999848</v>
      </c>
      <c r="D118" s="12">
        <f t="shared" si="86"/>
        <v>26.216378459450194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950.18678109049176</v>
      </c>
      <c r="H118" s="70">
        <f t="shared" si="56"/>
        <v>471.05255915020882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157.74978166388547</v>
      </c>
      <c r="T118" s="62">
        <f t="shared" si="88"/>
        <v>381.33816892728601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157.74978166388547</v>
      </c>
      <c r="AO118" s="62">
        <f t="shared" si="90"/>
        <v>381.33816892728601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97.718399999999846</v>
      </c>
      <c r="D119" s="12">
        <f t="shared" si="86"/>
        <v>26.417709819192172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958.24365474464003</v>
      </c>
      <c r="H119" s="70">
        <f t="shared" si="56"/>
        <v>472.87039126842609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157.74978166388547</v>
      </c>
      <c r="T119" s="62">
        <f t="shared" si="88"/>
        <v>381.33816892728601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157.74978166388547</v>
      </c>
      <c r="AO119" s="62">
        <f t="shared" si="90"/>
        <v>381.33816892728601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98.560799999999844</v>
      </c>
      <c r="D120" s="12">
        <f t="shared" si="86"/>
        <v>26.618839252010197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966.29896966463912</v>
      </c>
      <c r="H120" s="70">
        <f t="shared" si="56"/>
        <v>474.68787169725084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157.74978166388547</v>
      </c>
      <c r="T120" s="62">
        <f t="shared" si="88"/>
        <v>381.33816892728601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157.74978166388547</v>
      </c>
      <c r="AO120" s="62">
        <f t="shared" si="90"/>
        <v>381.33816892728601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99.403199999999842</v>
      </c>
      <c r="D121" s="12">
        <f t="shared" si="86"/>
        <v>26.819768683755761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974.35274071670995</v>
      </c>
      <c r="H121" s="70">
        <f t="shared" si="56"/>
        <v>476.50500379087435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157.74978166388547</v>
      </c>
      <c r="T121" s="62">
        <f t="shared" si="88"/>
        <v>381.33816892728601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157.74978166388547</v>
      </c>
      <c r="AO121" s="62">
        <f t="shared" si="90"/>
        <v>381.33816892728601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100.24559999999984</v>
      </c>
      <c r="D122" s="12">
        <f t="shared" si="86"/>
        <v>27.020500005754911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982.40498250056305</v>
      </c>
      <c r="H122" s="70">
        <f t="shared" si="56"/>
        <v>478.32179084335621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157.74978166388547</v>
      </c>
      <c r="T122" s="62">
        <f t="shared" si="88"/>
        <v>381.33816892728601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157.74978166388547</v>
      </c>
      <c r="AO122" s="62">
        <f t="shared" si="90"/>
        <v>381.33816892728601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101.08799999999984</v>
      </c>
      <c r="D123" s="12">
        <f t="shared" si="86"/>
        <v>27.221035075711917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990.45570935637159</v>
      </c>
      <c r="H123" s="70">
        <f t="shared" si="56"/>
        <v>480.13823609019801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157.74978166388547</v>
      </c>
      <c r="T123" s="62">
        <f t="shared" si="88"/>
        <v>381.33816892728601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157.74978166388547</v>
      </c>
      <c r="AO123" s="62">
        <f t="shared" si="90"/>
        <v>381.33816892728601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101.93039999999984</v>
      </c>
      <c r="D124" s="12">
        <f t="shared" si="86"/>
        <v>27.421375718582134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998.50493537150987</v>
      </c>
      <c r="H124" s="70">
        <f t="shared" si="56"/>
        <v>481.95434270986357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157.74978166388547</v>
      </c>
      <c r="T124" s="62">
        <f t="shared" si="88"/>
        <v>381.33816892728601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157.74978166388547</v>
      </c>
      <c r="AO124" s="62">
        <f t="shared" si="90"/>
        <v>381.33816892728601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102.77279999999983</v>
      </c>
      <c r="D125" s="12">
        <f t="shared" si="86"/>
        <v>27.62152372741502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1006.552674387062</v>
      </c>
      <c r="H125" s="70">
        <f t="shared" si="56"/>
        <v>483.77011382524756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157.74978166388547</v>
      </c>
      <c r="T125" s="62">
        <f t="shared" si="88"/>
        <v>381.33816892728601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157.74978166388547</v>
      </c>
      <c r="AO125" s="62">
        <f t="shared" si="90"/>
        <v>381.33816892728601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103.61519999999983</v>
      </c>
      <c r="D126" s="12">
        <f t="shared" si="86"/>
        <v>27.821480864168862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1014.5989400041094</v>
      </c>
      <c r="H126" s="70">
        <f t="shared" si="56"/>
        <v>485.5855525050938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157.74978166388547</v>
      </c>
      <c r="T126" s="62">
        <f t="shared" si="88"/>
        <v>381.33816892728601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157.74978166388547</v>
      </c>
      <c r="AO126" s="62">
        <f t="shared" si="90"/>
        <v>381.33816892728601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104.45759999999983</v>
      </c>
      <c r="D127" s="12">
        <f t="shared" si="86"/>
        <v>28.021248860498222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1022.6437455898098</v>
      </c>
      <c r="H127" s="70">
        <f t="shared" si="56"/>
        <v>487.40066176536743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157.74978166388547</v>
      </c>
      <c r="T127" s="62">
        <f t="shared" si="88"/>
        <v>381.33816892728601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157.74978166388547</v>
      </c>
      <c r="AO127" s="62">
        <f t="shared" si="90"/>
        <v>381.33816892728601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105.29999999999983</v>
      </c>
      <c r="D128" s="12">
        <f t="shared" si="86"/>
        <v>28.220829418514981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1030.6871042832722</v>
      </c>
      <c r="H128" s="70">
        <f t="shared" si="56"/>
        <v>489.21544457057996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157.74978166388547</v>
      </c>
      <c r="T128" s="62">
        <f t="shared" si="88"/>
        <v>381.33816892728601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157.74978166388547</v>
      </c>
      <c r="AO128" s="62">
        <f t="shared" si="90"/>
        <v>381.33816892728601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106.14239999999982</v>
      </c>
      <c r="D129" s="12">
        <f t="shared" si="86"/>
        <v>28.420224211524925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1038.7290290012436</v>
      </c>
      <c r="H129" s="70">
        <f t="shared" si="56"/>
        <v>491.02990383507228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157.74978166388547</v>
      </c>
      <c r="T129" s="62">
        <f t="shared" si="88"/>
        <v>381.33816892728601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157.74978166388547</v>
      </c>
      <c r="AO129" s="62">
        <f t="shared" si="90"/>
        <v>381.33816892728601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106.98479999999982</v>
      </c>
      <c r="D130" s="12">
        <f t="shared" si="86"/>
        <v>28.619434884739569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1046.7695324436022</v>
      </c>
      <c r="H130" s="70">
        <f t="shared" si="56"/>
        <v>492.84404242425444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157.74978166388547</v>
      </c>
      <c r="T130" s="62">
        <f t="shared" si="88"/>
        <v>381.33816892728601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157.74978166388547</v>
      </c>
      <c r="AO130" s="62">
        <f t="shared" si="90"/>
        <v>381.33816892728601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107.82719999999982</v>
      </c>
      <c r="D131" s="12">
        <f t="shared" si="86"/>
        <v>28.818463055965431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1054.8086270986794</v>
      </c>
      <c r="H131" s="70">
        <f t="shared" si="56"/>
        <v>494.65786315580613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157.74978166388547</v>
      </c>
      <c r="T131" s="62">
        <f t="shared" si="88"/>
        <v>381.33816892728601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157.74978166388547</v>
      </c>
      <c r="AO131" s="62">
        <f t="shared" si="90"/>
        <v>381.33816892728601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108.66959999999982</v>
      </c>
      <c r="D132" s="12">
        <f t="shared" si="86"/>
        <v>29.017310316271054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1062.8463252484069</v>
      </c>
      <c r="H132" s="70">
        <f t="shared" ref="H132:H195" si="110">(B132+E132+F132)*44/12+(C132+D132)*0.475*44/12</f>
        <v>496.47136880083849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157.74978166388547</v>
      </c>
      <c r="T132" s="62">
        <f t="shared" si="88"/>
        <v>381.33816892728601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157.74978166388547</v>
      </c>
      <c r="AO132" s="62">
        <f t="shared" si="90"/>
        <v>381.33816892728601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109.51199999999982</v>
      </c>
      <c r="D133" s="12">
        <f t="shared" ref="D133:D196" si="140">IFERROR(EXP(-1.0587+0.8836*LN(C133)+0.284),0)</f>
        <v>29.215978230632501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1070.8826389733022</v>
      </c>
      <c r="H133" s="70">
        <f t="shared" si="110"/>
        <v>498.28456208501797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157.74978166388547</v>
      </c>
      <c r="T133" s="62">
        <f t="shared" ref="T133:T196" si="142">$T$3</f>
        <v>381.33816892728601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157.74978166388547</v>
      </c>
      <c r="AO133" s="62">
        <f t="shared" ref="AO133:AO196" si="144">$AO$3</f>
        <v>381.33816892728601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110.35439999999981</v>
      </c>
      <c r="D134" s="12">
        <f t="shared" si="140"/>
        <v>29.414468338558699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1078.917580157294</v>
      </c>
      <c r="H134" s="70">
        <f t="shared" si="110"/>
        <v>500.09744568965607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157.74978166388547</v>
      </c>
      <c r="T134" s="62">
        <f t="shared" si="142"/>
        <v>381.33816892728601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157.74978166388547</v>
      </c>
      <c r="AO134" s="62">
        <f t="shared" si="144"/>
        <v>381.33816892728601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111.19679999999981</v>
      </c>
      <c r="D135" s="12">
        <f t="shared" si="140"/>
        <v>29.612782154697079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1086.9511604923971</v>
      </c>
      <c r="H135" s="70">
        <f t="shared" si="110"/>
        <v>501.91002225276378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157.74978166388547</v>
      </c>
      <c r="T135" s="62">
        <f t="shared" si="142"/>
        <v>381.33816892728601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157.74978166388547</v>
      </c>
      <c r="AO135" s="62">
        <f t="shared" si="144"/>
        <v>381.33816892728601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112.03919999999981</v>
      </c>
      <c r="D136" s="12">
        <f t="shared" si="140"/>
        <v>29.810921169420148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1094.9833914832418</v>
      </c>
      <c r="H136" s="70">
        <f t="shared" si="110"/>
        <v>503.72229437007309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157.74978166388547</v>
      </c>
      <c r="T136" s="62">
        <f t="shared" si="142"/>
        <v>381.33816892728601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157.74978166388547</v>
      </c>
      <c r="AO136" s="62">
        <f t="shared" si="144"/>
        <v>381.33816892728601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112.88159999999981</v>
      </c>
      <c r="D137" s="12">
        <f t="shared" si="140"/>
        <v>30.00888684939423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1103.0142844514628</v>
      </c>
      <c r="H137" s="70">
        <f t="shared" si="110"/>
        <v>505.53426459602798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157.74978166388547</v>
      </c>
      <c r="T137" s="62">
        <f t="shared" si="142"/>
        <v>381.33816892728601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157.74978166388547</v>
      </c>
      <c r="AO137" s="62">
        <f t="shared" si="144"/>
        <v>381.33816892728601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113.7239999999998</v>
      </c>
      <c r="D138" s="12">
        <f t="shared" si="140"/>
        <v>30.206680638130464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1111.0438505399532</v>
      </c>
      <c r="H138" s="70">
        <f t="shared" si="110"/>
        <v>507.34593544474359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157.74978166388547</v>
      </c>
      <c r="T138" s="62">
        <f t="shared" si="142"/>
        <v>381.33816892728601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157.74978166388547</v>
      </c>
      <c r="AO138" s="62">
        <f t="shared" si="144"/>
        <v>381.33816892728601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114.5663999999998</v>
      </c>
      <c r="D139" s="12">
        <f t="shared" si="140"/>
        <v>30.404303956519161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1119.0721007169886</v>
      </c>
      <c r="H139" s="70">
        <f t="shared" si="110"/>
        <v>509.1573093909372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157.74978166388547</v>
      </c>
      <c r="T139" s="62">
        <f t="shared" si="142"/>
        <v>381.33816892728601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157.74978166388547</v>
      </c>
      <c r="AO139" s="62">
        <f t="shared" si="144"/>
        <v>381.33816892728601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115.4087999999998</v>
      </c>
      <c r="D140" s="12">
        <f t="shared" si="140"/>
        <v>30.601758203347956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1127.0990457802284</v>
      </c>
      <c r="H140" s="70">
        <f t="shared" si="110"/>
        <v>510.96838887083067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157.74978166388547</v>
      </c>
      <c r="T140" s="62">
        <f t="shared" si="142"/>
        <v>381.33816892728601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157.74978166388547</v>
      </c>
      <c r="AO140" s="62">
        <f t="shared" si="144"/>
        <v>381.33816892728601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116.2511999999998</v>
      </c>
      <c r="D141" s="12">
        <f t="shared" si="140"/>
        <v>30.799044755804299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1135.1246963605931</v>
      </c>
      <c r="H141" s="70">
        <f t="shared" si="110"/>
        <v>512.77917628302544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157.74978166388547</v>
      </c>
      <c r="T141" s="62">
        <f t="shared" si="142"/>
        <v>381.33816892728601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157.74978166388547</v>
      </c>
      <c r="AO141" s="62">
        <f t="shared" si="144"/>
        <v>381.33816892728601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117.0935999999998</v>
      </c>
      <c r="D142" s="12">
        <f t="shared" si="140"/>
        <v>30.99616496996326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1143.1490629260306</v>
      </c>
      <c r="H142" s="70">
        <f t="shared" si="110"/>
        <v>514.58967398935238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157.74978166388547</v>
      </c>
      <c r="T142" s="62">
        <f t="shared" si="142"/>
        <v>381.33816892728601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157.74978166388547</v>
      </c>
      <c r="AO142" s="62">
        <f t="shared" si="144"/>
        <v>381.33816892728601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117.93599999999979</v>
      </c>
      <c r="D143" s="12">
        <f t="shared" si="140"/>
        <v>31.193120181260444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1151.1721557851668</v>
      </c>
      <c r="H143" s="70">
        <f t="shared" si="110"/>
        <v>516.39988431569486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157.74978166388547</v>
      </c>
      <c r="T143" s="62">
        <f t="shared" si="142"/>
        <v>381.33816892728601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157.74978166388547</v>
      </c>
      <c r="AO143" s="62">
        <f t="shared" si="144"/>
        <v>381.33816892728601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118.77839999999979</v>
      </c>
      <c r="D144" s="12">
        <f t="shared" si="140"/>
        <v>31.389911704951476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1159.1939850908518</v>
      </c>
      <c r="H144" s="70">
        <f t="shared" si="110"/>
        <v>518.20980955279015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157.74978166388547</v>
      </c>
      <c r="T144" s="62">
        <f t="shared" si="142"/>
        <v>381.33816892728601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157.74978166388547</v>
      </c>
      <c r="AO144" s="62">
        <f t="shared" si="144"/>
        <v>381.33816892728601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119.62079999999979</v>
      </c>
      <c r="D145" s="12">
        <f t="shared" si="140"/>
        <v>31.586540836557642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1167.2145608436012</v>
      </c>
      <c r="H145" s="70">
        <f t="shared" si="110"/>
        <v>520.01945195700421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157.74978166388547</v>
      </c>
      <c r="T145" s="62">
        <f t="shared" si="142"/>
        <v>381.33816892728601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157.74978166388547</v>
      </c>
      <c r="AO145" s="62">
        <f t="shared" si="144"/>
        <v>381.33816892728601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120.46319999999979</v>
      </c>
      <c r="D146" s="12">
        <f t="shared" si="140"/>
        <v>31.783008852298966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1175.2338928949378</v>
      </c>
      <c r="H146" s="70">
        <f t="shared" si="110"/>
        <v>521.82881375108695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157.74978166388547</v>
      </c>
      <c r="T146" s="62">
        <f t="shared" si="142"/>
        <v>381.33816892728601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157.74978166388547</v>
      </c>
      <c r="AO146" s="62">
        <f t="shared" si="144"/>
        <v>381.33816892728601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121.30559999999979</v>
      </c>
      <c r="D147" s="12">
        <f t="shared" si="140"/>
        <v>31.979317009514684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1183.2519909506379</v>
      </c>
      <c r="H147" s="70">
        <f t="shared" si="110"/>
        <v>523.63789712490438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157.74978166388547</v>
      </c>
      <c r="T147" s="62">
        <f t="shared" si="142"/>
        <v>381.33816892728601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157.74978166388547</v>
      </c>
      <c r="AO147" s="62">
        <f t="shared" si="144"/>
        <v>381.33816892728601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122.14799999999978</v>
      </c>
      <c r="D148" s="12">
        <f t="shared" si="140"/>
        <v>32.175466547071558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1191.2688645738842</v>
      </c>
      <c r="H148" s="70">
        <f t="shared" si="110"/>
        <v>525.44670423614934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157.74978166388547</v>
      </c>
      <c r="T148" s="62">
        <f t="shared" si="142"/>
        <v>381.33816892728601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157.74978166388547</v>
      </c>
      <c r="AO148" s="62">
        <f t="shared" si="144"/>
        <v>381.33816892728601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122.99039999999978</v>
      </c>
      <c r="D149" s="12">
        <f t="shared" si="140"/>
        <v>32.37145868576102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1199.2845231883291</v>
      </c>
      <c r="H149" s="70">
        <f t="shared" si="110"/>
        <v>527.25523721103343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157.74978166388547</v>
      </c>
      <c r="T149" s="62">
        <f t="shared" si="142"/>
        <v>381.33816892728601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157.74978166388547</v>
      </c>
      <c r="AO149" s="62">
        <f t="shared" si="144"/>
        <v>381.33816892728601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123.83279999999978</v>
      </c>
      <c r="D150" s="12">
        <f t="shared" si="140"/>
        <v>32.567294628684522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1207.2989760810722</v>
      </c>
      <c r="H150" s="70">
        <f t="shared" si="110"/>
        <v>529.06349814495854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157.74978166388547</v>
      </c>
      <c r="T150" s="62">
        <f t="shared" si="142"/>
        <v>381.33816892728601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157.74978166388547</v>
      </c>
      <c r="AO150" s="62">
        <f t="shared" si="144"/>
        <v>381.33816892728601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124.67519999999978</v>
      </c>
      <c r="D151" s="12">
        <f t="shared" si="140"/>
        <v>32.762975561628686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1215.3122324055532</v>
      </c>
      <c r="H151" s="70">
        <f t="shared" si="110"/>
        <v>530.87148910316955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157.74978166388547</v>
      </c>
      <c r="T151" s="62">
        <f t="shared" si="142"/>
        <v>381.33816892728601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157.74978166388547</v>
      </c>
      <c r="AO151" s="62">
        <f t="shared" si="144"/>
        <v>381.33816892728601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125.51759999999977</v>
      </c>
      <c r="D152" s="12">
        <f t="shared" si="140"/>
        <v>32.958502653429633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1223.3243011843672</v>
      </c>
      <c r="H152" s="70">
        <f t="shared" si="110"/>
        <v>532.67921212138958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157.74978166388547</v>
      </c>
      <c r="T152" s="62">
        <f t="shared" si="142"/>
        <v>381.33816892728601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157.74978166388547</v>
      </c>
      <c r="AO152" s="62">
        <f t="shared" si="144"/>
        <v>381.33816892728601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126.35999999999977</v>
      </c>
      <c r="D153" s="12">
        <f t="shared" si="140"/>
        <v>33.153877056327396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1231.3351913119993</v>
      </c>
      <c r="H153" s="70">
        <f t="shared" si="110"/>
        <v>534.48666920643655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157.74978166388547</v>
      </c>
      <c r="T153" s="62">
        <f t="shared" si="142"/>
        <v>381.33816892728601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157.74978166388547</v>
      </c>
      <c r="AO153" s="62">
        <f t="shared" si="144"/>
        <v>381.33816892728601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127.20239999999977</v>
      </c>
      <c r="D154" s="12">
        <f t="shared" si="140"/>
        <v>33.349099906310734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1239.3449115574847</v>
      </c>
      <c r="H154" s="70">
        <f t="shared" si="110"/>
        <v>536.29386233682408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157.74978166388547</v>
      </c>
      <c r="T154" s="62">
        <f t="shared" si="142"/>
        <v>381.33816892728601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157.74978166388547</v>
      </c>
      <c r="AO154" s="62">
        <f t="shared" si="144"/>
        <v>381.33816892728601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128.04479999999978</v>
      </c>
      <c r="D155" s="12">
        <f t="shared" si="140"/>
        <v>33.544172323452152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1247.3534705669974</v>
      </c>
      <c r="H155" s="70">
        <f t="shared" si="110"/>
        <v>538.10079346334544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157.74978166388547</v>
      </c>
      <c r="T155" s="62">
        <f t="shared" si="142"/>
        <v>381.33816892728601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157.74978166388547</v>
      </c>
      <c r="AO155" s="62">
        <f t="shared" si="144"/>
        <v>381.33816892728601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128.88719999999978</v>
      </c>
      <c r="D156" s="12">
        <f t="shared" si="140"/>
        <v>33.739095412234299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1255.3608768663685</v>
      </c>
      <c r="H156" s="70">
        <f t="shared" si="110"/>
        <v>539.90746450964104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157.74978166388547</v>
      </c>
      <c r="T156" s="62">
        <f t="shared" si="142"/>
        <v>381.33816892728601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157.74978166388547</v>
      </c>
      <c r="AO156" s="62">
        <f t="shared" si="144"/>
        <v>381.33816892728601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129.72959999999978</v>
      </c>
      <c r="D157" s="12">
        <f t="shared" si="140"/>
        <v>33.933870261867426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1263.3671388635362</v>
      </c>
      <c r="H157" s="70">
        <f t="shared" si="110"/>
        <v>541.71387737275199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157.74978166388547</v>
      </c>
      <c r="T157" s="62">
        <f t="shared" si="142"/>
        <v>381.33816892728601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157.74978166388547</v>
      </c>
      <c r="AO157" s="62">
        <f t="shared" si="144"/>
        <v>381.33816892728601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130.57199999999978</v>
      </c>
      <c r="D158" s="12">
        <f t="shared" si="140"/>
        <v>34.128497946598245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1271.3722648509322</v>
      </c>
      <c r="H158" s="70">
        <f t="shared" si="110"/>
        <v>543.52003392365827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157.74978166388547</v>
      </c>
      <c r="T158" s="62">
        <f t="shared" si="142"/>
        <v>381.33816892728601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157.74978166388547</v>
      </c>
      <c r="AO158" s="62">
        <f t="shared" si="144"/>
        <v>381.33816892728601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131.41439999999977</v>
      </c>
      <c r="D159" s="12">
        <f t="shared" si="140"/>
        <v>34.322979526010606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1279.3762630077995</v>
      </c>
      <c r="H159" s="70">
        <f t="shared" si="110"/>
        <v>545.32593600780137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157.74978166388547</v>
      </c>
      <c r="T159" s="62">
        <f t="shared" si="142"/>
        <v>381.33816892728601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157.74978166388547</v>
      </c>
      <c r="AO159" s="62">
        <f t="shared" si="144"/>
        <v>381.33816892728601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132.25679999999977</v>
      </c>
      <c r="D160" s="12">
        <f t="shared" si="140"/>
        <v>34.517316045318495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1287.379141402457</v>
      </c>
      <c r="H160" s="70">
        <f t="shared" si="110"/>
        <v>547.13158544559599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157.74978166388547</v>
      </c>
      <c r="T160" s="62">
        <f t="shared" si="142"/>
        <v>381.33816892728601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157.74978166388547</v>
      </c>
      <c r="AO160" s="62">
        <f t="shared" si="144"/>
        <v>381.33816892728601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133.09919999999977</v>
      </c>
      <c r="D161" s="12">
        <f t="shared" si="140"/>
        <v>34.711508535651106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1295.3809079944979</v>
      </c>
      <c r="H161" s="70">
        <f t="shared" si="110"/>
        <v>548.93698403292524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157.74978166388547</v>
      </c>
      <c r="T161" s="62">
        <f t="shared" si="142"/>
        <v>381.33816892728601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157.74978166388547</v>
      </c>
      <c r="AO161" s="62">
        <f t="shared" si="144"/>
        <v>381.33816892728601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133.94159999999977</v>
      </c>
      <c r="D162" s="12">
        <f t="shared" si="140"/>
        <v>34.905558014330467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1303.3815706369351</v>
      </c>
      <c r="H162" s="70">
        <f t="shared" si="110"/>
        <v>550.74213354162521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157.74978166388547</v>
      </c>
      <c r="T162" s="62">
        <f t="shared" si="142"/>
        <v>381.33816892728601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157.74978166388547</v>
      </c>
      <c r="AO162" s="62">
        <f t="shared" si="144"/>
        <v>381.33816892728601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134.78399999999976</v>
      </c>
      <c r="D163" s="12">
        <f t="shared" si="140"/>
        <v>35.099465485142062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1311.3811370782878</v>
      </c>
      <c r="H163" s="70">
        <f t="shared" si="110"/>
        <v>552.54703571995537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157.74978166388547</v>
      </c>
      <c r="T163" s="62">
        <f t="shared" si="142"/>
        <v>381.33816892728601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157.74978166388547</v>
      </c>
      <c r="AO163" s="62">
        <f t="shared" si="144"/>
        <v>381.33816892728601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135.62639999999976</v>
      </c>
      <c r="D164" s="12">
        <f t="shared" si="140"/>
        <v>35.293231938598417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1319.3796149646175</v>
      </c>
      <c r="H164" s="70">
        <f t="shared" si="110"/>
        <v>554.35169229305848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157.74978166388547</v>
      </c>
      <c r="T164" s="62">
        <f t="shared" si="142"/>
        <v>381.33816892728601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157.74978166388547</v>
      </c>
      <c r="AO164" s="62">
        <f t="shared" si="144"/>
        <v>381.33816892728601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136.46879999999976</v>
      </c>
      <c r="D165" s="12">
        <f t="shared" si="140"/>
        <v>35.486858352195846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1327.3770118415098</v>
      </c>
      <c r="H165" s="70">
        <f t="shared" si="110"/>
        <v>556.15610496340742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157.74978166388547</v>
      </c>
      <c r="T165" s="62">
        <f t="shared" si="142"/>
        <v>381.33816892728601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157.74978166388547</v>
      </c>
      <c r="AO165" s="62">
        <f t="shared" si="144"/>
        <v>381.33816892728601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137.31119999999976</v>
      </c>
      <c r="D166" s="12">
        <f t="shared" si="140"/>
        <v>35.680345690664815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1335.3733351560074</v>
      </c>
      <c r="H166" s="70">
        <f t="shared" si="110"/>
        <v>557.96027541124079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157.74978166388547</v>
      </c>
      <c r="T166" s="62">
        <f t="shared" si="142"/>
        <v>381.33816892728601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157.74978166388547</v>
      </c>
      <c r="AO166" s="62">
        <f t="shared" si="144"/>
        <v>381.33816892728601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138.15359999999976</v>
      </c>
      <c r="D167" s="12">
        <f t="shared" si="140"/>
        <v>35.873694906213892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1343.3685922584914</v>
      </c>
      <c r="H167" s="70">
        <f t="shared" si="110"/>
        <v>559.76420529498887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157.74978166388547</v>
      </c>
      <c r="T167" s="62">
        <f t="shared" si="142"/>
        <v>381.33816892728601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157.74978166388547</v>
      </c>
      <c r="AO167" s="62">
        <f t="shared" si="144"/>
        <v>381.33816892728601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138.99599999999975</v>
      </c>
      <c r="D168" s="12">
        <f t="shared" si="140"/>
        <v>36.066906938767723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1351.3627904045209</v>
      </c>
      <c r="H168" s="70">
        <f t="shared" si="110"/>
        <v>561.56789625168676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157.74978166388547</v>
      </c>
      <c r="T168" s="62">
        <f t="shared" si="142"/>
        <v>381.33816892728601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157.74978166388547</v>
      </c>
      <c r="AO168" s="62">
        <f t="shared" si="144"/>
        <v>381.33816892728601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139.83839999999975</v>
      </c>
      <c r="D169" s="12">
        <f t="shared" si="140"/>
        <v>36.259982716198799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1359.3559367566206</v>
      </c>
      <c r="H169" s="70">
        <f t="shared" si="110"/>
        <v>563.3713498973791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157.74978166388547</v>
      </c>
      <c r="T169" s="62">
        <f t="shared" si="142"/>
        <v>381.33816892728601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157.74978166388547</v>
      </c>
      <c r="AO169" s="62">
        <f t="shared" si="144"/>
        <v>381.33816892728601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140.68079999999975</v>
      </c>
      <c r="D170" s="12">
        <f t="shared" si="140"/>
        <v>36.452923154553794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1367.3480383860272</v>
      </c>
      <c r="H170" s="70">
        <f t="shared" si="110"/>
        <v>565.17456782751401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157.74978166388547</v>
      </c>
      <c r="T170" s="62">
        <f t="shared" si="142"/>
        <v>381.33816892728601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157.74978166388547</v>
      </c>
      <c r="AO170" s="62">
        <f t="shared" si="144"/>
        <v>381.33816892728601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141.52319999999975</v>
      </c>
      <c r="D171" s="12">
        <f t="shared" si="140"/>
        <v>36.645729158274087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1375.3391022743947</v>
      </c>
      <c r="H171" s="70">
        <f t="shared" si="110"/>
        <v>566.97755161732698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157.74978166388547</v>
      </c>
      <c r="T171" s="62">
        <f t="shared" si="142"/>
        <v>381.33816892728601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157.74978166388547</v>
      </c>
      <c r="AO171" s="62">
        <f t="shared" si="144"/>
        <v>381.33816892728601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142.36559999999974</v>
      </c>
      <c r="D172" s="12">
        <f t="shared" si="140"/>
        <v>36.83840162041102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1383.3291353154516</v>
      </c>
      <c r="H172" s="70">
        <f t="shared" si="110"/>
        <v>568.78030282221539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157.74978166388547</v>
      </c>
      <c r="T172" s="62">
        <f t="shared" si="142"/>
        <v>381.33816892728601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157.74978166388547</v>
      </c>
      <c r="AO172" s="62">
        <f t="shared" si="144"/>
        <v>381.33816892728601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143.20799999999974</v>
      </c>
      <c r="D173" s="12">
        <f t="shared" si="140"/>
        <v>37.030941422835731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1391.3181443166247</v>
      </c>
      <c r="H173" s="70">
        <f t="shared" si="110"/>
        <v>570.58282297810513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157.74978166388547</v>
      </c>
      <c r="T173" s="62">
        <f t="shared" si="142"/>
        <v>381.33816892728601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157.74978166388547</v>
      </c>
      <c r="AO173" s="62">
        <f t="shared" si="144"/>
        <v>381.33816892728601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144.05039999999974</v>
      </c>
      <c r="D174" s="12">
        <f t="shared" si="140"/>
        <v>37.22334943644438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1399.3061360006213</v>
      </c>
      <c r="H174" s="70">
        <f t="shared" si="110"/>
        <v>572.38511360180678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157.74978166388547</v>
      </c>
      <c r="T174" s="62">
        <f t="shared" si="142"/>
        <v>381.33816892728601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157.74978166388547</v>
      </c>
      <c r="AO174" s="62">
        <f t="shared" si="144"/>
        <v>381.33816892728601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144.89279999999974</v>
      </c>
      <c r="D175" s="12">
        <f t="shared" si="140"/>
        <v>37.415626521357609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1407.2931170069689</v>
      </c>
      <c r="H175" s="70">
        <f t="shared" si="110"/>
        <v>574.18717619136396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157.74978166388547</v>
      </c>
      <c r="T175" s="62">
        <f t="shared" si="142"/>
        <v>381.33816892728601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157.74978166388547</v>
      </c>
      <c r="AO175" s="62">
        <f t="shared" si="144"/>
        <v>381.33816892728601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145.73519999999974</v>
      </c>
      <c r="D176" s="12">
        <f t="shared" si="140"/>
        <v>37.607773527116159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1415.2790938935261</v>
      </c>
      <c r="H176" s="70">
        <f t="shared" si="110"/>
        <v>575.98901222639358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157.74978166388547</v>
      </c>
      <c r="T176" s="62">
        <f t="shared" si="142"/>
        <v>381.33816892728601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157.74978166388547</v>
      </c>
      <c r="AO176" s="62">
        <f t="shared" si="144"/>
        <v>381.33816892728601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146.57759999999973</v>
      </c>
      <c r="D177" s="12">
        <f t="shared" si="140"/>
        <v>37.799791292871177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1423.2640731379513</v>
      </c>
      <c r="H177" s="70">
        <f t="shared" si="110"/>
        <v>577.79062316841691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157.74978166388547</v>
      </c>
      <c r="T177" s="62">
        <f t="shared" si="142"/>
        <v>381.33816892728601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157.74978166388547</v>
      </c>
      <c r="AO177" s="62">
        <f t="shared" si="144"/>
        <v>381.33816892728601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147.41999999999973</v>
      </c>
      <c r="D178" s="12">
        <f t="shared" si="140"/>
        <v>37.99168064757022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1431.2480611391366</v>
      </c>
      <c r="H178" s="70">
        <f t="shared" si="110"/>
        <v>579.59201046118437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157.74978166388547</v>
      </c>
      <c r="T178" s="62">
        <f t="shared" si="142"/>
        <v>381.33816892728601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157.74978166388547</v>
      </c>
      <c r="AO178" s="62">
        <f t="shared" si="144"/>
        <v>381.33816892728601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148.26239999999973</v>
      </c>
      <c r="D179" s="12">
        <f t="shared" si="140"/>
        <v>38.183442410139051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1439.2310642186151</v>
      </c>
      <c r="H179" s="70">
        <f t="shared" si="110"/>
        <v>581.3931755309917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157.74978166388547</v>
      </c>
      <c r="T179" s="62">
        <f t="shared" si="142"/>
        <v>381.33816892728601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157.74978166388547</v>
      </c>
      <c r="AO179" s="62">
        <f t="shared" si="144"/>
        <v>381.33816892728601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149.10479999999973</v>
      </c>
      <c r="D180" s="12">
        <f t="shared" si="140"/>
        <v>38.375077389658856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1447.2130886219259</v>
      </c>
      <c r="H180" s="70">
        <f t="shared" si="110"/>
        <v>583.19411978698872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157.74978166388547</v>
      </c>
      <c r="T180" s="62">
        <f t="shared" si="142"/>
        <v>381.33816892728601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157.74978166388547</v>
      </c>
      <c r="AO180" s="62">
        <f t="shared" si="144"/>
        <v>381.33816892728601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149.94719999999973</v>
      </c>
      <c r="D181" s="12">
        <f t="shared" si="140"/>
        <v>38.566586385539715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1455.1941405199534</v>
      </c>
      <c r="H181" s="70">
        <f t="shared" si="110"/>
        <v>584.99484462148121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157.74978166388547</v>
      </c>
      <c r="T181" s="62">
        <f t="shared" si="142"/>
        <v>381.33816892728601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157.74978166388547</v>
      </c>
      <c r="AO181" s="62">
        <f t="shared" si="144"/>
        <v>381.33816892728601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150.78959999999972</v>
      </c>
      <c r="D182" s="12">
        <f t="shared" si="140"/>
        <v>38.757970187689651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1463.1742260102337</v>
      </c>
      <c r="H182" s="70">
        <f t="shared" si="110"/>
        <v>586.79535141022563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157.74978166388547</v>
      </c>
      <c r="T182" s="62">
        <f t="shared" si="142"/>
        <v>381.33816892728601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157.74978166388547</v>
      </c>
      <c r="AO182" s="62">
        <f t="shared" si="144"/>
        <v>381.33816892728601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151.63199999999972</v>
      </c>
      <c r="D183" s="12">
        <f t="shared" si="140"/>
        <v>38.949229576680295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1471.1533511182317</v>
      </c>
      <c r="H183" s="70">
        <f t="shared" si="110"/>
        <v>588.59564151271775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157.74978166388547</v>
      </c>
      <c r="T183" s="62">
        <f t="shared" si="142"/>
        <v>381.33816892728601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157.74978166388547</v>
      </c>
      <c r="AO183" s="62">
        <f t="shared" si="144"/>
        <v>381.33816892728601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152.47439999999972</v>
      </c>
      <c r="D184" s="12">
        <f t="shared" si="140"/>
        <v>39.1403653239081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1479.1315217985866</v>
      </c>
      <c r="H184" s="70">
        <f t="shared" si="110"/>
        <v>590.39571627247278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157.74978166388547</v>
      </c>
      <c r="T184" s="62">
        <f t="shared" si="142"/>
        <v>381.33816892728601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157.74978166388547</v>
      </c>
      <c r="AO184" s="62">
        <f t="shared" si="144"/>
        <v>381.33816892728601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153.31679999999972</v>
      </c>
      <c r="D185" s="12">
        <f t="shared" si="140"/>
        <v>39.331378191752684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1487.1087439363343</v>
      </c>
      <c r="H185" s="70">
        <f t="shared" si="110"/>
        <v>592.19557701730207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157.74978166388547</v>
      </c>
      <c r="T185" s="62">
        <f t="shared" si="142"/>
        <v>381.33816892728601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157.74978166388547</v>
      </c>
      <c r="AO185" s="62">
        <f t="shared" si="144"/>
        <v>381.33816892728601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154.15919999999971</v>
      </c>
      <c r="D186" s="12">
        <f t="shared" si="140"/>
        <v>39.522268933730913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1495.0850233480962</v>
      </c>
      <c r="H186" s="70">
        <f t="shared" si="110"/>
        <v>593.99522505958089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157.74978166388547</v>
      </c>
      <c r="T186" s="62">
        <f t="shared" si="142"/>
        <v>381.33816892728601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157.74978166388547</v>
      </c>
      <c r="AO186" s="62">
        <f t="shared" si="144"/>
        <v>381.33816892728601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155.00159999999971</v>
      </c>
      <c r="D187" s="12">
        <f t="shared" si="140"/>
        <v>39.713038294647816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1503.0603657832442</v>
      </c>
      <c r="H187" s="70">
        <f t="shared" si="110"/>
        <v>595.79466169651118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157.74978166388547</v>
      </c>
      <c r="T187" s="62">
        <f t="shared" si="142"/>
        <v>381.33816892728601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157.74978166388547</v>
      </c>
      <c r="AO187" s="62">
        <f t="shared" si="144"/>
        <v>381.33816892728601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155.84399999999971</v>
      </c>
      <c r="D188" s="12">
        <f t="shared" si="140"/>
        <v>39.90368701074415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1511.0347769250402</v>
      </c>
      <c r="H188" s="70">
        <f t="shared" si="110"/>
        <v>597.59388821037885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157.74978166388547</v>
      </c>
      <c r="T188" s="62">
        <f t="shared" si="142"/>
        <v>381.33816892728601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157.74978166388547</v>
      </c>
      <c r="AO188" s="62">
        <f t="shared" si="144"/>
        <v>381.33816892728601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156.68639999999971</v>
      </c>
      <c r="D189" s="12">
        <f t="shared" si="140"/>
        <v>40.094215809840641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1519.0082623917499</v>
      </c>
      <c r="H189" s="70">
        <f t="shared" si="110"/>
        <v>599.39290586880531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157.74978166388547</v>
      </c>
      <c r="T189" s="62">
        <f t="shared" si="142"/>
        <v>381.33816892728601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157.74978166388547</v>
      </c>
      <c r="AO189" s="62">
        <f t="shared" si="144"/>
        <v>381.33816892728601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157.52879999999971</v>
      </c>
      <c r="D190" s="12">
        <f t="shared" si="140"/>
        <v>40.284625411478942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1526.9808277377299</v>
      </c>
      <c r="H190" s="70">
        <f t="shared" si="110"/>
        <v>601.19171592499197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157.74978166388547</v>
      </c>
      <c r="T190" s="62">
        <f t="shared" si="142"/>
        <v>381.33816892728601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157.74978166388547</v>
      </c>
      <c r="AO190" s="62">
        <f t="shared" si="144"/>
        <v>381.33816892728601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158.3711999999997</v>
      </c>
      <c r="D191" s="12">
        <f t="shared" si="140"/>
        <v>40.474916527059634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1534.9524784544931</v>
      </c>
      <c r="H191" s="70">
        <f t="shared" si="110"/>
        <v>602.99031961796175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157.74978166388547</v>
      </c>
      <c r="T191" s="62">
        <f t="shared" si="142"/>
        <v>381.33816892728601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157.74978166388547</v>
      </c>
      <c r="AO191" s="62">
        <f t="shared" si="144"/>
        <v>381.33816892728601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159.2135999999997</v>
      </c>
      <c r="D192" s="12">
        <f t="shared" si="140"/>
        <v>40.665089859977002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1542.9232199717501</v>
      </c>
      <c r="H192" s="70">
        <f t="shared" si="110"/>
        <v>604.78871817279276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157.74978166388547</v>
      </c>
      <c r="T192" s="62">
        <f t="shared" si="142"/>
        <v>381.33816892728601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157.74978166388547</v>
      </c>
      <c r="AO192" s="62">
        <f t="shared" si="144"/>
        <v>381.33816892728601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160.0559999999997</v>
      </c>
      <c r="D193" s="12">
        <f t="shared" si="140"/>
        <v>40.855146105751388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1550.8930576584296</v>
      </c>
      <c r="H193" s="70">
        <f t="shared" si="110"/>
        <v>606.58691280084986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157.74978166388547</v>
      </c>
      <c r="T193" s="62">
        <f t="shared" si="142"/>
        <v>381.33816892728601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157.74978166388547</v>
      </c>
      <c r="AO193" s="62">
        <f t="shared" si="144"/>
        <v>381.33816892728601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160.8983999999997</v>
      </c>
      <c r="D194" s="12">
        <f t="shared" si="140"/>
        <v>41.045085952157713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1558.8619968236715</v>
      </c>
      <c r="H194" s="70">
        <f t="shared" si="110"/>
        <v>608.3849047000075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157.74978166388547</v>
      </c>
      <c r="T194" s="62">
        <f t="shared" si="142"/>
        <v>381.33816892728601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157.74978166388547</v>
      </c>
      <c r="AO194" s="62">
        <f t="shared" si="144"/>
        <v>381.33816892728601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161.74079999999969</v>
      </c>
      <c r="D195" s="12">
        <f t="shared" si="140"/>
        <v>41.234910079352346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1566.8300427178056</v>
      </c>
      <c r="H195" s="70">
        <f t="shared" si="110"/>
        <v>610.18269505487149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157.74978166388547</v>
      </c>
      <c r="T195" s="62">
        <f t="shared" si="142"/>
        <v>381.33816892728601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157.74978166388547</v>
      </c>
      <c r="AO195" s="62">
        <f t="shared" si="144"/>
        <v>381.33816892728601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162.58319999999969</v>
      </c>
      <c r="D196" s="12">
        <f t="shared" si="140"/>
        <v>41.424619159996467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1574.7972005333038</v>
      </c>
      <c r="H196" s="70">
        <f t="shared" ref="H196:H203" si="192">(B196+E196+F196)*44/12+(C196+D196)*0.475*44/12</f>
        <v>611.98028503699334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157.74978166388547</v>
      </c>
      <c r="T196" s="62">
        <f t="shared" si="142"/>
        <v>381.33816892728601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157.74978166388547</v>
      </c>
      <c r="AO196" s="62">
        <f t="shared" si="144"/>
        <v>381.33816892728601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163.42559999999969</v>
      </c>
      <c r="D197" s="12">
        <f t="shared" ref="D197:D203" si="202">IFERROR(EXP(-1.0587+0.8836*LN(C197)+0.284),0)</f>
        <v>41.614213859377095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1582.7634754057156</v>
      </c>
      <c r="H197" s="70">
        <f t="shared" si="192"/>
        <v>613.77767580508123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157.74978166388547</v>
      </c>
      <c r="T197" s="62">
        <f t="shared" ref="T197:T203" si="204">$T$3</f>
        <v>381.33816892728601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157.74978166388547</v>
      </c>
      <c r="AO197" s="62">
        <f t="shared" ref="AO197:AO203" si="205">$AO$3</f>
        <v>381.33816892728601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164.26799999999969</v>
      </c>
      <c r="D198" s="12">
        <f t="shared" si="202"/>
        <v>41.803694835525583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1590.728872414581</v>
      </c>
      <c r="H198" s="70">
        <f t="shared" si="192"/>
        <v>615.5748685052065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157.74978166388547</v>
      </c>
      <c r="T198" s="62">
        <f t="shared" si="204"/>
        <v>381.33816892728601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157.74978166388547</v>
      </c>
      <c r="AO198" s="62">
        <f t="shared" si="205"/>
        <v>381.33816892728601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165.11039999999969</v>
      </c>
      <c r="D199" s="12">
        <f t="shared" si="202"/>
        <v>41.993062739333375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1598.6933965843255</v>
      </c>
      <c r="H199" s="70">
        <f t="shared" si="192"/>
        <v>617.37186427100505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157.74978166388547</v>
      </c>
      <c r="T199" s="62">
        <f t="shared" si="204"/>
        <v>381.33816892728601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157.74978166388547</v>
      </c>
      <c r="AO199" s="62">
        <f t="shared" si="205"/>
        <v>381.33816892728601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165.95279999999968</v>
      </c>
      <c r="D200" s="12">
        <f t="shared" si="202"/>
        <v>42.182318214665749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1606.6570528851369</v>
      </c>
      <c r="H200" s="70">
        <f t="shared" si="192"/>
        <v>619.16866422387568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157.74978166388547</v>
      </c>
      <c r="T200" s="62">
        <f t="shared" si="204"/>
        <v>381.33816892728601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157.74978166388547</v>
      </c>
      <c r="AO200" s="62">
        <f t="shared" si="205"/>
        <v>381.33816892728601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166.79519999999968</v>
      </c>
      <c r="D201" s="12">
        <f t="shared" si="202"/>
        <v>42.371461898472752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1614.6198462338225</v>
      </c>
      <c r="H201" s="70">
        <f t="shared" si="192"/>
        <v>620.96526947317284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157.74978166388547</v>
      </c>
      <c r="T201" s="62">
        <f t="shared" si="204"/>
        <v>381.33816892728601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157.74978166388547</v>
      </c>
      <c r="AO201" s="62">
        <f t="shared" si="205"/>
        <v>381.33816892728601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167.63759999999968</v>
      </c>
      <c r="D202" s="12">
        <f t="shared" si="202"/>
        <v>42.560494420897982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1622.5817814946488</v>
      </c>
      <c r="H202" s="70">
        <f t="shared" si="192"/>
        <v>622.76168111639674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157.74978166388547</v>
      </c>
      <c r="T202" s="62">
        <f t="shared" si="204"/>
        <v>381.33816892728601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157.74978166388547</v>
      </c>
      <c r="AO202" s="62">
        <f t="shared" si="205"/>
        <v>381.33816892728601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168.47999999999968</v>
      </c>
      <c r="D203" s="12">
        <f t="shared" si="202"/>
        <v>42.749416405385304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1630.5428634801649</v>
      </c>
      <c r="H203" s="70">
        <f t="shared" si="192"/>
        <v>624.55790023937891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157.74978166388547</v>
      </c>
      <c r="T203" s="62">
        <f t="shared" si="204"/>
        <v>381.33816892728601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157.74978166388547</v>
      </c>
      <c r="AO203" s="62">
        <f t="shared" si="205"/>
        <v>381.33816892728601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4" sqref="M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0.9</v>
      </c>
      <c r="C6" s="156">
        <f ca="1">IF(OR('Données projet'!B9="",'Données projet'!C9="",'Données projet'!C9=0%),0,Calculateur!S3)</f>
        <v>157.74978166388547</v>
      </c>
      <c r="D6" s="156">
        <f>IF(OR('Données projet'!B9="",'Données projet'!C9="",'Données projet'!C9=0%),0,Calculateur!T3)</f>
        <v>381.33816892728601</v>
      </c>
      <c r="E6" s="156">
        <f ca="1">MIN(C6,D6)</f>
        <v>157.74978166388547</v>
      </c>
      <c r="F6" s="156">
        <f ca="1">E6*B6</f>
        <v>141.97480349749694</v>
      </c>
      <c r="G6" s="156">
        <f ca="1">F6*(100%-'Données projet'!$C$24)*(100%-'Données projet'!$C$25)*(100%-'Données projet'!$C$26)*(100%-'Données projet'!$C$27)</f>
        <v>86.888579740468131</v>
      </c>
      <c r="H6" s="157">
        <f>IF(OR('Données projet'!B9="",'Données projet'!C9="",'Données projet'!C9=0%),0,AVERAGE(Calculateur!$AC$3:$AC$33)*B6)</f>
        <v>13.529770163027839</v>
      </c>
      <c r="I6" s="158">
        <f>H6*(100%-'Données projet'!$C$24)*(100%-'Données projet'!$C$25)*(100%-'Données projet'!$C$26)*(100%-'Données projet'!$C$27)</f>
        <v>8.2802193397730388</v>
      </c>
      <c r="J6" s="159">
        <f>IF(OR('Données projet'!B9="",'Données projet'!C9="",'Données projet'!C9=0%),0,SUM(Calculateur!$V$3:$V$33)*VLOOKUP('Données projet'!$B$9,Paramètres!$A$1:$I$89,9,0)*B6)</f>
        <v>171.054</v>
      </c>
      <c r="K6" s="160">
        <f>J6*(100%-'Données projet'!$C$24)*(100%-'Données projet'!$C$25)*(100%-'Données projet'!$C$26)*(100%-'Données projet'!$C$27)</f>
        <v>104.68504799999999</v>
      </c>
      <c r="L6" s="161">
        <f ca="1">G6+I6+K6</f>
        <v>199.85384708024117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0.9</v>
      </c>
      <c r="C7" s="156">
        <f ca="1">IF(OR('Données projet'!B10="",'Données projet'!C10="",'Données projet'!C10=0%),0,Calculateur!AN3)</f>
        <v>157.74978166388547</v>
      </c>
      <c r="D7" s="156">
        <f>IF(OR('Données projet'!B10="",'Données projet'!C10="",'Données projet'!C10=0%),0,Calculateur!AO3)</f>
        <v>381.33816892728601</v>
      </c>
      <c r="E7" s="156">
        <f t="shared" ref="E7:E15" ca="1" si="0">MIN(C7,D7)</f>
        <v>157.74978166388547</v>
      </c>
      <c r="F7" s="156">
        <f t="shared" ref="F7:F15" ca="1" si="1">E7*B7</f>
        <v>141.97480349749694</v>
      </c>
      <c r="G7" s="156">
        <f ca="1">F7*(100%-'Données projet'!$C$24)*(100%-'Données projet'!$C$25)*(100%-'Données projet'!$C$26)*(100%-'Données projet'!$C$27)</f>
        <v>86.888579740468131</v>
      </c>
      <c r="H7" s="164">
        <f>IF(OR('Données projet'!B10="",'Données projet'!C10="",'Données projet'!C10=0%),0,AVERAGE(Calculateur!$AX$3:$AX$33)*B7)</f>
        <v>13.529770163027839</v>
      </c>
      <c r="I7" s="158">
        <f>H7*(100%-'Données projet'!$C$24)*(100%-'Données projet'!$C$25)*(100%-'Données projet'!$C$26)*(100%-'Données projet'!$C$27)</f>
        <v>8.2802193397730388</v>
      </c>
      <c r="J7" s="159">
        <f>IF(OR('Données projet'!B10="",'Données projet'!C10="",'Données projet'!C10=0%),0,SUM(Calculateur!$AQ$3:$AQ$33)*VLOOKUP('Données projet'!$B$10,Paramètres!$A$1:$I$89,9,0)*B7)</f>
        <v>234.70199999999997</v>
      </c>
      <c r="K7" s="160">
        <f>J7*(100%-'Données projet'!$C$24)*(100%-'Données projet'!$C$25)*(100%-'Données projet'!$C$26)*(100%-'Données projet'!$C$27)</f>
        <v>143.63762399999999</v>
      </c>
      <c r="L7" s="161">
        <f t="shared" ref="L7:L15" ca="1" si="2">G7+I7+K7</f>
        <v>238.80642308024116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283.94960699499387</v>
      </c>
      <c r="G16" s="175">
        <f t="shared" ca="1" si="3"/>
        <v>173.77715948093626</v>
      </c>
      <c r="H16" s="176">
        <f t="shared" si="3"/>
        <v>27.059540326055679</v>
      </c>
      <c r="I16" s="176">
        <f t="shared" si="3"/>
        <v>16.560438679546078</v>
      </c>
      <c r="J16" s="177">
        <f t="shared" si="3"/>
        <v>405.75599999999997</v>
      </c>
      <c r="K16" s="177">
        <f t="shared" si="3"/>
        <v>248.32267199999998</v>
      </c>
      <c r="L16" s="178">
        <f t="shared" ca="1" si="3"/>
        <v>438.66027016048236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I17" sqref="I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>
        <v>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>
        <v>7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>
        <v>9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>
        <v>9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>
        <v>9</v>
      </c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>
        <v>14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>
        <v>14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>
        <v>14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>
        <v>20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>
        <v>25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>
        <v>30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>
        <v>80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>
        <v>4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>
        <v>8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>
        <v>10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>
        <v>10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>
        <v>10</v>
      </c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>
        <v>10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>
        <v>15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>
        <v>15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>
        <v>15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>
        <v>20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>
        <v>20</v>
      </c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>
        <v>20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>
        <v>20</v>
      </c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>
        <v>20</v>
      </c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>
        <v>30</v>
      </c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>
        <v>30</v>
      </c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>
        <v>40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>
        <v>50</v>
      </c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>
        <v>70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>
        <v>150</v>
      </c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>
        <v>4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>
        <v>8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>
        <v>10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>
        <v>10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>
        <v>10</v>
      </c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>
        <v>10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>
        <v>15</v>
      </c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>
        <v>15</v>
      </c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>
        <v>15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>
        <v>20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>
        <v>20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>
        <v>20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>
        <v>20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>
        <v>20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>
        <v>30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>
        <v>30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>
        <v>40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>
        <v>50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>
        <v>70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>
        <v>150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2025-03-21T07:56:11Z</dcterms:modified>
</cp:coreProperties>
</file>