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COSTE Emmanuel/33_La-Teste-de-Buch_80_Belliard(Coste)/2.Dossier_LBC_déposé/"/>
    </mc:Choice>
  </mc:AlternateContent>
  <xr:revisionPtr revIDLastSave="1" documentId="8_{1641BB74-A21E-4746-8C65-8E36619D2D7A}" xr6:coauthVersionLast="47" xr6:coauthVersionMax="47" xr10:uidLastSave="{91D17E89-638D-420C-A87B-93101EDF006C}"/>
  <bookViews>
    <workbookView xWindow="10" yWindow="0" windowWidth="19190" windowHeight="112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Q4" i="2"/>
  <c r="FR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A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I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Q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FS128" i="2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B130" i="2"/>
  <c r="EX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I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EX156" i="2"/>
  <c r="EB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DG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EA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G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FR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EV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B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HH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I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C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HG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G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FZ6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52" i="2" a="1"/>
  <c r="DN152" i="2" s="1"/>
  <c r="DN66" i="2" a="1"/>
  <c r="DN66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31" i="2" a="1"/>
  <c r="DN31" i="2" s="1"/>
  <c r="DN6" i="2" a="1"/>
  <c r="DN6" i="2" s="1"/>
  <c r="DO6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DN167" i="2" l="1" a="1"/>
  <c r="DN167" i="2" s="1"/>
  <c r="DN188" i="2" a="1"/>
  <c r="DN188" i="2" s="1"/>
  <c r="DN29" i="2" a="1"/>
  <c r="DN29" i="2" s="1"/>
  <c r="DN132" i="2" a="1"/>
  <c r="DN132" i="2" s="1"/>
  <c r="DN30" i="2" a="1"/>
  <c r="DN30" i="2" s="1"/>
  <c r="DN16" i="2" a="1"/>
  <c r="DN16" i="2" s="1"/>
  <c r="DN86" i="2" a="1"/>
  <c r="DN86" i="2" s="1"/>
  <c r="DN41" i="2" a="1"/>
  <c r="DN41" i="2" s="1"/>
  <c r="DN177" i="2" a="1"/>
  <c r="DN177" i="2" s="1"/>
  <c r="DN43" i="2" a="1"/>
  <c r="DN43" i="2" s="1"/>
  <c r="DN103" i="2" a="1"/>
  <c r="DN103" i="2" s="1"/>
  <c r="DN115" i="2" a="1"/>
  <c r="DN115" i="2" s="1"/>
  <c r="DN186" i="2" a="1"/>
  <c r="DN186" i="2" s="1"/>
  <c r="DN153" i="2" a="1"/>
  <c r="DN153" i="2" s="1"/>
  <c r="DN137" i="2" a="1"/>
  <c r="DN137" i="2" s="1"/>
  <c r="DN49" i="2" a="1"/>
  <c r="DN49" i="2" s="1"/>
  <c r="DN190" i="2" a="1"/>
  <c r="DN190" i="2" s="1"/>
  <c r="DN135" i="2" a="1"/>
  <c r="DN135" i="2" s="1"/>
  <c r="DN170" i="2" a="1"/>
  <c r="DN170" i="2" s="1"/>
  <c r="DN162" i="2" a="1"/>
  <c r="DN162" i="2" s="1"/>
  <c r="DN114" i="2" a="1"/>
  <c r="DN114" i="2" s="1"/>
  <c r="DN176" i="2" a="1"/>
  <c r="DN176" i="2" s="1"/>
  <c r="DN187" i="2" a="1"/>
  <c r="DN187" i="2" s="1"/>
  <c r="DN133" i="2" a="1"/>
  <c r="DN133" i="2" s="1"/>
  <c r="DN38" i="2" a="1"/>
  <c r="DN38" i="2" s="1"/>
  <c r="DN123" i="2" a="1"/>
  <c r="DN123" i="2" s="1"/>
  <c r="DN129" i="2" a="1"/>
  <c r="DN129" i="2" s="1"/>
  <c r="DN46" i="2" a="1"/>
  <c r="DN46" i="2" s="1"/>
  <c r="DN164" i="2" a="1"/>
  <c r="DN164" i="2" s="1"/>
  <c r="DN65" i="2" a="1"/>
  <c r="DN65" i="2" s="1"/>
  <c r="DN50" i="2" a="1"/>
  <c r="DN50" i="2" s="1"/>
  <c r="DN124" i="2" a="1"/>
  <c r="DN124" i="2" s="1"/>
  <c r="FS203" i="2"/>
  <c r="DN70" i="2" a="1"/>
  <c r="DN70" i="2" s="1"/>
  <c r="DN63" i="2" a="1"/>
  <c r="DN63" i="2" s="1"/>
  <c r="DN113" i="2" a="1"/>
  <c r="DN113" i="2" s="1"/>
  <c r="DN45" i="2" a="1"/>
  <c r="DN45" i="2" s="1"/>
  <c r="DN55" i="2" a="1"/>
  <c r="DN55" i="2" s="1"/>
  <c r="DN80" i="2" a="1"/>
  <c r="DN80" i="2" s="1"/>
  <c r="DN150" i="2" a="1"/>
  <c r="DN150" i="2" s="1"/>
  <c r="DN25" i="2" a="1"/>
  <c r="DN25" i="2" s="1"/>
  <c r="DN155" i="2" a="1"/>
  <c r="DN155" i="2" s="1"/>
  <c r="DN56" i="2" a="1"/>
  <c r="DN56" i="2" s="1"/>
  <c r="FY90" i="2" a="1"/>
  <c r="FY90" i="2" s="1"/>
  <c r="DN110" i="2" a="1"/>
  <c r="DN110" i="2" s="1"/>
  <c r="DN192" i="2" a="1"/>
  <c r="DN192" i="2" s="1"/>
  <c r="DN184" i="2" a="1"/>
  <c r="DN18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<sst xmlns="http://schemas.openxmlformats.org/spreadsheetml/2006/main" count="1170" uniqueCount="324">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</sst>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9" zoomScale="80" zoomScaleNormal="8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80.760000000000005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80.760000000000005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80.760000000000005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ref="T5:T68" si="34">$T$3</f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si="34"/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34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34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34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34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34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34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34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34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34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34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34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34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34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34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34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34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34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34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34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34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34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34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34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34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34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34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34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34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34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34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34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si="34"/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ref="T69:T132" si="88">$T$3</f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88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88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88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88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88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88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88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88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88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88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88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88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88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88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88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88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88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88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88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88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88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88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88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88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88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88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88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88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88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88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si="88"/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88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88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88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88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88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88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88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88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88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88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88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88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88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88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88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88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88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88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88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88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88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88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88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88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88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88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88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88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88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88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88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si="88"/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ref="T133:T196" si="142">$T$3</f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42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42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42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42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42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42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42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42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42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42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42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42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42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42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42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42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42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42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42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42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42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42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42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42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42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42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42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42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42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42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si="142"/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142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142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142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142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142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142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142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142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142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142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142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142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142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142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142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142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142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142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142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142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142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142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142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142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142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142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142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142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142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142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142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si="142"/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ref="T197:T203" si="204">$T$3</f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04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04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04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04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04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04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6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80.760000000000005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ca="1">MIN(C6,D6)</f>
        <v>195.14508560011791</v>
      </c>
      <c r="F6" s="147">
        <f ca="1">E6*B6</f>
        <v>15759.917113065523</v>
      </c>
      <c r="G6" s="147">
        <f ca="1">F6*(100%-'Données projet'!$C$24)*(100%-'Données projet'!$C$25)*(100%-'Données projet'!$C$26)*(100%-'Données projet'!$C$27)</f>
        <v>12056.336591495126</v>
      </c>
      <c r="H6" s="148">
        <f>IF(OR('Données projet'!B9="",'Données projet'!C9="",'Données projet'!C9=0%),0,AVERAGE(Calculateur!$AC$3:$AC$33)*B6)</f>
        <v>1065.966076434637</v>
      </c>
      <c r="I6" s="149">
        <f>H6*(100%-'Données projet'!$C$24)*(100%-'Données projet'!$C$25)*(100%-'Données projet'!$C$26)*(100%-'Données projet'!$C$27)</f>
        <v>815.46404847249732</v>
      </c>
      <c r="J6" s="150">
        <f>IF(OR('Données projet'!B9="",'Données projet'!C9="",'Données projet'!C9=0%),0,SUM(Calculateur!$V$3:$V$33)*VLOOKUP('Données projet'!$B$9,Paramètres!$A$1:$I$89,9,0)*B6)</f>
        <v>6850.7403415384624</v>
      </c>
      <c r="K6" s="151">
        <f>J6*(100%-'Données projet'!$C$24)*(100%-'Données projet'!$C$25)*(100%-'Données projet'!$C$26)*(100%-'Données projet'!$C$27)</f>
        <v>5240.816361276924</v>
      </c>
      <c r="L6" s="152">
        <f ca="1">G6+I6+K6</f>
        <v>18112.617001244547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15759.917113065523</v>
      </c>
      <c r="G16" s="166">
        <f t="shared" ca="1" si="3"/>
        <v>12056.336591495126</v>
      </c>
      <c r="H16" s="167">
        <f t="shared" si="3"/>
        <v>1065.966076434637</v>
      </c>
      <c r="I16" s="167">
        <f t="shared" si="3"/>
        <v>815.46404847249732</v>
      </c>
      <c r="J16" s="168">
        <f t="shared" si="3"/>
        <v>6850.7403415384624</v>
      </c>
      <c r="K16" s="168">
        <f t="shared" si="3"/>
        <v>5240.816361276924</v>
      </c>
      <c r="L16" s="169">
        <f t="shared" ca="1" si="3"/>
        <v>18112.617001244547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9" zoomScale="80" zoomScaleNormal="80" workbookViewId="0">
      <selection activeCell="F28" sqref="F2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3191.6506928130912</v>
      </c>
      <c r="U10" s="178">
        <f>'Données projet'!D9</f>
        <v>80.760000000000005</v>
      </c>
      <c r="V10" s="177">
        <f>U10*T10</f>
        <v>257757.70995158525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30.000000000000004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900.00000000000011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6840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-270853.1991393239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19406.629127111009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-290259.8282664349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16A99A-0F39-44D5-8C73-3FABB43AFBA9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8BF5BA21-E111-42F0-A600-2F55947BE2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70243A-B576-41B2-B4D3-EC40D2C28D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2025-02-05T10:58:03Z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