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PEUJARD (33) -TUFFRAUD\"/>
    </mc:Choice>
  </mc:AlternateContent>
  <xr:revisionPtr revIDLastSave="0" documentId="13_ncr:1_{975D0076-2014-4F9A-B379-77357272F0F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<sst xmlns="http://schemas.openxmlformats.org/spreadsheetml/2006/main" count="1169" uniqueCount="325">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</sst>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2" zoomScale="90" zoomScaleNormal="90" workbookViewId="0">
      <selection activeCell="F28" sqref="F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2.2999999999999998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1</v>
      </c>
      <c r="D9" s="36">
        <f t="shared" ref="D9:D18" si="0">C9*$C$5</f>
        <v>2.2999999999999998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2.2999999999999998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B9" sqref="B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429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410.66666666666669</v>
      </c>
      <c r="S3" s="62">
        <f ca="1">AVERAGE(OFFSET($R$3,0,0,'Données projet'!$E$9+1,1))-AVERAGE(OFFSET($H$3,0,0,'Données projet'!$E$9+1,1))</f>
        <v>183.71939089321978</v>
      </c>
      <c r="T3" s="62">
        <f>IF('Données projet'!E9&gt;30,$R$33-$H$33,LOOKUP('Données projet'!$E$9,$A$3:$A$203,R3:R203)-LOOKUP('Données projet'!$E$9,$A$3:$A$203,$H$3:$H$203))</f>
        <v>385.34882903640874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25.207989061593022</v>
      </c>
      <c r="H4" s="70">
        <f t="shared" ref="H4:H67" si="1">(B4+E4+F4)*44/12+(C4+D4)*0.475*44/12</f>
        <v>430.55109419868859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102.65921504472722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416.48875200011446</v>
      </c>
      <c r="S4" s="62">
        <f ca="1">AVERAGE(OFFSET($R$3,0,0,'Données projet'!$E$9+1,1))-AVERAGE(OFFSET($H$3,0,0,'Données projet'!$E$9+1,1))</f>
        <v>183.71939089321978</v>
      </c>
      <c r="T4" s="62">
        <f>$T$3</f>
        <v>385.34882903640874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102.65921504472722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102.65921504472722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102.65921504472722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102.65921504472722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102.65921504472722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102.65921504472722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102.65921504472722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102.65921504472722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102.65921504472722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31.732514782756663</v>
      </c>
      <c r="H5" s="70">
        <f t="shared" si="1"/>
        <v>432.02319031452612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103.30699418221248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420.9761755789159</v>
      </c>
      <c r="S5" s="62">
        <f ca="1">AVERAGE(OFFSET($R$3,0,0,'Données projet'!$E$9+1,1))-AVERAGE(OFFSET($H$3,0,0,'Données projet'!$E$9+1,1))</f>
        <v>183.71939089321978</v>
      </c>
      <c r="T5" s="62">
        <f t="shared" ref="T5:T68" si="34">$T$3</f>
        <v>385.34882903640874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103.30699418221248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103.30699418221248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103.30699418221248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103.30699418221248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103.30699418221248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103.30699418221248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103.30699418221248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103.30699418221248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103.30699418221248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38.14396608705519</v>
      </c>
      <c r="H6" s="70">
        <f t="shared" si="1"/>
        <v>433.46977401505848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103.94353579987956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425.78687810702138</v>
      </c>
      <c r="S6" s="62">
        <f ca="1">AVERAGE(OFFSET($R$3,0,0,'Données projet'!$E$9+1,1))-AVERAGE(OFFSET($H$3,0,0,'Données projet'!$E$9+1,1))</f>
        <v>183.71939089321978</v>
      </c>
      <c r="T6" s="62">
        <f t="shared" si="34"/>
        <v>385.34882903640874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103.94353579987956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103.94353579987956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103.94353579987956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103.94353579987956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103.94353579987956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103.94353579987956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103.94353579987956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103.94353579987956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103.94353579987956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44.4857156898466</v>
      </c>
      <c r="H7" s="70">
        <f t="shared" si="1"/>
        <v>434.9006312691883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104.56903484357397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431.07144910235689</v>
      </c>
      <c r="S7" s="62">
        <f ca="1">AVERAGE(OFFSET($R$3,0,0,'Données projet'!$E$9+1,1))-AVERAGE(OFFSET($H$3,0,0,'Données projet'!$E$9+1,1))</f>
        <v>183.71939089321978</v>
      </c>
      <c r="T7" s="62">
        <f t="shared" si="34"/>
        <v>385.34882903640874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104.56903484357397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104.56903484357397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104.56903484357397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104.56903484357397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104.56903484357397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104.56903484357397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104.56903484357397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104.56903484357397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104.56903484357397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50.777421527582774</v>
      </c>
      <c r="H8" s="70">
        <f t="shared" si="1"/>
        <v>436.32019739882753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105.18368287726665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437.04232744403174</v>
      </c>
      <c r="S8" s="62">
        <f ca="1">AVERAGE(OFFSET($R$3,0,0,'Données projet'!$E$9+1,1))-AVERAGE(OFFSET($H$3,0,0,'Données projet'!$E$9+1,1))</f>
        <v>183.71939089321978</v>
      </c>
      <c r="T8" s="62">
        <f t="shared" si="34"/>
        <v>385.34882903640874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105.18368287726665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105.18368287726665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105.18368287726665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105.18368287726665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105.18368287726665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105.18368287726665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105.18368287726665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105.18368287726665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105.18368287726665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57.030297307957625</v>
      </c>
      <c r="H9" s="70">
        <f t="shared" si="1"/>
        <v>437.73100249677458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105.78766814172191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443.9994246400579</v>
      </c>
      <c r="S9" s="62">
        <f ca="1">AVERAGE(OFFSET($R$3,0,0,'Données projet'!$E$9+1,1))-AVERAGE(OFFSET($H$3,0,0,'Données projet'!$E$9+1,1))</f>
        <v>183.71939089321978</v>
      </c>
      <c r="T9" s="62">
        <f t="shared" si="34"/>
        <v>385.34882903640874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105.78766814172191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105.78766814172191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105.78766814172191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105.78766814172191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105.78766814172191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105.78766814172191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105.78766814172191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105.78766814172191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105.78766814172191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63.251572074737098</v>
      </c>
      <c r="H10" s="70">
        <f t="shared" si="1"/>
        <v>439.13467761602919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106.38117561214762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452.36639506305966</v>
      </c>
      <c r="S10" s="62">
        <f ca="1">AVERAGE(OFFSET($R$3,0,0,'Données projet'!$E$9+1,1))-AVERAGE(OFFSET($H$3,0,0,'Données projet'!$E$9+1,1))</f>
        <v>183.71939089321978</v>
      </c>
      <c r="T10" s="62">
        <f t="shared" si="34"/>
        <v>385.34882903640874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106.38117561214762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106.38117561214762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106.38117561214762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106.38117561214762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106.38117561214762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106.38117561214762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106.38117561214762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106.38117561214762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106.38117561214762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69.446281142306631</v>
      </c>
      <c r="H11" s="70">
        <f t="shared" si="1"/>
        <v>440.5323588493996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106.96438705484537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462.74199008512016</v>
      </c>
      <c r="S11" s="62">
        <f ca="1">AVERAGE(OFFSET($R$3,0,0,'Données projet'!$E$9+1,1))-AVERAGE(OFFSET($H$3,0,0,'Données projet'!$E$9+1,1))</f>
        <v>183.71939089321978</v>
      </c>
      <c r="T11" s="62">
        <f t="shared" si="34"/>
        <v>385.34882903640874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106.96438705484537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106.96438705484537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106.96438705484537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106.96438705484537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106.96438705484537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106.96438705484537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106.96438705484537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106.96438705484537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106.96438705484537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75.618125530793918</v>
      </c>
      <c r="H12" s="70">
        <f t="shared" si="1"/>
        <v>441.92488123955206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107.53748108287778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475.97278691595119</v>
      </c>
      <c r="S12" s="62">
        <f ca="1">AVERAGE(OFFSET($R$3,0,0,'Données projet'!$E$9+1,1))-AVERAGE(OFFSET($H$3,0,0,'Données projet'!$E$9+1,1))</f>
        <v>183.71939089321978</v>
      </c>
      <c r="T12" s="62">
        <f t="shared" si="34"/>
        <v>385.34882903640874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107.53748108287778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107.53748108287778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107.53748108287778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107.53748108287778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107.53748108287778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107.53748108287778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107.53748108287778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107.53748108287778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107.53748108287778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81.769935562336357</v>
      </c>
      <c r="H13" s="70">
        <f t="shared" si="1"/>
        <v>443.31288337791881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108.10063321077013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493.25621325377733</v>
      </c>
      <c r="S13" s="62">
        <f ca="1">AVERAGE(OFFSET($R$3,0,0,'Données projet'!$E$9+1,1))-AVERAGE(OFFSET($H$3,0,0,'Données projet'!$E$9+1,1))</f>
        <v>183.71939089321978</v>
      </c>
      <c r="T13" s="62">
        <f t="shared" si="34"/>
        <v>385.34882903640874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108.10063321077013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108.10063321077013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108.10063321077013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108.10063321077013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108.10063321077013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108.10063321077013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108.10063321077013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108.10063321077013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108.10063321077013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87.903942738008425</v>
      </c>
      <c r="H14" s="70">
        <f t="shared" si="1"/>
        <v>444.69686874692979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108.65401590826306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516.28652146682555</v>
      </c>
      <c r="S14" s="62">
        <f ca="1">AVERAGE(OFFSET($R$3,0,0,'Données projet'!$E$9+1,1))-AVERAGE(OFFSET($H$3,0,0,'Données projet'!$E$9+1,1))</f>
        <v>183.71939089321978</v>
      </c>
      <c r="T14" s="62">
        <f t="shared" si="34"/>
        <v>385.34882903640874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108.65401590826306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108.65401590826306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108.65401590826306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108.65401590826306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108.65401590826306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108.65401590826306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108.65401590826306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108.65401590826306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108.65401590826306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94.021949560223618</v>
      </c>
      <c r="H15" s="70">
        <f t="shared" si="1"/>
        <v>446.0772440361921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109.19779865313289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547.46166383368427</v>
      </c>
      <c r="S15" s="62">
        <f ca="1">AVERAGE(OFFSET($R$3,0,0,'Données projet'!$E$9+1,1))-AVERAGE(OFFSET($H$3,0,0,'Données projet'!$E$9+1,1))</f>
        <v>183.71939089321978</v>
      </c>
      <c r="T15" s="62">
        <f t="shared" si="34"/>
        <v>385.34882903640874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109.19779865313289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109.19779865313289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109.19779865313289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109.19779865313289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109.19779865313289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109.19779865313289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109.19779865313289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109.19779865313289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109.19779865313289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100.12544098327767</v>
      </c>
      <c r="H16" s="70">
        <f t="shared" si="1"/>
        <v>447.45434428851871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109.7321479830953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590.17654102509835</v>
      </c>
      <c r="S16" s="62">
        <f ca="1">AVERAGE(OFFSET($R$3,0,0,'Données projet'!$E$9+1,1))-AVERAGE(OFFSET($H$3,0,0,'Données projet'!$E$9+1,1))</f>
        <v>183.71939089321978</v>
      </c>
      <c r="T16" s="62">
        <f t="shared" si="34"/>
        <v>385.34882903640874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109.7321479830953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109.7321479830953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109.7321479830953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109.7321479830953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109.7321479830953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109.7321479830953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109.7321479830953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109.7321479830953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109.7321479830953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106.21566052927329</v>
      </c>
      <c r="H17" s="70">
        <f t="shared" si="1"/>
        <v>448.82845007358395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110.25722754680902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581.04653276629472</v>
      </c>
      <c r="S17" s="62">
        <f ca="1">AVERAGE(OFFSET($R$3,0,0,'Données projet'!$E$9+1,1))-AVERAGE(OFFSET($H$3,0,0,'Données projet'!$E$9+1,1))</f>
        <v>183.71939089321978</v>
      </c>
      <c r="T17" s="62">
        <f t="shared" si="34"/>
        <v>385.34882903640874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110.25722754680902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110.25722754680902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110.25722754680902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110.25722754680902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110.25722754680902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110.25722754680902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110.25722754680902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110.25722754680902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110.25722754680902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112.29366400803748</v>
      </c>
      <c r="H18" s="70">
        <f t="shared" si="1"/>
        <v>450.19979960848013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110.77319815399431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608.4284593560069</v>
      </c>
      <c r="S18" s="62">
        <f ca="1">AVERAGE(OFFSET($R$3,0,0,'Données projet'!$E$9+1,1))-AVERAGE(OFFSET($H$3,0,0,'Données projet'!$E$9+1,1))</f>
        <v>183.71939089321978</v>
      </c>
      <c r="T18" s="62">
        <f t="shared" si="34"/>
        <v>385.34882903640874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110.77319815399431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110.77319815399431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110.77319815399431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110.77319815399431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110.77319815399431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110.77319815399431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110.77319815399431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110.77319815399431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110.77319815399431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118.36035849048221</v>
      </c>
      <c r="H19" s="70">
        <f t="shared" si="1"/>
        <v>451.56859755108172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111.28021782468244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635.6818436765044</v>
      </c>
      <c r="S19" s="62">
        <f ca="1">AVERAGE(OFFSET($R$3,0,0,'Données projet'!$E$9+1,1))-AVERAGE(OFFSET($H$3,0,0,'Données projet'!$E$9+1,1))</f>
        <v>183.71939089321978</v>
      </c>
      <c r="T19" s="62">
        <f t="shared" si="34"/>
        <v>385.34882903640874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111.28021782468244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111.28021782468244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111.28021782468244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111.28021782468244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111.28021782468244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111.28021782468244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111.28021782468244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111.28021782468244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111.28021782468244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124.41653125517867</v>
      </c>
      <c r="H20" s="70">
        <f t="shared" si="1"/>
        <v>452.93502153111638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111.77844183761027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662.82267450319762</v>
      </c>
      <c r="S20" s="62">
        <f ca="1">AVERAGE(OFFSET($R$3,0,0,'Données projet'!$E$9+1,1))-AVERAGE(OFFSET($H$3,0,0,'Données projet'!$E$9+1,1))</f>
        <v>183.71939089321978</v>
      </c>
      <c r="T20" s="62">
        <f t="shared" si="34"/>
        <v>385.34882903640874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111.77844183761027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111.77844183761027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111.77844183761027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111.77844183761027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111.77844183761027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111.77844183761027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111.77844183761027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111.77844183761027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111.77844183761027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130.46287172746153</v>
      </c>
      <c r="H21" s="70">
        <f t="shared" si="1"/>
        <v>454.29922710017519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112.26802277777584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689.86280548834645</v>
      </c>
      <c r="S21" s="62">
        <f ca="1">AVERAGE(OFFSET($R$3,0,0,'Données projet'!$E$9+1,1))-AVERAGE(OFFSET($H$3,0,0,'Données projet'!$E$9+1,1))</f>
        <v>183.71939089321978</v>
      </c>
      <c r="T21" s="62">
        <f t="shared" si="34"/>
        <v>385.34882903640874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112.26802277777584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112.26802277777584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112.26802277777584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112.26802277777584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112.26802277777584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112.26802277777584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112.26802277777584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112.26802277777584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112.26802277777584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136.49998840340416</v>
      </c>
      <c r="H22" s="70">
        <f t="shared" si="1"/>
        <v>455.66135155018475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112.74911058316854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664.16900327811368</v>
      </c>
      <c r="S22" s="62">
        <f ca="1">AVERAGE(OFFSET($R$3,0,0,'Données projet'!$E$9+1,1))-AVERAGE(OFFSET($H$3,0,0,'Données projet'!$E$9+1,1))</f>
        <v>183.71939089321978</v>
      </c>
      <c r="T22" s="62">
        <f t="shared" si="34"/>
        <v>385.34882903640874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112.74911058316854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112.74911058316854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112.74911058316854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112.74911058316854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112.74911058316854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112.74911058316854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112.74911058316854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112.74911058316854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112.74911058316854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142.52842210920929</v>
      </c>
      <c r="H23" s="70">
        <f t="shared" si="1"/>
        <v>457.02151690505701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113.22185259068888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690.12755729338119</v>
      </c>
      <c r="S23" s="62">
        <f ca="1">AVERAGE(OFFSET($R$3,0,0,'Données projet'!$E$9+1,1))-AVERAGE(OFFSET($H$3,0,0,'Données projet'!$E$9+1,1))</f>
        <v>183.71939089321978</v>
      </c>
      <c r="T23" s="62">
        <f t="shared" si="34"/>
        <v>385.34882903640874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113.22185259068888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113.22185259068888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113.22185259068888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113.22185259068888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113.22185259068888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113.22185259068888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113.22185259068888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113.22185259068888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113.22185259068888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148.54865653335949</v>
      </c>
      <c r="H24" s="70">
        <f t="shared" si="1"/>
        <v>458.37983229700592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113.68639358127155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715.99905117293497</v>
      </c>
      <c r="S24" s="62">
        <f ca="1">AVERAGE(OFFSET($R$3,0,0,'Données projet'!$E$9+1,1))-AVERAGE(OFFSET($H$3,0,0,'Données projet'!$E$9+1,1))</f>
        <v>183.71939089321978</v>
      </c>
      <c r="T24" s="62">
        <f t="shared" si="34"/>
        <v>385.34882903640874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113.68639358127155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113.68639358127155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113.68639358127155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113.68639358127155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113.68639358127155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113.68639358127155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113.68639358127155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113.68639358127155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113.68639358127155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154.56112669580338</v>
      </c>
      <c r="H25" s="70">
        <f t="shared" si="1"/>
        <v>459.73639587740729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114.14287582422567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741.79030469387271</v>
      </c>
      <c r="S25" s="62">
        <f ca="1">AVERAGE(OFFSET($R$3,0,0,'Données projet'!$E$9+1,1))-AVERAGE(OFFSET($H$3,0,0,'Données projet'!$E$9+1,1))</f>
        <v>183.71939089321978</v>
      </c>
      <c r="T25" s="62">
        <f t="shared" si="34"/>
        <v>385.34882903640874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114.14287582422567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114.14287582422567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114.14287582422567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114.14287582422567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114.14287582422567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114.14287582422567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114.14287582422567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114.14287582422567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114.14287582422567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160.56622583376202</v>
      </c>
      <c r="H26" s="70">
        <f t="shared" si="1"/>
        <v>461.09129637040922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114.59143912080594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767.50692642234753</v>
      </c>
      <c r="S26" s="62">
        <f ca="1">AVERAGE(OFFSET($R$3,0,0,'Données projet'!$E$9+1,1))-AVERAGE(OFFSET($H$3,0,0,'Données projet'!$E$9+1,1))</f>
        <v>183.71939089321978</v>
      </c>
      <c r="T26" s="62">
        <f t="shared" si="34"/>
        <v>385.34882903640874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114.59143912080594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114.59143912080594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114.59143912080594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114.59143912080594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114.59143912080594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114.59143912080594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114.59143912080594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114.59143912080594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114.59143912080594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166.56431105621257</v>
      </c>
      <c r="H27" s="70">
        <f t="shared" si="1"/>
        <v>462.4446143487246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115.03222084702784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722.98156648866996</v>
      </c>
      <c r="S27" s="62">
        <f ca="1">AVERAGE(OFFSET($R$3,0,0,'Données projet'!$E$9+1,1))-AVERAGE(OFFSET($H$3,0,0,'Données projet'!$E$9+1,1))</f>
        <v>183.71939089321978</v>
      </c>
      <c r="T27" s="62">
        <f t="shared" si="34"/>
        <v>385.34882903640874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115.03222084702784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115.03222084702784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115.03222084702784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115.03222084702784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115.03222084702784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115.03222084702784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115.03222084702784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115.03222084702784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115.03222084702784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172.55570802940304</v>
      </c>
      <c r="H28" s="70">
        <f t="shared" si="1"/>
        <v>463.7964232908007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115.46535599574011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745.27538546153232</v>
      </c>
      <c r="S28" s="62">
        <f ca="1">AVERAGE(OFFSET($R$3,0,0,'Données projet'!$E$9+1,1))-AVERAGE(OFFSET($H$3,0,0,'Données projet'!$E$9+1,1))</f>
        <v>183.71939089321978</v>
      </c>
      <c r="T28" s="62">
        <f t="shared" si="34"/>
        <v>385.34882903640874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115.46535599574011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115.46535599574011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115.46535599574011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115.46535599574011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115.46535599574011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115.46535599574011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115.46535599574011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115.46535599574011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115.46535599574011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178.54071489158173</v>
      </c>
      <c r="H29" s="70">
        <f t="shared" si="1"/>
        <v>465.1467904640798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115.89097721796733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767.50792098033025</v>
      </c>
      <c r="S29" s="62">
        <f ca="1">AVERAGE(OFFSET($R$3,0,0,'Données projet'!$E$9+1,1))-AVERAGE(OFFSET($H$3,0,0,'Données projet'!$E$9+1,1))</f>
        <v>183.71939089321978</v>
      </c>
      <c r="T29" s="62">
        <f t="shared" si="34"/>
        <v>385.34882903640874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115.89097721796733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115.89097721796733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115.89097721796733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115.89097721796733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115.89097721796733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115.89097721796733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115.89097721796733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115.89097721796733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115.89097721796733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184.51960554852025</v>
      </c>
      <c r="H30" s="70">
        <f t="shared" si="1"/>
        <v>466.49577766855151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116.30921486353542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789.68238044483178</v>
      </c>
      <c r="S30" s="62">
        <f ca="1">AVERAGE(OFFSET($R$3,0,0,'Données projet'!$E$9+1,1))-AVERAGE(OFFSET($H$3,0,0,'Données projet'!$E$9+1,1))</f>
        <v>183.71939089321978</v>
      </c>
      <c r="T30" s="62">
        <f t="shared" si="34"/>
        <v>385.34882903640874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116.30921486353542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116.30921486353542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116.30921486353542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116.30921486353542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116.30921486353542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116.30921486353542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116.30921486353542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116.30921486353542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116.30921486353542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190.49263246708665</v>
      </c>
      <c r="H31" s="70">
        <f t="shared" si="1"/>
        <v>467.84344186705312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116.72019702099219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811.80157229880353</v>
      </c>
      <c r="S31" s="62">
        <f ca="1">AVERAGE(OFFSET($R$3,0,0,'Données projet'!$E$9+1,1))-AVERAGE(OFFSET($H$3,0,0,'Données projet'!$E$9+1,1))</f>
        <v>183.71939089321978</v>
      </c>
      <c r="T31" s="62">
        <f t="shared" si="34"/>
        <v>385.34882903640874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116.72019702099219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116.72019702099219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116.72019702099219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116.72019702099219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116.72019702099219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116.72019702099219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116.72019702099219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116.72019702099219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116.72019702099219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196.46002905852171</v>
      </c>
      <c r="H32" s="70">
        <f t="shared" si="1"/>
        <v>469.18983572299561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117.12404955683554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833.86798334259674</v>
      </c>
      <c r="S32" s="62">
        <f ca="1">AVERAGE(OFFSET($R$3,0,0,'Données projet'!$E$9+1,1))-AVERAGE(OFFSET($H$3,0,0,'Données projet'!$E$9+1,1))</f>
        <v>183.71939089321978</v>
      </c>
      <c r="T32" s="62">
        <f t="shared" si="34"/>
        <v>385.34882903640874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117.12404955683554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117.12404955683554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117.12404955683554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117.12404955683554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117.12404955683554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117.12404955683554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117.12404955683554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117.12404955683554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117.12404955683554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202.42201172375178</v>
      </c>
      <c r="H33" s="70">
        <f t="shared" si="1"/>
        <v>470.53500806183814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117.52089615406103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855.88383709824689</v>
      </c>
      <c r="S33" s="62">
        <f ca="1">AVERAGE(OFFSET($R$3,0,0,'Données projet'!$E$9+1,1))-AVERAGE(OFFSET($H$3,0,0,'Données projet'!$E$9+1,1))</f>
        <v>183.71939089321978</v>
      </c>
      <c r="T33" s="62">
        <f t="shared" si="34"/>
        <v>385.34882903640874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117.52089615406103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117.52089615406103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117.52089615406103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117.52089615406103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117.52089615406103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117.52089615406103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117.52089615406103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117.52089615406103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117.52089615406103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208.37878161833282</v>
      </c>
      <c r="H34" s="70">
        <f t="shared" si="1"/>
        <v>471.87900426930298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117.91085835004073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838.50527878569346</v>
      </c>
      <c r="S34" s="62">
        <f ca="1">AVERAGE(OFFSET($R$3,0,0,'Données projet'!$E$9+1,1))-AVERAGE(OFFSET($H$3,0,0,'Données projet'!$E$9+1,1))</f>
        <v>183.71939089321978</v>
      </c>
      <c r="T34" s="62">
        <f t="shared" si="34"/>
        <v>385.34882903640874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117.91085835004073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117.91085835004073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117.91085835004073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117.91085835004073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117.91085835004073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117.91085835004073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117.91085835004073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117.91085835004073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117.91085835004073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214.33052618326255</v>
      </c>
      <c r="H35" s="70">
        <f t="shared" si="1"/>
        <v>473.2218666367653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118.29405557374503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857.74975832050222</v>
      </c>
      <c r="S35" s="62">
        <f ca="1">AVERAGE(OFFSET($R$3,0,0,'Données projet'!$E$9+1,1))-AVERAGE(OFFSET($H$3,0,0,'Données projet'!$E$9+1,1))</f>
        <v>183.71939089321978</v>
      </c>
      <c r="T35" s="62">
        <f t="shared" si="34"/>
        <v>385.34882903640874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118.29405557374503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118.29405557374503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118.29405557374503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118.29405557374503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118.29405557374503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118.29405557374503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118.29405557374503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118.29405557374503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118.29405557374503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220.27742047906492</v>
      </c>
      <c r="H36" s="70">
        <f t="shared" si="1"/>
        <v>474.56363466225571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118.67060518231872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876.95202798889136</v>
      </c>
      <c r="S36" s="62">
        <f ca="1">AVERAGE(OFFSET($R$3,0,0,'Données projet'!$E$9+1,1))-AVERAGE(OFFSET($H$3,0,0,'Données projet'!$E$9+1,1))</f>
        <v>183.71939089321978</v>
      </c>
      <c r="T36" s="62">
        <f t="shared" si="34"/>
        <v>385.34882903640874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118.67060518231872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118.67060518231872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118.67060518231872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118.67060518231872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118.67060518231872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118.67060518231872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118.67060518231872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118.67060518231872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118.67060518231872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226.21962835362487</v>
      </c>
      <c r="H37" s="70">
        <f t="shared" si="1"/>
        <v>475.90434531395329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119.04062249702247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896.11340523732656</v>
      </c>
      <c r="S37" s="62">
        <f ca="1">AVERAGE(OFFSET($R$3,0,0,'Données projet'!$E$9+1,1))-AVERAGE(OFFSET($H$3,0,0,'Données projet'!$E$9+1,1))</f>
        <v>183.71939089321978</v>
      </c>
      <c r="T37" s="62">
        <f t="shared" si="34"/>
        <v>385.34882903640874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119.04062249702247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119.04062249702247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119.04062249702247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119.04062249702247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119.04062249702247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119.04062249702247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119.04062249702247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119.04062249702247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119.04062249702247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232.15730346876953</v>
      </c>
      <c r="H38" s="70">
        <f t="shared" si="1"/>
        <v>477.24403326180777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119.40422083855088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183.71939089321978</v>
      </c>
      <c r="T38" s="62">
        <f t="shared" si="34"/>
        <v>385.34882903640874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119.40422083855088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119.40422083855088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119.40422083855088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119.40422083855088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119.40422083855088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119.40422083855088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119.40422083855088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119.40422083855088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119.40422083855088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238.09059020622806</v>
      </c>
      <c r="H39" s="70">
        <f t="shared" si="1"/>
        <v>478.58273108194686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119.7615115617379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183.71939089321978</v>
      </c>
      <c r="T39" s="62">
        <f t="shared" si="34"/>
        <v>385.34882903640874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119.7615115617379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119.7615115617379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119.7615115617379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119.7615115617379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119.7615115617379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119.7615115617379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119.7615115617379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119.7615115617379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119.7615115617379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244.01962447009976</v>
      </c>
      <c r="H40" s="70">
        <f t="shared" si="1"/>
        <v>479.92046943773289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120.11260408966002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183.71939089321978</v>
      </c>
      <c r="T40" s="62">
        <f t="shared" si="34"/>
        <v>385.34882903640874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120.11260408966002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120.11260408966002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120.11260408966002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120.11260408966002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120.11260408966002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120.11260408966002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120.11260408966002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120.11260408966002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120.11260408966002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249.94453440012884</v>
      </c>
      <c r="H41" s="70">
        <f t="shared" si="1"/>
        <v>481.25727724069571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120.45760594714798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183.71939089321978</v>
      </c>
      <c r="T41" s="62">
        <f t="shared" si="34"/>
        <v>385.34882903640874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120.45760594714798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120.45760594714798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120.45760594714798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120.45760594714798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120.45760594714798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120.45760594714798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120.45760594714798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120.45760594714798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120.45760594714798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255.86544100778585</v>
      </c>
      <c r="H42" s="70">
        <f t="shared" si="1"/>
        <v>482.59318179404835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120.79662279371715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183.71939089321978</v>
      </c>
      <c r="T42" s="62">
        <f t="shared" si="34"/>
        <v>385.34882903640874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120.79662279371715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120.79662279371715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120.79662279371715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120.79662279371715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120.79662279371715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120.79662279371715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120.79662279371715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120.79662279371715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120.79662279371715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261.78245874527397</v>
      </c>
      <c r="H43" s="70">
        <f t="shared" si="1"/>
        <v>483.92820892106909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121.12975845592644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183.71939089321978</v>
      </c>
      <c r="T43" s="62">
        <f t="shared" si="34"/>
        <v>385.34882903640874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121.12975845592644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121.12975845592644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121.12975845592644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121.12975845592644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121.12975845592644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121.12975845592644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121.12975845592644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121.12975845592644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121.12975845592644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267.69569601603342</v>
      </c>
      <c r="H44" s="70">
        <f t="shared" si="1"/>
        <v>485.26238308028417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121.45711495917618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183.71939089321978</v>
      </c>
      <c r="T44" s="62">
        <f t="shared" si="34"/>
        <v>385.34882903640874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121.45711495917618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121.45711495917618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121.45711495917618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121.45711495917618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121.45711495917618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121.45711495917618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121.45711495917618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121.45711495917618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121.45711495917618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273.60525563403763</v>
      </c>
      <c r="H45" s="70">
        <f t="shared" si="1"/>
        <v>486.5957274690964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121.77879255895402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183.71939089321978</v>
      </c>
      <c r="T45" s="62">
        <f t="shared" si="34"/>
        <v>385.34882903640874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121.77879255895402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121.77879255895402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121.77879255895402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121.77879255895402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121.77879255895402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121.77879255895402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121.77879255895402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121.77879255895402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121.77879255895402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279.51123523811526</v>
      </c>
      <c r="H46" s="70">
        <f t="shared" si="1"/>
        <v>487.92826411726639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122.0948897715391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183.71939089321978</v>
      </c>
      <c r="T46" s="62">
        <f t="shared" si="34"/>
        <v>385.34882903640874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122.0948897715391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122.0948897715391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122.0948897715391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122.0948897715391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122.0948897715391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122.0948897715391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122.0948897715391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122.0948897715391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122.0948897715391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285.41372766664443</v>
      </c>
      <c r="H47" s="70">
        <f t="shared" si="1"/>
        <v>489.2600139714533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122.40550340417333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183.71939089321978</v>
      </c>
      <c r="T47" s="62">
        <f t="shared" si="34"/>
        <v>385.34882903640874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122.40550340417333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122.40550340417333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122.40550340417333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122.40550340417333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122.40550340417333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122.40550340417333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122.40550340417333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122.40550340417333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122.40550340417333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291.31282129722376</v>
      </c>
      <c r="H48" s="70">
        <f t="shared" si="1"/>
        <v>490.59099697185275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122.71072858470941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183.71939089321978</v>
      </c>
      <c r="T48" s="62">
        <f t="shared" si="34"/>
        <v>385.34882903640874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122.71072858470941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122.71072858470941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122.71072858470941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122.71072858470941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122.71072858470941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122.71072858470941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122.71072858470941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122.71072858470941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122.71072858470941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297.20860035529887</v>
      </c>
      <c r="H49" s="70">
        <f t="shared" si="1"/>
        <v>491.92123212183094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123.01065879074446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183.71939089321978</v>
      </c>
      <c r="T49" s="62">
        <f t="shared" si="34"/>
        <v>385.34882903640874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123.01065879074446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123.01065879074446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123.01065879074446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123.01065879074446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123.01065879074446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123.01065879074446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123.01065879074446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123.01065879074446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123.01065879074446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303.1011451951951</v>
      </c>
      <c r="H50" s="70">
        <f t="shared" si="1"/>
        <v>493.25073755133258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123.30538587824829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183.71939089321978</v>
      </c>
      <c r="T50" s="62">
        <f t="shared" si="34"/>
        <v>385.34882903640874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123.30538587824829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123.30538587824829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123.30538587824829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123.30538587824829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123.30538587824829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123.30538587824829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123.30538587824829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123.30538587824829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123.30538587824829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308.9905325565573</v>
      </c>
      <c r="H51" s="70">
        <f t="shared" si="1"/>
        <v>494.57953057473992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123.59500010969498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183.71939089321978</v>
      </c>
      <c r="T51" s="62">
        <f t="shared" si="34"/>
        <v>385.34882903640874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123.59500010969498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123.59500010969498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123.59500010969498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123.59500010969498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123.59500010969498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123.59500010969498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123.59500010969498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123.59500010969498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123.59500010969498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314.8768357988169</v>
      </c>
      <c r="H52" s="70">
        <f t="shared" si="1"/>
        <v>495.9076277437747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123.87959018170648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183.71939089321978</v>
      </c>
      <c r="T52" s="62">
        <f t="shared" si="34"/>
        <v>385.34882903640874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123.87959018170648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123.87959018170648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123.87959018170648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123.87959018170648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123.87959018170648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123.87959018170648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123.87959018170648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123.87959018170648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123.87959018170648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320.76012511597781</v>
      </c>
      <c r="H53" s="70">
        <f t="shared" si="1"/>
        <v>497.23504489595916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124.15924325221668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183.71939089321978</v>
      </c>
      <c r="T53" s="62">
        <f t="shared" si="34"/>
        <v>385.34882903640874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124.15924325221668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124.15924325221668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124.15924325221668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124.15924325221668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124.15924325221668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124.15924325221668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124.15924325221668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124.15924325221668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124.15924325221668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326.64046773373417</v>
      </c>
      <c r="H54" s="70">
        <f t="shared" si="1"/>
        <v>498.56179719909045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124.43404496716413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183.71939089321978</v>
      </c>
      <c r="T54" s="62">
        <f t="shared" si="34"/>
        <v>385.34882903640874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124.43404496716413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124.43404496716413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124.43404496716413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124.43404496716413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124.43404496716413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124.43404496716413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124.43404496716413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124.43404496716413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124.43404496716413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332.51792809069167</v>
      </c>
      <c r="H55" s="70">
        <f t="shared" si="1"/>
        <v>499.887899192129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124.70407948672184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183.71939089321978</v>
      </c>
      <c r="T55" s="62">
        <f t="shared" si="34"/>
        <v>385.34882903640874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124.70407948672184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124.70407948672184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124.70407948672184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124.70407948672184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124.70407948672184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124.70407948672184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124.70407948672184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124.70407948672184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124.70407948672184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338.39256800525339</v>
      </c>
      <c r="H56" s="70">
        <f t="shared" si="1"/>
        <v>501.21336482285199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124.96942951107195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183.71939089321978</v>
      </c>
      <c r="T56" s="62">
        <f t="shared" si="34"/>
        <v>385.34882903640874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124.96942951107195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124.96942951107195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124.96942951107195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124.96942951107195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124.96942951107195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124.96942951107195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124.96942951107195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124.96942951107195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124.96942951107195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344.26444682955611</v>
      </c>
      <c r="H57" s="70">
        <f t="shared" si="1"/>
        <v>502.53820748258528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125.23017630573338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183.71939089321978</v>
      </c>
      <c r="T57" s="62">
        <f t="shared" si="34"/>
        <v>385.34882903640874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125.23017630573338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125.23017630573338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125.23017630573338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125.23017630573338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125.23017630573338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125.23017630573338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125.23017630573338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125.23017630573338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125.23017630573338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350.13362159167946</v>
      </c>
      <c r="H58" s="70">
        <f t="shared" si="1"/>
        <v>503.86244003828938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125.48639972644995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183.71939089321978</v>
      </c>
      <c r="T58" s="62">
        <f t="shared" si="34"/>
        <v>385.34882903640874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125.48639972644995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125.48639972644995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125.48639972644995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125.48639972644995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125.48639972644995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125.48639972644995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125.48639972644995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125.48639972644995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125.48639972644995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356.00014712722174</v>
      </c>
      <c r="H59" s="70">
        <f t="shared" si="1"/>
        <v>505.18607486224607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125.73817824364681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183.71939089321978</v>
      </c>
      <c r="T59" s="62">
        <f t="shared" si="34"/>
        <v>385.34882903640874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125.73817824364681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125.73817824364681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125.73817824364681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125.73817824364681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125.73817824364681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125.73817824364681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125.73817824364681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125.73817824364681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125.73817824364681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361.86407620121014</v>
      </c>
      <c r="H60" s="70">
        <f t="shared" si="1"/>
        <v>506.50912385956468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125.98558896646276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183.71939089321978</v>
      </c>
      <c r="T60" s="62">
        <f t="shared" si="34"/>
        <v>385.34882903640874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125.98558896646276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125.98558896646276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125.98558896646276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125.98558896646276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125.98558896646276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125.98558896646276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125.98558896646276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125.98558896646276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125.98558896646276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367.72545962121404</v>
      </c>
      <c r="H61" s="70">
        <f t="shared" si="1"/>
        <v>507.8315984937031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126.22870766636537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183.71939089321978</v>
      </c>
      <c r="T61" s="62">
        <f t="shared" si="34"/>
        <v>385.34882903640874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126.22870766636537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126.22870766636537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126.22870766636537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126.22870766636537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126.22870766636537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126.22870766636537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126.22870766636537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126.22870766636537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126.22870766636537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373.58434634243719</v>
      </c>
      <c r="H62" s="70">
        <f t="shared" si="1"/>
        <v>509.15350981017906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126.46760880035664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183.71939089321978</v>
      </c>
      <c r="T62" s="62">
        <f t="shared" si="34"/>
        <v>385.34882903640874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126.46760880035664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126.46760880035664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126.46760880035664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126.46760880035664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126.46760880035664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126.46760880035664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126.46760880035664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126.46760880035664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126.46760880035664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379.44078356548152</v>
      </c>
      <c r="H63" s="70">
        <f t="shared" si="1"/>
        <v>510.47486845862841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126.7023655337761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183.71939089321978</v>
      </c>
      <c r="T63" s="62">
        <f t="shared" si="34"/>
        <v>385.34882903640874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126.7023655337761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126.7023655337761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126.7023655337761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126.7023655337761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126.7023655337761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126.7023655337761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126.7023655337761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126.7023655337761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126.7023655337761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385.29481682741039</v>
      </c>
      <c r="H64" s="70">
        <f t="shared" si="1"/>
        <v>511.79568471335114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126.93304976270815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183.71939089321978</v>
      </c>
      <c r="T64" s="62">
        <f t="shared" si="34"/>
        <v>385.34882903640874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126.93304976270815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126.93304976270815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126.93304976270815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126.93304976270815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126.93304976270815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126.93304976270815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126.93304976270815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126.93304976270815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126.93304976270815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391.14649008666998</v>
      </c>
      <c r="H65" s="70">
        <f t="shared" si="1"/>
        <v>513.11596849247155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127.15973213600091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183.71939089321978</v>
      </c>
      <c r="T65" s="62">
        <f t="shared" si="34"/>
        <v>385.34882903640874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127.15973213600091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127.15973213600091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127.15973213600091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127.15973213600091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127.15973213600091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127.15973213600091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127.15973213600091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127.15973213600091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127.15973213600091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396.99584580237712</v>
      </c>
      <c r="H66" s="70">
        <f t="shared" si="1"/>
        <v>514.43572937582803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127.3824820769029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183.71939089321978</v>
      </c>
      <c r="T66" s="62">
        <f t="shared" si="34"/>
        <v>385.34882903640874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127.3824820769029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127.3824820769029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127.3824820769029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127.3824820769029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127.3824820769029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127.3824820769029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127.3824820769029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127.3824820769029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127.3824820769029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402.84292500843026</v>
      </c>
      <c r="H67" s="70">
        <f t="shared" si="1"/>
        <v>515.75497662169369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127.6013678043245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183.71939089321978</v>
      </c>
      <c r="T67" s="62">
        <f t="shared" si="34"/>
        <v>385.34882903640874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127.6013678043245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127.6013678043245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127.6013678043245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127.6013678043245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127.6013678043245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127.6013678043245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127.6013678043245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127.6013678043245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127.6013678043245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408.6877673828559</v>
      </c>
      <c r="H68" s="70">
        <f t="shared" ref="H68:H131" si="56">(B68+E68+F68)*44/12+(C68+D68)*0.475*44/12</f>
        <v>517.07371918242347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127.81645635373052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183.71939089321978</v>
      </c>
      <c r="T68" s="62">
        <f t="shared" si="34"/>
        <v>385.34882903640874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127.81645635373052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127.81645635373052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127.81645635373052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127.81645635373052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127.81645635373052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127.81645635373052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127.81645635373052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127.81645635373052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127.81645635373052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414.53041131276871</v>
      </c>
      <c r="H69" s="70">
        <f t="shared" si="56"/>
        <v>518.39196571911009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128.0278135976703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183.71939089321978</v>
      </c>
      <c r="T69" s="62">
        <f t="shared" ref="T69:T132" si="88">$T$3</f>
        <v>385.34882903640874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128.0278135976703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128.0278135976703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128.0278135976703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128.0278135976703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128.0278135976703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128.0278135976703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128.0278135976703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128.0278135976703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128.0278135976703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420.37089395528074</v>
      </c>
      <c r="H70" s="70">
        <f t="shared" si="56"/>
        <v>519.70972461532688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128.23550426595173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183.71939089321978</v>
      </c>
      <c r="T70" s="62">
        <f t="shared" si="88"/>
        <v>385.34882903640874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128.23550426595173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128.23550426595173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128.23550426595173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128.23550426595173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128.23550426595173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128.23550426595173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128.23550426595173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128.23550426595173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128.23550426595173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426.20925129467162</v>
      </c>
      <c r="H71" s="70">
        <f t="shared" si="56"/>
        <v>521.02700399002697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128.43959196546524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183.71939089321978</v>
      </c>
      <c r="T71" s="62">
        <f t="shared" si="88"/>
        <v>385.34882903640874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128.43959196546524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128.43959196546524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128.43959196546524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128.43959196546524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128.43959196546524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128.43959196546524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128.43959196546524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128.43959196546524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128.43959196546524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432.04551819610134</v>
      </c>
      <c r="H72" s="70">
        <f t="shared" si="56"/>
        <v>522.34381170966208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128.64013919966396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183.71939089321978</v>
      </c>
      <c r="T72" s="62">
        <f t="shared" si="88"/>
        <v>385.34882903640874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128.64013919966396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128.64013919966396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128.64013919966396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128.64013919966396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128.64013919966396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128.64013919966396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128.64013919966396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128.64013919966396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128.64013919966396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437.87972845611921</v>
      </c>
      <c r="H73" s="70">
        <f t="shared" si="56"/>
        <v>523.66015539957857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128.83720738770575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183.71939089321978</v>
      </c>
      <c r="T73" s="62">
        <f t="shared" si="88"/>
        <v>385.34882903640874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128.83720738770575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128.83720738770575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128.83720738770575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128.83720738770575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128.83720738770575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128.83720738770575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128.83720738770575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128.83720738770575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128.83720738770575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443.7119148502054</v>
      </c>
      <c r="H74" s="70">
        <f t="shared" si="56"/>
        <v>524.97604245474429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129.03085688326348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183.71939089321978</v>
      </c>
      <c r="T74" s="62">
        <f t="shared" si="88"/>
        <v>385.34882903640874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129.03085688326348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129.03085688326348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129.03085688326348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129.03085688326348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129.03085688326348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129.03085688326348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129.03085688326348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129.03085688326348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129.03085688326348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449.54210917755819</v>
      </c>
      <c r="H75" s="70">
        <f t="shared" si="56"/>
        <v>526.29148004985325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129.22114699300874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183.71939089321978</v>
      </c>
      <c r="T75" s="62">
        <f t="shared" si="88"/>
        <v>385.34882903640874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129.22114699300874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129.22114699300874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129.22114699300874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129.22114699300874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129.22114699300874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129.22114699300874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129.22114699300874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129.22114699300874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129.22114699300874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455.37034230332171</v>
      </c>
      <c r="H76" s="70">
        <f t="shared" si="56"/>
        <v>527.60647514885363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129.40813599477482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183.71939089321978</v>
      </c>
      <c r="T76" s="62">
        <f t="shared" si="88"/>
        <v>385.34882903640874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129.40813599477482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129.40813599477482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129.40813599477482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129.40813599477482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129.40813599477482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129.40813599477482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129.40813599477482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129.40813599477482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129.40813599477482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461.19664419843394</v>
      </c>
      <c r="H77" s="70">
        <f t="shared" si="56"/>
        <v>528.92103451393837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129.59188115540508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183.71939089321978</v>
      </c>
      <c r="T77" s="62">
        <f t="shared" si="88"/>
        <v>385.34882903640874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129.59188115540508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129.59188115540508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129.59188115540508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129.59188115540508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129.59188115540508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129.59188115540508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129.59188115540508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129.59188115540508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129.59188115540508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467.02104397726072</v>
      </c>
      <c r="H78" s="70">
        <f t="shared" si="56"/>
        <v>530.23516471403616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129.77243874829099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183.71939089321978</v>
      </c>
      <c r="T78" s="62">
        <f t="shared" si="88"/>
        <v>385.34882903640874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129.77243874829099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129.77243874829099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129.77243874829099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129.77243874829099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129.77243874829099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129.77243874829099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129.77243874829099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129.77243874829099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129.77243874829099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472.84356993316339</v>
      </c>
      <c r="H79" s="70">
        <f t="shared" si="56"/>
        <v>531.54887213283666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129.94986407060668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183.71939089321978</v>
      </c>
      <c r="T79" s="62">
        <f t="shared" si="88"/>
        <v>385.34882903640874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129.94986407060668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129.94986407060668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129.94986407060668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129.94986407060668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129.94986407060668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129.94986407060668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129.94986407060668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129.94986407060668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129.94986407060668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478.6642495721436</v>
      </c>
      <c r="H80" s="70">
        <f t="shared" si="56"/>
        <v>532.86216297638157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130.12421146024377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183.71939089321978</v>
      </c>
      <c r="T80" s="62">
        <f t="shared" si="88"/>
        <v>385.34882903640874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130.12421146024377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130.12421146024377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130.12421146024377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130.12421146024377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130.12421146024377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130.12421146024377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130.12421146024377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130.12421146024377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130.12421146024377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484.48310964468817</v>
      </c>
      <c r="H81" s="70">
        <f t="shared" si="56"/>
        <v>534.17504328024938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130.29553431245304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183.71939089321978</v>
      </c>
      <c r="T81" s="62">
        <f t="shared" si="88"/>
        <v>385.34882903640874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130.29553431245304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130.29553431245304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130.29553431245304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130.29553431245304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130.29553431245304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130.29553431245304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130.29553431245304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130.29553431245304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130.29553431245304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490.30017617593683</v>
      </c>
      <c r="H82" s="70">
        <f t="shared" si="56"/>
        <v>535.48751891636243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130.463885096197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183.71939089321978</v>
      </c>
      <c r="T82" s="62">
        <f t="shared" si="88"/>
        <v>385.34882903640874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130.463885096197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130.463885096197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130.463885096197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130.463885096197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130.463885096197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130.463885096197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130.463885096197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130.463885096197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130.463885096197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496.1154744942765</v>
      </c>
      <c r="H83" s="70">
        <f t="shared" si="56"/>
        <v>536.79959559943779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130.62931537021896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183.71939089321978</v>
      </c>
      <c r="T83" s="62">
        <f t="shared" si="88"/>
        <v>385.34882903640874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130.62931537021896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130.62931537021896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130.62931537021896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130.62931537021896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130.62931537021896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130.62931537021896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130.62931537021896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130.62931537021896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130.62931537021896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501.92902925846738</v>
      </c>
      <c r="H84" s="70">
        <f t="shared" si="56"/>
        <v>538.11127889310842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130.7918757988333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183.71939089321978</v>
      </c>
      <c r="T84" s="62">
        <f t="shared" si="88"/>
        <v>385.34882903640874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130.7918757988333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130.7918757988333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130.7918757988333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130.7918757988333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130.7918757988333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130.7918757988333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130.7918757988333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130.7918757988333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130.7918757988333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507.7408644833896</v>
      </c>
      <c r="H85" s="70">
        <f t="shared" si="56"/>
        <v>539.4225742157314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130.9516161674419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183.71939089321978</v>
      </c>
      <c r="T85" s="62">
        <f t="shared" si="88"/>
        <v>385.34882903640874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130.9516161674419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130.9516161674419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130.9516161674419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130.9516161674419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130.9516161674419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130.9516161674419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130.9516161674419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130.9516161674419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130.9516161674419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513.55100356449918</v>
      </c>
      <c r="H86" s="70">
        <f t="shared" si="56"/>
        <v>540.73348684590678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183.71939089321978</v>
      </c>
      <c r="T86" s="62">
        <f t="shared" si="88"/>
        <v>385.34882903640874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519.3594693010715</v>
      </c>
      <c r="H87" s="70">
        <f t="shared" si="56"/>
        <v>542.04402192772091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131.26283156290449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183.71939089321978</v>
      </c>
      <c r="T87" s="62">
        <f t="shared" si="88"/>
        <v>385.34882903640874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131.26283156290449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131.26283156290449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131.26283156290449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131.26283156290449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131.26283156290449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131.26283156290449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131.26283156290449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131.26283156290449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131.26283156290449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525.16628391830602</v>
      </c>
      <c r="H88" s="70">
        <f t="shared" si="56"/>
        <v>543.35418447573443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131.41440190190579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183.71939089321978</v>
      </c>
      <c r="T88" s="62">
        <f t="shared" si="88"/>
        <v>385.34882903640874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131.41440190190579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131.41440190190579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131.41440190190579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131.41440190190579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131.41440190190579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131.41440190190579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131.41440190190579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131.41440190190579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131.41440190190579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530.97146908836203</v>
      </c>
      <c r="H89" s="70">
        <f t="shared" si="56"/>
        <v>544.66397937972829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131.56334283438594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183.71939089321978</v>
      </c>
      <c r="T89" s="62">
        <f t="shared" si="88"/>
        <v>385.34882903640874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131.56334283438594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131.56334283438594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131.56334283438594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131.56334283438594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131.56334283438594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131.56334283438594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131.56334283438594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131.56334283438594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131.56334283438594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536.77504595038658</v>
      </c>
      <c r="H90" s="70">
        <f t="shared" si="56"/>
        <v>545.97341140922254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131.70969997466958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183.71939089321978</v>
      </c>
      <c r="T90" s="62">
        <f t="shared" si="88"/>
        <v>385.34882903640874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131.70969997466958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131.70969997466958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131.70969997466958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131.70969997466958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131.70969997466958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131.70969997466958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131.70969997466958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131.70969997466958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131.70969997466958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542.57703512959699</v>
      </c>
      <c r="H91" s="70">
        <f t="shared" si="56"/>
        <v>547.28248521778198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131.85351814577484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183.71939089321978</v>
      </c>
      <c r="T91" s="62">
        <f t="shared" si="88"/>
        <v>385.34882903640874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131.85351814577484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131.85351814577484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131.85351814577484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131.85351814577484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131.85351814577484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131.85351814577484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131.85351814577484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131.85351814577484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131.85351814577484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548.37745675547092</v>
      </c>
      <c r="H92" s="70">
        <f t="shared" si="56"/>
        <v>548.59120534711974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131.99484139314069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183.71939089321978</v>
      </c>
      <c r="T92" s="62">
        <f t="shared" si="88"/>
        <v>385.34882903640874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131.99484139314069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131.99484139314069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131.99484139314069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131.99484139314069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131.99484139314069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131.99484139314069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131.99484139314069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131.99484139314069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131.99484139314069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554.17633047909351</v>
      </c>
      <c r="H93" s="70">
        <f t="shared" si="56"/>
        <v>549.89957623101213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132.13371299811621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183.71939089321978</v>
      </c>
      <c r="T93" s="62">
        <f t="shared" si="88"/>
        <v>385.34882903640874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132.13371299811621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132.13371299811621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132.13371299811621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132.13371299811621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132.13371299811621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132.13371299811621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132.13371299811621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132.13371299811621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132.13371299811621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559.97367548971488</v>
      </c>
      <c r="H94" s="70">
        <f t="shared" si="56"/>
        <v>551.20760219903354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132.27017549121578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183.71939089321978</v>
      </c>
      <c r="T94" s="62">
        <f t="shared" si="88"/>
        <v>385.34882903640874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132.27017549121578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132.27017549121578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132.27017549121578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132.27017549121578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132.27017549121578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132.27017549121578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132.27017549121578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132.27017549121578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132.27017549121578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565.76951053055632</v>
      </c>
      <c r="H95" s="70">
        <f t="shared" si="56"/>
        <v>552.51528748012345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132.40427066514451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183.71939089321978</v>
      </c>
      <c r="T95" s="62">
        <f t="shared" si="88"/>
        <v>385.34882903640874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132.40427066514451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132.40427066514451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132.40427066514451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132.40427066514451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132.40427066514451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132.40427066514451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132.40427066514451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132.40427066514451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132.40427066514451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571.56385391391132</v>
      </c>
      <c r="H96" s="70">
        <f t="shared" si="56"/>
        <v>553.82263620599292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132.53603958759749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183.71939089321978</v>
      </c>
      <c r="T96" s="62">
        <f t="shared" si="88"/>
        <v>385.34882903640874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132.53603958759749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132.53603958759749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132.53603958759749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132.53603958759749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132.53603958759749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132.53603958759749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132.53603958759749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132.53603958759749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132.53603958759749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577.35672353557698</v>
      </c>
      <c r="H97" s="70">
        <f t="shared" si="56"/>
        <v>555.12965241438121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132.66552261383706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183.71939089321978</v>
      </c>
      <c r="T97" s="62">
        <f t="shared" si="88"/>
        <v>385.34882903640874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132.66552261383706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132.66552261383706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132.66552261383706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132.66552261383706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132.66552261383706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132.66552261383706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132.66552261383706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132.66552261383706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132.66552261383706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583.14813688865547</v>
      </c>
      <c r="H98" s="70">
        <f t="shared" si="56"/>
        <v>556.4363400521695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132.79275939905204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183.71939089321978</v>
      </c>
      <c r="T98" s="62">
        <f t="shared" si="88"/>
        <v>385.34882903640874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132.79275939905204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132.79275939905204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132.79275939905204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132.79275939905204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132.79275939905204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132.79275939905204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132.79275939905204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132.79275939905204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132.79275939905204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588.93811107675708</v>
      </c>
      <c r="H99" s="70">
        <f t="shared" si="56"/>
        <v>557.74270297835994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132.91778891050242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183.71939089321978</v>
      </c>
      <c r="T99" s="62">
        <f t="shared" si="88"/>
        <v>385.34882903640874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132.91778891050242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132.91778891050242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132.91778891050242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132.91778891050242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132.91778891050242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132.91778891050242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132.91778891050242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132.91778891050242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132.91778891050242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594.72666282663647</v>
      </c>
      <c r="H100" s="70">
        <f t="shared" si="56"/>
        <v>559.04874496692651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133.04064943945323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183.71939089321978</v>
      </c>
      <c r="T100" s="62">
        <f t="shared" si="88"/>
        <v>385.34882903640874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133.04064943945323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133.04064943945323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133.04064943945323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133.04064943945323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133.04064943945323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133.04064943945323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133.04064943945323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133.04064943945323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133.04064943945323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600.51380850029454</v>
      </c>
      <c r="H101" s="70">
        <f t="shared" si="56"/>
        <v>560.35446970954558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133.16137861290173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183.71939089321978</v>
      </c>
      <c r="T101" s="62">
        <f t="shared" si="88"/>
        <v>385.34882903640874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133.16137861290173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133.16137861290173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133.16137861290173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133.16137861290173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133.16137861290173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133.16137861290173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133.16137861290173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133.16137861290173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133.16137861290173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606.29956410657178</v>
      </c>
      <c r="H102" s="70">
        <f t="shared" si="56"/>
        <v>561.65988081821183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133.2800134051009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183.71939089321978</v>
      </c>
      <c r="T102" s="62">
        <f t="shared" si="88"/>
        <v>385.34882903640874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133.2800134051009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133.2800134051009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133.2800134051009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133.2800134051009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133.2800134051009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133.2800134051009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133.2800134051009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133.2800134051009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133.2800134051009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612.08394531225838</v>
      </c>
      <c r="H103" s="70">
        <f t="shared" si="56"/>
        <v>562.96498182774496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133.39659014888309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183.71939089321978</v>
      </c>
      <c r="T103" s="62">
        <f t="shared" si="88"/>
        <v>385.34882903640874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133.39659014888309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133.39659014888309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133.39659014888309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133.39659014888309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133.39659014888309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133.39659014888309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133.39659014888309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133.39659014888309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133.39659014888309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617.86696745274946</v>
      </c>
      <c r="H104" s="70">
        <f t="shared" si="56"/>
        <v>564.2697761981932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133.51114454678719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183.71939089321978</v>
      </c>
      <c r="T104" s="62">
        <f t="shared" si="88"/>
        <v>385.34882903640874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133.51114454678719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133.51114454678719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133.51114454678719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133.51114454678719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133.51114454678719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133.51114454678719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133.51114454678719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133.51114454678719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133.51114454678719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623.64864554226449</v>
      </c>
      <c r="H105" s="70">
        <f t="shared" si="56"/>
        <v>565.57426731714008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133.62371168199294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183.71939089321978</v>
      </c>
      <c r="T105" s="62">
        <f t="shared" si="88"/>
        <v>385.34882903640874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133.62371168199294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133.62371168199294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133.62371168199294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133.62371168199294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133.62371168199294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133.62371168199294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133.62371168199294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133.62371168199294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133.62371168199294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629.42899428365627</v>
      </c>
      <c r="H106" s="70">
        <f t="shared" si="56"/>
        <v>566.87845850191661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133.73432602906527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183.71939089321978</v>
      </c>
      <c r="T106" s="62">
        <f t="shared" si="88"/>
        <v>385.34882903640874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133.73432602906527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133.73432602906527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133.73432602906527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133.73432602906527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133.73432602906527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133.73432602906527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133.73432602906527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133.73432602906527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133.73432602906527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635.20802807782479</v>
      </c>
      <c r="H107" s="70">
        <f t="shared" si="56"/>
        <v>568.18235300172591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133.84302146451253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183.71939089321978</v>
      </c>
      <c r="T107" s="62">
        <f t="shared" si="88"/>
        <v>385.34882903640874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133.84302146451253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133.84302146451253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133.84302146451253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133.84302146451253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133.84302146451253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133.84302146451253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133.84302146451253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133.84302146451253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133.84302146451253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640.98576103276378</v>
      </c>
      <c r="H108" s="70">
        <f t="shared" si="56"/>
        <v>569.48595399968394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133.94983127716137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183.71939089321978</v>
      </c>
      <c r="T108" s="62">
        <f t="shared" si="88"/>
        <v>385.34882903640874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133.94983127716137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133.94983127716137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133.94983127716137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133.94983127716137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133.94983127716137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133.94983127716137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133.94983127716137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133.94983127716137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133.94983127716137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646.76220697224767</v>
      </c>
      <c r="H109" s="70">
        <f t="shared" si="56"/>
        <v>570.78926461478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134.05478817835171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183.71939089321978</v>
      </c>
      <c r="T109" s="62">
        <f t="shared" si="88"/>
        <v>385.34882903640874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134.05478817835171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134.05478817835171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134.05478817835171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134.05478817835171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134.05478817835171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134.05478817835171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134.05478817835171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134.05478817835171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134.05478817835171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652.53737944418401</v>
      </c>
      <c r="H110" s="70">
        <f t="shared" si="56"/>
        <v>572.09228790376062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134.1579243119549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183.71939089321978</v>
      </c>
      <c r="T110" s="62">
        <f t="shared" si="88"/>
        <v>385.34882903640874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134.1579243119549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134.1579243119549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134.1579243119549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134.1579243119549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134.1579243119549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134.1579243119549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134.1579243119549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134.1579243119549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134.1579243119549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658.31129172864507</v>
      </c>
      <c r="H111" s="70">
        <f t="shared" si="56"/>
        <v>573.39502686294225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134.25927126421792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183.71939089321978</v>
      </c>
      <c r="T111" s="62">
        <f t="shared" si="88"/>
        <v>385.34882903640874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134.25927126421792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134.25927126421792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134.25927126421792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134.25927126421792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134.25927126421792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134.25927126421792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134.25927126421792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134.25927126421792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134.25927126421792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664.08395684559127</v>
      </c>
      <c r="H112" s="70">
        <f t="shared" si="56"/>
        <v>574.69748442995319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183.71939089321978</v>
      </c>
      <c r="T112" s="62">
        <f t="shared" si="88"/>
        <v>385.34882903640874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669.85538756230608</v>
      </c>
      <c r="H113" s="70">
        <f t="shared" si="56"/>
        <v>575.99966348541193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134.45672123946338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183.71939089321978</v>
      </c>
      <c r="T113" s="62">
        <f t="shared" si="88"/>
        <v>385.34882903640874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134.45672123946338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134.45672123946338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134.45672123946338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134.45672123946338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134.45672123946338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134.45672123946338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134.45672123946338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134.45672123946338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134.45672123946338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675.62559640054963</v>
      </c>
      <c r="H114" s="70">
        <f t="shared" si="56"/>
        <v>577.30156685454062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134.55288473304395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183.71939089321978</v>
      </c>
      <c r="T114" s="62">
        <f t="shared" si="88"/>
        <v>385.34882903640874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134.55288473304395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134.55288473304395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134.55288473304395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134.55288473304395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134.55288473304395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134.55288473304395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134.55288473304395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134.55288473304395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134.55288473304395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681.39459564344952</v>
      </c>
      <c r="H115" s="70">
        <f t="shared" si="56"/>
        <v>578.60319730871993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134.64738000500029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183.71939089321978</v>
      </c>
      <c r="T115" s="62">
        <f t="shared" si="88"/>
        <v>385.34882903640874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134.64738000500029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134.64738000500029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134.64738000500029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134.64738000500029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134.64738000500029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134.64738000500029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134.64738000500029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134.64738000500029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134.64738000500029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687.16239734213809</v>
      </c>
      <c r="H116" s="70">
        <f t="shared" si="56"/>
        <v>579.90455756698657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134.74023599524796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183.71939089321978</v>
      </c>
      <c r="T116" s="62">
        <f t="shared" si="88"/>
        <v>385.34882903640874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134.74023599524796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134.74023599524796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134.74023599524796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134.74023599524796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134.74023599524796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134.74023599524796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134.74023599524796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134.74023599524796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134.74023599524796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692.92901332214615</v>
      </c>
      <c r="H117" s="70">
        <f t="shared" si="56"/>
        <v>581.20565029747593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134.83148114165974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183.71939089321978</v>
      </c>
      <c r="T117" s="62">
        <f t="shared" si="88"/>
        <v>385.34882903640874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134.83148114165974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134.83148114165974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134.83148114165974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134.83148114165974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134.83148114165974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134.83148114165974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134.83148114165974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134.83148114165974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134.83148114165974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698.694455189569</v>
      </c>
      <c r="H118" s="70">
        <f t="shared" si="56"/>
        <v>582.50647811881322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134.92114338877485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183.71939089321978</v>
      </c>
      <c r="T118" s="62">
        <f t="shared" si="88"/>
        <v>385.34882903640874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134.92114338877485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134.92114338877485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134.92114338877485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134.92114338877485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134.92114338877485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134.92114338877485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134.92114338877485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134.92114338877485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134.92114338877485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704.45873433700899</v>
      </c>
      <c r="H119" s="70">
        <f t="shared" si="56"/>
        <v>583.80704360145432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135.00925019635727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183.71939089321978</v>
      </c>
      <c r="T119" s="62">
        <f t="shared" si="88"/>
        <v>385.34882903640874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135.00925019635727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135.00925019635727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135.00925019635727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135.00925019635727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135.00925019635727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135.00925019635727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135.00925019635727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135.00925019635727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135.00925019635727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710.22186194930953</v>
      </c>
      <c r="H120" s="70">
        <f t="shared" si="56"/>
        <v>585.10734926897965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135.09582854780544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183.71939089321978</v>
      </c>
      <c r="T120" s="62">
        <f t="shared" si="88"/>
        <v>385.34882903640874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135.09582854780544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135.09582854780544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135.09582854780544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135.09582854780544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135.09582854780544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135.09582854780544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135.09582854780544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135.09582854780544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135.09582854780544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715.98384900908547</v>
      </c>
      <c r="H121" s="70">
        <f t="shared" si="56"/>
        <v>586.40739759934149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135.18090495841619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183.71939089321978</v>
      </c>
      <c r="T121" s="62">
        <f t="shared" si="88"/>
        <v>385.34882903640874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135.18090495841619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135.18090495841619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135.18090495841619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135.18090495841619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135.18090495841619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135.18090495841619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135.18090495841619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135.18090495841619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135.18090495841619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721.74470630206247</v>
      </c>
      <c r="H122" s="70">
        <f t="shared" si="56"/>
        <v>587.70719102606949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135.26450548350519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183.71939089321978</v>
      </c>
      <c r="T122" s="62">
        <f t="shared" si="88"/>
        <v>385.34882903640874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135.26450548350519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135.26450548350519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135.26450548350519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135.26450548350519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135.26450548350519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135.26450548350519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135.26450548350519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135.26450548350519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135.26450548350519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727.50444442222977</v>
      </c>
      <c r="H123" s="70">
        <f t="shared" si="56"/>
        <v>589.00673193943226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135.3466557263867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183.71939089321978</v>
      </c>
      <c r="T123" s="62">
        <f t="shared" si="88"/>
        <v>385.34882903640874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135.3466557263867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135.3466557263867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135.3466557263867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135.3466557263867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135.3466557263867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135.3466557263867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135.3466557263867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135.3466557263867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135.3466557263867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733.26307377681928</v>
      </c>
      <c r="H124" s="70">
        <f t="shared" si="56"/>
        <v>590.30602268756149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135.42738084621462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183.71939089321978</v>
      </c>
      <c r="T124" s="62">
        <f t="shared" si="88"/>
        <v>385.34882903640874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135.42738084621462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135.42738084621462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135.42738084621462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135.42738084621462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135.42738084621462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135.42738084621462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135.42738084621462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135.42738084621462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135.42738084621462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739.02060459111158</v>
      </c>
      <c r="H125" s="70">
        <f t="shared" si="56"/>
        <v>591.60506557753615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135.50670556568787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183.71939089321978</v>
      </c>
      <c r="T125" s="62">
        <f t="shared" si="88"/>
        <v>385.34882903640874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135.50670556568787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135.50670556568787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135.50670556568787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135.50670556568787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135.50670556568787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135.50670556568787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135.50670556568787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135.50670556568787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135.50670556568787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744.77704691308236</v>
      </c>
      <c r="H126" s="70">
        <f t="shared" si="56"/>
        <v>592.90386287643082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135.58465417862175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183.71939089321978</v>
      </c>
      <c r="T126" s="62">
        <f t="shared" si="88"/>
        <v>385.34882903640874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135.58465417862175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135.58465417862175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135.58465417862175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135.58465417862175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135.58465417862175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135.58465417862175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135.58465417862175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135.58465417862175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135.58465417862175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750.5324106178939</v>
      </c>
      <c r="H127" s="70">
        <f t="shared" si="56"/>
        <v>594.20241681232892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135.6612505573882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183.71939089321978</v>
      </c>
      <c r="T127" s="62">
        <f t="shared" si="88"/>
        <v>385.34882903640874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135.6612505573882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135.6612505573882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135.6612505573882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135.6612505573882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135.6612505573882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135.6612505573882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135.6612505573882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135.6612505573882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135.6612505573882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756.2867054122338</v>
      </c>
      <c r="H128" s="70">
        <f t="shared" si="56"/>
        <v>595.50072957530188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135.73651816022692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183.71939089321978</v>
      </c>
      <c r="T128" s="62">
        <f t="shared" si="88"/>
        <v>385.34882903640874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135.73651816022692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135.73651816022692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135.73651816022692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135.73651816022692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135.73651816022692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135.73651816022692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135.73651816022692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135.73651816022692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135.73651816022692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762.03994083851671</v>
      </c>
      <c r="H129" s="70">
        <f t="shared" si="56"/>
        <v>596.79880331835693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135.81048003842955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183.71939089321978</v>
      </c>
      <c r="T129" s="62">
        <f t="shared" si="88"/>
        <v>385.34882903640874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135.81048003842955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135.81048003842955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135.81048003842955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135.81048003842955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135.81048003842955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135.81048003842955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135.81048003842955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135.81048003842955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135.81048003842955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767.79212627894321</v>
      </c>
      <c r="H130" s="70">
        <f t="shared" si="56"/>
        <v>598.09664015835324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135.88315884339937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183.71939089321978</v>
      </c>
      <c r="T130" s="62">
        <f t="shared" si="88"/>
        <v>385.34882903640874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135.88315884339937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135.88315884339937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135.88315884339937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135.88315884339937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135.88315884339937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135.88315884339937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135.88315884339937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135.88315884339937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135.88315884339937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773.5432709594304</v>
      </c>
      <c r="H131" s="70">
        <f t="shared" si="56"/>
        <v>599.39424217688816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135.95457683358839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183.71939089321978</v>
      </c>
      <c r="T131" s="62">
        <f t="shared" si="88"/>
        <v>385.34882903640874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135.95457683358839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135.95457683358839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135.95457683358839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135.95457683358839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135.95457683358839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135.95457683358839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135.95457683358839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135.95457683358839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135.95457683358839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779.29338395341551</v>
      </c>
      <c r="H132" s="70">
        <f t="shared" ref="H132:H195" si="110">(B132+E132+F132)*44/12+(C132+D132)*0.475*44/12</f>
        <v>600.69161142115604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136.02475588131435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183.71939089321978</v>
      </c>
      <c r="T132" s="62">
        <f t="shared" si="88"/>
        <v>385.34882903640874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136.02475588131435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136.02475588131435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136.02475588131435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136.02475588131435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136.02475588131435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136.02475588131435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136.02475588131435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136.02475588131435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136.02475588131435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785.04247418553803</v>
      </c>
      <c r="H133" s="70">
        <f t="shared" si="110"/>
        <v>601.98874990477862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136.09371747945912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183.71939089321978</v>
      </c>
      <c r="T133" s="62">
        <f t="shared" ref="T133:T196" si="142">$T$3</f>
        <v>385.34882903640874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136.09371747945912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136.09371747945912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136.09371747945912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136.09371747945912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136.09371747945912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136.09371747945912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136.09371747945912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136.09371747945912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136.09371747945912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790.79055043520475</v>
      </c>
      <c r="H134" s="70">
        <f t="shared" si="110"/>
        <v>603.28565960860976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183.71939089321978</v>
      </c>
      <c r="T134" s="62">
        <f t="shared" si="142"/>
        <v>385.34882903640874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796.53762134004398</v>
      </c>
      <c r="H135" s="70">
        <f t="shared" si="110"/>
        <v>604.58234248151405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136.22807244073346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183.71939089321978</v>
      </c>
      <c r="T135" s="62">
        <f t="shared" si="142"/>
        <v>385.34882903640874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136.22807244073346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136.22807244073346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136.22807244073346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136.22807244073346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136.22807244073346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136.22807244073346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136.22807244073346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136.22807244073346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136.22807244073346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802.28369539925097</v>
      </c>
      <c r="H136" s="70">
        <f t="shared" si="110"/>
        <v>605.87880044112262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136.29350695112004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183.71939089321978</v>
      </c>
      <c r="T136" s="62">
        <f t="shared" si="142"/>
        <v>385.34882903640874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136.29350695112004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136.29350695112004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136.29350695112004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136.29350695112004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136.29350695112004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136.29350695112004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136.29350695112004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136.29350695112004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136.29350695112004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808.0287809768306</v>
      </c>
      <c r="H137" s="70">
        <f t="shared" si="110"/>
        <v>607.17503537456412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183.71939089321978</v>
      </c>
      <c r="T137" s="62">
        <f t="shared" si="142"/>
        <v>385.34882903640874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813.77288630474027</v>
      </c>
      <c r="H138" s="70">
        <f t="shared" si="110"/>
        <v>608.4710491391736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136.4209902366805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183.71939089321978</v>
      </c>
      <c r="T138" s="62">
        <f t="shared" si="142"/>
        <v>385.34882903640874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136.4209902366805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136.4209902366805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136.4209902366805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136.4209902366805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136.4209902366805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136.4209902366805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136.4209902366805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136.4209902366805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136.4209902366805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819.51601948593634</v>
      </c>
      <c r="H139" s="70">
        <f t="shared" si="110"/>
        <v>609.76684356318106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136.48307805460695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183.71939089321978</v>
      </c>
      <c r="T139" s="62">
        <f t="shared" si="142"/>
        <v>385.34882903640874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136.48307805460695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136.48307805460695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136.48307805460695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136.48307805460695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136.48307805460695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136.48307805460695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136.48307805460695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136.48307805460695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136.48307805460695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825.25818849733014</v>
      </c>
      <c r="H140" s="70">
        <f t="shared" si="110"/>
        <v>611.06242044637679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136.54408878769996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183.71939089321978</v>
      </c>
      <c r="T140" s="62">
        <f t="shared" si="142"/>
        <v>385.34882903640874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136.54408878769996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136.54408878769996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136.54408878769996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136.54408878769996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136.54408878769996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136.54408878769996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136.54408878769996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136.54408878769996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136.54408878769996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830.99940119265273</v>
      </c>
      <c r="H141" s="70">
        <f t="shared" si="110"/>
        <v>612.35778156075889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136.60404112097336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183.71939089321978</v>
      </c>
      <c r="T141" s="62">
        <f t="shared" si="142"/>
        <v>385.34882903640874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136.60404112097336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136.60404112097336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136.60404112097336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136.60404112097336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136.60404112097336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136.60404112097336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136.60404112097336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136.60404112097336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136.60404112097336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836.73966530523683</v>
      </c>
      <c r="H142" s="70">
        <f t="shared" si="110"/>
        <v>613.65292865116066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136.66295341529784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183.71939089321978</v>
      </c>
      <c r="T142" s="62">
        <f t="shared" si="142"/>
        <v>385.34882903640874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136.66295341529784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136.66295341529784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136.66295341529784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136.66295341529784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136.66295341529784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136.66295341529784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136.66295341529784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136.66295341529784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136.66295341529784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842.47898845071381</v>
      </c>
      <c r="H143" s="70">
        <f t="shared" si="110"/>
        <v>614.94786343585895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136.72084371302392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183.71939089321978</v>
      </c>
      <c r="T143" s="62">
        <f t="shared" si="142"/>
        <v>385.34882903640874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136.72084371302392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136.72084371302392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136.72084371302392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136.72084371302392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136.72084371302392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136.72084371302392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136.72084371302392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136.72084371302392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136.72084371302392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848.21737812963397</v>
      </c>
      <c r="H144" s="70">
        <f t="shared" si="110"/>
        <v>616.24258760716532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136.77772974350779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183.71939089321978</v>
      </c>
      <c r="T144" s="62">
        <f t="shared" si="142"/>
        <v>385.34882903640874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136.77772974350779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136.77772974350779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136.77772974350779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136.77772974350779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136.77772974350779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136.77772974350779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136.77772974350779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136.77772974350779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136.77772974350779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853.95484173000818</v>
      </c>
      <c r="H145" s="70">
        <f t="shared" si="110"/>
        <v>617.53710283199973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136.83362892854086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183.71939089321978</v>
      </c>
      <c r="T145" s="62">
        <f t="shared" si="142"/>
        <v>385.34882903640874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136.83362892854086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136.83362892854086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136.83362892854086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136.83362892854086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136.83362892854086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136.83362892854086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136.83362892854086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136.83362892854086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136.83362892854086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859.69138652977733</v>
      </c>
      <c r="H146" s="70">
        <f t="shared" si="110"/>
        <v>618.8314107524476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136.88855838768546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183.71939089321978</v>
      </c>
      <c r="T146" s="62">
        <f t="shared" si="142"/>
        <v>385.34882903640874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136.88855838768546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136.88855838768546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136.88855838768546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136.88855838768546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136.88855838768546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136.88855838768546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136.88855838768546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136.88855838768546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136.88855838768546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865.42701969920972</v>
      </c>
      <c r="H147" s="70">
        <f t="shared" si="110"/>
        <v>620.12551298630081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136.94253494351776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183.71939089321978</v>
      </c>
      <c r="T147" s="62">
        <f t="shared" si="142"/>
        <v>385.34882903640874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136.94253494351776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136.94253494351776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136.94253494351776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136.94253494351776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136.94253494351776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136.94253494351776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136.94253494351776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136.94253494351776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136.94253494351776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871.16174830323143</v>
      </c>
      <c r="H148" s="70">
        <f t="shared" si="110"/>
        <v>621.4194111275832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136.9955751267799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183.71939089321978</v>
      </c>
      <c r="T148" s="62">
        <f t="shared" si="142"/>
        <v>385.34882903640874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136.9955751267799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136.9955751267799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136.9955751267799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136.9955751267799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136.9955751267799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136.9955751267799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136.9955751267799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136.9955751267799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136.9955751267799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876.8955793036879</v>
      </c>
      <c r="H149" s="70">
        <f t="shared" si="110"/>
        <v>622.71310674706126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137.04769518144252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183.71939089321978</v>
      </c>
      <c r="T149" s="62">
        <f t="shared" si="142"/>
        <v>385.34882903640874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137.04769518144252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137.04769518144252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137.04769518144252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137.04769518144252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137.04769518144252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137.04769518144252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137.04769518144252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137.04769518144252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137.04769518144252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882.62851956154498</v>
      </c>
      <c r="H150" s="70">
        <f t="shared" si="110"/>
        <v>624.00660139274021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137.09891106967973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183.71939089321978</v>
      </c>
      <c r="T150" s="62">
        <f t="shared" si="142"/>
        <v>385.34882903640874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137.09891106967973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137.09891106967973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137.09891106967973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137.09891106967973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137.09891106967973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137.09891106967973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137.09891106967973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137.09891106967973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137.09891106967973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888.36057583902584</v>
      </c>
      <c r="H151" s="70">
        <f t="shared" si="110"/>
        <v>625.29989659034686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137.14923847675757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183.71939089321978</v>
      </c>
      <c r="T151" s="62">
        <f t="shared" si="142"/>
        <v>385.34882903640874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137.14923847675757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137.14923847675757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137.14923847675757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137.14923847675757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137.14923847675757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137.14923847675757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137.14923847675757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137.14923847675757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137.14923847675757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894.09175480168949</v>
      </c>
      <c r="H152" s="70">
        <f t="shared" si="110"/>
        <v>626.59299384379779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137.19869281583786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183.71939089321978</v>
      </c>
      <c r="T152" s="62">
        <f t="shared" si="142"/>
        <v>385.34882903640874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137.19869281583786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137.19869281583786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137.19869281583786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137.19869281583786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137.19869281583786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137.19869281583786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137.19869281583786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137.19869281583786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137.19869281583786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899.82206302045256</v>
      </c>
      <c r="H153" s="70">
        <f t="shared" si="110"/>
        <v>627.8858946356562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137.24728923269845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183.71939089321978</v>
      </c>
      <c r="T153" s="62">
        <f t="shared" si="142"/>
        <v>385.34882903640874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137.24728923269845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137.24728923269845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137.24728923269845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137.24728923269845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137.24728923269845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137.24728923269845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137.24728923269845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137.24728923269845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137.24728923269845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905.55150697355384</v>
      </c>
      <c r="H154" s="70">
        <f t="shared" si="110"/>
        <v>629.17860042757479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137.29504261037181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183.71939089321978</v>
      </c>
      <c r="T154" s="62">
        <f t="shared" si="142"/>
        <v>385.34882903640874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137.29504261037181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137.29504261037181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137.29504261037181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137.29504261037181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137.29504261037181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137.29504261037181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137.29504261037181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137.29504261037181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137.29504261037181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911.28009304846751</v>
      </c>
      <c r="H155" s="70">
        <f t="shared" si="110"/>
        <v>630.47111266072704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137.3419675737031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183.71939089321978</v>
      </c>
      <c r="T155" s="62">
        <f t="shared" si="142"/>
        <v>385.34882903640874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137.3419675737031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137.3419675737031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137.3419675737031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137.3419675737031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137.3419675737031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137.3419675737031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137.3419675737031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137.3419675737031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137.3419675737031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917.00782754376166</v>
      </c>
      <c r="H156" s="70">
        <f t="shared" si="110"/>
        <v>631.76343275622787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137.38807849382908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183.71939089321978</v>
      </c>
      <c r="T156" s="62">
        <f t="shared" si="142"/>
        <v>385.34882903640874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137.38807849382908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137.38807849382908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137.38807849382908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137.38807849382908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137.38807849382908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137.38807849382908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137.38807849382908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137.38807849382908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137.38807849382908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922.73471667091053</v>
      </c>
      <c r="H157" s="70">
        <f t="shared" si="110"/>
        <v>633.05556211554085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137.43338949257947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183.71939089321978</v>
      </c>
      <c r="T157" s="62">
        <f t="shared" si="142"/>
        <v>385.34882903640874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137.43338949257947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137.43338949257947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137.43338949257947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137.43338949257947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137.43338949257947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137.43338949257947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137.43338949257947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137.43338949257947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137.43338949257947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928.46076655605543</v>
      </c>
      <c r="H158" s="70">
        <f t="shared" si="110"/>
        <v>634.34750212087658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137.47791444680175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183.71939089321978</v>
      </c>
      <c r="T158" s="62">
        <f t="shared" si="142"/>
        <v>385.34882903640874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137.47791444680175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137.47791444680175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137.47791444680175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137.47791444680175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137.47791444680175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137.47791444680175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137.47791444680175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137.47791444680175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137.47791444680175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934.18598324171887</v>
      </c>
      <c r="H159" s="70">
        <f t="shared" si="110"/>
        <v>635.63925413557945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137.52166699261116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183.71939089321978</v>
      </c>
      <c r="T159" s="62">
        <f t="shared" si="142"/>
        <v>385.34882903640874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137.52166699261116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137.52166699261116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137.52166699261116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137.52166699261116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137.52166699261116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137.52166699261116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137.52166699261116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137.52166699261116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137.52166699261116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939.91037268847617</v>
      </c>
      <c r="H160" s="70">
        <f t="shared" si="110"/>
        <v>636.93081950450403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137.56466052956679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183.71939089321978</v>
      </c>
      <c r="T160" s="62">
        <f t="shared" si="142"/>
        <v>385.34882903640874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137.56466052956679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137.56466052956679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137.56466052956679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137.56466052956679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137.56466052956679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137.56466052956679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137.56466052956679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137.56466052956679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137.56466052956679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945.63394077658131</v>
      </c>
      <c r="H161" s="70">
        <f t="shared" si="110"/>
        <v>638.22219955438277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137.60690822477542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183.71939089321978</v>
      </c>
      <c r="T161" s="62">
        <f t="shared" si="142"/>
        <v>385.34882903640874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137.60690822477542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137.60690822477542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137.60690822477542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137.60690822477542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137.60690822477542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137.60690822477542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137.60690822477542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137.60690822477542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137.60690822477542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951.35669330754877</v>
      </c>
      <c r="H162" s="70">
        <f t="shared" si="110"/>
        <v>639.51339559418227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137.64842301692389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183.71939089321978</v>
      </c>
      <c r="T162" s="62">
        <f t="shared" si="142"/>
        <v>385.34882903640874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137.64842301692389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137.64842301692389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137.64842301692389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137.64842301692389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137.64842301692389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137.64842301692389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137.64842301692389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137.64842301692389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137.64842301692389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957.07863600569817</v>
      </c>
      <c r="H163" s="70">
        <f t="shared" si="110"/>
        <v>640.80440891545231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183.71939089321978</v>
      </c>
      <c r="T163" s="62">
        <f t="shared" si="142"/>
        <v>385.34882903640874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962.79977451965715</v>
      </c>
      <c r="H164" s="70">
        <f t="shared" si="110"/>
        <v>642.0952407926643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137.72930452839506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183.71939089321978</v>
      </c>
      <c r="T164" s="62">
        <f t="shared" si="142"/>
        <v>385.34882903640874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137.72930452839506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137.72930452839506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137.72930452839506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137.72930452839506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137.72930452839506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137.72930452839506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137.72930452839506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137.72930452839506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137.72930452839506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968.52011442382525</v>
      </c>
      <c r="H165" s="70">
        <f t="shared" si="110"/>
        <v>643.38589248354219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137.76869601831285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183.71939089321978</v>
      </c>
      <c r="T165" s="62">
        <f t="shared" si="142"/>
        <v>385.34882903640874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137.76869601831285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137.76869601831285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137.76869601831285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137.76869601831285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137.76869601831285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137.76869601831285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137.76869601831285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137.76869601831285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137.76869601831285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974.23966121980209</v>
      </c>
      <c r="H166" s="70">
        <f t="shared" si="110"/>
        <v>644.67636522938449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137.80740415394675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183.71939089321978</v>
      </c>
      <c r="T166" s="62">
        <f t="shared" si="142"/>
        <v>385.34882903640874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137.80740415394675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137.80740415394675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137.80740415394675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137.80740415394675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137.80740415394675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137.80740415394675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137.80740415394675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137.80740415394675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137.80740415394675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979.9584203377774</v>
      </c>
      <c r="H167" s="70">
        <f t="shared" si="110"/>
        <v>645.96666025537763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137.84544078996583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183.71939089321978</v>
      </c>
      <c r="T167" s="62">
        <f t="shared" si="142"/>
        <v>385.34882903640874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137.84544078996583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137.84544078996583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137.84544078996583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137.84544078996583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137.84544078996583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137.84544078996583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137.84544078996583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137.84544078996583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137.84544078996583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985.67639713788992</v>
      </c>
      <c r="H168" s="70">
        <f t="shared" si="110"/>
        <v>647.25677877090311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137.88281757538715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183.71939089321978</v>
      </c>
      <c r="T168" s="62">
        <f t="shared" si="142"/>
        <v>385.34882903640874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137.88281757538715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137.88281757538715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137.88281757538715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137.88281757538715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137.88281757538715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137.88281757538715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137.88281757538715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137.88281757538715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137.88281757538715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991.39359691154812</v>
      </c>
      <c r="H169" s="70">
        <f t="shared" si="110"/>
        <v>648.54672196983472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137.91954595714338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183.71939089321978</v>
      </c>
      <c r="T169" s="62">
        <f t="shared" si="142"/>
        <v>385.34882903640874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137.91954595714338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137.91954595714338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137.91954595714338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137.91954595714338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137.91954595714338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137.91954595714338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137.91954595714338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137.91954595714338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137.91954595714338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997.11002488272015</v>
      </c>
      <c r="H170" s="70">
        <f t="shared" si="110"/>
        <v>649.83649103083042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137.95563718358849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183.71939089321978</v>
      </c>
      <c r="T170" s="62">
        <f t="shared" si="142"/>
        <v>385.34882903640874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137.95563718358849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137.95563718358849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137.95563718358849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137.95563718358849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137.95563718358849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137.95563718358849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137.95563718358849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137.95563718358849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137.95563718358849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1002.8256862091933</v>
      </c>
      <c r="H171" s="70">
        <f t="shared" si="110"/>
        <v>651.12608711761584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137.9911023079427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183.71939089321978</v>
      </c>
      <c r="T171" s="62">
        <f t="shared" si="142"/>
        <v>385.34882903640874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137.9911023079427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137.9911023079427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137.9911023079427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137.9911023079427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137.9911023079427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137.9911023079427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137.9911023079427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137.9911023079427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137.9911023079427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1008.5405859837997</v>
      </c>
      <c r="H172" s="70">
        <f t="shared" si="110"/>
        <v>652.41551137926149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138.02595219167748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183.71939089321978</v>
      </c>
      <c r="T172" s="62">
        <f t="shared" si="142"/>
        <v>385.34882903640874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138.02595219167748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138.02595219167748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138.02595219167748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138.02595219167748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138.02595219167748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138.02595219167748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138.02595219167748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138.02595219167748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138.02595219167748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1014.2547292356144</v>
      </c>
      <c r="H173" s="70">
        <f t="shared" si="110"/>
        <v>653.70476495045216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138.06019750784213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183.71939089321978</v>
      </c>
      <c r="T173" s="62">
        <f t="shared" si="142"/>
        <v>385.34882903640874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138.06019750784213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138.06019750784213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138.06019750784213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138.06019750784213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138.06019750784213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138.06019750784213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138.06019750784213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138.06019750784213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138.06019750784213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1019.9681209311246</v>
      </c>
      <c r="H174" s="70">
        <f t="shared" si="110"/>
        <v>654.9938489517516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138.09384874433238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183.71939089321978</v>
      </c>
      <c r="T174" s="62">
        <f t="shared" si="142"/>
        <v>385.34882903640874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138.09384874433238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138.09384874433238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138.09384874433238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138.09384874433238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138.09384874433238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138.09384874433238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138.09384874433238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138.09384874433238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138.09384874433238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1025.6807659753681</v>
      </c>
      <c r="H175" s="70">
        <f t="shared" si="110"/>
        <v>656.28276448985912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138.12691620710245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183.71939089321978</v>
      </c>
      <c r="T175" s="62">
        <f t="shared" si="142"/>
        <v>385.34882903640874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138.12691620710245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138.12691620710245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138.12691620710245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138.12691620710245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138.12691620710245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138.12691620710245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138.12691620710245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138.12691620710245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138.12691620710245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1031.3926692130483</v>
      </c>
      <c r="H176" s="70">
        <f t="shared" si="110"/>
        <v>657.57151265786069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138.15941002332119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183.71939089321978</v>
      </c>
      <c r="T176" s="62">
        <f t="shared" si="142"/>
        <v>385.34882903640874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138.15941002332119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138.15941002332119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138.15941002332119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138.15941002332119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138.15941002332119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138.15941002332119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138.15941002332119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138.15941002332119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138.15941002332119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1037.1038354296188</v>
      </c>
      <c r="H177" s="70">
        <f t="shared" si="110"/>
        <v>658.86009453547433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138.19134014447386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183.71939089321978</v>
      </c>
      <c r="T177" s="62">
        <f t="shared" si="142"/>
        <v>385.34882903640874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138.19134014447386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138.19134014447386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138.19134014447386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138.19134014447386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138.19134014447386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138.19134014447386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138.19134014447386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138.19134014447386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138.19134014447386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1042.8142693523457</v>
      </c>
      <c r="H178" s="70">
        <f t="shared" si="110"/>
        <v>660.14851118928971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138.22271634940955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183.71939089321978</v>
      </c>
      <c r="T178" s="62">
        <f t="shared" si="142"/>
        <v>385.34882903640874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138.22271634940955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138.22271634940955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138.22271634940955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138.22271634940955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138.22271634940955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138.22271634940955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138.22271634940955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138.22271634940955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138.22271634940955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1048.5239756513431</v>
      </c>
      <c r="H179" s="70">
        <f t="shared" si="110"/>
        <v>661.43676367300088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138.25354824733631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183.71939089321978</v>
      </c>
      <c r="T179" s="62">
        <f t="shared" si="142"/>
        <v>385.34882903640874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138.25354824733631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138.25354824733631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138.25354824733631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138.25354824733631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138.25354824733631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138.25354824733631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138.25354824733631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138.25354824733631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138.25354824733631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1054.232958940584</v>
      </c>
      <c r="H180" s="70">
        <f t="shared" si="110"/>
        <v>662.72485302763596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138.28384528076384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183.71939089321978</v>
      </c>
      <c r="T180" s="62">
        <f t="shared" si="142"/>
        <v>385.34882903640874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138.28384528076384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138.28384528076384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138.28384528076384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138.28384528076384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138.28384528076384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138.28384528076384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138.28384528076384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138.28384528076384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138.28384528076384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1059.9412237788906</v>
      </c>
      <c r="H181" s="70">
        <f t="shared" si="110"/>
        <v>664.01278028177887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138.31361672839543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183.71939089321978</v>
      </c>
      <c r="T181" s="62">
        <f t="shared" si="142"/>
        <v>385.34882903640874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138.31361672839543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138.31361672839543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138.31361672839543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138.31361672839543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138.31361672839543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138.31361672839543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138.31361672839543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138.31361672839543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138.31361672839543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1065.6487746708958</v>
      </c>
      <c r="H182" s="70">
        <f t="shared" si="110"/>
        <v>665.30054645178757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138.34287170796958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183.71939089321978</v>
      </c>
      <c r="T182" s="62">
        <f t="shared" si="142"/>
        <v>385.34882903640874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138.34287170796958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138.34287170796958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138.34287170796958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138.34287170796958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138.34287170796958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138.34287170796958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138.34287170796958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138.34287170796958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138.34287170796958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1071.3556160679914</v>
      </c>
      <c r="H183" s="70">
        <f t="shared" si="110"/>
        <v>666.58815254200715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138.37161917905246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183.71939089321978</v>
      </c>
      <c r="T183" s="62">
        <f t="shared" si="142"/>
        <v>385.34882903640874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138.37161917905246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138.37161917905246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138.37161917905246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138.37161917905246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138.37161917905246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138.37161917905246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138.37161917905246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138.37161917905246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138.37161917905246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1077.061752369244</v>
      </c>
      <c r="H184" s="70">
        <f t="shared" si="110"/>
        <v>667.87559954497738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138.39986794578178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183.71939089321978</v>
      </c>
      <c r="T184" s="62">
        <f t="shared" si="142"/>
        <v>385.34882903640874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138.39986794578178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138.39986794578178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138.39986794578178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138.39986794578178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138.39986794578178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138.39986794578178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138.39986794578178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138.39986794578178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138.39986794578178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1082.7671879223001</v>
      </c>
      <c r="H185" s="70">
        <f t="shared" si="110"/>
        <v>669.16288844163557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138.42762665956312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183.71939089321978</v>
      </c>
      <c r="T185" s="62">
        <f t="shared" si="142"/>
        <v>385.34882903640874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138.42762665956312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138.42762665956312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138.42762665956312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138.42762665956312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138.42762665956312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138.42762665956312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138.42762665956312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138.42762665956312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138.42762665956312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1088.4719270242651</v>
      </c>
      <c r="H186" s="70">
        <f t="shared" si="110"/>
        <v>670.45002020151639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183.71939089321978</v>
      </c>
      <c r="T186" s="62">
        <f t="shared" si="142"/>
        <v>385.34882903640874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1094.175973922562</v>
      </c>
      <c r="H187" s="70">
        <f t="shared" si="110"/>
        <v>671.73699578294475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138.48170778609514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183.71939089321978</v>
      </c>
      <c r="T187" s="62">
        <f t="shared" si="142"/>
        <v>385.34882903640874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138.48170778609514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138.48170778609514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138.48170778609514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138.48170778609514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138.48170778609514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138.48170778609514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138.48170778609514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138.48170778609514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138.48170778609514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1099.8793328157749</v>
      </c>
      <c r="H188" s="70">
        <f t="shared" si="110"/>
        <v>673.02381613322586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138.50804676161351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183.71939089321978</v>
      </c>
      <c r="T188" s="62">
        <f t="shared" si="142"/>
        <v>385.34882903640874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138.50804676161351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138.50804676161351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138.50804676161351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138.50804676161351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138.50804676161351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138.50804676161351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138.50804676161351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138.50804676161351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138.50804676161351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1105.58200785447</v>
      </c>
      <c r="H189" s="70">
        <f t="shared" si="110"/>
        <v>674.31048218883154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138.53392881479178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183.71939089321978</v>
      </c>
      <c r="T189" s="62">
        <f t="shared" si="142"/>
        <v>385.34882903640874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138.53392881479178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138.53392881479178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138.53392881479178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138.53392881479178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138.53392881479178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138.53392881479178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138.53392881479178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138.53392881479178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138.53392881479178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1111.2840031420008</v>
      </c>
      <c r="H190" s="70">
        <f t="shared" si="110"/>
        <v>675.59699487558055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138.55936187221101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183.71939089321978</v>
      </c>
      <c r="T190" s="62">
        <f t="shared" si="142"/>
        <v>385.34882903640874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138.55936187221101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138.55936187221101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138.55936187221101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138.55936187221101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138.55936187221101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138.55936187221101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138.55936187221101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138.55936187221101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138.55936187221101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1116.9853227352944</v>
      </c>
      <c r="H191" s="70">
        <f t="shared" si="110"/>
        <v>676.88335510881745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138.5843537229438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183.71939089321978</v>
      </c>
      <c r="T191" s="62">
        <f t="shared" si="142"/>
        <v>385.34882903640874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138.5843537229438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138.5843537229438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138.5843537229438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138.5843537229438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138.5843537229438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138.5843537229438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138.5843537229438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138.5843537229438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138.5843537229438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1122.6859706456198</v>
      </c>
      <c r="H192" s="70">
        <f t="shared" si="110"/>
        <v>678.16956379358464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138.60891202093978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183.71939089321978</v>
      </c>
      <c r="T192" s="62">
        <f t="shared" si="142"/>
        <v>385.34882903640874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138.60891202093978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138.60891202093978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138.60891202093978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138.60891202093978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138.60891202093978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138.60891202093978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138.60891202093978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138.60891202093978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138.60891202093978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1128.3859508393427</v>
      </c>
      <c r="H193" s="70">
        <f t="shared" si="110"/>
        <v>679.45562182479341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138.63304428736967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183.71939089321978</v>
      </c>
      <c r="T193" s="62">
        <f t="shared" si="142"/>
        <v>385.34882903640874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138.63304428736967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138.63304428736967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138.63304428736967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138.63304428736967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138.63304428736967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138.63304428736967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138.63304428736967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138.63304428736967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138.63304428736967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1134.0852672386598</v>
      </c>
      <c r="H194" s="70">
        <f t="shared" si="110"/>
        <v>680.74153008738926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138.65675791292867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183.71939089321978</v>
      </c>
      <c r="T194" s="62">
        <f t="shared" si="142"/>
        <v>385.34882903640874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138.65675791292867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138.65675791292867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138.65675791292867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138.65675791292867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138.65675791292867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138.65675791292867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138.65675791292867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138.65675791292867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138.65675791292867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1139.78392372232</v>
      </c>
      <c r="H195" s="70">
        <f t="shared" si="110"/>
        <v>682.02728945651518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138.68006016009994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183.71939089321978</v>
      </c>
      <c r="T195" s="62">
        <f t="shared" si="142"/>
        <v>385.34882903640874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138.68006016009994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138.68006016009994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138.68006016009994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138.68006016009994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138.68006016009994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138.68006016009994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138.68006016009994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138.68006016009994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138.68006016009994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1145.4819241263303</v>
      </c>
      <c r="H196" s="70">
        <f t="shared" ref="H196:H203" si="192">(B196+E196+F196)*44/12+(C196+D196)*0.475*44/12</f>
        <v>683.31290079766995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138.70295816537879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183.71939089321978</v>
      </c>
      <c r="T196" s="62">
        <f t="shared" si="142"/>
        <v>385.34882903640874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138.70295816537879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138.70295816537879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138.70295816537879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138.70295816537879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138.70295816537879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138.70295816537879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138.70295816537879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138.70295816537879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138.70295816537879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1151.1792722446444</v>
      </c>
      <c r="H197" s="70">
        <f t="shared" si="192"/>
        <v>684.59836496686455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138.72545894145836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183.71939089321978</v>
      </c>
      <c r="T197" s="62">
        <f t="shared" ref="T197:T203" si="204">$T$3</f>
        <v>385.34882903640874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138.72545894145836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138.72545894145836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138.72545894145836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138.72545894145836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138.72545894145836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138.72545894145836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138.72545894145836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138.72545894145836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138.72545894145836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1156.8759718298379</v>
      </c>
      <c r="H198" s="70">
        <f t="shared" si="192"/>
        <v>685.88368281077373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138.74756937937713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183.71939089321978</v>
      </c>
      <c r="T198" s="62">
        <f t="shared" si="204"/>
        <v>385.34882903640874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138.74756937937713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138.74756937937713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138.74756937937713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138.74756937937713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138.74756937937713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138.74756937937713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138.74756937937713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138.74756937937713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138.74756937937713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1162.5720265937712</v>
      </c>
      <c r="H199" s="70">
        <f t="shared" si="192"/>
        <v>687.16885516688626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138.76929625062954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183.71939089321978</v>
      </c>
      <c r="T199" s="62">
        <f t="shared" si="204"/>
        <v>385.34882903640874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138.76929625062954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138.76929625062954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138.76929625062954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138.76929625062954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138.76929625062954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138.76929625062954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138.76929625062954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138.76929625062954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138.76929625062954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1168.267440208235</v>
      </c>
      <c r="H200" s="70">
        <f t="shared" si="192"/>
        <v>688.4538828636496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138.79064620923972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183.71939089321978</v>
      </c>
      <c r="T200" s="62">
        <f t="shared" si="204"/>
        <v>385.34882903640874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138.79064620923972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138.79064620923972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138.79064620923972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138.79064620923972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138.79064620923972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138.79064620923972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138.79064620923972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138.79064620923972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138.79064620923972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1173.9622163055849</v>
      </c>
      <c r="H201" s="70">
        <f t="shared" si="192"/>
        <v>689.73876672061419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138.81162579379938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183.71939089321978</v>
      </c>
      <c r="T201" s="62">
        <f t="shared" si="204"/>
        <v>385.34882903640874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138.81162579379938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138.81162579379938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138.81162579379938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138.81162579379938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138.81162579379938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138.81162579379938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138.81162579379938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138.81162579379938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138.81162579379938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1179.656358479361</v>
      </c>
      <c r="H202" s="70">
        <f t="shared" si="192"/>
        <v>691.02350754857252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138.83224142947026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183.71939089321978</v>
      </c>
      <c r="T202" s="62">
        <f t="shared" si="204"/>
        <v>385.34882903640874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138.83224142947026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138.83224142947026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138.83224142947026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138.83224142947026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138.83224142947026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138.83224142947026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138.83224142947026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138.83224142947026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138.83224142947026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102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1185.3498702848967</v>
      </c>
      <c r="H203" s="70">
        <f t="shared" si="192"/>
        <v>692.30810614969641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138.85249942995191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183.71939089321978</v>
      </c>
      <c r="T203" s="62">
        <f t="shared" si="204"/>
        <v>385.34882903640874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138.85249942995191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138.85249942995191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138.85249942995191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138.85249942995191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138.85249942995191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138.85249942995191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138.85249942995191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138.85249942995191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138.85249942995191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11" sqref="M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2.2999999999999998</v>
      </c>
      <c r="C6" s="156">
        <f ca="1">IF(OR('Données projet'!B9="",'Données projet'!C9="",'Données projet'!C9=0%),0,Calculateur!S3)</f>
        <v>183.71939089321978</v>
      </c>
      <c r="D6" s="156">
        <f>IF(OR('Données projet'!B9="",'Données projet'!C9="",'Données projet'!C9=0%),0,Calculateur!T3)</f>
        <v>385.34882903640874</v>
      </c>
      <c r="E6" s="156">
        <f ca="1">MIN(C6,D6)</f>
        <v>183.71939089321978</v>
      </c>
      <c r="F6" s="156">
        <f ca="1">E6*B6</f>
        <v>422.55459905440546</v>
      </c>
      <c r="G6" s="156">
        <f ca="1">F6*(100%-'Données projet'!$C$24)*(100%-'Données projet'!$C$25)*(100%-'Données projet'!$C$26)*(100%-'Données projet'!$C$27)</f>
        <v>380.29913914896491</v>
      </c>
      <c r="H6" s="157">
        <f>IF(OR('Données projet'!B9="",'Données projet'!C9="",'Données projet'!C9=0%),0,AVERAGE(Calculateur!$AC$3:$AC$33)*B6)</f>
        <v>22.273158564957299</v>
      </c>
      <c r="I6" s="158">
        <f>H6*(100%-'Données projet'!$C$24)*(100%-'Données projet'!$C$25)*(100%-'Données projet'!$C$26)*(100%-'Données projet'!$C$27)</f>
        <v>20.045842708461571</v>
      </c>
      <c r="J6" s="159">
        <f>IF(OR('Données projet'!B9="",'Données projet'!C9="",'Données projet'!C9=0%),0,SUM(Calculateur!$V$3:$V$33)*VLOOKUP('Données projet'!$B$9,Paramètres!$A$1:$I$89,9,0)*B6)</f>
        <v>162.83999999999997</v>
      </c>
      <c r="K6" s="160">
        <f>J6*(100%-'Données projet'!$C$24)*(100%-'Données projet'!$C$25)*(100%-'Données projet'!$C$26)*(100%-'Données projet'!$C$27)</f>
        <v>146.55599999999998</v>
      </c>
      <c r="L6" s="161">
        <f ca="1">G6+I6+K6</f>
        <v>546.90098185742647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422.55459905440546</v>
      </c>
      <c r="G16" s="175">
        <f t="shared" ca="1" si="3"/>
        <v>380.29913914896491</v>
      </c>
      <c r="H16" s="176">
        <f t="shared" si="3"/>
        <v>22.273158564957299</v>
      </c>
      <c r="I16" s="176">
        <f t="shared" si="3"/>
        <v>20.045842708461571</v>
      </c>
      <c r="J16" s="177">
        <f t="shared" si="3"/>
        <v>162.83999999999997</v>
      </c>
      <c r="K16" s="177">
        <f t="shared" si="3"/>
        <v>146.55599999999998</v>
      </c>
      <c r="L16" s="178">
        <f t="shared" ca="1" si="3"/>
        <v>546.90098185742647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0" zoomScale="90" zoomScaleNormal="90" workbookViewId="0">
      <selection activeCell="U29" sqref="U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4898.839861432858</v>
      </c>
      <c r="U10" s="190">
        <f>'Données projet'!D9</f>
        <v>2.2999999999999998</v>
      </c>
      <c r="V10" s="189">
        <f>U10*T10</f>
        <v>11267.331681295573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3986/2.3</f>
        <v>1733.0434782608697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1610/2.3</f>
        <v>700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2110/2.3</f>
        <v>917.39130434782612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15</v>
      </c>
      <c r="D23" s="194">
        <f>B23*C23</f>
        <v>420</v>
      </c>
      <c r="E23" s="206"/>
      <c r="F23" s="261"/>
      <c r="H23" s="203">
        <v>3</v>
      </c>
      <c r="I23" s="204">
        <f>700</f>
        <v>700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2397.6340951969669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15527.991025038698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35</v>
      </c>
      <c r="D25" s="194">
        <f t="shared" si="2"/>
        <v>1820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370</v>
      </c>
      <c r="Q25" s="265"/>
      <c r="R25" s="25"/>
      <c r="S25" s="198" t="s">
        <v>266</v>
      </c>
      <c r="T25" s="342">
        <f ca="1">T23-T24</f>
        <v>-13130.356929841731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50</v>
      </c>
      <c r="D27" s="194">
        <f t="shared" si="2"/>
        <v>16250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6751.3004456689996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370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354.06698564593302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338.82008195783072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324.22974350031643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310.26769712948953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296.9068872052531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284.1214231629217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271.88652934250882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260.17849697847743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248.97463825691619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238.253242351116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227.99353335035025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218.17563000033522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208.78050717735425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199.7899590213917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191.18656365683412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182.95364943237723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175.07526261471506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167.53613647341157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160.32166169704456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153.4178580832963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146.81134744813039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140.48932770156023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134.43954803977056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128.6502852055221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123.11032077083455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117.80891939792782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112.73580803629457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107.88115601559291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103.23555599578268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98.790005737591116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94.535890657981909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90.464967136824839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86.569346542416127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82.841479944895823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2025-06-03T14:46:14Z</dcterms:modified>
</cp:coreProperties>
</file>