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Unicoque\2_EARL Domaine de Lescure - Fabien Cardetti\"/>
    </mc:Choice>
  </mc:AlternateContent>
  <xr:revisionPtr revIDLastSave="0" documentId="13_ncr:1_{A92CC1E8-0F1A-4E9B-8924-CF28625B7BA1}" xr6:coauthVersionLast="47" xr6:coauthVersionMax="47" xr10:uidLastSave="{00000000-0000-0000-0000-000000000000}"/>
  <bookViews>
    <workbookView xWindow="-108" yWindow="-108" windowWidth="23256" windowHeight="12576" firstSheet="3" activeTab="3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E140" i="5" s="1"/>
  <c r="F139" i="5"/>
  <c r="G139" i="5"/>
  <c r="H139" i="5"/>
  <c r="H140" i="5" s="1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13" i="5" l="1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L100" i="5"/>
  <c r="L103" i="5" s="1"/>
  <c r="L114" i="5" s="1"/>
  <c r="J73" i="5"/>
  <c r="J76" i="5" s="1"/>
  <c r="J87" i="5" s="1"/>
  <c r="J46" i="5"/>
  <c r="J49" i="5" s="1"/>
  <c r="J60" i="5" s="1"/>
  <c r="D127" i="5"/>
  <c r="D130" i="5" s="1"/>
  <c r="D141" i="5" s="1"/>
  <c r="L127" i="5"/>
  <c r="L130" i="5" s="1"/>
  <c r="L141" i="5" s="1"/>
  <c r="C127" i="5"/>
  <c r="C130" i="5" s="1"/>
  <c r="C141" i="5" s="1"/>
  <c r="E100" i="5"/>
  <c r="E103" i="5" s="1"/>
  <c r="E114" i="5" s="1"/>
  <c r="K73" i="5"/>
  <c r="K76" i="5" s="1"/>
  <c r="K87" i="5" s="1"/>
  <c r="C46" i="5"/>
  <c r="C49" i="5" s="1"/>
  <c r="C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F73" i="5"/>
  <c r="F76" i="5" s="1"/>
  <c r="F87" i="5" s="1"/>
  <c r="K46" i="5"/>
  <c r="K49" i="5" s="1"/>
  <c r="K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F46" i="5"/>
  <c r="F49" i="5" s="1"/>
  <c r="F60" i="5" s="1"/>
  <c r="H127" i="5"/>
  <c r="H130" i="5" s="1"/>
  <c r="H141" i="5" s="1"/>
  <c r="I100" i="5"/>
  <c r="I103" i="5" s="1"/>
  <c r="I114" i="5" s="1"/>
  <c r="G73" i="5"/>
  <c r="G76" i="5" s="1"/>
  <c r="G87" i="5" s="1"/>
  <c r="G46" i="5"/>
  <c r="G49" i="5" s="1"/>
  <c r="G60" i="5" s="1"/>
  <c r="E19" i="5"/>
  <c r="E22" i="5" s="1"/>
  <c r="E33" i="5" s="1"/>
  <c r="I19" i="5"/>
  <c r="I22" i="5" s="1"/>
  <c r="I33" i="5" s="1"/>
  <c r="F19" i="5"/>
  <c r="F22" i="5" s="1"/>
  <c r="F33" i="5" s="1"/>
  <c r="J19" i="5"/>
  <c r="J22" i="5" s="1"/>
  <c r="J33" i="5" s="1"/>
  <c r="C19" i="5"/>
  <c r="C22" i="5" s="1"/>
  <c r="D19" i="5"/>
  <c r="D22" i="5" s="1"/>
  <c r="D33" i="5" s="1"/>
  <c r="H19" i="5"/>
  <c r="H22" i="5" s="1"/>
  <c r="H33" i="5" s="1"/>
  <c r="L19" i="5"/>
  <c r="L22" i="5" s="1"/>
  <c r="L33" i="5" s="1"/>
  <c r="G19" i="5"/>
  <c r="G22" i="5" s="1"/>
  <c r="G33" i="5" s="1"/>
  <c r="K19" i="5"/>
  <c r="K22" i="5" s="1"/>
  <c r="K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<sst xmlns="http://schemas.openxmlformats.org/spreadsheetml/2006/main" count="885" uniqueCount="347">
  <si>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</si>
  <si>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</si>
  <si>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</si>
  <si>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</si>
  <si>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</si>
  <si>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</si>
  <si>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</si>
  <si>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</si>
  <si>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</si>
  <si>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</si>
  <si>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</si>
  <si>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</si>
  <si>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</si>
  <si>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</si>
  <si>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</si>
  <si>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</si>
  <si>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</si>
  <si>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</si>
  <si>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</si>
  <si>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</si>
  <si>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</si>
  <si>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</si>
  <si>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</si>
  <si>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</si>
  <si>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</si>
  <si>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</si>
  <si>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</si>
  <si>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</si>
  <si>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</si>
  <si>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</si>
  <si>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</si>
  <si>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</si>
  <si>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</si>
  <si>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</si>
  <si>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</si>
  <si>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</si>
  <si>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</si>
  <si>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</si>
  <si>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</si>
  <si>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</si>
  <si>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</si>
  <si>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</si>
  <si>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</si>
  <si>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</si>
  <si>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</si>
  <si>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</si>
  <si>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</si>
  <si>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</si>
  <si>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</si>
  <si>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</si>
  <si>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</si>
  <si>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</si>
  <si>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</si>
  <si>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</si>
  <si>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</si>
  <si>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</si>
  <si>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</si>
  <si>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</si>
  <si>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</si>
  <si>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</si>
  <si>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</si>
  <si>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</si>
  <si>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</si>
  <si>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</si>
  <si>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</si>
  <si>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</si>
  <si>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</si>
  <si>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</si>
  <si>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</si>
  <si>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</si>
  <si>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</si>
  <si>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</si>
  <si>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</si>
  <si>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</si>
  <si>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</si>
  <si>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</si>
  <si>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</si>
  <si>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</si>
  <si>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</si>
  <si>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</si>
  <si>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</si>
  <si>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</si>
  <si>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</si>
  <si>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</si>
  <si>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</si>
  <si>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</si>
  <si>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</si>
  <si>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</si>
  <si>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</si>
  <si>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</si>
  <si>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</si>
  <si>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</si>
  <si>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</si>
  <si>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</si>
  <si>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</si>
  <si>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</si>
  <si>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</si>
  <si>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</si>
  <si>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</si>
  <si>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</si>
  <si>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</si>
  <si>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</si>
  <si>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</si>
  <si>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</si>
  <si>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</si>
  <si>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</si>
  <si>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</si>
  <si>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</si>
  <si>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</si>
  <si>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</si>
  <si>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</si>
  <si>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</si>
  <si>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</si>
  <si>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</si>
  <si>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</si>
  <si>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</si>
  <si>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</si>
  <si>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</si>
  <si>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</si>
  <si>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</si>
  <si>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</si>
  <si>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</si>
  <si>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</si>
  <si>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</si>
  <si>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</si>
  <si>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</si>
  <si>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</si>
  <si>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</si>
  <si>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</si>
  <si>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</si>
  <si>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</si>
  <si>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</si>
  <si>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</si>
  <si>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</si>
  <si>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</si>
  <si>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</si>
  <si>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</si>
  <si>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</si>
  <si>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</si>
  <si>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</si>
  <si>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</si>
  <si>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</si>
  <si>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</si>
  <si>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</si>
  <si>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</si>
  <si>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</si>
  <si>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</si>
  <si>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</si>
  <si>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</si>
  <si>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</si>
  <si>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</si>
  <si>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</si>
  <si>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</si>
  <si>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</si>
  <si>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</si>
  <si>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</si>
  <si>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</si>
  <si>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</si>
  <si>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</si>
  <si>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</si>
  <si>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</si>
  <si>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</si>
  <si>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</si>
  <si>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</si>
  <si>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</si>
  <si>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</si>
  <si>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</si>
  <si>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</si>
  <si>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</si>
  <si>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</si>
  <si>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</si>
  <si>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</si>
  <si>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</si>
  <si>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</si>
  <si>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</si>
  <si>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</si>
  <si>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</si>
  <si>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</si>
  <si>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</si>
  <si>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</si>
  <si>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</si>
  <si>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</si>
  <si>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</si>
  <si>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</si>
  <si>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</si>
  <si>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</si>
  <si>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</si>
  <si>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</si>
  <si>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</si>
  <si>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</si>
  <si>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</si>
  <si>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</si>
  <si>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</si>
  <si>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</si>
  <si>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</si>
  <si>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</si>
  <si>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</si>
  <si>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</si>
  <si>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</si>
  <si>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</si>
  <si>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</si>
  <si>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</si>
  <si>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</si>
  <si>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</si>
  <si>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</si>
  <si>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</si>
  <si>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</si>
  <si>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</si>
  <si>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</si>
  <si>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</si>
  <si>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</si>
  <si>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</si>
  <si>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</si>
  <si>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</si>
  <si>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</si>
  <si>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</si>
  <si>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</si>
  <si>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</si>
  <si>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</si>
  <si>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</si>
  <si>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</si>
  <si>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</si>
  <si>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</si>
  <si>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</si>
  <si>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</si>
  <si>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</si>
  <si>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</si>
  <si>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</si>
  <si>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</si>
  <si>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</si>
  <si>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</si>
  <si>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</si>
  <si>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</si>
  <si>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</si>
  <si>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</si>
  <si>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</si>
  <si>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</si>
  <si>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</si>
  <si>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</si>
  <si>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</si>
  <si>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</si>
  <si>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</si>
  <si>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</si>
  <si>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</si>
  <si>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</si>
  <si>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</si>
  <si>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</si>
  <si>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</si>
  <si>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</si>
  <si>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</si>
  <si>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</si>
  <si>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</si>
  <si>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</si>
  <si>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</si>
  <si>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</si>
  <si>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</si>
  <si>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</si>
  <si>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</si>
  <si>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</si>
  <si>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</si>
  <si>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</si>
  <si>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</si>
  <si>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</si>
  <si>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</si>
  <si>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</si>
  <si>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</si>
  <si>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</si>
  <si>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</si>
  <si>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</si>
  <si>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</si>
  <si>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</si>
  <si>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</si>
  <si>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</si>
  <si>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</si>
  <si>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</si>
  <si>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</si>
  <si>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</si>
  <si>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</si>
  <si>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</si>
  <si>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</si>
  <si>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</si>
  <si>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</si>
  <si>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</si>
  <si>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</si>
  <si>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</si>
  <si>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</si>
  <si>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</si>
  <si>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</si>
  <si>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</si>
  <si>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</si>
  <si>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</si>
  <si>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</si>
  <si>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</si>
  <si>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</si>
  <si>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</si>
  <si>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</si>
  <si>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</si>
  <si>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</si>
  <si>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</si>
  <si>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</si>
  <si>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</si>
  <si>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</si>
  <si>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</si>
  <si>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</si>
  <si>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</si>
  <si>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</si>
  <si>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</si>
  <si>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</si>
  <si>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</si>
  <si>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</si>
  <si>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</si>
  <si>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</si>
  <si>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</si>
  <si>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</si>
  <si>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</si>
  <si>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</si>
  <si>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</si>
  <si>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</si>
  <si>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</si>
  <si>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</si>
  <si>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</si>
  <si>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</si>
  <si>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</si>
  <si>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</si>
  <si>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</si>
  <si>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</si>
  <si>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</si>
  <si>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</si>
  <si>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</si>
  <si>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</si>
  <si>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</si>
  <si>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</si>
  <si>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</si>
  <si>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</si>
  <si>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</si>
  <si>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</si>
  <si>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</si>
  <si>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</si>
  <si>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</si>
  <si>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</si>
  <si>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</si>
  <si>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</si>
  <si>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</si>
  <si>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</si>
  <si>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</si>
  <si>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</si>
  <si>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82370 Campsas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</si>
</sst>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70" zoomScaleNormal="70" workbookViewId="0">
      <selection activeCell="B20" sqref="B20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2.7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2.7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44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660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5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0.75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124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96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96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v>18.600000000000001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v>21.3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Climat Sec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cultures-Climat Sec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56.92499999999999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56.92499999999999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99.103714285714275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99.103714285714275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156.02871428571427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156.02871428571427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1.2595213083053602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1.2595213083053602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-17.003537662122366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-17.003537662122366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abSelected="1" topLeftCell="A102" zoomScale="70" zoomScaleNormal="70" workbookViewId="0">
      <selection activeCell="E136" sqref="E136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1.2595213083053602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1.2595213083053602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20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20</v>
      </c>
    </row>
    <row r="8" spans="1:15" x14ac:dyDescent="0.3">
      <c r="B8" s="7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332</v>
      </c>
      <c r="C10" s="39">
        <f>C7*'(ne pas modifier) BDD_REF'!$B$206 + (C8+C9)*'(ne pas modifier) BDD_REF'!$B$207</f>
        <v>0.32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0.32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2.2000000000000002E-2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2.2000000000000002E-2</v>
      </c>
    </row>
    <row r="12" spans="1:15" x14ac:dyDescent="0.3">
      <c r="B12" s="19" t="s">
        <v>334</v>
      </c>
      <c r="C12" s="39">
        <f>(C7+C8+C9)*'(ne pas modifier) BDD_REF'!$B$221*'(ne pas modifier) BDD_REF'!$B$209</f>
        <v>5.2799999999999993E-2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5.2799999999999993E-2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65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65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0.19961499999999999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0.19961499999999999</v>
      </c>
    </row>
    <row r="20" spans="1:108" x14ac:dyDescent="0.3">
      <c r="B20" s="7" t="s">
        <v>325</v>
      </c>
      <c r="C20" s="80">
        <v>75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75</v>
      </c>
    </row>
    <row r="21" spans="1:108" x14ac:dyDescent="0.3">
      <c r="B21" s="3" t="s">
        <v>185</v>
      </c>
      <c r="C21" s="39">
        <f>(C20*'(ne pas modifier) BDD_REF'!$B$210)/1000</f>
        <v>4.2750000000000002E-3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4.2750000000000002E-3</v>
      </c>
    </row>
    <row r="22" spans="1:108" s="16" customFormat="1" x14ac:dyDescent="0.3">
      <c r="A22" s="18"/>
      <c r="B22" s="19" t="s">
        <v>186</v>
      </c>
      <c r="C22" s="81">
        <f>C19+C21</f>
        <v>0.20388999999999999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0.20388999999999999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25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25</v>
      </c>
    </row>
    <row r="24" spans="1:108" x14ac:dyDescent="0.3">
      <c r="B24" s="7" t="s">
        <v>327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0.12644999999999998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0.12644999999999998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329</v>
      </c>
      <c r="C28" s="80">
        <v>1.75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1.75</v>
      </c>
    </row>
    <row r="29" spans="1:108" x14ac:dyDescent="0.3">
      <c r="B29" s="7" t="s">
        <v>330</v>
      </c>
      <c r="C29" s="80">
        <v>0.15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0.15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1.949385E-2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1.949385E-2</v>
      </c>
    </row>
    <row r="32" spans="1:108" s="16" customFormat="1" x14ac:dyDescent="0.3">
      <c r="A32" s="18"/>
      <c r="B32" s="19" t="s">
        <v>187</v>
      </c>
      <c r="C32" s="81">
        <f>C25+C26+C31</f>
        <v>0.14594384999999999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0.14594384999999999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0.51423985000000005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0.51423985000000005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30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30</v>
      </c>
    </row>
    <row r="35" spans="1:108" x14ac:dyDescent="0.3">
      <c r="B35" s="7" t="s">
        <v>317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0.48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0.48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3.3000000000000002E-2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3.3000000000000002E-2</v>
      </c>
    </row>
    <row r="39" spans="1:108" x14ac:dyDescent="0.3">
      <c r="B39" s="19" t="s">
        <v>334</v>
      </c>
      <c r="C39" s="39">
        <f>(C34+C35+C36)*'(ne pas modifier) BDD_REF'!$B$221*'(ne pas modifier) BDD_REF'!$B$209</f>
        <v>7.9199999999999993E-2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7.9199999999999993E-2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65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65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0.19961499999999999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0.19961499999999999</v>
      </c>
    </row>
    <row r="47" spans="1:108" x14ac:dyDescent="0.3">
      <c r="B47" s="7" t="s">
        <v>325</v>
      </c>
      <c r="C47" s="80">
        <v>90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90</v>
      </c>
    </row>
    <row r="48" spans="1:108" x14ac:dyDescent="0.3">
      <c r="B48" s="3" t="s">
        <v>185</v>
      </c>
      <c r="C48" s="39">
        <f>(C47*'(ne pas modifier) BDD_REF'!$B$210)/1000</f>
        <v>5.13E-3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5.13E-3</v>
      </c>
    </row>
    <row r="49" spans="1:108" s="16" customFormat="1" x14ac:dyDescent="0.3">
      <c r="A49" s="18"/>
      <c r="B49" s="19" t="s">
        <v>186</v>
      </c>
      <c r="C49" s="81">
        <f>C46+C48</f>
        <v>0.20474499999999998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0.20474499999999998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35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35</v>
      </c>
    </row>
    <row r="51" spans="1:108" x14ac:dyDescent="0.3">
      <c r="B51" s="7" t="s">
        <v>327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0.18604999999999999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0.18604999999999999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329</v>
      </c>
      <c r="C55" s="80">
        <v>1.75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1.75</v>
      </c>
    </row>
    <row r="56" spans="1:108" x14ac:dyDescent="0.3">
      <c r="B56" s="7" t="s">
        <v>330</v>
      </c>
      <c r="C56" s="80">
        <v>0.15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0.15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1.949385E-2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1.949385E-2</v>
      </c>
    </row>
    <row r="59" spans="1:108" s="16" customFormat="1" x14ac:dyDescent="0.3">
      <c r="A59" s="18"/>
      <c r="B59" s="19" t="s">
        <v>187</v>
      </c>
      <c r="C59" s="81">
        <f>C52+C53+C58</f>
        <v>0.20554385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0.20554385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0.65689785000000001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0.65689785000000001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40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40</v>
      </c>
    </row>
    <row r="62" spans="1:108" x14ac:dyDescent="0.3">
      <c r="B62" s="7" t="s">
        <v>317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332</v>
      </c>
      <c r="C64" s="39">
        <f>C61*'(ne pas modifier) BDD_REF'!$B$206 + (C62+C63)*'(ne pas modifier) BDD_REF'!$B$207</f>
        <v>0.64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0.64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4.4000000000000004E-2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4.4000000000000004E-2</v>
      </c>
    </row>
    <row r="66" spans="1:108" x14ac:dyDescent="0.3">
      <c r="B66" s="19" t="s">
        <v>334</v>
      </c>
      <c r="C66" s="39">
        <f>(C61+C62+C63)*'(ne pas modifier) BDD_REF'!$B$221*'(ne pas modifier) BDD_REF'!$B$209</f>
        <v>0.10559999999999999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0.10559999999999999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90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90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0.27638999999999997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0.27638999999999997</v>
      </c>
    </row>
    <row r="74" spans="1:108" x14ac:dyDescent="0.3">
      <c r="B74" s="7" t="s">
        <v>325</v>
      </c>
      <c r="C74" s="80">
        <v>120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120</v>
      </c>
    </row>
    <row r="75" spans="1:108" x14ac:dyDescent="0.3">
      <c r="B75" s="3" t="s">
        <v>185</v>
      </c>
      <c r="C75" s="39">
        <f>(C74*'(ne pas modifier) BDD_REF'!$B$210)/1000</f>
        <v>6.8399999999999997E-3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6.8399999999999997E-3</v>
      </c>
    </row>
    <row r="76" spans="1:108" s="16" customFormat="1" x14ac:dyDescent="0.3">
      <c r="A76" s="18"/>
      <c r="B76" s="19" t="s">
        <v>186</v>
      </c>
      <c r="C76" s="81">
        <f>C73+C75</f>
        <v>0.28322999999999998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0.28322999999999998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35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35</v>
      </c>
    </row>
    <row r="78" spans="1:108" x14ac:dyDescent="0.3">
      <c r="B78" s="7" t="s">
        <v>327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0.23114999999999997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0.23114999999999997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>
        <v>0.1875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0.1875</v>
      </c>
    </row>
    <row r="82" spans="1:108" x14ac:dyDescent="0.3">
      <c r="B82" s="7" t="s">
        <v>329</v>
      </c>
      <c r="C82" s="80">
        <v>1.75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1.75</v>
      </c>
    </row>
    <row r="83" spans="1:108" x14ac:dyDescent="0.3">
      <c r="B83" s="7" t="s">
        <v>330</v>
      </c>
      <c r="C83" s="80">
        <v>0.15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0.15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2.0620537499999998E-2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2.0620537499999998E-2</v>
      </c>
    </row>
    <row r="86" spans="1:108" s="16" customFormat="1" x14ac:dyDescent="0.3">
      <c r="A86" s="18"/>
      <c r="B86" s="19" t="s">
        <v>187</v>
      </c>
      <c r="C86" s="81">
        <f>C79+C80+C85</f>
        <v>0.25177053749999995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0.25177053749999995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0.86381253749999987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0.86381253749999987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50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50</v>
      </c>
    </row>
    <row r="89" spans="1:108" x14ac:dyDescent="0.3">
      <c r="B89" s="7" t="s">
        <v>317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332</v>
      </c>
      <c r="C91" s="39">
        <f>C88*'(ne pas modifier) BDD_REF'!$B$206 + (C89+C90)*'(ne pas modifier) BDD_REF'!$B$207</f>
        <v>0.8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0.8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5.5E-2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5.5E-2</v>
      </c>
    </row>
    <row r="93" spans="1:108" x14ac:dyDescent="0.3">
      <c r="B93" s="19" t="s">
        <v>334</v>
      </c>
      <c r="C93" s="39">
        <f>(C88+C89+C90)*'(ne pas modifier) BDD_REF'!$B$221*'(ne pas modifier) BDD_REF'!$B$209</f>
        <v>0.13200000000000001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0.13200000000000001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140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140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0.42993999999999993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0.42993999999999993</v>
      </c>
    </row>
    <row r="101" spans="1:108" x14ac:dyDescent="0.3">
      <c r="B101" s="7" t="s">
        <v>325</v>
      </c>
      <c r="C101" s="80">
        <v>150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150</v>
      </c>
    </row>
    <row r="102" spans="1:108" x14ac:dyDescent="0.3">
      <c r="B102" s="3" t="s">
        <v>185</v>
      </c>
      <c r="C102" s="39">
        <f>(C101*'(ne pas modifier) BDD_REF'!$B$210)/1000</f>
        <v>8.5500000000000003E-3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8.5500000000000003E-3</v>
      </c>
    </row>
    <row r="103" spans="1:108" s="16" customFormat="1" x14ac:dyDescent="0.3">
      <c r="A103" s="18"/>
      <c r="B103" s="19" t="s">
        <v>186</v>
      </c>
      <c r="C103" s="81">
        <f>C100+C102</f>
        <v>0.43848999999999994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0.43848999999999994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20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20</v>
      </c>
    </row>
    <row r="105" spans="1:108" x14ac:dyDescent="0.3">
      <c r="B105" s="7" t="s">
        <v>327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0.2545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0.2545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>
        <v>0.1875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0.1875</v>
      </c>
    </row>
    <row r="109" spans="1:108" x14ac:dyDescent="0.3">
      <c r="B109" s="7" t="s">
        <v>329</v>
      </c>
      <c r="C109" s="80">
        <v>3.1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3.1</v>
      </c>
    </row>
    <row r="110" spans="1:108" x14ac:dyDescent="0.3">
      <c r="B110" s="7" t="s">
        <v>330</v>
      </c>
      <c r="C110" s="80">
        <v>7.68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7.68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0.2220093075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0.2220093075</v>
      </c>
    </row>
    <row r="113" spans="1:108" s="16" customFormat="1" x14ac:dyDescent="0.3">
      <c r="A113" s="18"/>
      <c r="B113" s="19" t="s">
        <v>187</v>
      </c>
      <c r="C113" s="81">
        <f>C106+C107+C112</f>
        <v>0.47650930749999998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0.47650930749999998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1.3260143074999999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1.3260143074999999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60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60</v>
      </c>
    </row>
    <row r="116" spans="1:108" x14ac:dyDescent="0.3">
      <c r="B116" s="7" t="s">
        <v>317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318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0.96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0.96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6.6000000000000003E-2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6.6000000000000003E-2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0.15839999999999999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0.15839999999999999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155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155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0.47600499999999996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0.47600499999999996</v>
      </c>
    </row>
    <row r="128" spans="1:108" x14ac:dyDescent="0.3">
      <c r="B128" s="7" t="s">
        <v>325</v>
      </c>
      <c r="C128" s="80">
        <v>180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180</v>
      </c>
    </row>
    <row r="129" spans="1:108" x14ac:dyDescent="0.3">
      <c r="B129" s="3" t="s">
        <v>185</v>
      </c>
      <c r="C129" s="39">
        <f>(C128*'(ne pas modifier) BDD_REF'!$B$210)/1000</f>
        <v>1.026E-2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1.026E-2</v>
      </c>
    </row>
    <row r="130" spans="1:108" s="16" customFormat="1" x14ac:dyDescent="0.3">
      <c r="A130" s="18"/>
      <c r="B130" s="19" t="s">
        <v>186</v>
      </c>
      <c r="C130" s="81">
        <f>C127+C129</f>
        <v>0.48626499999999995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0.48626499999999995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20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20</v>
      </c>
    </row>
    <row r="132" spans="1:108" x14ac:dyDescent="0.3">
      <c r="B132" s="7" t="s">
        <v>327</v>
      </c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0.29959999999999998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0.29959999999999998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v>0.1875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0.1875</v>
      </c>
    </row>
    <row r="136" spans="1:108" x14ac:dyDescent="0.3">
      <c r="B136" s="7" t="s">
        <v>329</v>
      </c>
      <c r="C136" s="80">
        <v>3.55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3.55</v>
      </c>
    </row>
    <row r="137" spans="1:108" x14ac:dyDescent="0.3">
      <c r="B137" s="7" t="s">
        <v>330</v>
      </c>
      <c r="C137" s="80">
        <v>9.9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9.9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0.28185003749999998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0.28185003749999998</v>
      </c>
    </row>
    <row r="140" spans="1:108" s="16" customFormat="1" x14ac:dyDescent="0.3">
      <c r="A140" s="18"/>
      <c r="B140" s="19" t="s">
        <v>187</v>
      </c>
      <c r="C140" s="81">
        <f>C133+C134+C139</f>
        <v>0.58145003750000002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0.58145003750000002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1.5609330375000001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1.5609330375000001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4.9218975824999998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4.9218975824999998</v>
      </c>
    </row>
    <row r="143" spans="1:108" x14ac:dyDescent="0.3">
      <c r="B143" s="71" t="s">
        <v>223</v>
      </c>
      <c r="C143" s="71">
        <f>(C142-C5*5)</f>
        <v>-1.3757089590268015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-3.7144141893723641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-3.7144141893723641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2.4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2.4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3.72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3.72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5.04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5.04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6.36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6.36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6.6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6.6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7.7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7.7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8.8000000000000007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8.8000000000000007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9.9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9.9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11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11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12.1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12.1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12.46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12.46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12.82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12.82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13.18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13.18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13.54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13.54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13.9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13.9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13.98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13.98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14.06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14.06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14.14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14.14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14.22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14.22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14.3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14.3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210.22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210.22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99.103714285714275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99.103714285714275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43.1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43.1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41.5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41.5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0.75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0.75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56.92499999999999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56.92499999999999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-3.7144141893723641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99.103714285714275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56.92499999999999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159.74312847508662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-3.7144141893723641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89.193342857142852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56.92499999999999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135.22092276080093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2022-12-09T11:43:42Z</dcterms:modified>
</cp:coreProperties>
</file>