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Unicoque\9_SCEA Novo Agri - Bertrand Petit Unicoque\"/>
    </mc:Choice>
  </mc:AlternateContent>
  <xr:revisionPtr revIDLastSave="0" documentId="13_ncr:1_{7FAADC5C-48EB-4EA9-998E-46C1182D8B92}" xr6:coauthVersionLast="47" xr6:coauthVersionMax="47" xr10:uidLastSave="{00000000-0000-0000-0000-000000000000}"/>
  <bookViews>
    <workbookView xWindow="-108" yWindow="-108" windowWidth="23256" windowHeight="12576" tabRatio="699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8" i="2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L59" i="5" l="1"/>
  <c r="H59" i="5"/>
  <c r="D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C73" i="5"/>
  <c r="C76" i="5" s="1"/>
  <c r="C87" i="5" s="1"/>
  <c r="E46" i="5"/>
  <c r="E49" i="5" s="1"/>
  <c r="E60" i="5" s="1"/>
  <c r="I46" i="5"/>
  <c r="I49" i="5" s="1"/>
  <c r="I60" i="5" s="1"/>
  <c r="E100" i="5"/>
  <c r="E103" i="5" s="1"/>
  <c r="E114" i="5" s="1"/>
  <c r="I100" i="5"/>
  <c r="I103" i="5" s="1"/>
  <c r="I114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K73" i="5"/>
  <c r="K76" i="5" s="1"/>
  <c r="K87" i="5" s="1"/>
  <c r="K46" i="5"/>
  <c r="K49" i="5" s="1"/>
  <c r="K60" i="5" s="1"/>
  <c r="C46" i="5"/>
  <c r="C49" i="5" s="1"/>
  <c r="C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G73" i="5"/>
  <c r="G76" i="5" s="1"/>
  <c r="G87" i="5" s="1"/>
  <c r="G46" i="5"/>
  <c r="G49" i="5" s="1"/>
  <c r="G60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<sst xmlns="http://schemas.openxmlformats.org/spreadsheetml/2006/main" count="885" uniqueCount="347">
  <si>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</si>
  <si>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</si>
  <si>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</si>
  <si>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</si>
  <si>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</si>
  <si>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</si>
  <si>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</si>
  <si>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</si>
  <si>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</si>
  <si>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</si>
  <si>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</si>
  <si>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</si>
  <si>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</si>
  <si>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</si>
  <si>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</si>
  <si>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</si>
  <si>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</si>
  <si>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</si>
  <si>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</si>
  <si>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</si>
  <si>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</si>
  <si>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</si>
  <si>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</si>
  <si>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</si>
  <si>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</si>
  <si>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</si>
  <si>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</si>
  <si>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</si>
  <si>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</si>
  <si>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</si>
  <si>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</si>
  <si>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</si>
  <si>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</si>
  <si>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</si>
  <si>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</si>
  <si>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</si>
  <si>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</si>
  <si>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</si>
  <si>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</si>
  <si>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</si>
  <si>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</si>
  <si>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</si>
  <si>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</si>
  <si>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</si>
  <si>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</si>
  <si>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</si>
  <si>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</si>
  <si>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</si>
  <si>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</si>
  <si>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</si>
  <si>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</si>
  <si>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</si>
  <si>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</si>
  <si>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</si>
  <si>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</si>
  <si>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</si>
  <si>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</si>
  <si>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</si>
  <si>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</si>
  <si>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</si>
  <si>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</si>
  <si>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</si>
  <si>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</si>
  <si>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</si>
  <si>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</si>
  <si>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</si>
  <si>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</si>
  <si>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</si>
  <si>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</si>
  <si>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</si>
  <si>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</si>
  <si>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</si>
  <si>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</si>
  <si>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</si>
  <si>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</si>
  <si>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</si>
  <si>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</si>
  <si>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</si>
  <si>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</si>
  <si>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</si>
  <si>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</si>
  <si>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</si>
  <si>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</si>
  <si>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</si>
  <si>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</si>
  <si>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</si>
  <si>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</si>
  <si>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</si>
  <si>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</si>
  <si>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</si>
  <si>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</si>
  <si>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</si>
  <si>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</si>
  <si>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</si>
  <si>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</si>
  <si>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</si>
  <si>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</si>
  <si>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</si>
  <si>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</si>
  <si>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</si>
  <si>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</si>
  <si>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</si>
  <si>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</si>
  <si>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</si>
  <si>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</si>
  <si>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</si>
  <si>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</si>
  <si>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</si>
  <si>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</si>
  <si>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</si>
  <si>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</si>
  <si>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</si>
  <si>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</si>
  <si>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</si>
  <si>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</si>
  <si>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</si>
  <si>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</si>
  <si>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</si>
  <si>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</si>
  <si>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</si>
  <si>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</si>
  <si>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</si>
  <si>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</si>
  <si>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</si>
  <si>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</si>
  <si>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</si>
  <si>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</si>
  <si>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</si>
  <si>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</si>
  <si>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</si>
  <si>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</si>
  <si>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</si>
  <si>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</si>
  <si>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</si>
  <si>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</si>
  <si>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</si>
  <si>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</si>
  <si>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</si>
  <si>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</si>
  <si>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</si>
  <si>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</si>
  <si>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</si>
  <si>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</si>
  <si>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</si>
  <si>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</si>
  <si>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</si>
  <si>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</si>
  <si>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</si>
  <si>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</si>
  <si>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</si>
  <si>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</si>
  <si>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</si>
  <si>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</si>
  <si>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</si>
  <si>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</si>
  <si>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</si>
  <si>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</si>
  <si>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</si>
  <si>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</si>
  <si>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</si>
  <si>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</si>
  <si>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</si>
  <si>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</si>
  <si>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</si>
  <si>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</si>
  <si>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</si>
  <si>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</si>
  <si>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</si>
  <si>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</si>
  <si>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</si>
  <si>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</si>
  <si>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</si>
  <si>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</si>
  <si>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</si>
  <si>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</si>
  <si>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</si>
  <si>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</si>
  <si>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</si>
  <si>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</si>
  <si>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</si>
  <si>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</si>
  <si>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</si>
  <si>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</si>
  <si>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</si>
  <si>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</si>
  <si>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</si>
  <si>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</si>
  <si>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</si>
  <si>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</si>
  <si>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</si>
  <si>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</si>
  <si>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</si>
  <si>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</si>
  <si>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</si>
  <si>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</si>
  <si>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</si>
  <si>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</si>
  <si>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</si>
  <si>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</si>
  <si>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</si>
  <si>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</si>
  <si>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</si>
  <si>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</si>
  <si>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</si>
  <si>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</si>
  <si>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</si>
  <si>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</si>
  <si>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</si>
  <si>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</si>
  <si>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</si>
  <si>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</si>
  <si>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</si>
  <si>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</si>
  <si>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</si>
  <si>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</si>
  <si>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</si>
  <si>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</si>
  <si>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</si>
  <si>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</si>
  <si>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</si>
  <si>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</si>
  <si>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</si>
  <si>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</si>
  <si>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</si>
  <si>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</si>
  <si>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</si>
  <si>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</si>
  <si>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</si>
  <si>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</si>
  <si>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</si>
  <si>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</si>
  <si>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</si>
  <si>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</si>
  <si>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</si>
  <si>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</si>
  <si>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</si>
  <si>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</si>
  <si>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</si>
  <si>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</si>
  <si>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</si>
  <si>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</si>
  <si>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</si>
  <si>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</si>
  <si>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</si>
  <si>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</si>
  <si>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</si>
  <si>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</si>
  <si>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</si>
  <si>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</si>
  <si>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</si>
  <si>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</si>
  <si>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</si>
  <si>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</si>
  <si>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</si>
  <si>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</si>
  <si>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</si>
  <si>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</si>
  <si>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</si>
  <si>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</si>
  <si>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</si>
  <si>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</si>
  <si>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</si>
  <si>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</si>
  <si>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</si>
  <si>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</si>
  <si>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</si>
  <si>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</si>
  <si>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</si>
  <si>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</si>
  <si>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</si>
  <si>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</si>
  <si>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</si>
  <si>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</si>
  <si>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</si>
  <si>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</si>
  <si>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</si>
  <si>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</si>
  <si>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</si>
  <si>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</si>
  <si>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</si>
  <si>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</si>
  <si>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</si>
  <si>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</si>
  <si>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</si>
  <si>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</si>
  <si>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</si>
  <si>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</si>
  <si>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</si>
  <si>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</si>
  <si>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</si>
  <si>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</si>
  <si>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</si>
  <si>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</si>
  <si>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</si>
  <si>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</si>
  <si>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</si>
  <si>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</si>
  <si>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</si>
  <si>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</si>
  <si>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</si>
  <si>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</si>
  <si>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</si>
  <si>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</si>
  <si>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</si>
  <si>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</si>
  <si>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</si>
  <si>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</si>
  <si>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</si>
  <si>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</si>
  <si>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</si>
  <si>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</si>
  <si>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</si>
  <si>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</si>
  <si>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</si>
  <si>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</si>
  <si>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</si>
  <si>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</si>
  <si>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</si>
  <si>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</si>
  <si>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</si>
  <si>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</si>
  <si>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</si>
  <si>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</si>
  <si>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</si>
  <si>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</si>
  <si>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</si>
  <si>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</si>
  <si>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</si>
  <si>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</si>
  <si>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</si>
  <si>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</si>
  <si>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</si>
  <si>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</si>
  <si>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</si>
  <si>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</si>
  <si>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</si>
  <si>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</si>
  <si>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</si>
  <si>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</si>
  <si>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</si>
  <si>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</si>
  <si>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</si>
  <si>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</si>
  <si>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</si>
  <si>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</si>
  <si>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</si>
  <si>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28130 Villiers-le-Morhier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</si>
</sst>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3" zoomScale="70" zoomScaleNormal="70" workbookViewId="0">
      <selection activeCell="B20" sqref="B20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11.19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11.19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666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0.65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108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108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78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(0+0+10.61)/3</f>
        <v>3.5366666666666666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10.61+11.19</f>
        <v>21.799999999999997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56.211100000000009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56.211100000000009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458.94985714285718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458.94985714285718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515.16095714285723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515.16095714285723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2.8248889765914669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2.8248889765914669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-158.05253824029256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-158.05253824029256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C138" sqref="C138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2.8248889765914669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2.8248889765914669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20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20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0.32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0.32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2.2000000000000002E-2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2.2000000000000002E-2</v>
      </c>
    </row>
    <row r="12" spans="1:15" x14ac:dyDescent="0.3">
      <c r="B12" s="19" t="s">
        <v>334</v>
      </c>
      <c r="C12" s="39">
        <f>(C7+C8+C9)*'(ne pas modifier) BDD_REF'!$B$221*'(ne pas modifier) BDD_REF'!$B$209</f>
        <v>5.2799999999999993E-2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5.2799999999999993E-2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63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63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0.19347299999999998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0.19347299999999998</v>
      </c>
    </row>
    <row r="20" spans="1:108" x14ac:dyDescent="0.3">
      <c r="B20" s="7" t="s">
        <v>325</v>
      </c>
      <c r="C20" s="80">
        <v>90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90</v>
      </c>
    </row>
    <row r="21" spans="1:108" x14ac:dyDescent="0.3">
      <c r="B21" s="3" t="s">
        <v>185</v>
      </c>
      <c r="C21" s="39">
        <f>(C20*'(ne pas modifier) BDD_REF'!$B$210)/1000</f>
        <v>5.13E-3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5.13E-3</v>
      </c>
    </row>
    <row r="22" spans="1:108" s="16" customFormat="1" x14ac:dyDescent="0.3">
      <c r="A22" s="18"/>
      <c r="B22" s="19" t="s">
        <v>186</v>
      </c>
      <c r="C22" s="81">
        <f>C19+C21</f>
        <v>0.19860299999999997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0.19860299999999997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23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23</v>
      </c>
    </row>
    <row r="24" spans="1:108" x14ac:dyDescent="0.3">
      <c r="B24" s="7" t="s">
        <v>327</v>
      </c>
      <c r="C24" s="80">
        <v>10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10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0.13064999999999999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0.13064999999999999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>
        <v>1.75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1.75</v>
      </c>
    </row>
    <row r="29" spans="1:108" x14ac:dyDescent="0.3">
      <c r="B29" s="7" t="s">
        <v>330</v>
      </c>
      <c r="C29" s="80">
        <v>0.15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0.15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1.949385E-2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1.949385E-2</v>
      </c>
    </row>
    <row r="32" spans="1:108" s="16" customFormat="1" x14ac:dyDescent="0.3">
      <c r="A32" s="18"/>
      <c r="B32" s="19" t="s">
        <v>187</v>
      </c>
      <c r="C32" s="81">
        <f>C25+C26+C31</f>
        <v>0.15014385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0.15014385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0.51315284999999999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0.51315284999999999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30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30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0.48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0.48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3.3000000000000002E-2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3.3000000000000002E-2</v>
      </c>
    </row>
    <row r="39" spans="1:108" x14ac:dyDescent="0.3">
      <c r="B39" s="19" t="s">
        <v>334</v>
      </c>
      <c r="C39" s="39">
        <f>(C34+C35+C36)*'(ne pas modifier) BDD_REF'!$B$221*'(ne pas modifier) BDD_REF'!$B$209</f>
        <v>7.9199999999999993E-2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7.9199999999999993E-2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63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63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0.19347299999999998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0.19347299999999998</v>
      </c>
    </row>
    <row r="47" spans="1:108" x14ac:dyDescent="0.3">
      <c r="B47" s="7" t="s">
        <v>325</v>
      </c>
      <c r="C47" s="80">
        <v>105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105</v>
      </c>
    </row>
    <row r="48" spans="1:108" x14ac:dyDescent="0.3">
      <c r="B48" s="3" t="s">
        <v>185</v>
      </c>
      <c r="C48" s="39">
        <f>(C47*'(ne pas modifier) BDD_REF'!$B$210)/1000</f>
        <v>5.9850000000000007E-3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5.9850000000000007E-3</v>
      </c>
    </row>
    <row r="49" spans="1:108" s="16" customFormat="1" x14ac:dyDescent="0.3">
      <c r="A49" s="18"/>
      <c r="B49" s="19" t="s">
        <v>186</v>
      </c>
      <c r="C49" s="81">
        <f>C46+C48</f>
        <v>0.19945799999999997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0.19945799999999997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34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34</v>
      </c>
    </row>
    <row r="51" spans="1:108" x14ac:dyDescent="0.3">
      <c r="B51" s="7" t="s">
        <v>327</v>
      </c>
      <c r="C51" s="80">
        <v>10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10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0.19169999999999995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0.19169999999999995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>
        <v>1.75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1.75</v>
      </c>
    </row>
    <row r="56" spans="1:108" x14ac:dyDescent="0.3">
      <c r="B56" s="7" t="s">
        <v>330</v>
      </c>
      <c r="C56" s="80">
        <v>0.15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0.15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1.949385E-2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1.949385E-2</v>
      </c>
    </row>
    <row r="59" spans="1:108" s="16" customFormat="1" x14ac:dyDescent="0.3">
      <c r="A59" s="18"/>
      <c r="B59" s="19" t="s">
        <v>187</v>
      </c>
      <c r="C59" s="81">
        <f>C52+C53+C58</f>
        <v>0.21119384999999996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0.21119384999999996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0.6572608499999999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0.6572608499999999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40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40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0.64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0.64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4.4000000000000004E-2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4.4000000000000004E-2</v>
      </c>
    </row>
    <row r="66" spans="1:108" x14ac:dyDescent="0.3">
      <c r="B66" s="19" t="s">
        <v>334</v>
      </c>
      <c r="C66" s="39">
        <f>(C61+C62+C63)*'(ne pas modifier) BDD_REF'!$B$221*'(ne pas modifier) BDD_REF'!$B$209</f>
        <v>0.10559999999999999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0.10559999999999999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90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90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0.27638999999999997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0.27638999999999997</v>
      </c>
    </row>
    <row r="74" spans="1:108" x14ac:dyDescent="0.3">
      <c r="B74" s="7" t="s">
        <v>325</v>
      </c>
      <c r="C74" s="80">
        <v>120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</v>
      </c>
    </row>
    <row r="75" spans="1:108" x14ac:dyDescent="0.3">
      <c r="B75" s="3" t="s">
        <v>185</v>
      </c>
      <c r="C75" s="39">
        <f>(C74*'(ne pas modifier) BDD_REF'!$B$210)/1000</f>
        <v>6.8399999999999997E-3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6.8399999999999997E-3</v>
      </c>
    </row>
    <row r="76" spans="1:108" s="16" customFormat="1" x14ac:dyDescent="0.3">
      <c r="A76" s="18"/>
      <c r="B76" s="19" t="s">
        <v>186</v>
      </c>
      <c r="C76" s="81">
        <f>C73+C75</f>
        <v>0.28322999999999998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0.28322999999999998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34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34</v>
      </c>
    </row>
    <row r="78" spans="1:108" x14ac:dyDescent="0.3">
      <c r="B78" s="7" t="s">
        <v>327</v>
      </c>
      <c r="C78" s="80">
        <v>10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10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0.23679999999999998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0.23679999999999998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0.1875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0.1875</v>
      </c>
    </row>
    <row r="82" spans="1:108" x14ac:dyDescent="0.3">
      <c r="B82" s="7" t="s">
        <v>329</v>
      </c>
      <c r="C82" s="80">
        <v>1.75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1.75</v>
      </c>
    </row>
    <row r="83" spans="1:108" x14ac:dyDescent="0.3">
      <c r="B83" s="7" t="s">
        <v>330</v>
      </c>
      <c r="C83" s="80">
        <v>0.15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0.15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2.0620537499999998E-2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2.0620537499999998E-2</v>
      </c>
    </row>
    <row r="86" spans="1:108" s="16" customFormat="1" x14ac:dyDescent="0.3">
      <c r="A86" s="18"/>
      <c r="B86" s="19" t="s">
        <v>187</v>
      </c>
      <c r="C86" s="81">
        <f>C79+C80+C85</f>
        <v>0.25742053749999999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0.25742053749999999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0.86946253750000002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0.86946253750000002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50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50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0.8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0.8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5.5E-2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5.5E-2</v>
      </c>
    </row>
    <row r="93" spans="1:108" x14ac:dyDescent="0.3">
      <c r="B93" s="19" t="s">
        <v>334</v>
      </c>
      <c r="C93" s="39">
        <f>(C88+C89+C90)*'(ne pas modifier) BDD_REF'!$B$221*'(ne pas modifier) BDD_REF'!$B$209</f>
        <v>0.13200000000000001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0.13200000000000001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140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140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0.42993999999999993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0.42993999999999993</v>
      </c>
    </row>
    <row r="101" spans="1:108" x14ac:dyDescent="0.3">
      <c r="B101" s="7" t="s">
        <v>325</v>
      </c>
      <c r="C101" s="80">
        <v>150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150</v>
      </c>
    </row>
    <row r="102" spans="1:108" x14ac:dyDescent="0.3">
      <c r="B102" s="3" t="s">
        <v>185</v>
      </c>
      <c r="C102" s="39">
        <f>(C101*'(ne pas modifier) BDD_REF'!$B$210)/1000</f>
        <v>8.5500000000000003E-3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8.5500000000000003E-3</v>
      </c>
    </row>
    <row r="103" spans="1:108" s="16" customFormat="1" x14ac:dyDescent="0.3">
      <c r="A103" s="18"/>
      <c r="B103" s="19" t="s">
        <v>186</v>
      </c>
      <c r="C103" s="81">
        <f>C100+C102</f>
        <v>0.43848999999999994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0.43848999999999994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18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18</v>
      </c>
    </row>
    <row r="105" spans="1:108" x14ac:dyDescent="0.3">
      <c r="B105" s="7" t="s">
        <v>327</v>
      </c>
      <c r="C105" s="80">
        <v>10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0.25869999999999999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0.25869999999999999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0.1875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0.1875</v>
      </c>
    </row>
    <row r="109" spans="1:108" x14ac:dyDescent="0.3">
      <c r="B109" s="7" t="s">
        <v>329</v>
      </c>
      <c r="C109" s="80">
        <v>3.1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3.1</v>
      </c>
    </row>
    <row r="110" spans="1:108" x14ac:dyDescent="0.3">
      <c r="B110" s="7" t="s">
        <v>330</v>
      </c>
      <c r="C110" s="80">
        <v>7.68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7.68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0.2220093075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0.2220093075</v>
      </c>
    </row>
    <row r="113" spans="1:108" s="16" customFormat="1" x14ac:dyDescent="0.3">
      <c r="A113" s="18"/>
      <c r="B113" s="19" t="s">
        <v>187</v>
      </c>
      <c r="C113" s="81">
        <f>C106+C107+C112</f>
        <v>0.48070930749999996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0.48070930749999996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1.3302143074999999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1.3302143074999999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50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50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0.8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0.8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5.5E-2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5.5E-2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0.13200000000000001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0.13200000000000001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155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155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0.47600499999999996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0.47600499999999996</v>
      </c>
    </row>
    <row r="128" spans="1:108" x14ac:dyDescent="0.3">
      <c r="B128" s="7" t="s">
        <v>325</v>
      </c>
      <c r="C128" s="80">
        <v>180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180</v>
      </c>
    </row>
    <row r="129" spans="1:108" x14ac:dyDescent="0.3">
      <c r="B129" s="3" t="s">
        <v>185</v>
      </c>
      <c r="C129" s="39">
        <f>(C128*'(ne pas modifier) BDD_REF'!$B$210)/1000</f>
        <v>1.026E-2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1.026E-2</v>
      </c>
    </row>
    <row r="130" spans="1:108" s="16" customFormat="1" x14ac:dyDescent="0.3">
      <c r="A130" s="18"/>
      <c r="B130" s="19" t="s">
        <v>186</v>
      </c>
      <c r="C130" s="81">
        <f>C127+C129</f>
        <v>0.48626499999999995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0.48626499999999995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18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18</v>
      </c>
    </row>
    <row r="132" spans="1:108" x14ac:dyDescent="0.3">
      <c r="B132" s="7" t="s">
        <v>327</v>
      </c>
      <c r="C132" s="80">
        <v>20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20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0.26580000000000004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0.26580000000000004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0.1875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0.1875</v>
      </c>
    </row>
    <row r="136" spans="1:108" x14ac:dyDescent="0.3">
      <c r="B136" s="7" t="s">
        <v>329</v>
      </c>
      <c r="C136" s="80">
        <v>3.55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3.55</v>
      </c>
    </row>
    <row r="137" spans="1:108" x14ac:dyDescent="0.3">
      <c r="B137" s="7" t="s">
        <v>330</v>
      </c>
      <c r="C137" s="80">
        <v>9.9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9.9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0.28185003749999998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0.28185003749999998</v>
      </c>
    </row>
    <row r="140" spans="1:108" s="16" customFormat="1" x14ac:dyDescent="0.3">
      <c r="A140" s="18"/>
      <c r="B140" s="19" t="s">
        <v>187</v>
      </c>
      <c r="C140" s="81">
        <f>C133+C134+C139</f>
        <v>0.54765003749999996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0.54765003749999996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1.4449300374999998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1.4449300374999998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4.815020582499999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4.815020582499999</v>
      </c>
    </row>
    <row r="143" spans="1:108" x14ac:dyDescent="0.3">
      <c r="B143" s="71" t="s">
        <v>223</v>
      </c>
      <c r="C143" s="71">
        <f>(C142-C5*5)</f>
        <v>-9.3094243004573354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-104.17245792211757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-104.17245792211757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458.94985714285718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458.94985714285718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0.65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0.65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56.211100000000009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56.211100000000009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abSelected="1"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-104.17245792211757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458.94985714285718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56.211100000000009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619.33341506497482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-104.17245792211757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413.05487142857146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56.211100000000009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526.51183220783184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2022-12-15T15:14:11Z</dcterms:modified>
</cp:coreProperties>
</file>