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PENO-124/Dossier octobre 2024/"/>
    </mc:Choice>
  </mc:AlternateContent>
  <xr:revisionPtr revIDLastSave="69" documentId="8_{494426B0-E656-4CA1-86C7-CF2A6C5EA702}" xr6:coauthVersionLast="47" xr6:coauthVersionMax="47" xr10:uidLastSave="{410442B6-1BAC-4490-9034-7244A7EB59CF}"/>
  <bookViews>
    <workbookView xWindow="14295" yWindow="-16200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0" i="6" l="1"/>
  <c r="E79" i="6"/>
  <c r="E48" i="6"/>
  <c r="E17" i="6"/>
  <c r="E19" i="6"/>
  <c r="E113" i="6"/>
  <c r="E112" i="6"/>
  <c r="E111" i="6"/>
  <c r="E82" i="6"/>
  <c r="E81" i="6"/>
  <c r="E80" i="6"/>
  <c r="E51" i="6"/>
  <c r="E50" i="6"/>
  <c r="E49" i="6"/>
  <c r="E18" i="6"/>
  <c r="E20" i="6"/>
  <c r="F9" i="1" a="1"/>
  <c r="F9" i="1"/>
  <c r="F10" i="1" a="1"/>
  <c r="F10" i="1"/>
  <c r="F14" i="1" a="1"/>
  <c r="F14" i="1"/>
  <c r="C19" i="7"/>
  <c r="AF205" i="2"/>
  <c r="O3" i="2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a="1"/>
  <c r="F18" i="1"/>
  <c r="F17" i="1" a="1"/>
  <c r="F17" i="1"/>
  <c r="G204" i="2"/>
  <c r="G205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/>
  <c r="F16" i="1" a="1"/>
  <c r="F16" i="1"/>
  <c r="F15" i="1" a="1"/>
  <c r="F15" i="1"/>
  <c r="F13" i="1" a="1"/>
  <c r="F13" i="1"/>
  <c r="F12" i="1" a="1"/>
  <c r="F12" i="1"/>
  <c r="F11" i="1" a="1"/>
  <c r="F11" i="1"/>
  <c r="B154" i="6"/>
  <c r="I147" i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/>
  <c r="K205" i="2"/>
  <c r="B23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/>
  <c r="G4" i="2"/>
  <c r="H4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/>
  <c r="CQ205" i="2"/>
  <c r="BV205" i="2"/>
  <c r="BA205" i="2"/>
  <c r="A6" i="4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/>
  <c r="A21" i="4"/>
  <c r="D9" i="1"/>
  <c r="U10" i="6" s="1"/>
  <c r="D10" i="1"/>
  <c r="D11" i="1"/>
  <c r="I37" i="1"/>
  <c r="I36" i="1"/>
  <c r="D5" i="2"/>
  <c r="G5" i="2"/>
  <c r="D11" i="2"/>
  <c r="G11" i="2"/>
  <c r="D10" i="2"/>
  <c r="G10" i="2"/>
  <c r="D9" i="2"/>
  <c r="G9" i="2"/>
  <c r="D8" i="2"/>
  <c r="G8" i="2"/>
  <c r="D7" i="2"/>
  <c r="G7" i="2"/>
  <c r="D6" i="2"/>
  <c r="G6" i="2"/>
  <c r="D13" i="2"/>
  <c r="G13" i="2"/>
  <c r="D12" i="2"/>
  <c r="G12" i="2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/>
  <c r="S15" i="6"/>
  <c r="S16" i="6"/>
  <c r="S18" i="6"/>
  <c r="S17" i="6"/>
  <c r="S14" i="6"/>
  <c r="S19" i="6"/>
  <c r="S13" i="6"/>
  <c r="S11" i="6"/>
  <c r="S12" i="6"/>
  <c r="S10" i="6"/>
  <c r="P62" i="6"/>
  <c r="H14" i="2"/>
  <c r="D15" i="2"/>
  <c r="G15" i="2"/>
  <c r="P35" i="6"/>
  <c r="I141" i="1"/>
  <c r="I167" i="1"/>
  <c r="P63" i="6"/>
  <c r="H15" i="2"/>
  <c r="D16" i="2"/>
  <c r="G16" i="2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/>
  <c r="H16" i="2"/>
  <c r="D17" i="2"/>
  <c r="G17" i="2"/>
  <c r="P37" i="6"/>
  <c r="GP1" i="2"/>
  <c r="HF3" i="2"/>
  <c r="HC3" i="2"/>
  <c r="HB3" i="2"/>
  <c r="GV3" i="2"/>
  <c r="GX3" i="2"/>
  <c r="GY3" i="2"/>
  <c r="GS3" i="2"/>
  <c r="HJ3" i="2"/>
  <c r="GK3" i="2"/>
  <c r="GH3" i="2"/>
  <c r="GG3" i="2"/>
  <c r="GA3" i="2"/>
  <c r="GC3" i="2"/>
  <c r="GD3" i="2"/>
  <c r="FX3" i="2"/>
  <c r="FU1" i="2"/>
  <c r="GO3" i="2"/>
  <c r="FP3" i="2"/>
  <c r="FM3" i="2"/>
  <c r="FL3" i="2"/>
  <c r="FF3" i="2"/>
  <c r="FH3" i="2"/>
  <c r="FI3" i="2"/>
  <c r="FC3" i="2"/>
  <c r="EZ1" i="2"/>
  <c r="FT3" i="2"/>
  <c r="EU3" i="2"/>
  <c r="ER3" i="2"/>
  <c r="EQ3" i="2"/>
  <c r="EK3" i="2"/>
  <c r="EM3" i="2"/>
  <c r="EN3" i="2"/>
  <c r="EH3" i="2"/>
  <c r="EE1" i="2"/>
  <c r="EY3" i="2"/>
  <c r="DZ3" i="2"/>
  <c r="DW3" i="2"/>
  <c r="DV3" i="2"/>
  <c r="DP3" i="2"/>
  <c r="DR3" i="2"/>
  <c r="DS3" i="2"/>
  <c r="DM3" i="2"/>
  <c r="DJ1" i="2"/>
  <c r="ED3" i="2"/>
  <c r="CJ3" i="2"/>
  <c r="DE3" i="2"/>
  <c r="DB3" i="2"/>
  <c r="DA3" i="2"/>
  <c r="CU3" i="2"/>
  <c r="CW3" i="2"/>
  <c r="CX3" i="2"/>
  <c r="CO1" i="2"/>
  <c r="DI3" i="2"/>
  <c r="CG3" i="2"/>
  <c r="CF3" i="2"/>
  <c r="BZ3" i="2"/>
  <c r="CB3" i="2"/>
  <c r="CC3" i="2"/>
  <c r="BE3" i="2"/>
  <c r="BG3" i="2"/>
  <c r="BH3" i="2"/>
  <c r="Q3" i="2"/>
  <c r="R3" i="2"/>
  <c r="AJ3" i="2"/>
  <c r="AL3" i="2"/>
  <c r="AM3" i="2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/>
  <c r="H17" i="2"/>
  <c r="D18" i="2"/>
  <c r="G18" i="2"/>
  <c r="P38" i="6"/>
  <c r="D12" i="1"/>
  <c r="D19" i="1" s="1"/>
  <c r="D13" i="1"/>
  <c r="D14" i="1"/>
  <c r="U15" i="6"/>
  <c r="V15" i="6"/>
  <c r="D15" i="1"/>
  <c r="U16" i="6"/>
  <c r="V16" i="6"/>
  <c r="D16" i="1"/>
  <c r="U17" i="6"/>
  <c r="V17" i="6"/>
  <c r="D17" i="1"/>
  <c r="U18" i="6"/>
  <c r="V18" i="6"/>
  <c r="D18" i="1"/>
  <c r="P66" i="6"/>
  <c r="H18" i="2"/>
  <c r="D19" i="2"/>
  <c r="G19" i="2"/>
  <c r="P39" i="6"/>
  <c r="B13" i="4"/>
  <c r="B15" i="4"/>
  <c r="U19" i="6"/>
  <c r="V19" i="6"/>
  <c r="B6" i="4"/>
  <c r="B8" i="4"/>
  <c r="U12" i="6"/>
  <c r="V12" i="6"/>
  <c r="B12" i="4"/>
  <c r="B7" i="4"/>
  <c r="U11" i="6"/>
  <c r="V11" i="6" s="1"/>
  <c r="B11" i="4"/>
  <c r="B10" i="4"/>
  <c r="U14" i="6"/>
  <c r="V14" i="6"/>
  <c r="B14" i="4"/>
  <c r="P67" i="6"/>
  <c r="H19" i="2"/>
  <c r="D20" i="2"/>
  <c r="G20" i="2"/>
  <c r="P40" i="6"/>
  <c r="P68" i="6"/>
  <c r="H20" i="2"/>
  <c r="D21" i="2"/>
  <c r="G21" i="2"/>
  <c r="P41" i="6"/>
  <c r="P69" i="6"/>
  <c r="H21" i="2"/>
  <c r="D22" i="2"/>
  <c r="G22" i="2"/>
  <c r="P42" i="6"/>
  <c r="P70" i="6"/>
  <c r="H22" i="2"/>
  <c r="D23" i="2"/>
  <c r="G23" i="2"/>
  <c r="P43" i="6"/>
  <c r="P71" i="6"/>
  <c r="H23" i="2"/>
  <c r="D24" i="2"/>
  <c r="G24" i="2"/>
  <c r="P44" i="6"/>
  <c r="P72" i="6"/>
  <c r="H24" i="2"/>
  <c r="D25" i="2"/>
  <c r="G25" i="2"/>
  <c r="P45" i="6"/>
  <c r="P73" i="6"/>
  <c r="H25" i="2"/>
  <c r="D26" i="2"/>
  <c r="G26" i="2"/>
  <c r="P46" i="6"/>
  <c r="P74" i="6"/>
  <c r="H26" i="2"/>
  <c r="D27" i="2"/>
  <c r="G27" i="2"/>
  <c r="P47" i="6"/>
  <c r="P75" i="6"/>
  <c r="H27" i="2"/>
  <c r="D28" i="2"/>
  <c r="G28" i="2"/>
  <c r="P48" i="6"/>
  <c r="P76" i="6"/>
  <c r="H28" i="2"/>
  <c r="D29" i="2"/>
  <c r="G29" i="2"/>
  <c r="P49" i="6"/>
  <c r="P77" i="6"/>
  <c r="H29" i="2"/>
  <c r="D30" i="2"/>
  <c r="G30" i="2"/>
  <c r="P50" i="6"/>
  <c r="P78" i="6"/>
  <c r="H30" i="2"/>
  <c r="D31" i="2"/>
  <c r="G31" i="2"/>
  <c r="P51" i="6"/>
  <c r="P79" i="6"/>
  <c r="H31" i="2"/>
  <c r="D32" i="2"/>
  <c r="G32" i="2"/>
  <c r="P52" i="6"/>
  <c r="P80" i="6"/>
  <c r="H32" i="2"/>
  <c r="D33" i="2"/>
  <c r="G33" i="2"/>
  <c r="P53" i="6"/>
  <c r="P81" i="6"/>
  <c r="H33" i="2"/>
  <c r="D34" i="2"/>
  <c r="G34" i="2"/>
  <c r="P54" i="6"/>
  <c r="P82" i="6"/>
  <c r="H34" i="2"/>
  <c r="D35" i="2"/>
  <c r="G35" i="2"/>
  <c r="P55" i="6"/>
  <c r="P83" i="6"/>
  <c r="H35" i="2"/>
  <c r="D36" i="2"/>
  <c r="G36" i="2"/>
  <c r="P56" i="6"/>
  <c r="P84" i="6"/>
  <c r="H36" i="2"/>
  <c r="D37" i="2"/>
  <c r="G37" i="2"/>
  <c r="P57" i="6"/>
  <c r="Y3" i="2"/>
  <c r="AC3" i="2"/>
  <c r="P85" i="6"/>
  <c r="H37" i="2"/>
  <c r="D38" i="2"/>
  <c r="G38" i="2"/>
  <c r="P58" i="6"/>
  <c r="V3" i="2"/>
  <c r="U3" i="2"/>
  <c r="P86" i="6"/>
  <c r="H38" i="2"/>
  <c r="D39" i="2"/>
  <c r="G39" i="2"/>
  <c r="P59" i="6"/>
  <c r="I39" i="1"/>
  <c r="I38" i="1"/>
  <c r="P88" i="6"/>
  <c r="P87" i="6"/>
  <c r="H39" i="2"/>
  <c r="D40" i="2"/>
  <c r="G40" i="2"/>
  <c r="P61" i="6"/>
  <c r="P60" i="6"/>
  <c r="H40" i="2"/>
  <c r="D41" i="2"/>
  <c r="G41" i="2"/>
  <c r="M30" i="6"/>
  <c r="T24" i="6" s="1"/>
  <c r="A4" i="2"/>
  <c r="C19" i="1"/>
  <c r="C20" i="1" s="1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/>
  <c r="HD4" i="2"/>
  <c r="HE4" i="2"/>
  <c r="GJ4" i="2"/>
  <c r="FO4" i="2"/>
  <c r="FR4" i="2"/>
  <c r="DY4" i="2"/>
  <c r="ES4" i="2"/>
  <c r="DX4" i="2"/>
  <c r="GI4" i="2"/>
  <c r="GL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/>
  <c r="CN8" i="2"/>
  <c r="DI8" i="2"/>
  <c r="BS8" i="2"/>
  <c r="HJ8" i="2"/>
  <c r="GO8" i="2"/>
  <c r="EY8" i="2"/>
  <c r="U10" i="2"/>
  <c r="HD10" i="2"/>
  <c r="HE10" i="2"/>
  <c r="HH10" i="2"/>
  <c r="GI10" i="2"/>
  <c r="GJ10" i="2"/>
  <c r="ET10" i="2"/>
  <c r="FN10" i="2"/>
  <c r="FO10" i="2"/>
  <c r="BN10" i="2"/>
  <c r="ES10" i="2"/>
  <c r="DX10" i="2"/>
  <c r="EA10" i="2"/>
  <c r="CH10" i="2"/>
  <c r="AS10" i="2"/>
  <c r="DC10" i="2"/>
  <c r="BM10" i="2"/>
  <c r="W10" i="2"/>
  <c r="X10" i="2"/>
  <c r="DY10" i="2"/>
  <c r="EB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/>
  <c r="FB20" i="2"/>
  <c r="ER20" i="2"/>
  <c r="DV20" i="2"/>
  <c r="DM20" i="2"/>
  <c r="DA20" i="2"/>
  <c r="EU20" i="2"/>
  <c r="EG20" i="2"/>
  <c r="DW20" i="2"/>
  <c r="EC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/>
  <c r="HF27" i="2"/>
  <c r="GK27" i="2"/>
  <c r="GS27" i="2"/>
  <c r="GG27" i="2"/>
  <c r="FX27" i="2"/>
  <c r="FL27" i="2"/>
  <c r="FC27" i="2"/>
  <c r="GR27" i="2"/>
  <c r="FW27" i="2"/>
  <c r="FM27" i="2"/>
  <c r="FS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/>
  <c r="GR29" i="2"/>
  <c r="GH29" i="2"/>
  <c r="GK29" i="2"/>
  <c r="GS29" i="2"/>
  <c r="FW29" i="2"/>
  <c r="FM29" i="2"/>
  <c r="FS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/>
  <c r="K15" i="4"/>
  <c r="GR33" i="2"/>
  <c r="GK33" i="2"/>
  <c r="FW33" i="2"/>
  <c r="FM33" i="2"/>
  <c r="J13" i="4"/>
  <c r="K13" i="4"/>
  <c r="GS33" i="2"/>
  <c r="FP33" i="2"/>
  <c r="GG33" i="2"/>
  <c r="FX33" i="2"/>
  <c r="EQ33" i="2"/>
  <c r="EH33" i="2"/>
  <c r="CJ33" i="2"/>
  <c r="FB33" i="2"/>
  <c r="ER33" i="2"/>
  <c r="J12" i="4"/>
  <c r="K12" i="4"/>
  <c r="DV33" i="2"/>
  <c r="DM33" i="2"/>
  <c r="DA33" i="2"/>
  <c r="GH33" i="2"/>
  <c r="J14" i="4"/>
  <c r="K14" i="4"/>
  <c r="FL33" i="2"/>
  <c r="FC33" i="2"/>
  <c r="EU33" i="2"/>
  <c r="EG33" i="2"/>
  <c r="DW33" i="2"/>
  <c r="J11" i="4"/>
  <c r="K11" i="4"/>
  <c r="DB33" i="2"/>
  <c r="J10" i="4"/>
  <c r="K10" i="4"/>
  <c r="DL33" i="2"/>
  <c r="CQ33" i="2"/>
  <c r="DZ33" i="2"/>
  <c r="CG33" i="2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/>
  <c r="K7" i="4" s="1"/>
  <c r="AG33" i="2"/>
  <c r="Y33" i="2"/>
  <c r="U33" i="2"/>
  <c r="A34" i="2"/>
  <c r="V33" i="2"/>
  <c r="J6" i="4"/>
  <c r="K6" i="4" s="1"/>
  <c r="AX29" i="2"/>
  <c r="Z32" i="2"/>
  <c r="AC31" i="2"/>
  <c r="EA33" i="2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/>
  <c r="DI33" i="2"/>
  <c r="H10" i="4"/>
  <c r="I10" i="4"/>
  <c r="CN33" i="2"/>
  <c r="FT33" i="2"/>
  <c r="ED33" i="2"/>
  <c r="H11" i="4"/>
  <c r="I11" i="4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/>
  <c r="I12" i="4"/>
  <c r="HJ33" i="2"/>
  <c r="H15" i="4"/>
  <c r="I15" i="4"/>
  <c r="GO33" i="2"/>
  <c r="H14" i="4"/>
  <c r="I14" i="4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/>
  <c r="I6" i="4" s="1"/>
  <c r="CM35" i="2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/>
  <c r="L36" i="2"/>
  <c r="D74" i="2"/>
  <c r="G74" i="2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Z36" i="2"/>
  <c r="AC35" i="2"/>
  <c r="EA37" i="2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/>
  <c r="DV54" i="2"/>
  <c r="DM54" i="2"/>
  <c r="DA54" i="2"/>
  <c r="EG54" i="2"/>
  <c r="EU54" i="2"/>
  <c r="CR54" i="2"/>
  <c r="DW54" i="2"/>
  <c r="EC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/>
  <c r="FT57" i="2"/>
  <c r="GO57" i="2"/>
  <c r="ED57" i="2"/>
  <c r="DI57" i="2"/>
  <c r="HD59" i="2"/>
  <c r="HE59" i="2"/>
  <c r="HH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/>
  <c r="HJ60" i="2"/>
  <c r="EY60" i="2"/>
  <c r="GO60" i="2"/>
  <c r="HD62" i="2"/>
  <c r="HE62" i="2"/>
  <c r="HH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/>
  <c r="HD66" i="2"/>
  <c r="HE66" i="2"/>
  <c r="HH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/>
  <c r="ED74" i="2"/>
  <c r="CN74" i="2"/>
  <c r="HJ74" i="2"/>
  <c r="EY74" i="2"/>
  <c r="HD76" i="2"/>
  <c r="HE76" i="2"/>
  <c r="HH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/>
  <c r="HD82" i="2"/>
  <c r="HE82" i="2"/>
  <c r="HH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/>
  <c r="GR113" i="2"/>
  <c r="GK113" i="2"/>
  <c r="FW113" i="2"/>
  <c r="FM113" i="2"/>
  <c r="FS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/>
  <c r="L115" i="2"/>
  <c r="D153" i="2"/>
  <c r="G153" i="2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/>
  <c r="L118" i="2"/>
  <c r="FT116" i="2"/>
  <c r="EY116" i="2"/>
  <c r="ED116" i="2"/>
  <c r="HJ116" i="2"/>
  <c r="HD118" i="2"/>
  <c r="HE118" i="2"/>
  <c r="HH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/>
  <c r="HF122" i="2"/>
  <c r="HB122" i="2"/>
  <c r="GS122" i="2"/>
  <c r="GR122" i="2"/>
  <c r="GH122" i="2"/>
  <c r="FL122" i="2"/>
  <c r="FC122" i="2"/>
  <c r="GK122" i="2"/>
  <c r="FW122" i="2"/>
  <c r="FM122" i="2"/>
  <c r="FS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/>
  <c r="HF130" i="2"/>
  <c r="HB130" i="2"/>
  <c r="GS130" i="2"/>
  <c r="GR130" i="2"/>
  <c r="GH130" i="2"/>
  <c r="FL130" i="2"/>
  <c r="FC130" i="2"/>
  <c r="FW130" i="2"/>
  <c r="FM130" i="2"/>
  <c r="FS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/>
  <c r="DB140" i="2"/>
  <c r="FM140" i="2"/>
  <c r="FS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/>
  <c r="HF146" i="2"/>
  <c r="HB146" i="2"/>
  <c r="GS146" i="2"/>
  <c r="GR146" i="2"/>
  <c r="GH146" i="2"/>
  <c r="FL146" i="2"/>
  <c r="FC146" i="2"/>
  <c r="FW146" i="2"/>
  <c r="FM146" i="2"/>
  <c r="FS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/>
  <c r="GJ154" i="2"/>
  <c r="HE154" i="2"/>
  <c r="HH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/>
  <c r="DI154" i="2"/>
  <c r="DI153" i="2"/>
  <c r="FT153" i="2"/>
  <c r="CN153" i="2"/>
  <c r="HJ153" i="2"/>
  <c r="GO153" i="2"/>
  <c r="EY153" i="2"/>
  <c r="ED153" i="2"/>
  <c r="AC153" i="2"/>
  <c r="AX151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/>
  <c r="HE156" i="2"/>
  <c r="HH156" i="2"/>
  <c r="GK156" i="2"/>
  <c r="FB156" i="2"/>
  <c r="HF156" i="2"/>
  <c r="FC156" i="2"/>
  <c r="FW156" i="2"/>
  <c r="FL156" i="2"/>
  <c r="GR156" i="2"/>
  <c r="FX156" i="2"/>
  <c r="FM156" i="2"/>
  <c r="FS156" i="2"/>
  <c r="ET156" i="2"/>
  <c r="EU156" i="2"/>
  <c r="DX156" i="2"/>
  <c r="GJ156" i="2"/>
  <c r="EH156" i="2"/>
  <c r="DL156" i="2"/>
  <c r="EQ156" i="2"/>
  <c r="ER156" i="2"/>
  <c r="EX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/>
  <c r="EY155" i="2"/>
  <c r="ED155" i="2"/>
  <c r="AX152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/>
  <c r="GJ157" i="2"/>
  <c r="HE157" i="2"/>
  <c r="HH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/>
  <c r="DM157" i="2"/>
  <c r="ES157" i="2"/>
  <c r="ET157" i="2"/>
  <c r="DW157" i="2"/>
  <c r="EC157" i="2"/>
  <c r="CQ157" i="2"/>
  <c r="BW157" i="2"/>
  <c r="FB157" i="2"/>
  <c r="DX157" i="2"/>
  <c r="EA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/>
  <c r="AX153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/>
  <c r="DC158" i="2"/>
  <c r="CI158" i="2"/>
  <c r="DD158" i="2"/>
  <c r="CJ158" i="2"/>
  <c r="BA158" i="2"/>
  <c r="AP158" i="2"/>
  <c r="DE158" i="2"/>
  <c r="ES158" i="2"/>
  <c r="EV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/>
  <c r="GI159" i="2"/>
  <c r="FP159" i="2"/>
  <c r="EG159" i="2"/>
  <c r="ER159" i="2"/>
  <c r="FL159" i="2"/>
  <c r="ES159" i="2"/>
  <c r="ET159" i="2"/>
  <c r="DW159" i="2"/>
  <c r="EC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/>
  <c r="HH159" i="2"/>
  <c r="FS159" i="2"/>
  <c r="EX159" i="2"/>
  <c r="EV159" i="2"/>
  <c r="EB159" i="2"/>
  <c r="ED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/>
  <c r="GI160" i="2"/>
  <c r="FP160" i="2"/>
  <c r="HD160" i="2"/>
  <c r="HG160" i="2"/>
  <c r="GJ160" i="2"/>
  <c r="EH160" i="2"/>
  <c r="ET160" i="2"/>
  <c r="DL160" i="2"/>
  <c r="FM160" i="2"/>
  <c r="FS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/>
  <c r="AX157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/>
  <c r="GJ161" i="2"/>
  <c r="HE161" i="2"/>
  <c r="HH161" i="2"/>
  <c r="GK161" i="2"/>
  <c r="FB161" i="2"/>
  <c r="EQ161" i="2"/>
  <c r="DM161" i="2"/>
  <c r="EG161" i="2"/>
  <c r="ER161" i="2"/>
  <c r="EX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/>
  <c r="AB161" i="2"/>
  <c r="EB161" i="2"/>
  <c r="FS161" i="2"/>
  <c r="AW161" i="2"/>
  <c r="EC161" i="2"/>
  <c r="EW161" i="2"/>
  <c r="HI161" i="2"/>
  <c r="GN161" i="2"/>
  <c r="DH161" i="2"/>
  <c r="DG161" i="2"/>
  <c r="DF161" i="2"/>
  <c r="DI161" i="2"/>
  <c r="FR161" i="2"/>
  <c r="FQ161" i="2"/>
  <c r="CN160" i="2"/>
  <c r="GL161" i="2"/>
  <c r="GM161" i="2"/>
  <c r="EV161" i="2"/>
  <c r="EY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/>
  <c r="AX159" i="2"/>
  <c r="ED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/>
  <c r="GJ163" i="2"/>
  <c r="HE163" i="2"/>
  <c r="HH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/>
  <c r="DA163" i="2"/>
  <c r="CG163" i="2"/>
  <c r="DY163" i="2"/>
  <c r="EB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/>
  <c r="EY162" i="2"/>
  <c r="AX160" i="2"/>
  <c r="EV163" i="2"/>
  <c r="HI163" i="2"/>
  <c r="FS163" i="2"/>
  <c r="EC163" i="2"/>
  <c r="EX163" i="2"/>
  <c r="DH163" i="2"/>
  <c r="EW163" i="2"/>
  <c r="GN163" i="2"/>
  <c r="DF163" i="2"/>
  <c r="DG163" i="2"/>
  <c r="DI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/>
  <c r="HC164" i="2"/>
  <c r="GI164" i="2"/>
  <c r="FP164" i="2"/>
  <c r="HD164" i="2"/>
  <c r="HG164" i="2"/>
  <c r="HE164" i="2"/>
  <c r="HH164" i="2"/>
  <c r="GK164" i="2"/>
  <c r="FB164" i="2"/>
  <c r="HF164" i="2"/>
  <c r="FC164" i="2"/>
  <c r="FW164" i="2"/>
  <c r="FL164" i="2"/>
  <c r="GR164" i="2"/>
  <c r="FX164" i="2"/>
  <c r="FM164" i="2"/>
  <c r="FS164" i="2"/>
  <c r="ET164" i="2"/>
  <c r="ES164" i="2"/>
  <c r="DX164" i="2"/>
  <c r="GJ164" i="2"/>
  <c r="EG164" i="2"/>
  <c r="DL164" i="2"/>
  <c r="EQ164" i="2"/>
  <c r="DV164" i="2"/>
  <c r="BV164" i="2"/>
  <c r="ER164" i="2"/>
  <c r="EX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/>
  <c r="ED163" i="2"/>
  <c r="EY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/>
  <c r="CR165" i="2"/>
  <c r="CF165" i="2"/>
  <c r="DD165" i="2"/>
  <c r="EH165" i="2"/>
  <c r="DL165" i="2"/>
  <c r="ER165" i="2"/>
  <c r="EX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/>
  <c r="HC167" i="2"/>
  <c r="HI167" i="2"/>
  <c r="GI167" i="2"/>
  <c r="FP167" i="2"/>
  <c r="EG167" i="2"/>
  <c r="FL167" i="2"/>
  <c r="EQ167" i="2"/>
  <c r="FW167" i="2"/>
  <c r="EU167" i="2"/>
  <c r="DW167" i="2"/>
  <c r="EC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/>
  <c r="CJ167" i="2"/>
  <c r="BK167" i="2"/>
  <c r="AR167" i="2"/>
  <c r="DE167" i="2"/>
  <c r="BL167" i="2"/>
  <c r="AS167" i="2"/>
  <c r="BV167" i="2"/>
  <c r="BO167" i="2"/>
  <c r="BB167" i="2"/>
  <c r="ER167" i="2"/>
  <c r="EX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/>
  <c r="EB167" i="2"/>
  <c r="FS167" i="2"/>
  <c r="GN167" i="2"/>
  <c r="HG167" i="2"/>
  <c r="DI166" i="2"/>
  <c r="DF167" i="2"/>
  <c r="DH167" i="2"/>
  <c r="DI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/>
  <c r="DM168" i="2"/>
  <c r="BV168" i="2"/>
  <c r="BO168" i="2"/>
  <c r="EU168" i="2"/>
  <c r="DV168" i="2"/>
  <c r="CQ168" i="2"/>
  <c r="DW168" i="2"/>
  <c r="EC168" i="2"/>
  <c r="DY168" i="2"/>
  <c r="EB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/>
  <c r="GG169" i="2"/>
  <c r="ES169" i="2"/>
  <c r="DC169" i="2"/>
  <c r="CI169" i="2"/>
  <c r="ET169" i="2"/>
  <c r="DL169" i="2"/>
  <c r="DD169" i="2"/>
  <c r="CJ169" i="2"/>
  <c r="DW169" i="2"/>
  <c r="DX169" i="2"/>
  <c r="EA169" i="2"/>
  <c r="DZ169" i="2"/>
  <c r="CR169" i="2"/>
  <c r="CF169" i="2"/>
  <c r="BB169" i="2"/>
  <c r="DA169" i="2"/>
  <c r="CG169" i="2"/>
  <c r="DB169" i="2"/>
  <c r="EG169" i="2"/>
  <c r="ER169" i="2"/>
  <c r="EX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/>
  <c r="DB172" i="2"/>
  <c r="CH172" i="2"/>
  <c r="BK172" i="2"/>
  <c r="DZ172" i="2"/>
  <c r="DC172" i="2"/>
  <c r="EG172" i="2"/>
  <c r="DE172" i="2"/>
  <c r="BN172" i="2"/>
  <c r="AG172" i="2"/>
  <c r="ES172" i="2"/>
  <c r="EV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/>
  <c r="HI172" i="2"/>
  <c r="HG172" i="2"/>
  <c r="EC172" i="2"/>
  <c r="EX172" i="2"/>
  <c r="FS172" i="2"/>
  <c r="GN172" i="2"/>
  <c r="HH172" i="2"/>
  <c r="HJ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/>
  <c r="DY173" i="2"/>
  <c r="GK173" i="2"/>
  <c r="EH173" i="2"/>
  <c r="DM173" i="2"/>
  <c r="FB173" i="2"/>
  <c r="ER173" i="2"/>
  <c r="EX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/>
  <c r="HG174" i="2"/>
  <c r="HH174" i="2"/>
  <c r="EA174" i="2"/>
  <c r="ED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/>
  <c r="EW175" i="2"/>
  <c r="FS175" i="2"/>
  <c r="EA175" i="2"/>
  <c r="HI175" i="2"/>
  <c r="EB175" i="2"/>
  <c r="EX175" i="2"/>
  <c r="EC175" i="2"/>
  <c r="EV175" i="2"/>
  <c r="EY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/>
  <c r="GS177" i="2"/>
  <c r="HB177" i="2"/>
  <c r="GH177" i="2"/>
  <c r="FO177" i="2"/>
  <c r="HC177" i="2"/>
  <c r="GI177" i="2"/>
  <c r="FP177" i="2"/>
  <c r="HD177" i="2"/>
  <c r="GJ177" i="2"/>
  <c r="HE177" i="2"/>
  <c r="HH177" i="2"/>
  <c r="GK177" i="2"/>
  <c r="FB177" i="2"/>
  <c r="EQ177" i="2"/>
  <c r="ET177" i="2"/>
  <c r="DM177" i="2"/>
  <c r="FN177" i="2"/>
  <c r="FQ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/>
  <c r="HB178" i="2"/>
  <c r="HC178" i="2"/>
  <c r="GI178" i="2"/>
  <c r="FP178" i="2"/>
  <c r="HD178" i="2"/>
  <c r="HG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/>
  <c r="CQ178" i="2"/>
  <c r="EH178" i="2"/>
  <c r="DY178" i="2"/>
  <c r="EB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/>
  <c r="EQ179" i="2"/>
  <c r="DY179" i="2"/>
  <c r="EB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/>
  <c r="EX182" i="2"/>
  <c r="EA182" i="2"/>
  <c r="EV182" i="2"/>
  <c r="EY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/>
  <c r="FS184" i="2"/>
  <c r="EX184" i="2"/>
  <c r="EC184" i="2"/>
  <c r="AW184" i="2"/>
  <c r="EB184" i="2"/>
  <c r="EV184" i="2"/>
  <c r="EA184" i="2"/>
  <c r="ED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/>
  <c r="GJ186" i="2"/>
  <c r="HE186" i="2"/>
  <c r="GK186" i="2"/>
  <c r="FB186" i="2"/>
  <c r="HF186" i="2"/>
  <c r="FC186" i="2"/>
  <c r="ER186" i="2"/>
  <c r="EU186" i="2"/>
  <c r="FO186" i="2"/>
  <c r="FR186" i="2"/>
  <c r="EH186" i="2"/>
  <c r="GH186" i="2"/>
  <c r="ES186" i="2"/>
  <c r="DL186" i="2"/>
  <c r="DD186" i="2"/>
  <c r="ET186" i="2"/>
  <c r="EW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/>
  <c r="GI188" i="2"/>
  <c r="FP188" i="2"/>
  <c r="HD188" i="2"/>
  <c r="HE188" i="2"/>
  <c r="HH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/>
  <c r="FS188" i="2"/>
  <c r="EC188" i="2"/>
  <c r="EV188" i="2"/>
  <c r="EY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/>
  <c r="DY194" i="2"/>
  <c r="EB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/>
  <c r="CR195" i="2"/>
  <c r="BV195" i="2"/>
  <c r="BO195" i="2"/>
  <c r="FN195" i="2"/>
  <c r="FQ195" i="2"/>
  <c r="DY195" i="2"/>
  <c r="EB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/>
  <c r="AQ195" i="2"/>
  <c r="AT195" i="2"/>
  <c r="AG195" i="2"/>
  <c r="W195" i="2"/>
  <c r="AA194" i="2"/>
  <c r="AX192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/>
  <c r="CQ197" i="2"/>
  <c r="GK197" i="2"/>
  <c r="FM197" i="2"/>
  <c r="FS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/>
  <c r="FC199" i="2"/>
  <c r="FL199" i="2"/>
  <c r="FN199" i="2"/>
  <c r="EH199" i="2"/>
  <c r="FO199" i="2"/>
  <c r="ER199" i="2"/>
  <c r="DW199" i="2"/>
  <c r="DA199" i="2"/>
  <c r="ES199" i="2"/>
  <c r="EV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a="1"/>
  <c r="GT4" i="2"/>
  <c r="GU4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a="1"/>
  <c r="BC4" i="2"/>
  <c r="BD4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/>
  <c r="CT4" i="2"/>
  <c r="AB199" i="2"/>
  <c r="BX4" i="2" a="1"/>
  <c r="BX4" i="2"/>
  <c r="BY4" i="2"/>
  <c r="AA199" i="2"/>
  <c r="AX197" i="2"/>
  <c r="EX200" i="2"/>
  <c r="EW200" i="2"/>
  <c r="HI200" i="2"/>
  <c r="FS200" i="2"/>
  <c r="EC200" i="2"/>
  <c r="HH200" i="2"/>
  <c r="GN200" i="2"/>
  <c r="HG200" i="2"/>
  <c r="HJ200" i="2"/>
  <c r="DG200" i="2"/>
  <c r="DF200" i="2"/>
  <c r="DH200" i="2"/>
  <c r="FR200" i="2"/>
  <c r="FQ200" i="2"/>
  <c r="GL200" i="2"/>
  <c r="GM200" i="2"/>
  <c r="EV200" i="2"/>
  <c r="EY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/>
  <c r="CW4" i="2"/>
  <c r="CX4" i="2"/>
  <c r="BZ4" i="2"/>
  <c r="CA4" i="2"/>
  <c r="CB4" i="2"/>
  <c r="CC4" i="2"/>
  <c r="CN199" i="2"/>
  <c r="BE4" i="2"/>
  <c r="BF4" i="2"/>
  <c r="BG4" i="2"/>
  <c r="BH4" i="2"/>
  <c r="Z200" i="2"/>
  <c r="AA200" i="2"/>
  <c r="GO199" i="2"/>
  <c r="FT199" i="2"/>
  <c r="GV4" i="2"/>
  <c r="GW4" i="2"/>
  <c r="GX4" i="2"/>
  <c r="GY4" i="2"/>
  <c r="DI199" i="2"/>
  <c r="EY199" i="2"/>
  <c r="ED199" i="2"/>
  <c r="AC199" i="2"/>
  <c r="DN4" i="2" a="1"/>
  <c r="DN4" i="2"/>
  <c r="DO4" i="2"/>
  <c r="FD4" i="2" a="1"/>
  <c r="FD4" i="2"/>
  <c r="FE4" i="2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/>
  <c r="M4" i="2" a="1"/>
  <c r="M4" i="2"/>
  <c r="N4" i="2"/>
  <c r="FY4" i="2" a="1"/>
  <c r="FY4" i="2"/>
  <c r="FZ4" i="2"/>
  <c r="BC5" i="2" a="1"/>
  <c r="BC5" i="2"/>
  <c r="BD5" i="2"/>
  <c r="AH4" i="2" a="1"/>
  <c r="AH4" i="2"/>
  <c r="AI4" i="2"/>
  <c r="AH5" i="2" a="1"/>
  <c r="AH5" i="2"/>
  <c r="EI4" i="2" a="1"/>
  <c r="EI4" i="2"/>
  <c r="EJ4" i="2"/>
  <c r="AX198" i="2"/>
  <c r="ED200" i="2"/>
  <c r="DI200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/>
  <c r="FH4" i="2"/>
  <c r="FI4" i="2"/>
  <c r="FT200" i="2"/>
  <c r="EK4" i="2"/>
  <c r="EL4" i="2"/>
  <c r="EM4" i="2"/>
  <c r="EN4" i="2"/>
  <c r="DP4" i="2"/>
  <c r="DQ4" i="2"/>
  <c r="DR4" i="2"/>
  <c r="DS4" i="2"/>
  <c r="BE5" i="2"/>
  <c r="BF5" i="2"/>
  <c r="BG5" i="2"/>
  <c r="BH5" i="2"/>
  <c r="N5" i="2"/>
  <c r="O4" i="2"/>
  <c r="GO200" i="2"/>
  <c r="GA4" i="2"/>
  <c r="GB4" i="2"/>
  <c r="GC4" i="2"/>
  <c r="GD4" i="2"/>
  <c r="Z201" i="2"/>
  <c r="AB201" i="2"/>
  <c r="AJ4" i="2"/>
  <c r="AK4" i="2"/>
  <c r="AL4" i="2"/>
  <c r="AM4" i="2"/>
  <c r="BX5" i="2" a="1"/>
  <c r="BX5" i="2"/>
  <c r="BY5" i="2"/>
  <c r="DN5" i="2" a="1"/>
  <c r="DN5" i="2"/>
  <c r="DO5" i="2"/>
  <c r="EI5" i="2" a="1"/>
  <c r="EI5" i="2"/>
  <c r="EJ5" i="2"/>
  <c r="GT5" i="2" a="1"/>
  <c r="GT5" i="2"/>
  <c r="GU5" i="2"/>
  <c r="FY5" i="2" a="1"/>
  <c r="FY5" i="2"/>
  <c r="FZ5" i="2"/>
  <c r="FZ6" i="2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a="1"/>
  <c r="FY6" i="2"/>
  <c r="GS202" i="2"/>
  <c r="GG202" i="2"/>
  <c r="HB202" i="2"/>
  <c r="GI202" i="2"/>
  <c r="HC202" i="2"/>
  <c r="HI202" i="2"/>
  <c r="GJ202" i="2"/>
  <c r="HD202" i="2"/>
  <c r="GK202" i="2"/>
  <c r="HE202" i="2"/>
  <c r="HH202" i="2"/>
  <c r="FC202" i="2"/>
  <c r="FP202" i="2"/>
  <c r="EG202" i="2"/>
  <c r="FL202" i="2"/>
  <c r="ES202" i="2"/>
  <c r="FM202" i="2"/>
  <c r="FS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/>
  <c r="FE5" i="2"/>
  <c r="CS6" i="2" a="1"/>
  <c r="CS6" i="2"/>
  <c r="CS5" i="2" a="1"/>
  <c r="CS5" i="2"/>
  <c r="CT5" i="2"/>
  <c r="AX199" i="2"/>
  <c r="EY201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/>
  <c r="FH5" i="2"/>
  <c r="FI5" i="2"/>
  <c r="EK5" i="2"/>
  <c r="EL5" i="2"/>
  <c r="EM5" i="2"/>
  <c r="EN5" i="2"/>
  <c r="DP5" i="2"/>
  <c r="DQ5" i="2"/>
  <c r="DR5" i="2"/>
  <c r="DS5" i="2"/>
  <c r="CT6" i="2"/>
  <c r="CU5" i="2"/>
  <c r="CV5" i="2"/>
  <c r="CW5" i="2"/>
  <c r="CX5" i="2"/>
  <c r="BZ5" i="2"/>
  <c r="CA5" i="2"/>
  <c r="CB5" i="2"/>
  <c r="CC5" i="2"/>
  <c r="O5" i="2"/>
  <c r="P5" i="2"/>
  <c r="Q5" i="2"/>
  <c r="R5" i="2"/>
  <c r="GO201" i="2"/>
  <c r="FT201" i="2"/>
  <c r="GA5" i="2"/>
  <c r="GB5" i="2"/>
  <c r="GC5" i="2"/>
  <c r="GD5" i="2"/>
  <c r="GV5" i="2"/>
  <c r="GW5" i="2"/>
  <c r="GX5" i="2"/>
  <c r="GY5" i="2"/>
  <c r="AC201" i="2"/>
  <c r="Z202" i="2"/>
  <c r="AB202" i="2"/>
  <c r="AJ5" i="2"/>
  <c r="AK5" i="2"/>
  <c r="AL5" i="2"/>
  <c r="AM5" i="2"/>
  <c r="FD6" i="2" a="1"/>
  <c r="FD6" i="2"/>
  <c r="FE6" i="2"/>
  <c r="EI6" i="2" a="1"/>
  <c r="EI6" i="2"/>
  <c r="EJ6" i="2"/>
  <c r="M6" i="2" a="1"/>
  <c r="M6" i="2"/>
  <c r="N6" i="2"/>
  <c r="GT6" i="2" a="1"/>
  <c r="GT6" i="2"/>
  <c r="GU6" i="2"/>
  <c r="BC6" i="2" a="1"/>
  <c r="BC6" i="2"/>
  <c r="BD6" i="2"/>
  <c r="AA202" i="2"/>
  <c r="BX6" i="2" a="1"/>
  <c r="BX6" i="2"/>
  <c r="BY6" i="2"/>
  <c r="AH6" i="2" a="1"/>
  <c r="AH6" i="2"/>
  <c r="AI6" i="2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a="1"/>
  <c r="FY74" i="2"/>
  <c r="GR203" i="2"/>
  <c r="GG203" i="2"/>
  <c r="GS203" i="2"/>
  <c r="GT203" i="2" a="1"/>
  <c r="GT203" i="2"/>
  <c r="GH203" i="2"/>
  <c r="HC203" i="2"/>
  <c r="GJ203" i="2"/>
  <c r="HD203" i="2"/>
  <c r="GK203" i="2"/>
  <c r="HE203" i="2"/>
  <c r="HH203" i="2"/>
  <c r="HF203" i="2"/>
  <c r="FW203" i="2"/>
  <c r="FL203" i="2"/>
  <c r="HB203" i="2"/>
  <c r="EH203" i="2"/>
  <c r="EI203" i="2" a="1"/>
  <c r="EI203" i="2"/>
  <c r="FB203" i="2"/>
  <c r="FC203" i="2"/>
  <c r="FD55" i="2" a="1"/>
  <c r="FD55" i="2"/>
  <c r="GI203" i="2"/>
  <c r="FN203" i="2"/>
  <c r="ET203" i="2"/>
  <c r="FO203" i="2"/>
  <c r="FR203" i="2"/>
  <c r="FP203" i="2"/>
  <c r="DX203" i="2"/>
  <c r="DD203" i="2"/>
  <c r="EG203" i="2"/>
  <c r="DY203" i="2"/>
  <c r="DE203" i="2"/>
  <c r="ER203" i="2"/>
  <c r="DW203" i="2"/>
  <c r="FM203" i="2"/>
  <c r="FS203" i="2"/>
  <c r="ES203" i="2"/>
  <c r="EU203" i="2"/>
  <c r="BV203" i="2"/>
  <c r="BO203" i="2"/>
  <c r="DL203" i="2"/>
  <c r="CQ203" i="2"/>
  <c r="BW203" i="2"/>
  <c r="BX113" i="2" a="1"/>
  <c r="BX113" i="2"/>
  <c r="DM203" i="2"/>
  <c r="DN141" i="2" a="1"/>
  <c r="DN141" i="2"/>
  <c r="DA203" i="2"/>
  <c r="CH203" i="2"/>
  <c r="BK203" i="2"/>
  <c r="BB203" i="2"/>
  <c r="BC203" i="2" a="1"/>
  <c r="BC203" i="2"/>
  <c r="AR203" i="2"/>
  <c r="EQ203" i="2"/>
  <c r="CR203" i="2"/>
  <c r="CS58" i="2" a="1"/>
  <c r="CS58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a="1"/>
  <c r="M203" i="2"/>
  <c r="AP203" i="2"/>
  <c r="W203" i="2"/>
  <c r="CG203" i="2"/>
  <c r="U203" i="2"/>
  <c r="CJ203" i="2"/>
  <c r="AG203" i="2"/>
  <c r="AH136" i="2" a="1"/>
  <c r="AH136" i="2"/>
  <c r="FY50" i="2" a="1"/>
  <c r="FY50" i="2"/>
  <c r="FY22" i="2" a="1"/>
  <c r="FY22" i="2"/>
  <c r="FY35" i="2" a="1"/>
  <c r="FY35" i="2"/>
  <c r="FY18" i="2" a="1"/>
  <c r="FY18" i="2"/>
  <c r="FY69" i="2" a="1"/>
  <c r="FY69" i="2"/>
  <c r="FY191" i="2" a="1"/>
  <c r="FY191" i="2"/>
  <c r="FY186" i="2" a="1"/>
  <c r="FY186" i="2"/>
  <c r="FY92" i="2" a="1"/>
  <c r="FY92" i="2"/>
  <c r="FY78" i="2" a="1"/>
  <c r="FY78" i="2"/>
  <c r="FY55" i="2" a="1"/>
  <c r="FY55" i="2"/>
  <c r="FY190" i="2" a="1"/>
  <c r="FY190" i="2"/>
  <c r="FY24" i="2" a="1"/>
  <c r="FY24" i="2"/>
  <c r="FY104" i="2" a="1"/>
  <c r="FY104" i="2"/>
  <c r="FD59" i="2" a="1"/>
  <c r="FD59" i="2"/>
  <c r="BC34" i="2" a="1"/>
  <c r="BC34" i="2"/>
  <c r="BC58" i="2" a="1"/>
  <c r="BC58" i="2"/>
  <c r="BC68" i="2" a="1"/>
  <c r="BC68" i="2"/>
  <c r="BC47" i="2" a="1"/>
  <c r="BC47" i="2"/>
  <c r="BC82" i="2" a="1"/>
  <c r="BC82" i="2"/>
  <c r="BC126" i="2" a="1"/>
  <c r="BC126" i="2"/>
  <c r="BC114" i="2" a="1"/>
  <c r="BC114" i="2"/>
  <c r="BC65" i="2" a="1"/>
  <c r="BC65" i="2"/>
  <c r="BC181" i="2" a="1"/>
  <c r="BC181" i="2"/>
  <c r="BC117" i="2" a="1"/>
  <c r="BC117" i="2"/>
  <c r="DN56" i="2" a="1"/>
  <c r="DN56" i="2"/>
  <c r="GT115" i="2" a="1"/>
  <c r="GT115" i="2"/>
  <c r="GT184" i="2" a="1"/>
  <c r="GT184" i="2"/>
  <c r="GT181" i="2" a="1"/>
  <c r="GT181" i="2"/>
  <c r="GT68" i="2" a="1"/>
  <c r="GT68" i="2"/>
  <c r="GT51" i="2" a="1"/>
  <c r="GT51" i="2"/>
  <c r="GT122" i="2" a="1"/>
  <c r="GT122" i="2"/>
  <c r="GT121" i="2" a="1"/>
  <c r="GT121" i="2"/>
  <c r="GT133" i="2" a="1"/>
  <c r="GT133" i="2"/>
  <c r="GT33" i="2" a="1"/>
  <c r="GT33" i="2"/>
  <c r="GT152" i="2" a="1"/>
  <c r="GT152" i="2"/>
  <c r="GT147" i="2" a="1"/>
  <c r="GT147" i="2"/>
  <c r="GT102" i="2" a="1"/>
  <c r="GT102" i="2"/>
  <c r="GT11" i="2" a="1"/>
  <c r="GT11" i="2"/>
  <c r="EI198" i="2" a="1"/>
  <c r="EI198" i="2"/>
  <c r="EI166" i="2" a="1"/>
  <c r="EI166" i="2"/>
  <c r="EI153" i="2" a="1"/>
  <c r="EI153" i="2"/>
  <c r="EI106" i="2" a="1"/>
  <c r="EI106" i="2"/>
  <c r="EI29" i="2" a="1"/>
  <c r="EI29" i="2"/>
  <c r="EI150" i="2" a="1"/>
  <c r="EI150" i="2"/>
  <c r="EI162" i="2" a="1"/>
  <c r="EI162" i="2"/>
  <c r="EI145" i="2" a="1"/>
  <c r="EI145" i="2"/>
  <c r="EI178" i="2" a="1"/>
  <c r="EI178" i="2"/>
  <c r="EI142" i="2" a="1"/>
  <c r="EI142" i="2"/>
  <c r="DN155" i="2" a="1"/>
  <c r="DN155" i="2"/>
  <c r="CS66" i="2" a="1"/>
  <c r="CS66" i="2"/>
  <c r="DN124" i="2" a="1"/>
  <c r="DN124" i="2"/>
  <c r="DN137" i="2" a="1"/>
  <c r="DN137" i="2"/>
  <c r="DN186" i="2" a="1"/>
  <c r="DN186" i="2"/>
  <c r="DN43" i="2" a="1"/>
  <c r="DN43" i="2"/>
  <c r="DN41" i="2" a="1"/>
  <c r="DN41" i="2"/>
  <c r="DN29" i="2" a="1"/>
  <c r="DN29" i="2"/>
  <c r="DN152" i="2" a="1"/>
  <c r="DN152" i="2"/>
  <c r="DN184" i="2" a="1"/>
  <c r="DN184" i="2"/>
  <c r="DN25" i="2" a="1"/>
  <c r="DN25" i="2"/>
  <c r="DN113" i="2" a="1"/>
  <c r="DN113" i="2"/>
  <c r="DN50" i="2" a="1"/>
  <c r="DN50" i="2"/>
  <c r="DN129" i="2" a="1"/>
  <c r="DN129" i="2"/>
  <c r="DN170" i="2" a="1"/>
  <c r="DN170" i="2"/>
  <c r="DN153" i="2" a="1"/>
  <c r="DN153" i="2"/>
  <c r="DN115" i="2" a="1"/>
  <c r="DN115" i="2"/>
  <c r="DN177" i="2" a="1"/>
  <c r="DN177" i="2"/>
  <c r="DN86" i="2" a="1"/>
  <c r="DN86" i="2"/>
  <c r="DN188" i="2" a="1"/>
  <c r="DN188" i="2"/>
  <c r="DN66" i="2" a="1"/>
  <c r="DN66" i="2"/>
  <c r="DN192" i="2" a="1"/>
  <c r="DN192" i="2"/>
  <c r="DN150" i="2" a="1"/>
  <c r="DN150" i="2"/>
  <c r="CS116" i="2" a="1"/>
  <c r="CS116" i="2"/>
  <c r="EI195" i="2" a="1"/>
  <c r="EI195" i="2"/>
  <c r="DN123" i="2" a="1"/>
  <c r="DN123" i="2"/>
  <c r="DN103" i="2" a="1"/>
  <c r="DN103" i="2"/>
  <c r="DN114" i="2" a="1"/>
  <c r="DN114" i="2"/>
  <c r="CS38" i="2" a="1"/>
  <c r="CS38" i="2"/>
  <c r="FY182" i="2" a="1"/>
  <c r="FY182" i="2"/>
  <c r="FY30" i="2" a="1"/>
  <c r="FY30" i="2"/>
  <c r="FY121" i="2" a="1"/>
  <c r="FY121" i="2"/>
  <c r="FD48" i="2" a="1"/>
  <c r="FD48" i="2"/>
  <c r="FD43" i="2" a="1"/>
  <c r="FD43" i="2"/>
  <c r="FD159" i="2" a="1"/>
  <c r="FD159" i="2"/>
  <c r="FD194" i="2" a="1"/>
  <c r="FD194" i="2"/>
  <c r="BC130" i="2" a="1"/>
  <c r="BC130" i="2"/>
  <c r="BC55" i="2" a="1"/>
  <c r="BC55" i="2"/>
  <c r="BC192" i="2" a="1"/>
  <c r="BC192" i="2"/>
  <c r="BC164" i="2" a="1"/>
  <c r="BC164" i="2"/>
  <c r="BC32" i="2" a="1"/>
  <c r="BC32" i="2"/>
  <c r="BC84" i="2" a="1"/>
  <c r="BC84" i="2"/>
  <c r="BC31" i="2" a="1"/>
  <c r="BC31" i="2"/>
  <c r="BC143" i="2" a="1"/>
  <c r="BC143" i="2"/>
  <c r="BC185" i="2" a="1"/>
  <c r="BC185" i="2"/>
  <c r="BC7" i="2" a="1"/>
  <c r="BC7" i="2"/>
  <c r="BC151" i="2" a="1"/>
  <c r="BC151" i="2"/>
  <c r="BC83" i="2" a="1"/>
  <c r="BC83" i="2"/>
  <c r="BC38" i="2" a="1"/>
  <c r="BC38" i="2"/>
  <c r="BC18" i="2" a="1"/>
  <c r="BC18" i="2"/>
  <c r="DN63" i="2" a="1"/>
  <c r="DN63" i="2"/>
  <c r="GT12" i="2" a="1"/>
  <c r="GT12" i="2"/>
  <c r="GT21" i="2" a="1"/>
  <c r="GT21" i="2"/>
  <c r="GT198" i="2" a="1"/>
  <c r="GT198" i="2"/>
  <c r="GT189" i="2" a="1"/>
  <c r="GT189" i="2"/>
  <c r="GT178" i="2" a="1"/>
  <c r="GT178" i="2"/>
  <c r="GT74" i="2" a="1"/>
  <c r="GT74" i="2"/>
  <c r="GT126" i="2" a="1"/>
  <c r="GT126" i="2"/>
  <c r="GT38" i="2" a="1"/>
  <c r="GT38" i="2"/>
  <c r="GT191" i="2" a="1"/>
  <c r="GT191" i="2"/>
  <c r="GT190" i="2" a="1"/>
  <c r="GT190" i="2"/>
  <c r="GT174" i="2" a="1"/>
  <c r="GT174" i="2"/>
  <c r="GT107" i="2" a="1"/>
  <c r="GT107" i="2"/>
  <c r="GT138" i="2" a="1"/>
  <c r="GT138" i="2"/>
  <c r="GT15" i="2" a="1"/>
  <c r="GT15" i="2"/>
  <c r="EI38" i="2" a="1"/>
  <c r="EI38" i="2"/>
  <c r="EI109" i="2" a="1"/>
  <c r="EI109" i="2"/>
  <c r="EI87" i="2" a="1"/>
  <c r="EI87" i="2"/>
  <c r="EI36" i="2" a="1"/>
  <c r="EI36" i="2"/>
  <c r="EI57" i="2" a="1"/>
  <c r="EI57" i="2"/>
  <c r="EI71" i="2" a="1"/>
  <c r="EI71" i="2"/>
  <c r="EI165" i="2" a="1"/>
  <c r="EI165" i="2"/>
  <c r="EI34" i="2" a="1"/>
  <c r="EI34" i="2"/>
  <c r="EI20" i="2" a="1"/>
  <c r="EI20" i="2"/>
  <c r="EI128" i="2" a="1"/>
  <c r="EI128" i="2"/>
  <c r="EI113" i="2" a="1"/>
  <c r="EI113" i="2"/>
  <c r="EI16" i="2" a="1"/>
  <c r="EI16" i="2"/>
  <c r="EI170" i="2" a="1"/>
  <c r="EI170" i="2"/>
  <c r="EI67" i="2" a="1"/>
  <c r="EI67" i="2"/>
  <c r="EI139" i="2" a="1"/>
  <c r="EI139" i="2"/>
  <c r="EI35" i="2" a="1"/>
  <c r="EI35" i="2"/>
  <c r="EI37" i="2" a="1"/>
  <c r="EI37" i="2"/>
  <c r="DN168" i="2" a="1"/>
  <c r="DN168" i="2"/>
  <c r="DN80" i="2" a="1"/>
  <c r="DN80" i="2"/>
  <c r="CS56" i="2" a="1"/>
  <c r="CS56" i="2"/>
  <c r="DN38" i="2" a="1"/>
  <c r="DN38" i="2"/>
  <c r="DN135" i="2" a="1"/>
  <c r="DN135" i="2"/>
  <c r="DN164" i="2" a="1"/>
  <c r="DN164" i="2"/>
  <c r="DN49" i="2" a="1"/>
  <c r="DN49" i="2"/>
  <c r="DN162" i="2" a="1"/>
  <c r="DN162" i="2"/>
  <c r="DN16" i="2" a="1"/>
  <c r="DN16" i="2"/>
  <c r="DN167" i="2" a="1"/>
  <c r="DN167" i="2"/>
  <c r="DN31" i="2" a="1"/>
  <c r="DN31" i="2"/>
  <c r="DN110" i="2" a="1"/>
  <c r="DN110" i="2"/>
  <c r="DN55" i="2" a="1"/>
  <c r="DN55" i="2"/>
  <c r="DN70" i="2" a="1"/>
  <c r="DN70" i="2"/>
  <c r="DN65" i="2" a="1"/>
  <c r="DN65" i="2"/>
  <c r="DN133" i="2" a="1"/>
  <c r="DN133" i="2"/>
  <c r="DN190" i="2" a="1"/>
  <c r="DN190" i="2"/>
  <c r="DN176" i="2" a="1"/>
  <c r="DN176" i="2"/>
  <c r="DN6" i="2" a="1"/>
  <c r="DN6" i="2"/>
  <c r="DO6" i="2"/>
  <c r="DN46" i="2" a="1"/>
  <c r="DN46" i="2"/>
  <c r="DN30" i="2" a="1"/>
  <c r="DN30" i="2"/>
  <c r="DN132" i="2" a="1"/>
  <c r="DN132" i="2"/>
  <c r="CS24" i="2" a="1"/>
  <c r="CS24" i="2"/>
  <c r="DN45" i="2" a="1"/>
  <c r="DN45" i="2"/>
  <c r="CS72" i="2" a="1"/>
  <c r="CS72" i="2"/>
  <c r="BX107" i="2" a="1"/>
  <c r="BX107" i="2"/>
  <c r="DN187" i="2" a="1"/>
  <c r="DN187" i="2"/>
  <c r="HJ202" i="2"/>
  <c r="EY202" i="2"/>
  <c r="AX200" i="2"/>
  <c r="AH62" i="2" a="1"/>
  <c r="AH62" i="2"/>
  <c r="AH151" i="2" a="1"/>
  <c r="AH151" i="2"/>
  <c r="AH90" i="2" a="1"/>
  <c r="AH90" i="2"/>
  <c r="FD19" i="2" a="1"/>
  <c r="FD19" i="2"/>
  <c r="FD107" i="2" a="1"/>
  <c r="FD107" i="2"/>
  <c r="FD64" i="2" a="1"/>
  <c r="FD64" i="2"/>
  <c r="FD44" i="2" a="1"/>
  <c r="FD44" i="2"/>
  <c r="FY167" i="2" a="1"/>
  <c r="FY167" i="2"/>
  <c r="FY42" i="2" a="1"/>
  <c r="FY42" i="2"/>
  <c r="FY115" i="2" a="1"/>
  <c r="FY115" i="2"/>
  <c r="CS105" i="2" a="1"/>
  <c r="CS105" i="2"/>
  <c r="AH199" i="2" a="1"/>
  <c r="AH199" i="2"/>
  <c r="CS77" i="2" a="1"/>
  <c r="CS77" i="2"/>
  <c r="CS137" i="2" a="1"/>
  <c r="CS137" i="2"/>
  <c r="CS129" i="2" a="1"/>
  <c r="CS129" i="2"/>
  <c r="FD144" i="2" a="1"/>
  <c r="FD144" i="2"/>
  <c r="FY34" i="2" a="1"/>
  <c r="FY34" i="2"/>
  <c r="FY124" i="2" a="1"/>
  <c r="FY124" i="2"/>
  <c r="FY72" i="2" a="1"/>
  <c r="FY72" i="2"/>
  <c r="FY126" i="2" a="1"/>
  <c r="FY126" i="2"/>
  <c r="FY174" i="2" a="1"/>
  <c r="FY174" i="2"/>
  <c r="FY111" i="2" a="1"/>
  <c r="FY111" i="2"/>
  <c r="FY173" i="2" a="1"/>
  <c r="FY173" i="2"/>
  <c r="FY110" i="2" a="1"/>
  <c r="FY110" i="2"/>
  <c r="FY66" i="2" a="1"/>
  <c r="FY66" i="2"/>
  <c r="FY133" i="2" a="1"/>
  <c r="FY133" i="2"/>
  <c r="FY165" i="2" a="1"/>
  <c r="FY165" i="2"/>
  <c r="FY90" i="2" a="1"/>
  <c r="FY90" i="2"/>
  <c r="FY109" i="2" a="1"/>
  <c r="FY109" i="2"/>
  <c r="HG203" i="2"/>
  <c r="FD82" i="2" a="1"/>
  <c r="FD82" i="2"/>
  <c r="CS134" i="2" a="1"/>
  <c r="CS134" i="2"/>
  <c r="CS185" i="2" a="1"/>
  <c r="CS185" i="2"/>
  <c r="FD160" i="2" a="1"/>
  <c r="FD160" i="2"/>
  <c r="FD167" i="2" a="1"/>
  <c r="FD167" i="2"/>
  <c r="FD189" i="2" a="1"/>
  <c r="FD189" i="2"/>
  <c r="FD188" i="2" a="1"/>
  <c r="FD188" i="2"/>
  <c r="FY142" i="2" a="1"/>
  <c r="FY142" i="2"/>
  <c r="FY196" i="2" a="1"/>
  <c r="FY196" i="2"/>
  <c r="FY86" i="2" a="1"/>
  <c r="FY86" i="2"/>
  <c r="CS161" i="2" a="1"/>
  <c r="CS161" i="2"/>
  <c r="AH166" i="2" a="1"/>
  <c r="AH166" i="2"/>
  <c r="CS52" i="2" a="1"/>
  <c r="CS52" i="2"/>
  <c r="FD21" i="2" a="1"/>
  <c r="FD21" i="2"/>
  <c r="FY164" i="2" a="1"/>
  <c r="FY164" i="2"/>
  <c r="FY169" i="2" a="1"/>
  <c r="FY169" i="2"/>
  <c r="AH92" i="2" a="1"/>
  <c r="AH92" i="2"/>
  <c r="FY188" i="2" a="1"/>
  <c r="FY188" i="2"/>
  <c r="FY99" i="2" a="1"/>
  <c r="FY99" i="2"/>
  <c r="FY73" i="2" a="1"/>
  <c r="FY73" i="2"/>
  <c r="FY159" i="2" a="1"/>
  <c r="FY159" i="2"/>
  <c r="FY153" i="2" a="1"/>
  <c r="FY153" i="2"/>
  <c r="FY120" i="2" a="1"/>
  <c r="FY120" i="2"/>
  <c r="FY140" i="2" a="1"/>
  <c r="FY140" i="2"/>
  <c r="FY146" i="2" a="1"/>
  <c r="FY146" i="2"/>
  <c r="FY57" i="2" a="1"/>
  <c r="FY57" i="2"/>
  <c r="FY79" i="2" a="1"/>
  <c r="FY79" i="2"/>
  <c r="CS114" i="2" a="1"/>
  <c r="CS114" i="2"/>
  <c r="CS120" i="2" a="1"/>
  <c r="CS120" i="2"/>
  <c r="FD187" i="2" a="1"/>
  <c r="FD187" i="2"/>
  <c r="FD137" i="2" a="1"/>
  <c r="FD137" i="2"/>
  <c r="FD131" i="2" a="1"/>
  <c r="FD131" i="2"/>
  <c r="FD14" i="2" a="1"/>
  <c r="FD14" i="2"/>
  <c r="FD60" i="2" a="1"/>
  <c r="FD60" i="2"/>
  <c r="FY80" i="2" a="1"/>
  <c r="FY80" i="2"/>
  <c r="FY82" i="2" a="1"/>
  <c r="FY82" i="2"/>
  <c r="FY58" i="2" a="1"/>
  <c r="FY58" i="2"/>
  <c r="AH163" i="2" a="1"/>
  <c r="AH163" i="2"/>
  <c r="AH19" i="2" a="1"/>
  <c r="AH19" i="2"/>
  <c r="FY172" i="2" a="1"/>
  <c r="FY172" i="2"/>
  <c r="FY149" i="2" a="1"/>
  <c r="FY149" i="2"/>
  <c r="FY62" i="2" a="1"/>
  <c r="FY62" i="2"/>
  <c r="FY178" i="2" a="1"/>
  <c r="FY178" i="2"/>
  <c r="FY28" i="2" a="1"/>
  <c r="FY28" i="2"/>
  <c r="FY116" i="2" a="1"/>
  <c r="FY116" i="2"/>
  <c r="FY152" i="2" a="1"/>
  <c r="FY152" i="2"/>
  <c r="FY143" i="2" a="1"/>
  <c r="FY143" i="2"/>
  <c r="FY102" i="2" a="1"/>
  <c r="FY102" i="2"/>
  <c r="FY71" i="2" a="1"/>
  <c r="FY71" i="2"/>
  <c r="FY29" i="2" a="1"/>
  <c r="FY29" i="2"/>
  <c r="FY32" i="2" a="1"/>
  <c r="FY32" i="2"/>
  <c r="FY54" i="2" a="1"/>
  <c r="FY54" i="2"/>
  <c r="FY47" i="2" a="1"/>
  <c r="FY47" i="2"/>
  <c r="BP203" i="2"/>
  <c r="EC203" i="2"/>
  <c r="EX203" i="2"/>
  <c r="HI203" i="2"/>
  <c r="AH144" i="2" a="1"/>
  <c r="AH144" i="2"/>
  <c r="AH198" i="2" a="1"/>
  <c r="AH198" i="2"/>
  <c r="AH37" i="2" a="1"/>
  <c r="AH37" i="2"/>
  <c r="AH146" i="2" a="1"/>
  <c r="AH146" i="2"/>
  <c r="AH197" i="2" a="1"/>
  <c r="AH197" i="2"/>
  <c r="AH143" i="2" a="1"/>
  <c r="AH143" i="2"/>
  <c r="AH56" i="2" a="1"/>
  <c r="AH56" i="2"/>
  <c r="AH201" i="2" a="1"/>
  <c r="AH201" i="2"/>
  <c r="AH155" i="2" a="1"/>
  <c r="AH155" i="2"/>
  <c r="AH186" i="2" a="1"/>
  <c r="AH186" i="2"/>
  <c r="AH79" i="2" a="1"/>
  <c r="AH79" i="2"/>
  <c r="AH140" i="2" a="1"/>
  <c r="AH140" i="2"/>
  <c r="AH157" i="2" a="1"/>
  <c r="AH157" i="2"/>
  <c r="AH83" i="2" a="1"/>
  <c r="AH83" i="2"/>
  <c r="AH162" i="2" a="1"/>
  <c r="AH162" i="2"/>
  <c r="AH89" i="2" a="1"/>
  <c r="AH89" i="2"/>
  <c r="AH14" i="2" a="1"/>
  <c r="AH14" i="2"/>
  <c r="AH38" i="2" a="1"/>
  <c r="AH38" i="2"/>
  <c r="AH17" i="2" a="1"/>
  <c r="AH17" i="2"/>
  <c r="AH185" i="2" a="1"/>
  <c r="AH185" i="2"/>
  <c r="CS133" i="2" a="1"/>
  <c r="CS133" i="2"/>
  <c r="CS27" i="2" a="1"/>
  <c r="CS27" i="2"/>
  <c r="EB203" i="2"/>
  <c r="CS195" i="2" a="1"/>
  <c r="CS195" i="2"/>
  <c r="EV203" i="2"/>
  <c r="EA203" i="2"/>
  <c r="FY108" i="2" a="1"/>
  <c r="FY108" i="2"/>
  <c r="FY68" i="2" a="1"/>
  <c r="FY68" i="2"/>
  <c r="FY200" i="2" a="1"/>
  <c r="FY200" i="2"/>
  <c r="FY137" i="2" a="1"/>
  <c r="FY137" i="2"/>
  <c r="FY36" i="2" a="1"/>
  <c r="FY36" i="2"/>
  <c r="FY63" i="2" a="1"/>
  <c r="FY63" i="2"/>
  <c r="FY67" i="2" a="1"/>
  <c r="FY67" i="2"/>
  <c r="FY129" i="2" a="1"/>
  <c r="FY129" i="2"/>
  <c r="FY175" i="2" a="1"/>
  <c r="FY175" i="2"/>
  <c r="FY9" i="2" a="1"/>
  <c r="FY9" i="2"/>
  <c r="FY112" i="2" a="1"/>
  <c r="FY112" i="2"/>
  <c r="FY7" i="2" a="1"/>
  <c r="FY7" i="2"/>
  <c r="FZ7" i="2"/>
  <c r="FY40" i="2" a="1"/>
  <c r="FY40" i="2"/>
  <c r="FY26" i="2" a="1"/>
  <c r="FY26" i="2"/>
  <c r="FY183" i="2" a="1"/>
  <c r="FY183" i="2"/>
  <c r="FY27" i="2" a="1"/>
  <c r="FY27" i="2"/>
  <c r="FY113" i="2" a="1"/>
  <c r="FY113" i="2"/>
  <c r="FY101" i="2" a="1"/>
  <c r="FY101" i="2"/>
  <c r="FY147" i="2" a="1"/>
  <c r="FY147" i="2"/>
  <c r="FY195" i="2" a="1"/>
  <c r="FY195" i="2"/>
  <c r="FY155" i="2" a="1"/>
  <c r="FY155" i="2"/>
  <c r="FY157" i="2" a="1"/>
  <c r="FY157" i="2"/>
  <c r="FY119" i="2" a="1"/>
  <c r="FY119" i="2"/>
  <c r="FY37" i="2" a="1"/>
  <c r="FY37" i="2"/>
  <c r="FY11" i="2" a="1"/>
  <c r="FY11" i="2"/>
  <c r="FY16" i="2" a="1"/>
  <c r="FY16" i="2"/>
  <c r="FY132" i="2" a="1"/>
  <c r="FY132" i="2"/>
  <c r="FY198" i="2" a="1"/>
  <c r="FY198" i="2"/>
  <c r="FY141" i="2" a="1"/>
  <c r="FY141" i="2"/>
  <c r="FY77" i="2" a="1"/>
  <c r="FY77" i="2"/>
  <c r="FY91" i="2" a="1"/>
  <c r="FY91" i="2"/>
  <c r="FY93" i="2" a="1"/>
  <c r="FY93" i="2"/>
  <c r="FY144" i="2" a="1"/>
  <c r="FY144" i="2"/>
  <c r="FY180" i="2" a="1"/>
  <c r="FY180" i="2"/>
  <c r="FY123" i="2" a="1"/>
  <c r="FY123" i="2"/>
  <c r="FY20" i="2" a="1"/>
  <c r="FY20" i="2"/>
  <c r="FY177" i="2" a="1"/>
  <c r="FY177" i="2"/>
  <c r="FY138" i="2" a="1"/>
  <c r="FY138" i="2"/>
  <c r="FY130" i="2" a="1"/>
  <c r="FY130" i="2"/>
  <c r="FY10" i="2" a="1"/>
  <c r="FY10" i="2"/>
  <c r="FY150" i="2" a="1"/>
  <c r="FY150" i="2"/>
  <c r="FY105" i="2" a="1"/>
  <c r="FY105" i="2"/>
  <c r="FY8" i="2" a="1"/>
  <c r="FY8" i="2"/>
  <c r="FY125" i="2" a="1"/>
  <c r="FY125" i="2"/>
  <c r="FY103" i="2" a="1"/>
  <c r="FY103" i="2"/>
  <c r="GN203" i="2"/>
  <c r="FY48" i="2" a="1"/>
  <c r="FY48" i="2"/>
  <c r="BC71" i="2" a="1"/>
  <c r="BC71" i="2"/>
  <c r="BC146" i="2" a="1"/>
  <c r="BC146" i="2"/>
  <c r="BQ203" i="2"/>
  <c r="BC15" i="2" a="1"/>
  <c r="BC15" i="2"/>
  <c r="BC196" i="2" a="1"/>
  <c r="BC196" i="2"/>
  <c r="DH203" i="2"/>
  <c r="DG203" i="2"/>
  <c r="DF203" i="2"/>
  <c r="FQ203" i="2"/>
  <c r="CM203" i="2"/>
  <c r="BX150" i="2" a="1"/>
  <c r="BX150" i="2"/>
  <c r="BX201" i="2" a="1"/>
  <c r="BX201" i="2"/>
  <c r="BX119" i="2" a="1"/>
  <c r="BX119" i="2"/>
  <c r="BX176" i="2" a="1"/>
  <c r="BX176" i="2"/>
  <c r="BX51" i="2" a="1"/>
  <c r="BX51" i="2"/>
  <c r="BX159" i="2" a="1"/>
  <c r="BX159" i="2"/>
  <c r="BX65" i="2" a="1"/>
  <c r="BX65" i="2"/>
  <c r="BX50" i="2" a="1"/>
  <c r="BX50" i="2"/>
  <c r="BX152" i="2" a="1"/>
  <c r="BX152" i="2"/>
  <c r="BX12" i="2" a="1"/>
  <c r="BX12" i="2"/>
  <c r="BX67" i="2" a="1"/>
  <c r="BX67" i="2"/>
  <c r="BX80" i="2" a="1"/>
  <c r="BX80" i="2"/>
  <c r="BX155" i="2" a="1"/>
  <c r="BX155" i="2"/>
  <c r="BX66" i="2" a="1"/>
  <c r="BX66" i="2"/>
  <c r="BX76" i="2" a="1"/>
  <c r="BX76" i="2"/>
  <c r="BX41" i="2" a="1"/>
  <c r="BX41" i="2"/>
  <c r="BX117" i="2" a="1"/>
  <c r="BX117" i="2"/>
  <c r="BX29" i="2" a="1"/>
  <c r="BX29" i="2"/>
  <c r="BX58" i="2" a="1"/>
  <c r="BX58" i="2"/>
  <c r="BX72" i="2" a="1"/>
  <c r="BX72" i="2"/>
  <c r="BX96" i="2" a="1"/>
  <c r="BX96" i="2"/>
  <c r="BX73" i="2" a="1"/>
  <c r="BX73" i="2"/>
  <c r="BX158" i="2" a="1"/>
  <c r="BX158" i="2"/>
  <c r="BX63" i="2" a="1"/>
  <c r="BX63" i="2"/>
  <c r="BX79" i="2" a="1"/>
  <c r="BX79" i="2"/>
  <c r="BX142" i="2" a="1"/>
  <c r="BX142" i="2"/>
  <c r="BX125" i="2" a="1"/>
  <c r="BX125" i="2"/>
  <c r="BX163" i="2" a="1"/>
  <c r="BX163" i="2"/>
  <c r="BX9" i="2" a="1"/>
  <c r="BX9" i="2"/>
  <c r="BX59" i="2" a="1"/>
  <c r="BX59" i="2"/>
  <c r="BX100" i="2" a="1"/>
  <c r="BX100" i="2"/>
  <c r="BX177" i="2" a="1"/>
  <c r="BX177" i="2"/>
  <c r="BX157" i="2" a="1"/>
  <c r="BX157" i="2"/>
  <c r="BX136" i="2" a="1"/>
  <c r="BX136" i="2"/>
  <c r="BX36" i="2" a="1"/>
  <c r="BX36" i="2"/>
  <c r="BX55" i="2" a="1"/>
  <c r="BX55" i="2"/>
  <c r="BX54" i="2" a="1"/>
  <c r="BX54" i="2"/>
  <c r="BX7" i="2" a="1"/>
  <c r="BX7" i="2"/>
  <c r="BX182" i="2" a="1"/>
  <c r="BX182" i="2"/>
  <c r="BX110" i="2" a="1"/>
  <c r="BX110" i="2"/>
  <c r="BX197" i="2" a="1"/>
  <c r="BX197" i="2"/>
  <c r="BX146" i="2" a="1"/>
  <c r="BX146" i="2"/>
  <c r="BX17" i="2" a="1"/>
  <c r="BX17" i="2"/>
  <c r="BX171" i="2" a="1"/>
  <c r="BX171" i="2"/>
  <c r="BX8" i="2" a="1"/>
  <c r="BX8" i="2"/>
  <c r="BX174" i="2" a="1"/>
  <c r="BX174" i="2"/>
  <c r="FY122" i="2" a="1"/>
  <c r="FY122" i="2"/>
  <c r="FY59" i="2" a="1"/>
  <c r="FY59" i="2"/>
  <c r="FY51" i="2" a="1"/>
  <c r="FY51" i="2"/>
  <c r="FY189" i="2" a="1"/>
  <c r="FY189" i="2"/>
  <c r="GL203" i="2"/>
  <c r="FY61" i="2" a="1"/>
  <c r="FY61" i="2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/>
  <c r="FY89" i="2" a="1"/>
  <c r="FY89" i="2"/>
  <c r="FY106" i="2" a="1"/>
  <c r="FY106" i="2"/>
  <c r="FY145" i="2" a="1"/>
  <c r="FY145" i="2"/>
  <c r="FY128" i="2" a="1"/>
  <c r="FY128" i="2"/>
  <c r="FF6" i="2"/>
  <c r="FG6" i="2"/>
  <c r="FH6" i="2"/>
  <c r="FI6" i="2"/>
  <c r="FD86" i="2" a="1"/>
  <c r="FD86" i="2"/>
  <c r="FD77" i="2" a="1"/>
  <c r="FD77" i="2"/>
  <c r="FD182" i="2" a="1"/>
  <c r="FD182" i="2"/>
  <c r="FD192" i="2" a="1"/>
  <c r="FD192" i="2"/>
  <c r="FD93" i="2" a="1"/>
  <c r="FD93" i="2"/>
  <c r="FD163" i="2" a="1"/>
  <c r="FD163" i="2"/>
  <c r="FD110" i="2" a="1"/>
  <c r="FD110" i="2"/>
  <c r="FD18" i="2" a="1"/>
  <c r="FD18" i="2"/>
  <c r="FD138" i="2" a="1"/>
  <c r="FD138" i="2"/>
  <c r="FD176" i="2" a="1"/>
  <c r="FD176" i="2"/>
  <c r="FD42" i="2" a="1"/>
  <c r="FD42" i="2"/>
  <c r="FD199" i="2" a="1"/>
  <c r="FD199" i="2"/>
  <c r="FD85" i="2" a="1"/>
  <c r="FD85" i="2"/>
  <c r="FD168" i="2" a="1"/>
  <c r="FD168" i="2"/>
  <c r="FD185" i="2" a="1"/>
  <c r="FD185" i="2"/>
  <c r="FD97" i="2" a="1"/>
  <c r="FD97" i="2"/>
  <c r="FD114" i="2" a="1"/>
  <c r="FD114" i="2"/>
  <c r="FD184" i="2" a="1"/>
  <c r="FD184" i="2"/>
  <c r="FD45" i="2" a="1"/>
  <c r="FD45" i="2"/>
  <c r="FD35" i="2" a="1"/>
  <c r="FD35" i="2"/>
  <c r="FD136" i="2" a="1"/>
  <c r="FD136" i="2"/>
  <c r="FD100" i="2" a="1"/>
  <c r="FD100" i="2"/>
  <c r="FD73" i="2" a="1"/>
  <c r="FD73" i="2"/>
  <c r="FD148" i="2" a="1"/>
  <c r="FD148" i="2"/>
  <c r="FD72" i="2" a="1"/>
  <c r="FD72" i="2"/>
  <c r="FD76" i="2" a="1"/>
  <c r="FD76" i="2"/>
  <c r="EK6" i="2"/>
  <c r="EL6" i="2"/>
  <c r="EM6" i="2"/>
  <c r="EN6" i="2"/>
  <c r="EI132" i="2" a="1"/>
  <c r="EI132" i="2"/>
  <c r="EI73" i="2" a="1"/>
  <c r="EI73" i="2"/>
  <c r="EI125" i="2" a="1"/>
  <c r="EI125" i="2"/>
  <c r="EI158" i="2" a="1"/>
  <c r="EI158" i="2"/>
  <c r="EI46" i="2" a="1"/>
  <c r="EI46" i="2"/>
  <c r="EI160" i="2" a="1"/>
  <c r="EI160" i="2"/>
  <c r="EI66" i="2" a="1"/>
  <c r="EI66" i="2"/>
  <c r="DP6" i="2"/>
  <c r="DQ6" i="2"/>
  <c r="DR6" i="2"/>
  <c r="DS6" i="2"/>
  <c r="DI202" i="2"/>
  <c r="CU6" i="2"/>
  <c r="CV6" i="2"/>
  <c r="CW6" i="2"/>
  <c r="CX6" i="2"/>
  <c r="BY7" i="2"/>
  <c r="BZ6" i="2"/>
  <c r="CA6" i="2"/>
  <c r="CB6" i="2"/>
  <c r="CC6" i="2"/>
  <c r="CN202" i="2"/>
  <c r="BD7" i="2"/>
  <c r="BE6" i="2"/>
  <c r="BF6" i="2"/>
  <c r="BG6" i="2"/>
  <c r="BH6" i="2"/>
  <c r="O6" i="2"/>
  <c r="P6" i="2"/>
  <c r="Q6" i="2"/>
  <c r="R6" i="2"/>
  <c r="ED203" i="2"/>
  <c r="FY107" i="2" a="1"/>
  <c r="FY107" i="2"/>
  <c r="FY187" i="2" a="1"/>
  <c r="FY187" i="2"/>
  <c r="FY65" i="2" a="1"/>
  <c r="FY65" i="2"/>
  <c r="FY168" i="2" a="1"/>
  <c r="FY168" i="2"/>
  <c r="FT202" i="2"/>
  <c r="FY162" i="2" a="1"/>
  <c r="FY162" i="2"/>
  <c r="FY158" i="2" a="1"/>
  <c r="FY158" i="2"/>
  <c r="GA6" i="2"/>
  <c r="GB6" i="2"/>
  <c r="GC6" i="2"/>
  <c r="GD6" i="2"/>
  <c r="GV6" i="2"/>
  <c r="GW6" i="2"/>
  <c r="GX6" i="2"/>
  <c r="GY6" i="2"/>
  <c r="AB203" i="2"/>
  <c r="M86" i="2" a="1"/>
  <c r="M86" i="2"/>
  <c r="M25" i="2" a="1"/>
  <c r="M25" i="2"/>
  <c r="M57" i="2" a="1"/>
  <c r="M57" i="2"/>
  <c r="M13" i="2" a="1"/>
  <c r="M13" i="2"/>
  <c r="M198" i="2" a="1"/>
  <c r="M198" i="2"/>
  <c r="M51" i="2" a="1"/>
  <c r="M51" i="2"/>
  <c r="M139" i="2" a="1"/>
  <c r="M139" i="2"/>
  <c r="M93" i="2" a="1"/>
  <c r="M93" i="2"/>
  <c r="M113" i="2" a="1"/>
  <c r="M113" i="2"/>
  <c r="M104" i="2" a="1"/>
  <c r="M104" i="2"/>
  <c r="M111" i="2" a="1"/>
  <c r="M111" i="2"/>
  <c r="M11" i="2" a="1"/>
  <c r="M11" i="2"/>
  <c r="M53" i="2" a="1"/>
  <c r="M53" i="2"/>
  <c r="M145" i="2" a="1"/>
  <c r="M145" i="2"/>
  <c r="M141" i="2" a="1"/>
  <c r="M141" i="2"/>
  <c r="M128" i="2" a="1"/>
  <c r="M128" i="2"/>
  <c r="M184" i="2" a="1"/>
  <c r="M184" i="2"/>
  <c r="M137" i="2" a="1"/>
  <c r="M137" i="2"/>
  <c r="M182" i="2" a="1"/>
  <c r="M182" i="2"/>
  <c r="M77" i="2" a="1"/>
  <c r="M77" i="2"/>
  <c r="M61" i="2" a="1"/>
  <c r="M61" i="2"/>
  <c r="M15" i="2" a="1"/>
  <c r="M15" i="2"/>
  <c r="M126" i="2" a="1"/>
  <c r="M126" i="2"/>
  <c r="M197" i="2" a="1"/>
  <c r="M197" i="2"/>
  <c r="M162" i="2" a="1"/>
  <c r="M162" i="2"/>
  <c r="M159" i="2" a="1"/>
  <c r="M159" i="2"/>
  <c r="M72" i="2" a="1"/>
  <c r="M72" i="2"/>
  <c r="M17" i="2" a="1"/>
  <c r="M17" i="2"/>
  <c r="M38" i="2" a="1"/>
  <c r="M38" i="2"/>
  <c r="M22" i="2" a="1"/>
  <c r="M22" i="2"/>
  <c r="M148" i="2" a="1"/>
  <c r="M148" i="2"/>
  <c r="Z203" i="2"/>
  <c r="ED202" i="2"/>
  <c r="AJ6" i="2"/>
  <c r="AK6" i="2"/>
  <c r="AL6" i="2"/>
  <c r="AM6" i="2"/>
  <c r="AH203" i="2" a="1"/>
  <c r="AH203" i="2"/>
  <c r="AH32" i="2" a="1"/>
  <c r="AH32" i="2"/>
  <c r="CS203" i="2" a="1"/>
  <c r="CS203" i="2"/>
  <c r="CS89" i="2" a="1"/>
  <c r="CS89" i="2"/>
  <c r="CS60" i="2" a="1"/>
  <c r="CS60" i="2"/>
  <c r="CS183" i="2" a="1"/>
  <c r="CS183" i="2"/>
  <c r="CS80" i="2" a="1"/>
  <c r="CS80" i="2"/>
  <c r="CS144" i="2" a="1"/>
  <c r="CS144" i="2"/>
  <c r="CS192" i="2" a="1"/>
  <c r="CS192" i="2"/>
  <c r="CS7" i="2" a="1"/>
  <c r="CS7" i="2"/>
  <c r="CT7" i="2"/>
  <c r="CS186" i="2" a="1"/>
  <c r="CS186" i="2"/>
  <c r="CS46" i="2" a="1"/>
  <c r="CS46" i="2"/>
  <c r="CS166" i="2" a="1"/>
  <c r="CS166" i="2"/>
  <c r="CS122" i="2" a="1"/>
  <c r="CS122" i="2"/>
  <c r="CS53" i="2" a="1"/>
  <c r="CS53" i="2"/>
  <c r="CS10" i="2" a="1"/>
  <c r="CS10" i="2"/>
  <c r="CS126" i="2" a="1"/>
  <c r="CS126" i="2"/>
  <c r="CS19" i="2" a="1"/>
  <c r="CS19" i="2"/>
  <c r="CS101" i="2" a="1"/>
  <c r="CS101" i="2"/>
  <c r="CS69" i="2" a="1"/>
  <c r="CS69" i="2"/>
  <c r="CS62" i="2" a="1"/>
  <c r="CS62" i="2"/>
  <c r="CS156" i="2" a="1"/>
  <c r="CS156" i="2"/>
  <c r="CS29" i="2" a="1"/>
  <c r="CS29" i="2"/>
  <c r="CS65" i="2" a="1"/>
  <c r="CS65" i="2"/>
  <c r="CS48" i="2" a="1"/>
  <c r="CS48" i="2"/>
  <c r="CS20" i="2" a="1"/>
  <c r="CS20" i="2"/>
  <c r="CS149" i="2" a="1"/>
  <c r="CS149" i="2"/>
  <c r="CS109" i="2" a="1"/>
  <c r="CS109" i="2"/>
  <c r="CS94" i="2" a="1"/>
  <c r="CS94" i="2"/>
  <c r="CS59" i="2" a="1"/>
  <c r="CS59" i="2"/>
  <c r="CS189" i="2" a="1"/>
  <c r="CS189" i="2"/>
  <c r="CS150" i="2" a="1"/>
  <c r="CS150" i="2"/>
  <c r="CS74" i="2" a="1"/>
  <c r="CS74" i="2"/>
  <c r="CS153" i="2" a="1"/>
  <c r="CS153" i="2"/>
  <c r="CS138" i="2" a="1"/>
  <c r="CS138" i="2"/>
  <c r="CS8" i="2" a="1"/>
  <c r="CS8" i="2"/>
  <c r="CS194" i="2" a="1"/>
  <c r="CS194" i="2"/>
  <c r="CS71" i="2" a="1"/>
  <c r="CS71" i="2"/>
  <c r="CS32" i="2" a="1"/>
  <c r="CS32" i="2"/>
  <c r="CS171" i="2" a="1"/>
  <c r="CS171" i="2"/>
  <c r="CS18" i="2" a="1"/>
  <c r="CS18" i="2"/>
  <c r="CS113" i="2" a="1"/>
  <c r="CS113" i="2"/>
  <c r="CS87" i="2" a="1"/>
  <c r="CS87" i="2"/>
  <c r="CS140" i="2" a="1"/>
  <c r="CS140" i="2"/>
  <c r="CS157" i="2" a="1"/>
  <c r="CS157" i="2"/>
  <c r="CS160" i="2" a="1"/>
  <c r="CS160" i="2"/>
  <c r="CS30" i="2" a="1"/>
  <c r="CS30" i="2"/>
  <c r="CS28" i="2" a="1"/>
  <c r="CS28" i="2"/>
  <c r="CS115" i="2" a="1"/>
  <c r="CS115" i="2"/>
  <c r="CS103" i="2" a="1"/>
  <c r="CS103" i="2"/>
  <c r="CS123" i="2" a="1"/>
  <c r="CS123" i="2"/>
  <c r="CS55" i="2" a="1"/>
  <c r="CS55" i="2"/>
  <c r="CS128" i="2" a="1"/>
  <c r="CS128" i="2"/>
  <c r="CS147" i="2" a="1"/>
  <c r="CS147" i="2"/>
  <c r="CS51" i="2" a="1"/>
  <c r="CS51" i="2"/>
  <c r="CS83" i="2" a="1"/>
  <c r="CS83" i="2"/>
  <c r="CS197" i="2" a="1"/>
  <c r="CS197" i="2"/>
  <c r="CS162" i="2" a="1"/>
  <c r="CS162" i="2"/>
  <c r="CS165" i="2" a="1"/>
  <c r="CS165" i="2"/>
  <c r="CS145" i="2" a="1"/>
  <c r="CS145" i="2"/>
  <c r="CS141" i="2" a="1"/>
  <c r="CS141" i="2"/>
  <c r="CS90" i="2" a="1"/>
  <c r="CS90" i="2"/>
  <c r="CS154" i="2" a="1"/>
  <c r="CS154" i="2"/>
  <c r="CS40" i="2" a="1"/>
  <c r="CS40" i="2"/>
  <c r="CS104" i="2" a="1"/>
  <c r="CS104" i="2"/>
  <c r="CS117" i="2" a="1"/>
  <c r="CS117" i="2"/>
  <c r="CS167" i="2" a="1"/>
  <c r="CS167" i="2"/>
  <c r="CS42" i="2" a="1"/>
  <c r="CS42" i="2"/>
  <c r="CS96" i="2" a="1"/>
  <c r="CS96" i="2"/>
  <c r="CS97" i="2" a="1"/>
  <c r="CS97" i="2"/>
  <c r="CS15" i="2" a="1"/>
  <c r="CS15" i="2"/>
  <c r="CS68" i="2" a="1"/>
  <c r="CS68" i="2"/>
  <c r="CS199" i="2" a="1"/>
  <c r="CS199" i="2"/>
  <c r="CS11" i="2" a="1"/>
  <c r="CS11" i="2"/>
  <c r="CS75" i="2" a="1"/>
  <c r="CS75" i="2"/>
  <c r="CS146" i="2" a="1"/>
  <c r="CS146" i="2"/>
  <c r="CS170" i="2" a="1"/>
  <c r="CS170" i="2"/>
  <c r="CS139" i="2" a="1"/>
  <c r="CS139" i="2"/>
  <c r="CS169" i="2" a="1"/>
  <c r="CS169" i="2"/>
  <c r="CS163" i="2" a="1"/>
  <c r="CS163" i="2"/>
  <c r="CS100" i="2" a="1"/>
  <c r="CS100" i="2"/>
  <c r="CS142" i="2" a="1"/>
  <c r="CS142" i="2"/>
  <c r="CS61" i="2" a="1"/>
  <c r="CS61" i="2"/>
  <c r="CS70" i="2" a="1"/>
  <c r="CS70" i="2"/>
  <c r="CS73" i="2" a="1"/>
  <c r="CS73" i="2"/>
  <c r="CS25" i="2" a="1"/>
  <c r="CS25" i="2"/>
  <c r="CS136" i="2" a="1"/>
  <c r="CS136" i="2"/>
  <c r="CS131" i="2" a="1"/>
  <c r="CS131" i="2"/>
  <c r="CS91" i="2" a="1"/>
  <c r="CS91" i="2"/>
  <c r="CS76" i="2" a="1"/>
  <c r="CS76" i="2"/>
  <c r="CS17" i="2" a="1"/>
  <c r="CS17" i="2"/>
  <c r="CS108" i="2" a="1"/>
  <c r="CS108" i="2"/>
  <c r="CS164" i="2" a="1"/>
  <c r="CS164" i="2"/>
  <c r="CS63" i="2" a="1"/>
  <c r="CS63" i="2"/>
  <c r="CS43" i="2" a="1"/>
  <c r="CS43" i="2"/>
  <c r="CS179" i="2" a="1"/>
  <c r="CS179" i="2"/>
  <c r="CS35" i="2" a="1"/>
  <c r="CS35" i="2"/>
  <c r="CS95" i="2" a="1"/>
  <c r="CS95" i="2"/>
  <c r="CS23" i="2" a="1"/>
  <c r="CS23" i="2"/>
  <c r="CS13" i="2" a="1"/>
  <c r="CS13" i="2"/>
  <c r="CS50" i="2" a="1"/>
  <c r="CS50" i="2"/>
  <c r="CS198" i="2" a="1"/>
  <c r="CS198" i="2"/>
  <c r="CS155" i="2" a="1"/>
  <c r="CS155" i="2"/>
  <c r="CS57" i="2" a="1"/>
  <c r="CS57" i="2"/>
  <c r="CS135" i="2" a="1"/>
  <c r="CS135" i="2"/>
  <c r="CS45" i="2" a="1"/>
  <c r="CS45" i="2"/>
  <c r="BX203" i="2" a="1"/>
  <c r="BX203" i="2"/>
  <c r="BX61" i="2" a="1"/>
  <c r="BX61" i="2"/>
  <c r="BX49" i="2" a="1"/>
  <c r="BX49" i="2"/>
  <c r="AH108" i="2" a="1"/>
  <c r="AH108" i="2"/>
  <c r="GT143" i="2" a="1"/>
  <c r="GT143" i="2"/>
  <c r="GT175" i="2" a="1"/>
  <c r="GT175" i="2"/>
  <c r="GT197" i="2" a="1"/>
  <c r="GT197" i="2"/>
  <c r="GT123" i="2" a="1"/>
  <c r="GT123" i="2"/>
  <c r="GT82" i="2" a="1"/>
  <c r="GT82" i="2"/>
  <c r="GT155" i="2" a="1"/>
  <c r="GT155" i="2"/>
  <c r="GT62" i="2" a="1"/>
  <c r="GT62" i="2"/>
  <c r="GT192" i="2" a="1"/>
  <c r="GT192" i="2"/>
  <c r="GT16" i="2" a="1"/>
  <c r="GT16" i="2"/>
  <c r="GT144" i="2" a="1"/>
  <c r="GT144" i="2"/>
  <c r="AH9" i="2" a="1"/>
  <c r="AH9" i="2"/>
  <c r="AH29" i="2" a="1"/>
  <c r="AH29" i="2"/>
  <c r="AH104" i="2" a="1"/>
  <c r="AH104" i="2"/>
  <c r="AH39" i="2" a="1"/>
  <c r="AH39" i="2"/>
  <c r="AH172" i="2" a="1"/>
  <c r="AH172" i="2"/>
  <c r="AH137" i="2" a="1"/>
  <c r="AH137" i="2"/>
  <c r="AH135" i="2" a="1"/>
  <c r="AH135" i="2"/>
  <c r="AH21" i="2" a="1"/>
  <c r="AH21" i="2"/>
  <c r="AH149" i="2" a="1"/>
  <c r="AH149" i="2"/>
  <c r="AH120" i="2" a="1"/>
  <c r="AH120" i="2"/>
  <c r="AH35" i="2" a="1"/>
  <c r="AH35" i="2"/>
  <c r="BX37" i="2" a="1"/>
  <c r="BX37" i="2"/>
  <c r="BX115" i="2" a="1"/>
  <c r="BX115" i="2"/>
  <c r="BX95" i="2" a="1"/>
  <c r="BX95" i="2"/>
  <c r="M135" i="2" a="1"/>
  <c r="M135" i="2"/>
  <c r="M32" i="2" a="1"/>
  <c r="M32" i="2"/>
  <c r="DN18" i="2" a="1"/>
  <c r="DN18" i="2"/>
  <c r="DN128" i="2" a="1"/>
  <c r="DN128" i="2"/>
  <c r="DN9" i="2" a="1"/>
  <c r="DN9" i="2"/>
  <c r="CS98" i="2" a="1"/>
  <c r="CS98" i="2"/>
  <c r="EI114" i="2" a="1"/>
  <c r="EI114" i="2"/>
  <c r="EI62" i="2" a="1"/>
  <c r="EI62" i="2"/>
  <c r="GT9" i="2" a="1"/>
  <c r="GT9" i="2"/>
  <c r="CS107" i="2" a="1"/>
  <c r="CS107" i="2"/>
  <c r="BC128" i="2" a="1"/>
  <c r="BC128" i="2"/>
  <c r="FD171" i="2" a="1"/>
  <c r="FD171" i="2"/>
  <c r="FD22" i="2" a="1"/>
  <c r="FD22" i="2"/>
  <c r="AH63" i="2" a="1"/>
  <c r="AH63" i="2"/>
  <c r="BX38" i="2" a="1"/>
  <c r="BX38" i="2"/>
  <c r="BX179" i="2" a="1"/>
  <c r="BX179" i="2"/>
  <c r="BX147" i="2" a="1"/>
  <c r="BX147" i="2"/>
  <c r="M152" i="2" a="1"/>
  <c r="M152" i="2"/>
  <c r="M73" i="2" a="1"/>
  <c r="M73" i="2"/>
  <c r="DN166" i="2" a="1"/>
  <c r="DN166" i="2"/>
  <c r="DN147" i="2" a="1"/>
  <c r="DN147" i="2"/>
  <c r="FD124" i="2" a="1"/>
  <c r="FD124" i="2"/>
  <c r="EI152" i="2" a="1"/>
  <c r="EI152" i="2"/>
  <c r="EI135" i="2" a="1"/>
  <c r="EI135" i="2"/>
  <c r="GT47" i="2" a="1"/>
  <c r="GT47" i="2"/>
  <c r="GT103" i="2" a="1"/>
  <c r="GT103" i="2"/>
  <c r="BC169" i="2" a="1"/>
  <c r="BC169" i="2"/>
  <c r="BC94" i="2" a="1"/>
  <c r="BC94" i="2"/>
  <c r="FD61" i="2" a="1"/>
  <c r="FD61" i="2"/>
  <c r="FD69" i="2" a="1"/>
  <c r="FD69" i="2"/>
  <c r="FD49" i="2" a="1"/>
  <c r="FD49" i="2"/>
  <c r="FY64" i="2" a="1"/>
  <c r="FY64" i="2"/>
  <c r="AH130" i="2" a="1"/>
  <c r="AH130" i="2"/>
  <c r="AH150" i="2" a="1"/>
  <c r="AH150" i="2"/>
  <c r="CS22" i="2" a="1"/>
  <c r="CS22" i="2"/>
  <c r="BX137" i="2" a="1"/>
  <c r="BX137" i="2"/>
  <c r="BX184" i="2" a="1"/>
  <c r="BX184" i="2"/>
  <c r="BX82" i="2" a="1"/>
  <c r="BX82" i="2"/>
  <c r="M88" i="2" a="1"/>
  <c r="M88" i="2"/>
  <c r="M187" i="2" a="1"/>
  <c r="M187" i="2"/>
  <c r="CS112" i="2" a="1"/>
  <c r="CS112" i="2"/>
  <c r="DN189" i="2" a="1"/>
  <c r="DN189" i="2"/>
  <c r="DN116" i="2" a="1"/>
  <c r="DN116" i="2"/>
  <c r="CS190" i="2" a="1"/>
  <c r="CS190" i="2"/>
  <c r="EI90" i="2" a="1"/>
  <c r="EI90" i="2"/>
  <c r="EI169" i="2" a="1"/>
  <c r="EI169" i="2"/>
  <c r="CS33" i="2" a="1"/>
  <c r="CS33" i="2"/>
  <c r="BC136" i="2" a="1"/>
  <c r="BC136" i="2"/>
  <c r="BC53" i="2" a="1"/>
  <c r="BC53" i="2"/>
  <c r="FD190" i="2" a="1"/>
  <c r="FD190" i="2"/>
  <c r="FD149" i="2" a="1"/>
  <c r="FD149" i="2"/>
  <c r="FY156" i="2" a="1"/>
  <c r="FY156" i="2"/>
  <c r="FY117" i="2" a="1"/>
  <c r="FY117" i="2"/>
  <c r="AH169" i="2" a="1"/>
  <c r="AH169" i="2"/>
  <c r="AH100" i="2" a="1"/>
  <c r="AH100" i="2"/>
  <c r="M123" i="2" a="1"/>
  <c r="M123" i="2"/>
  <c r="M96" i="2" a="1"/>
  <c r="M96" i="2"/>
  <c r="M164" i="2" a="1"/>
  <c r="M164" i="2"/>
  <c r="M154" i="2" a="1"/>
  <c r="M154" i="2"/>
  <c r="M80" i="2" a="1"/>
  <c r="M80" i="2"/>
  <c r="M160" i="2" a="1"/>
  <c r="M160" i="2"/>
  <c r="M131" i="2" a="1"/>
  <c r="M131" i="2"/>
  <c r="M165" i="2" a="1"/>
  <c r="M165" i="2"/>
  <c r="CS180" i="2" a="1"/>
  <c r="CS180" i="2"/>
  <c r="BX123" i="2" a="1"/>
  <c r="BX123" i="2"/>
  <c r="BX186" i="2" a="1"/>
  <c r="BX186" i="2"/>
  <c r="BX20" i="2" a="1"/>
  <c r="BX20" i="2"/>
  <c r="M92" i="2" a="1"/>
  <c r="M92" i="2"/>
  <c r="M29" i="2" a="1"/>
  <c r="M29" i="2"/>
  <c r="CS177" i="2" a="1"/>
  <c r="CS177" i="2"/>
  <c r="DN126" i="2" a="1"/>
  <c r="DN126" i="2"/>
  <c r="DN36" i="2" a="1"/>
  <c r="DN36" i="2"/>
  <c r="CS174" i="2" a="1"/>
  <c r="CS174" i="2"/>
  <c r="EI133" i="2" a="1"/>
  <c r="EI133" i="2"/>
  <c r="EI74" i="2" a="1"/>
  <c r="EI74" i="2"/>
  <c r="GT57" i="2" a="1"/>
  <c r="GT57" i="2"/>
  <c r="GT84" i="2" a="1"/>
  <c r="GT84" i="2"/>
  <c r="BC28" i="2" a="1"/>
  <c r="BC28" i="2"/>
  <c r="BC64" i="2" a="1"/>
  <c r="BC64" i="2"/>
  <c r="FD27" i="2" a="1"/>
  <c r="FD27" i="2"/>
  <c r="FD126" i="2" a="1"/>
  <c r="FD126" i="2"/>
  <c r="FD16" i="2" a="1"/>
  <c r="FD16" i="2"/>
  <c r="FY12" i="2" a="1"/>
  <c r="FY12" i="2"/>
  <c r="AH26" i="2" a="1"/>
  <c r="AH26" i="2"/>
  <c r="AH122" i="2" a="1"/>
  <c r="AH122" i="2"/>
  <c r="CS127" i="2" a="1"/>
  <c r="CS127" i="2"/>
  <c r="DN47" i="2" a="1"/>
  <c r="DN47" i="2"/>
  <c r="BX129" i="2" a="1"/>
  <c r="BX129" i="2"/>
  <c r="BX94" i="2" a="1"/>
  <c r="BX94" i="2"/>
  <c r="BX48" i="2" a="1"/>
  <c r="BX48" i="2"/>
  <c r="M59" i="2" a="1"/>
  <c r="M59" i="2"/>
  <c r="M173" i="2" a="1"/>
  <c r="M173" i="2"/>
  <c r="DN33" i="2" a="1"/>
  <c r="DN33" i="2"/>
  <c r="DN19" i="2" a="1"/>
  <c r="DN19" i="2"/>
  <c r="BX167" i="2" a="1"/>
  <c r="BX167" i="2"/>
  <c r="EI124" i="2" a="1"/>
  <c r="EI124" i="2"/>
  <c r="EI196" i="2" a="1"/>
  <c r="EI196" i="2"/>
  <c r="GT83" i="2" a="1"/>
  <c r="GT83" i="2"/>
  <c r="GT130" i="2" a="1"/>
  <c r="GT130" i="2"/>
  <c r="BC177" i="2" a="1"/>
  <c r="BC177" i="2"/>
  <c r="BC98" i="2" a="1"/>
  <c r="BC98" i="2"/>
  <c r="FD129" i="2" a="1"/>
  <c r="FD129" i="2"/>
  <c r="FD62" i="2" a="1"/>
  <c r="FD62" i="2"/>
  <c r="FD175" i="2" a="1"/>
  <c r="FD175" i="2"/>
  <c r="FY166" i="2" a="1"/>
  <c r="FY166" i="2"/>
  <c r="DN11" i="2" a="1"/>
  <c r="DN11" i="2"/>
  <c r="AH180" i="2" a="1"/>
  <c r="AH180" i="2"/>
  <c r="EI14" i="2" a="1"/>
  <c r="EI14" i="2"/>
  <c r="EI92" i="2" a="1"/>
  <c r="EI92" i="2"/>
  <c r="EI76" i="2" a="1"/>
  <c r="EI76" i="2"/>
  <c r="EI99" i="2" a="1"/>
  <c r="EI99" i="2"/>
  <c r="EI123" i="2" a="1"/>
  <c r="EI123" i="2"/>
  <c r="EI138" i="2" a="1"/>
  <c r="EI138" i="2"/>
  <c r="EI184" i="2" a="1"/>
  <c r="EI184" i="2"/>
  <c r="EI72" i="2" a="1"/>
  <c r="EI72" i="2"/>
  <c r="BC63" i="2" a="1"/>
  <c r="BC63" i="2"/>
  <c r="BC193" i="2" a="1"/>
  <c r="BC193" i="2"/>
  <c r="BC42" i="2" a="1"/>
  <c r="BC42" i="2"/>
  <c r="BC76" i="2" a="1"/>
  <c r="BC76" i="2"/>
  <c r="BC87" i="2" a="1"/>
  <c r="BC87" i="2"/>
  <c r="BC36" i="2" a="1"/>
  <c r="BC36" i="2"/>
  <c r="BC108" i="2" a="1"/>
  <c r="BC108" i="2"/>
  <c r="BC92" i="2" a="1"/>
  <c r="BC92" i="2"/>
  <c r="BC102" i="2" a="1"/>
  <c r="BC102" i="2"/>
  <c r="BC66" i="2" a="1"/>
  <c r="BC66" i="2"/>
  <c r="BX27" i="2" a="1"/>
  <c r="BX27" i="2"/>
  <c r="BX191" i="2" a="1"/>
  <c r="BX191" i="2"/>
  <c r="BX127" i="2" a="1"/>
  <c r="BX127" i="2"/>
  <c r="CS181" i="2" a="1"/>
  <c r="CS181" i="2"/>
  <c r="M40" i="2" a="1"/>
  <c r="M40" i="2"/>
  <c r="M134" i="2" a="1"/>
  <c r="M134" i="2"/>
  <c r="DN37" i="2" a="1"/>
  <c r="DN37" i="2"/>
  <c r="DN130" i="2" a="1"/>
  <c r="DN130" i="2"/>
  <c r="CS86" i="2" a="1"/>
  <c r="CS86" i="2"/>
  <c r="EI44" i="2" a="1"/>
  <c r="EI44" i="2"/>
  <c r="EI50" i="2" a="1"/>
  <c r="EI50" i="2"/>
  <c r="GT79" i="2" a="1"/>
  <c r="GT79" i="2"/>
  <c r="GT48" i="2" a="1"/>
  <c r="GT48" i="2"/>
  <c r="BC152" i="2" a="1"/>
  <c r="BC152" i="2"/>
  <c r="BC44" i="2" a="1"/>
  <c r="BC44" i="2"/>
  <c r="FD145" i="2" a="1"/>
  <c r="FD145" i="2"/>
  <c r="FD83" i="2" a="1"/>
  <c r="FD83" i="2"/>
  <c r="FD79" i="2" a="1"/>
  <c r="FD79" i="2"/>
  <c r="FY44" i="2" a="1"/>
  <c r="FY44" i="2"/>
  <c r="CS44" i="2" a="1"/>
  <c r="CS44" i="2"/>
  <c r="AH46" i="2" a="1"/>
  <c r="AH46" i="2"/>
  <c r="BX85" i="2" a="1"/>
  <c r="BX85" i="2"/>
  <c r="GT142" i="2" a="1"/>
  <c r="GT142" i="2"/>
  <c r="GT186" i="2" a="1"/>
  <c r="GT186" i="2"/>
  <c r="GT150" i="2" a="1"/>
  <c r="GT150" i="2"/>
  <c r="GT32" i="2" a="1"/>
  <c r="GT32" i="2"/>
  <c r="GT24" i="2" a="1"/>
  <c r="GT24" i="2"/>
  <c r="GT134" i="2" a="1"/>
  <c r="GT134" i="2"/>
  <c r="GT41" i="2" a="1"/>
  <c r="GT41" i="2"/>
  <c r="GT52" i="2" a="1"/>
  <c r="GT52" i="2"/>
  <c r="GT156" i="2" a="1"/>
  <c r="GT156" i="2"/>
  <c r="GT36" i="2" a="1"/>
  <c r="GT36" i="2"/>
  <c r="AH23" i="2" a="1"/>
  <c r="AH23" i="2"/>
  <c r="AH51" i="2" a="1"/>
  <c r="AH51" i="2"/>
  <c r="AH73" i="2" a="1"/>
  <c r="AH73" i="2"/>
  <c r="AH189" i="2" a="1"/>
  <c r="AH189" i="2"/>
  <c r="AH174" i="2" a="1"/>
  <c r="AH174" i="2"/>
  <c r="AH97" i="2" a="1"/>
  <c r="AH97" i="2"/>
  <c r="AH81" i="2" a="1"/>
  <c r="AH81" i="2"/>
  <c r="AH55" i="2" a="1"/>
  <c r="AH55" i="2"/>
  <c r="AH11" i="2" a="1"/>
  <c r="AH11" i="2"/>
  <c r="AH87" i="2" a="1"/>
  <c r="AH87" i="2"/>
  <c r="AH178" i="2" a="1"/>
  <c r="AH178" i="2"/>
  <c r="AH44" i="2" a="1"/>
  <c r="AH44" i="2"/>
  <c r="BX90" i="2" a="1"/>
  <c r="BX90" i="2"/>
  <c r="BX175" i="2" a="1"/>
  <c r="BX175" i="2"/>
  <c r="BX130" i="2" a="1"/>
  <c r="BX130" i="2"/>
  <c r="M171" i="2" a="1"/>
  <c r="M171" i="2"/>
  <c r="M151" i="2" a="1"/>
  <c r="M151" i="2"/>
  <c r="DN57" i="2" a="1"/>
  <c r="DN57" i="2"/>
  <c r="DN146" i="2" a="1"/>
  <c r="DN146" i="2"/>
  <c r="DN39" i="2" a="1"/>
  <c r="DN39" i="2"/>
  <c r="DN148" i="2" a="1"/>
  <c r="DN148" i="2"/>
  <c r="EI91" i="2" a="1"/>
  <c r="EI91" i="2"/>
  <c r="EI119" i="2" a="1"/>
  <c r="EI119" i="2"/>
  <c r="GT98" i="2" a="1"/>
  <c r="GT98" i="2"/>
  <c r="DN171" i="2" a="1"/>
  <c r="DN171" i="2"/>
  <c r="BC54" i="2" a="1"/>
  <c r="BC54" i="2"/>
  <c r="FD17" i="2" a="1"/>
  <c r="FD17" i="2"/>
  <c r="FD98" i="2" a="1"/>
  <c r="FD98" i="2"/>
  <c r="BX57" i="2" a="1"/>
  <c r="BX57" i="2"/>
  <c r="BX180" i="2" a="1"/>
  <c r="BX180" i="2"/>
  <c r="CS21" i="2" a="1"/>
  <c r="CS21" i="2"/>
  <c r="M67" i="2" a="1"/>
  <c r="M67" i="2"/>
  <c r="M100" i="2" a="1"/>
  <c r="M100" i="2"/>
  <c r="DN83" i="2" a="1"/>
  <c r="DN83" i="2"/>
  <c r="DN122" i="2" a="1"/>
  <c r="DN122" i="2"/>
  <c r="CS148" i="2" a="1"/>
  <c r="CS148" i="2"/>
  <c r="EI134" i="2" a="1"/>
  <c r="EI134" i="2"/>
  <c r="EI19" i="2" a="1"/>
  <c r="EI19" i="2"/>
  <c r="GT10" i="2" a="1"/>
  <c r="GT10" i="2"/>
  <c r="GT148" i="2" a="1"/>
  <c r="GT148" i="2"/>
  <c r="BC10" i="2" a="1"/>
  <c r="BC10" i="2"/>
  <c r="BC124" i="2" a="1"/>
  <c r="BC124" i="2"/>
  <c r="FD106" i="2" a="1"/>
  <c r="FD106" i="2"/>
  <c r="FD29" i="2" a="1"/>
  <c r="FD29" i="2"/>
  <c r="FD169" i="2" a="1"/>
  <c r="FD169" i="2"/>
  <c r="FY41" i="2" a="1"/>
  <c r="FY41" i="2"/>
  <c r="AH95" i="2" a="1"/>
  <c r="AH95" i="2"/>
  <c r="AH34" i="2" a="1"/>
  <c r="AH34" i="2"/>
  <c r="CS12" i="2" a="1"/>
  <c r="CS12" i="2"/>
  <c r="BX46" i="2" a="1"/>
  <c r="BX46" i="2"/>
  <c r="BX53" i="2" a="1"/>
  <c r="BX53" i="2"/>
  <c r="BX28" i="2" a="1"/>
  <c r="BX28" i="2"/>
  <c r="M185" i="2" a="1"/>
  <c r="M185" i="2"/>
  <c r="M39" i="2" a="1"/>
  <c r="M39" i="2"/>
  <c r="DN179" i="2" a="1"/>
  <c r="DN179" i="2"/>
  <c r="DN74" i="2" a="1"/>
  <c r="DN74" i="2"/>
  <c r="DN73" i="2" a="1"/>
  <c r="DN73" i="2"/>
  <c r="DN105" i="2" a="1"/>
  <c r="DN105" i="2"/>
  <c r="EI161" i="2" a="1"/>
  <c r="EI161" i="2"/>
  <c r="EI105" i="2" a="1"/>
  <c r="EI105" i="2"/>
  <c r="GT69" i="2" a="1"/>
  <c r="GT69" i="2"/>
  <c r="CS200" i="2" a="1"/>
  <c r="CS200" i="2"/>
  <c r="BC190" i="2" a="1"/>
  <c r="BC190" i="2"/>
  <c r="FD81" i="2" a="1"/>
  <c r="FD81" i="2"/>
  <c r="FD94" i="2" a="1"/>
  <c r="FD94" i="2"/>
  <c r="FD141" i="2" a="1"/>
  <c r="FD141" i="2"/>
  <c r="FY148" i="2" a="1"/>
  <c r="FY148" i="2"/>
  <c r="FY139" i="2" a="1"/>
  <c r="FY139" i="2"/>
  <c r="AH125" i="2" a="1"/>
  <c r="AH125" i="2"/>
  <c r="AH50" i="2" a="1"/>
  <c r="AH50" i="2"/>
  <c r="M47" i="2" a="1"/>
  <c r="M47" i="2"/>
  <c r="M85" i="2" a="1"/>
  <c r="M85" i="2"/>
  <c r="M102" i="2" a="1"/>
  <c r="M102" i="2"/>
  <c r="M200" i="2" a="1"/>
  <c r="M200" i="2"/>
  <c r="M136" i="2" a="1"/>
  <c r="M136" i="2"/>
  <c r="M107" i="2" a="1"/>
  <c r="M107" i="2"/>
  <c r="M106" i="2" a="1"/>
  <c r="M106" i="2"/>
  <c r="M202" i="2" a="1"/>
  <c r="M202" i="2"/>
  <c r="CS84" i="2" a="1"/>
  <c r="CS84" i="2"/>
  <c r="BX170" i="2" a="1"/>
  <c r="BX170" i="2"/>
  <c r="BX15" i="2" a="1"/>
  <c r="BX15" i="2"/>
  <c r="BX13" i="2" a="1"/>
  <c r="BX13" i="2"/>
  <c r="M163" i="2" a="1"/>
  <c r="M163" i="2"/>
  <c r="M81" i="2" a="1"/>
  <c r="M81" i="2"/>
  <c r="CS193" i="2" a="1"/>
  <c r="CS193" i="2"/>
  <c r="DN172" i="2" a="1"/>
  <c r="DN172" i="2"/>
  <c r="DN42" i="2" a="1"/>
  <c r="DN42" i="2"/>
  <c r="CS26" i="2" a="1"/>
  <c r="CS26" i="2"/>
  <c r="EI83" i="2" a="1"/>
  <c r="EI83" i="2"/>
  <c r="EI120" i="2" a="1"/>
  <c r="EI120" i="2"/>
  <c r="GT92" i="2" a="1"/>
  <c r="GT92" i="2"/>
  <c r="BX86" i="2" a="1"/>
  <c r="BX86" i="2"/>
  <c r="BC33" i="2" a="1"/>
  <c r="BC33" i="2"/>
  <c r="BC67" i="2" a="1"/>
  <c r="BC67" i="2"/>
  <c r="FD193" i="2" a="1"/>
  <c r="FD193" i="2"/>
  <c r="FD65" i="2" a="1"/>
  <c r="FD65" i="2"/>
  <c r="FY76" i="2" a="1"/>
  <c r="FY76" i="2"/>
  <c r="FY53" i="2" a="1"/>
  <c r="FY53" i="2"/>
  <c r="AH30" i="2" a="1"/>
  <c r="AH30" i="2"/>
  <c r="AH33" i="2" a="1"/>
  <c r="AH33" i="2"/>
  <c r="CS110" i="2" a="1"/>
  <c r="CS110" i="2"/>
  <c r="DN202" i="2" a="1"/>
  <c r="DN202" i="2"/>
  <c r="BX11" i="2" a="1"/>
  <c r="BX11" i="2"/>
  <c r="BX134" i="2" a="1"/>
  <c r="BX134" i="2"/>
  <c r="FD125" i="2" a="1"/>
  <c r="FD125" i="2"/>
  <c r="M170" i="2" a="1"/>
  <c r="M170" i="2"/>
  <c r="M56" i="2" a="1"/>
  <c r="M56" i="2"/>
  <c r="DN77" i="2" a="1"/>
  <c r="DN77" i="2"/>
  <c r="DN17" i="2" a="1"/>
  <c r="DN17" i="2"/>
  <c r="CS172" i="2" a="1"/>
  <c r="CS172" i="2"/>
  <c r="EI163" i="2" a="1"/>
  <c r="EI163" i="2"/>
  <c r="EI68" i="2" a="1"/>
  <c r="EI68" i="2"/>
  <c r="GT66" i="2" a="1"/>
  <c r="GT66" i="2"/>
  <c r="GT14" i="2" a="1"/>
  <c r="GT14" i="2"/>
  <c r="BC74" i="2" a="1"/>
  <c r="BC74" i="2"/>
  <c r="BC157" i="2" a="1"/>
  <c r="BC157" i="2"/>
  <c r="FD68" i="2" a="1"/>
  <c r="FD68" i="2"/>
  <c r="FD172" i="2" a="1"/>
  <c r="FD172" i="2"/>
  <c r="FD67" i="2" a="1"/>
  <c r="FD67" i="2"/>
  <c r="FY85" i="2" a="1"/>
  <c r="FY85" i="2"/>
  <c r="AH168" i="2" a="1"/>
  <c r="AH168" i="2"/>
  <c r="AH64" i="2" a="1"/>
  <c r="AH64" i="2"/>
  <c r="EI130" i="2" a="1"/>
  <c r="EI130" i="2"/>
  <c r="EI136" i="2" a="1"/>
  <c r="EI136" i="2"/>
  <c r="EI77" i="2" a="1"/>
  <c r="EI77" i="2"/>
  <c r="EI69" i="2" a="1"/>
  <c r="EI69" i="2"/>
  <c r="EI121" i="2" a="1"/>
  <c r="EI121" i="2"/>
  <c r="EI64" i="2" a="1"/>
  <c r="EI64" i="2"/>
  <c r="EI108" i="2" a="1"/>
  <c r="EI108" i="2"/>
  <c r="EI11" i="2" a="1"/>
  <c r="EI11" i="2"/>
  <c r="BC86" i="2" a="1"/>
  <c r="BC86" i="2"/>
  <c r="BC112" i="2" a="1"/>
  <c r="BC112" i="2"/>
  <c r="BC156" i="2" a="1"/>
  <c r="BC156" i="2"/>
  <c r="BC43" i="2" a="1"/>
  <c r="BC43" i="2"/>
  <c r="BC122" i="2" a="1"/>
  <c r="BC122" i="2"/>
  <c r="BC30" i="2" a="1"/>
  <c r="BC30" i="2"/>
  <c r="BC132" i="2" a="1"/>
  <c r="BC132" i="2"/>
  <c r="BC57" i="2" a="1"/>
  <c r="BC57" i="2"/>
  <c r="BC39" i="2" a="1"/>
  <c r="BC39" i="2"/>
  <c r="BC110" i="2" a="1"/>
  <c r="BC110" i="2"/>
  <c r="BX202" i="2" a="1"/>
  <c r="BX202" i="2"/>
  <c r="BX109" i="2" a="1"/>
  <c r="BX109" i="2"/>
  <c r="BX99" i="2" a="1"/>
  <c r="BX99" i="2"/>
  <c r="DN96" i="2" a="1"/>
  <c r="DN96" i="2"/>
  <c r="M116" i="2" a="1"/>
  <c r="M116" i="2"/>
  <c r="M199" i="2" a="1"/>
  <c r="M199" i="2"/>
  <c r="DN131" i="2" a="1"/>
  <c r="DN131" i="2"/>
  <c r="DN87" i="2" a="1"/>
  <c r="DN87" i="2"/>
  <c r="CS39" i="2" a="1"/>
  <c r="CS39" i="2"/>
  <c r="EI26" i="2" a="1"/>
  <c r="EI26" i="2"/>
  <c r="EI191" i="2" a="1"/>
  <c r="EI191" i="2"/>
  <c r="GT119" i="2" a="1"/>
  <c r="GT119" i="2"/>
  <c r="GT111" i="2" a="1"/>
  <c r="GT111" i="2"/>
  <c r="BC145" i="2" a="1"/>
  <c r="BC145" i="2"/>
  <c r="BC69" i="2" a="1"/>
  <c r="BC69" i="2"/>
  <c r="FD51" i="2" a="1"/>
  <c r="FD51" i="2"/>
  <c r="FD15" i="2" a="1"/>
  <c r="FD15" i="2"/>
  <c r="FD47" i="2" a="1"/>
  <c r="FD47" i="2"/>
  <c r="FY193" i="2" a="1"/>
  <c r="FY193" i="2"/>
  <c r="DN7" i="2" a="1"/>
  <c r="DN7" i="2"/>
  <c r="DO7" i="2"/>
  <c r="AH52" i="2" a="1"/>
  <c r="AH52" i="2"/>
  <c r="BX195" i="2" a="1"/>
  <c r="BX195" i="2"/>
  <c r="FD155" i="2" a="1"/>
  <c r="FD155" i="2"/>
  <c r="FY170" i="2" a="1"/>
  <c r="FY170" i="2"/>
  <c r="CS132" i="2" a="1"/>
  <c r="CS132" i="2"/>
  <c r="GT40" i="2" a="1"/>
  <c r="GT40" i="2"/>
  <c r="GT105" i="2" a="1"/>
  <c r="GT105" i="2"/>
  <c r="GT65" i="2" a="1"/>
  <c r="GT65" i="2"/>
  <c r="GT139" i="2" a="1"/>
  <c r="GT139" i="2"/>
  <c r="GT19" i="2" a="1"/>
  <c r="GT19" i="2"/>
  <c r="GT173" i="2" a="1"/>
  <c r="GT173" i="2"/>
  <c r="GT71" i="2" a="1"/>
  <c r="GT71" i="2"/>
  <c r="GT59" i="2" a="1"/>
  <c r="GT59" i="2"/>
  <c r="GT165" i="2" a="1"/>
  <c r="GT165" i="2"/>
  <c r="GT101" i="2" a="1"/>
  <c r="GT101" i="2"/>
  <c r="GT141" i="2" a="1"/>
  <c r="GT141" i="2"/>
  <c r="AH113" i="2" a="1"/>
  <c r="AH113" i="2"/>
  <c r="AH190" i="2" a="1"/>
  <c r="AH190" i="2"/>
  <c r="AH159" i="2" a="1"/>
  <c r="AH159" i="2"/>
  <c r="AH102" i="2" a="1"/>
  <c r="AH102" i="2"/>
  <c r="AH156" i="2" a="1"/>
  <c r="AH156" i="2"/>
  <c r="AH111" i="2" a="1"/>
  <c r="AH111" i="2"/>
  <c r="AH54" i="2" a="1"/>
  <c r="AH54" i="2"/>
  <c r="AH57" i="2" a="1"/>
  <c r="AH57" i="2"/>
  <c r="AH164" i="2" a="1"/>
  <c r="AH164" i="2"/>
  <c r="AH187" i="2" a="1"/>
  <c r="AH187" i="2"/>
  <c r="AH173" i="2" a="1"/>
  <c r="AH173" i="2"/>
  <c r="AH142" i="2" a="1"/>
  <c r="AH142" i="2"/>
  <c r="BX112" i="2" a="1"/>
  <c r="BX112" i="2"/>
  <c r="BX68" i="2" a="1"/>
  <c r="BX68" i="2"/>
  <c r="BX101" i="2" a="1"/>
  <c r="BX101" i="2"/>
  <c r="M43" i="2" a="1"/>
  <c r="M43" i="2"/>
  <c r="M52" i="2" a="1"/>
  <c r="M52" i="2"/>
  <c r="DN69" i="2" a="1"/>
  <c r="DN69" i="2"/>
  <c r="DN8" i="2" a="1"/>
  <c r="DN8" i="2"/>
  <c r="DN26" i="2" a="1"/>
  <c r="DN26" i="2"/>
  <c r="EI93" i="2" a="1"/>
  <c r="EI93" i="2"/>
  <c r="EI101" i="2" a="1"/>
  <c r="EI101" i="2"/>
  <c r="GT50" i="2" a="1"/>
  <c r="GT50" i="2"/>
  <c r="GT128" i="2" a="1"/>
  <c r="GT128" i="2"/>
  <c r="BC78" i="2" a="1"/>
  <c r="BC78" i="2"/>
  <c r="BC12" i="2" a="1"/>
  <c r="BC12" i="2"/>
  <c r="FD127" i="2" a="1"/>
  <c r="FD127" i="2"/>
  <c r="FD157" i="2" a="1"/>
  <c r="FD157" i="2"/>
  <c r="CS121" i="2" a="1"/>
  <c r="CS121" i="2"/>
  <c r="BX151" i="2" a="1"/>
  <c r="BX151" i="2"/>
  <c r="BX62" i="2" a="1"/>
  <c r="BX62" i="2"/>
  <c r="CS99" i="2" a="1"/>
  <c r="CS99" i="2"/>
  <c r="M87" i="2" a="1"/>
  <c r="M87" i="2"/>
  <c r="M66" i="2" a="1"/>
  <c r="M66" i="2"/>
  <c r="DN54" i="2" a="1"/>
  <c r="DN54" i="2"/>
  <c r="DN102" i="2" a="1"/>
  <c r="DN102" i="2"/>
  <c r="CS41" i="2" a="1"/>
  <c r="CS41" i="2"/>
  <c r="EI186" i="2" a="1"/>
  <c r="EI186" i="2"/>
  <c r="EI110" i="2" a="1"/>
  <c r="EI110" i="2"/>
  <c r="GT131" i="2" a="1"/>
  <c r="GT131" i="2"/>
  <c r="GT45" i="2" a="1"/>
  <c r="GT45" i="2"/>
  <c r="BC29" i="2" a="1"/>
  <c r="BC29" i="2"/>
  <c r="FD130" i="2" a="1"/>
  <c r="FD130" i="2"/>
  <c r="FD196" i="2" a="1"/>
  <c r="FD196" i="2"/>
  <c r="FD70" i="2" a="1"/>
  <c r="FD70" i="2"/>
  <c r="FY52" i="2" a="1"/>
  <c r="FY52" i="2"/>
  <c r="AH40" i="2" a="1"/>
  <c r="AH40" i="2"/>
  <c r="AH148" i="2" a="1"/>
  <c r="AH148" i="2"/>
  <c r="GT23" i="2" a="1"/>
  <c r="GT23" i="2"/>
  <c r="BX39" i="2" a="1"/>
  <c r="BX39" i="2"/>
  <c r="BX104" i="2" a="1"/>
  <c r="BX104" i="2"/>
  <c r="BX31" i="2" a="1"/>
  <c r="BX31" i="2"/>
  <c r="M33" i="2" a="1"/>
  <c r="M33" i="2"/>
  <c r="M140" i="2" a="1"/>
  <c r="M140" i="2"/>
  <c r="DN52" i="2" a="1"/>
  <c r="DN52" i="2"/>
  <c r="DN159" i="2" a="1"/>
  <c r="DN159" i="2"/>
  <c r="DN93" i="2" a="1"/>
  <c r="DN93" i="2"/>
  <c r="EI177" i="2" a="1"/>
  <c r="EI177" i="2"/>
  <c r="EI59" i="2" a="1"/>
  <c r="EI59" i="2"/>
  <c r="GT44" i="2" a="1"/>
  <c r="GT44" i="2"/>
  <c r="GT58" i="2" a="1"/>
  <c r="GT58" i="2"/>
  <c r="BC25" i="2" a="1"/>
  <c r="BC25" i="2"/>
  <c r="FD56" i="2" a="1"/>
  <c r="FD56" i="2"/>
  <c r="FD33" i="2" a="1"/>
  <c r="FD33" i="2"/>
  <c r="FD101" i="2" a="1"/>
  <c r="FD101" i="2"/>
  <c r="FY199" i="2" a="1"/>
  <c r="FY199" i="2"/>
  <c r="BX30" i="2" a="1"/>
  <c r="BX30" i="2"/>
  <c r="AH85" i="2" a="1"/>
  <c r="AH85" i="2"/>
  <c r="M146" i="2" a="1"/>
  <c r="M146" i="2"/>
  <c r="M58" i="2" a="1"/>
  <c r="M58" i="2"/>
  <c r="M35" i="2" a="1"/>
  <c r="M35" i="2"/>
  <c r="M76" i="2" a="1"/>
  <c r="M76" i="2"/>
  <c r="M103" i="2" a="1"/>
  <c r="M103" i="2"/>
  <c r="M75" i="2" a="1"/>
  <c r="M75" i="2"/>
  <c r="M74" i="2" a="1"/>
  <c r="M74" i="2"/>
  <c r="M24" i="2" a="1"/>
  <c r="M24" i="2"/>
  <c r="FD46" i="2" a="1"/>
  <c r="FD46" i="2"/>
  <c r="BX81" i="2" a="1"/>
  <c r="BX81" i="2"/>
  <c r="BX153" i="2" a="1"/>
  <c r="BX153" i="2"/>
  <c r="BX198" i="2" a="1"/>
  <c r="BX198" i="2"/>
  <c r="BX164" i="2" a="1"/>
  <c r="BX164" i="2"/>
  <c r="M110" i="2" a="1"/>
  <c r="M110" i="2"/>
  <c r="M167" i="2" a="1"/>
  <c r="M167" i="2"/>
  <c r="DN185" i="2" a="1"/>
  <c r="DN185" i="2"/>
  <c r="DN107" i="2" a="1"/>
  <c r="DN107" i="2"/>
  <c r="DN27" i="2" a="1"/>
  <c r="DN27" i="2"/>
  <c r="EI201" i="2" a="1"/>
  <c r="EI201" i="2"/>
  <c r="EI53" i="2" a="1"/>
  <c r="EI53" i="2"/>
  <c r="EI58" i="2" a="1"/>
  <c r="EI58" i="2"/>
  <c r="GT109" i="2" a="1"/>
  <c r="GT109" i="2"/>
  <c r="CS175" i="2" a="1"/>
  <c r="CS175" i="2"/>
  <c r="BC165" i="2" a="1"/>
  <c r="BC165" i="2"/>
  <c r="FD201" i="2" a="1"/>
  <c r="FD201" i="2"/>
  <c r="FD78" i="2" a="1"/>
  <c r="FD78" i="2"/>
  <c r="FD195" i="2" a="1"/>
  <c r="FD195" i="2"/>
  <c r="FY171" i="2" a="1"/>
  <c r="FY171" i="2"/>
  <c r="FY179" i="2" a="1"/>
  <c r="FY179" i="2"/>
  <c r="AH27" i="2" a="1"/>
  <c r="AH27" i="2"/>
  <c r="AH132" i="2" a="1"/>
  <c r="AH132" i="2"/>
  <c r="CS159" i="2" a="1"/>
  <c r="CS159" i="2"/>
  <c r="BX77" i="2" a="1"/>
  <c r="BX77" i="2"/>
  <c r="BX118" i="2" a="1"/>
  <c r="BX118" i="2"/>
  <c r="CS130" i="2" a="1"/>
  <c r="CS130" i="2"/>
  <c r="M177" i="2" a="1"/>
  <c r="M177" i="2"/>
  <c r="M174" i="2" a="1"/>
  <c r="M174" i="2"/>
  <c r="DN180" i="2" a="1"/>
  <c r="DN180" i="2"/>
  <c r="DN88" i="2" a="1"/>
  <c r="DN88" i="2"/>
  <c r="DN68" i="2" a="1"/>
  <c r="DN68" i="2"/>
  <c r="EI80" i="2" a="1"/>
  <c r="EI80" i="2"/>
  <c r="EI88" i="2" a="1"/>
  <c r="EI88" i="2"/>
  <c r="GT166" i="2" a="1"/>
  <c r="GT166" i="2"/>
  <c r="GT72" i="2" a="1"/>
  <c r="GT72" i="2"/>
  <c r="BC118" i="2" a="1"/>
  <c r="BC118" i="2"/>
  <c r="BC85" i="2" a="1"/>
  <c r="BC85" i="2"/>
  <c r="FD135" i="2" a="1"/>
  <c r="FD135" i="2"/>
  <c r="FD119" i="2" a="1"/>
  <c r="FD119" i="2"/>
  <c r="FD115" i="2" a="1"/>
  <c r="FD115" i="2"/>
  <c r="FY134" i="2" a="1"/>
  <c r="FY134" i="2"/>
  <c r="AH188" i="2" a="1"/>
  <c r="AH188" i="2"/>
  <c r="AH167" i="2" a="1"/>
  <c r="AH167" i="2"/>
  <c r="EI52" i="2" a="1"/>
  <c r="EI52" i="2"/>
  <c r="EI151" i="2" a="1"/>
  <c r="EI151" i="2"/>
  <c r="EI190" i="2" a="1"/>
  <c r="EI190" i="2"/>
  <c r="EI75" i="2" a="1"/>
  <c r="EI75" i="2"/>
  <c r="EI137" i="2" a="1"/>
  <c r="EI137" i="2"/>
  <c r="EI49" i="2" a="1"/>
  <c r="EI49" i="2"/>
  <c r="EI27" i="2" a="1"/>
  <c r="EI27" i="2"/>
  <c r="EI112" i="2" a="1"/>
  <c r="EI112" i="2"/>
  <c r="BC137" i="2" a="1"/>
  <c r="BC137" i="2"/>
  <c r="BC97" i="2" a="1"/>
  <c r="BC97" i="2"/>
  <c r="BC70" i="2" a="1"/>
  <c r="BC70" i="2"/>
  <c r="BC81" i="2" a="1"/>
  <c r="BC81" i="2"/>
  <c r="BC96" i="2" a="1"/>
  <c r="BC96" i="2"/>
  <c r="BC37" i="2" a="1"/>
  <c r="BC37" i="2"/>
  <c r="BC171" i="2" a="1"/>
  <c r="BC171" i="2"/>
  <c r="BC48" i="2" a="1"/>
  <c r="BC48" i="2"/>
  <c r="BC106" i="2" a="1"/>
  <c r="BC106" i="2"/>
  <c r="BC21" i="2" a="1"/>
  <c r="BC21" i="2"/>
  <c r="AH41" i="2" a="1"/>
  <c r="AH41" i="2"/>
  <c r="BX194" i="2" a="1"/>
  <c r="BX194" i="2"/>
  <c r="BX132" i="2" a="1"/>
  <c r="BX132" i="2"/>
  <c r="M68" i="2" a="1"/>
  <c r="M68" i="2"/>
  <c r="M65" i="2" a="1"/>
  <c r="M65" i="2"/>
  <c r="M27" i="2" a="1"/>
  <c r="M27" i="2"/>
  <c r="DN59" i="2" a="1"/>
  <c r="DN59" i="2"/>
  <c r="DN143" i="2" a="1"/>
  <c r="DN143" i="2"/>
  <c r="DN90" i="2" a="1"/>
  <c r="DN90" i="2"/>
  <c r="EI103" i="2" a="1"/>
  <c r="EI103" i="2"/>
  <c r="EI98" i="2" a="1"/>
  <c r="EI98" i="2"/>
  <c r="GT76" i="2" a="1"/>
  <c r="GT76" i="2"/>
  <c r="GT160" i="2" a="1"/>
  <c r="GT160" i="2"/>
  <c r="BC134" i="2" a="1"/>
  <c r="BC134" i="2"/>
  <c r="BC191" i="2" a="1"/>
  <c r="BC191" i="2"/>
  <c r="FD143" i="2" a="1"/>
  <c r="FD143" i="2"/>
  <c r="FD104" i="2" a="1"/>
  <c r="FD104" i="2"/>
  <c r="FY151" i="2" a="1"/>
  <c r="FY151" i="2"/>
  <c r="AH101" i="2" a="1"/>
  <c r="AH101" i="2"/>
  <c r="AH15" i="2" a="1"/>
  <c r="AH15" i="2"/>
  <c r="CS9" i="2" a="1"/>
  <c r="CS9" i="2"/>
  <c r="CS47" i="2" a="1"/>
  <c r="CS47" i="2"/>
  <c r="GT31" i="2" a="1"/>
  <c r="GT31" i="2"/>
  <c r="GT100" i="2" a="1"/>
  <c r="GT100" i="2"/>
  <c r="GT157" i="2" a="1"/>
  <c r="GT157" i="2"/>
  <c r="GT49" i="2" a="1"/>
  <c r="GT49" i="2"/>
  <c r="GT60" i="2" a="1"/>
  <c r="GT60" i="2"/>
  <c r="GT75" i="2" a="1"/>
  <c r="GT75" i="2"/>
  <c r="GT162" i="2" a="1"/>
  <c r="GT162" i="2"/>
  <c r="GT110" i="2" a="1"/>
  <c r="GT110" i="2"/>
  <c r="GT177" i="2" a="1"/>
  <c r="GT177" i="2"/>
  <c r="GT117" i="2" a="1"/>
  <c r="GT117" i="2"/>
  <c r="GT86" i="2" a="1"/>
  <c r="GT86" i="2"/>
  <c r="AH193" i="2" a="1"/>
  <c r="AH193" i="2"/>
  <c r="AH154" i="2" a="1"/>
  <c r="AH154" i="2"/>
  <c r="AH131" i="2" a="1"/>
  <c r="AH131" i="2"/>
  <c r="AH67" i="2" a="1"/>
  <c r="AH67" i="2"/>
  <c r="AH176" i="2" a="1"/>
  <c r="AH176" i="2"/>
  <c r="AH20" i="2" a="1"/>
  <c r="AH20" i="2"/>
  <c r="AH7" i="2" a="1"/>
  <c r="AH7" i="2"/>
  <c r="AI7" i="2"/>
  <c r="AH16" i="2" a="1"/>
  <c r="AH16" i="2"/>
  <c r="AH133" i="2" a="1"/>
  <c r="AH133" i="2"/>
  <c r="AH43" i="2" a="1"/>
  <c r="AH43" i="2"/>
  <c r="AH179" i="2" a="1"/>
  <c r="AH179" i="2"/>
  <c r="AH202" i="2" a="1"/>
  <c r="AH202" i="2"/>
  <c r="BX25" i="2" a="1"/>
  <c r="BX25" i="2"/>
  <c r="BX193" i="2" a="1"/>
  <c r="BX193" i="2"/>
  <c r="BX200" i="2" a="1"/>
  <c r="BX200" i="2"/>
  <c r="M18" i="2" a="1"/>
  <c r="M18" i="2"/>
  <c r="M16" i="2" a="1"/>
  <c r="M16" i="2"/>
  <c r="DN67" i="2" a="1"/>
  <c r="DN67" i="2"/>
  <c r="DN178" i="2" a="1"/>
  <c r="DN178" i="2"/>
  <c r="DN97" i="2" a="1"/>
  <c r="DN97" i="2"/>
  <c r="EI197" i="2" a="1"/>
  <c r="EI197" i="2"/>
  <c r="EI155" i="2" a="1"/>
  <c r="EI155" i="2"/>
  <c r="GT145" i="2" a="1"/>
  <c r="GT145" i="2"/>
  <c r="GT67" i="2" a="1"/>
  <c r="GT67" i="2"/>
  <c r="BC175" i="2" a="1"/>
  <c r="BC175" i="2"/>
  <c r="BC155" i="2" a="1"/>
  <c r="BC155" i="2"/>
  <c r="FD28" i="2" a="1"/>
  <c r="FD28" i="2"/>
  <c r="FD111" i="2" a="1"/>
  <c r="FD111" i="2"/>
  <c r="BX45" i="2" a="1"/>
  <c r="BX45" i="2"/>
  <c r="BX42" i="2" a="1"/>
  <c r="BX42" i="2"/>
  <c r="DN200" i="2" a="1"/>
  <c r="DN200" i="2"/>
  <c r="M169" i="2" a="1"/>
  <c r="M169" i="2"/>
  <c r="M7" i="2" a="1"/>
  <c r="M7" i="2"/>
  <c r="N7" i="2"/>
  <c r="DN196" i="2" a="1"/>
  <c r="DN196" i="2"/>
  <c r="DN182" i="2" a="1"/>
  <c r="DN182" i="2"/>
  <c r="EI51" i="2" a="1"/>
  <c r="EI51" i="2"/>
  <c r="EI84" i="2" a="1"/>
  <c r="EI84" i="2"/>
  <c r="GT81" i="2" a="1"/>
  <c r="GT81" i="2"/>
  <c r="CS124" i="2" a="1"/>
  <c r="CS124" i="2"/>
  <c r="BC45" i="2" a="1"/>
  <c r="BC45" i="2"/>
  <c r="BC61" i="2" a="1"/>
  <c r="BC61" i="2"/>
  <c r="FD58" i="2" a="1"/>
  <c r="FD58" i="2"/>
  <c r="FD112" i="2" a="1"/>
  <c r="FD112" i="2"/>
  <c r="FY21" i="2" a="1"/>
  <c r="FY21" i="2"/>
  <c r="FY75" i="2" a="1"/>
  <c r="FY75" i="2"/>
  <c r="AH184" i="2" a="1"/>
  <c r="AH184" i="2"/>
  <c r="AH77" i="2" a="1"/>
  <c r="AH77" i="2"/>
  <c r="CS93" i="2" a="1"/>
  <c r="CS93" i="2"/>
  <c r="BX154" i="2" a="1"/>
  <c r="BX154" i="2"/>
  <c r="BX78" i="2" a="1"/>
  <c r="BX78" i="2"/>
  <c r="BX189" i="2" a="1"/>
  <c r="BX189" i="2"/>
  <c r="M189" i="2" a="1"/>
  <c r="M189" i="2"/>
  <c r="M157" i="2" a="1"/>
  <c r="M157" i="2"/>
  <c r="DN175" i="2" a="1"/>
  <c r="DN175" i="2"/>
  <c r="DN32" i="2" a="1"/>
  <c r="DN32" i="2"/>
  <c r="DN85" i="2" a="1"/>
  <c r="DN85" i="2"/>
  <c r="EI192" i="2" a="1"/>
  <c r="EI192" i="2"/>
  <c r="EI95" i="2" a="1"/>
  <c r="EI95" i="2"/>
  <c r="GT42" i="2" a="1"/>
  <c r="GT42" i="2"/>
  <c r="GT125" i="2" a="1"/>
  <c r="GT125" i="2"/>
  <c r="BC127" i="2" a="1"/>
  <c r="BC127" i="2"/>
  <c r="BC9" i="2" a="1"/>
  <c r="BC9" i="2"/>
  <c r="FD39" i="2" a="1"/>
  <c r="FD39" i="2"/>
  <c r="FD36" i="2" a="1"/>
  <c r="FD36" i="2"/>
  <c r="FD152" i="2" a="1"/>
  <c r="FD152" i="2"/>
  <c r="FY17" i="2" a="1"/>
  <c r="FY17" i="2"/>
  <c r="CS16" i="2" a="1"/>
  <c r="CS16" i="2"/>
  <c r="AH194" i="2" a="1"/>
  <c r="AH194" i="2"/>
  <c r="M23" i="2" a="1"/>
  <c r="M23" i="2"/>
  <c r="M89" i="2" a="1"/>
  <c r="M89" i="2"/>
  <c r="M19" i="2" a="1"/>
  <c r="M19" i="2"/>
  <c r="M176" i="2" a="1"/>
  <c r="M176" i="2"/>
  <c r="M49" i="2" a="1"/>
  <c r="M49" i="2"/>
  <c r="M195" i="2" a="1"/>
  <c r="M195" i="2"/>
  <c r="M30" i="2" a="1"/>
  <c r="M30" i="2"/>
  <c r="M99" i="2" a="1"/>
  <c r="M99" i="2"/>
  <c r="CS64" i="2" a="1"/>
  <c r="CS64" i="2"/>
  <c r="DN157" i="2" a="1"/>
  <c r="DN157" i="2"/>
  <c r="BX144" i="2" a="1"/>
  <c r="BX144" i="2"/>
  <c r="BX178" i="2" a="1"/>
  <c r="BX178" i="2"/>
  <c r="BX32" i="2" a="1"/>
  <c r="BX32" i="2"/>
  <c r="M138" i="2" a="1"/>
  <c r="M138" i="2"/>
  <c r="M121" i="2" a="1"/>
  <c r="M121" i="2"/>
  <c r="DN13" i="2" a="1"/>
  <c r="DN13" i="2"/>
  <c r="DN125" i="2" a="1"/>
  <c r="DN125" i="2"/>
  <c r="DN161" i="2" a="1"/>
  <c r="DN161" i="2"/>
  <c r="EI85" i="2" a="1"/>
  <c r="EI85" i="2"/>
  <c r="EI15" i="2" a="1"/>
  <c r="EI15" i="2"/>
  <c r="GT170" i="2" a="1"/>
  <c r="GT170" i="2"/>
  <c r="GT54" i="2" a="1"/>
  <c r="GT54" i="2"/>
  <c r="DN48" i="2" a="1"/>
  <c r="DN48" i="2"/>
  <c r="BC40" i="2" a="1"/>
  <c r="BC40" i="2"/>
  <c r="FD88" i="2" a="1"/>
  <c r="FD88" i="2"/>
  <c r="FD34" i="2" a="1"/>
  <c r="FD34" i="2"/>
  <c r="FD91" i="2" a="1"/>
  <c r="FD91" i="2"/>
  <c r="FY33" i="2" a="1"/>
  <c r="FY33" i="2"/>
  <c r="FY39" i="2" a="1"/>
  <c r="FY39" i="2"/>
  <c r="AH161" i="2" a="1"/>
  <c r="AH161" i="2"/>
  <c r="AH114" i="2" a="1"/>
  <c r="AH114" i="2"/>
  <c r="CS202" i="2" a="1"/>
  <c r="CS202" i="2"/>
  <c r="GT163" i="2" a="1"/>
  <c r="GT163" i="2"/>
  <c r="BX183" i="2" a="1"/>
  <c r="BX183" i="2"/>
  <c r="BX33" i="2" a="1"/>
  <c r="BX33" i="2"/>
  <c r="M149" i="2" a="1"/>
  <c r="M149" i="2"/>
  <c r="M186" i="2" a="1"/>
  <c r="M186" i="2"/>
  <c r="M98" i="2" a="1"/>
  <c r="M98" i="2"/>
  <c r="DN169" i="2" a="1"/>
  <c r="DN169" i="2"/>
  <c r="DN81" i="2" a="1"/>
  <c r="DN81" i="2"/>
  <c r="FD142" i="2" a="1"/>
  <c r="FD142" i="2"/>
  <c r="EI40" i="2" a="1"/>
  <c r="EI40" i="2"/>
  <c r="EI65" i="2" a="1"/>
  <c r="EI65" i="2"/>
  <c r="GT88" i="2" a="1"/>
  <c r="GT88" i="2"/>
  <c r="GT199" i="2" a="1"/>
  <c r="GT199" i="2"/>
  <c r="BC150" i="2" a="1"/>
  <c r="BC150" i="2"/>
  <c r="BC60" i="2" a="1"/>
  <c r="BC60" i="2"/>
  <c r="FD32" i="2" a="1"/>
  <c r="FD32" i="2"/>
  <c r="FD54" i="2" a="1"/>
  <c r="FD54" i="2"/>
  <c r="FD117" i="2" a="1"/>
  <c r="FD117" i="2"/>
  <c r="FY192" i="2" a="1"/>
  <c r="FY192" i="2"/>
  <c r="AH141" i="2" a="1"/>
  <c r="AH141" i="2"/>
  <c r="AH175" i="2" a="1"/>
  <c r="AH175" i="2"/>
  <c r="EI55" i="2" a="1"/>
  <c r="EI55" i="2"/>
  <c r="EI176" i="2" a="1"/>
  <c r="EI176" i="2"/>
  <c r="EI193" i="2" a="1"/>
  <c r="EI193" i="2"/>
  <c r="EI39" i="2" a="1"/>
  <c r="EI39" i="2"/>
  <c r="EI171" i="2" a="1"/>
  <c r="EI171" i="2"/>
  <c r="EI22" i="2" a="1"/>
  <c r="EI22" i="2"/>
  <c r="EI202" i="2" a="1"/>
  <c r="EI202" i="2"/>
  <c r="BC170" i="2" a="1"/>
  <c r="BC170" i="2"/>
  <c r="BC154" i="2" a="1"/>
  <c r="BC154" i="2"/>
  <c r="BC52" i="2" a="1"/>
  <c r="BC52" i="2"/>
  <c r="BC200" i="2" a="1"/>
  <c r="BC200" i="2"/>
  <c r="BC147" i="2" a="1"/>
  <c r="BC147" i="2"/>
  <c r="BC189" i="2" a="1"/>
  <c r="BC189" i="2"/>
  <c r="BC89" i="2" a="1"/>
  <c r="BC89" i="2"/>
  <c r="BC187" i="2" a="1"/>
  <c r="BC187" i="2"/>
  <c r="BC93" i="2" a="1"/>
  <c r="BC93" i="2"/>
  <c r="BC104" i="2" a="1"/>
  <c r="BC104" i="2"/>
  <c r="FT203" i="2"/>
  <c r="BX24" i="2" a="1"/>
  <c r="BX24" i="2"/>
  <c r="BX188" i="2" a="1"/>
  <c r="BX188" i="2"/>
  <c r="M183" i="2" a="1"/>
  <c r="M183" i="2"/>
  <c r="M14" i="2" a="1"/>
  <c r="M14" i="2"/>
  <c r="CS82" i="2" a="1"/>
  <c r="CS82" i="2"/>
  <c r="DN173" i="2" a="1"/>
  <c r="DN173" i="2"/>
  <c r="DN72" i="2" a="1"/>
  <c r="DN72" i="2"/>
  <c r="BX140" i="2" a="1"/>
  <c r="BX140" i="2"/>
  <c r="EI148" i="2" a="1"/>
  <c r="EI148" i="2"/>
  <c r="EI12" i="2" a="1"/>
  <c r="EI12" i="2"/>
  <c r="GT53" i="2" a="1"/>
  <c r="GT53" i="2"/>
  <c r="GT77" i="2" a="1"/>
  <c r="GT77" i="2"/>
  <c r="BC148" i="2" a="1"/>
  <c r="BC148" i="2"/>
  <c r="BC77" i="2" a="1"/>
  <c r="BC77" i="2"/>
  <c r="FD158" i="2" a="1"/>
  <c r="FD158" i="2"/>
  <c r="FY70" i="2" a="1"/>
  <c r="FY70" i="2"/>
  <c r="AH75" i="2" a="1"/>
  <c r="AH75" i="2"/>
  <c r="AH88" i="2" a="1"/>
  <c r="AH88" i="2"/>
  <c r="DN82" i="2" a="1"/>
  <c r="DN82" i="2"/>
  <c r="M69" i="2" a="1"/>
  <c r="M69" i="2"/>
  <c r="FD203" i="2" a="1"/>
  <c r="FD203" i="2"/>
  <c r="FD20" i="2" a="1"/>
  <c r="FD20" i="2"/>
  <c r="FD87" i="2" a="1"/>
  <c r="FD87" i="2"/>
  <c r="FD198" i="2" a="1"/>
  <c r="FD198" i="2"/>
  <c r="FD92" i="2" a="1"/>
  <c r="FD92" i="2"/>
  <c r="FD37" i="2" a="1"/>
  <c r="FD37" i="2"/>
  <c r="FD53" i="2" a="1"/>
  <c r="FD53" i="2"/>
  <c r="FD90" i="2" a="1"/>
  <c r="FD90" i="2"/>
  <c r="FD122" i="2" a="1"/>
  <c r="FD122" i="2"/>
  <c r="FD151" i="2" a="1"/>
  <c r="FD151" i="2"/>
  <c r="FD191" i="2" a="1"/>
  <c r="FD191" i="2"/>
  <c r="FD147" i="2" a="1"/>
  <c r="FD147" i="2"/>
  <c r="FD26" i="2" a="1"/>
  <c r="FD26" i="2"/>
  <c r="FY203" i="2" a="1"/>
  <c r="FY203" i="2"/>
  <c r="FY88" i="2" a="1"/>
  <c r="FY88" i="2"/>
  <c r="FY127" i="2" a="1"/>
  <c r="FY127" i="2"/>
  <c r="FY136" i="2" a="1"/>
  <c r="FY136" i="2"/>
  <c r="FY184" i="2" a="1"/>
  <c r="FY184" i="2"/>
  <c r="FY46" i="2" a="1"/>
  <c r="FY46" i="2"/>
  <c r="FY131" i="2" a="1"/>
  <c r="FY131" i="2"/>
  <c r="FY60" i="2" a="1"/>
  <c r="FY60" i="2"/>
  <c r="FY197" i="2" a="1"/>
  <c r="FY197" i="2"/>
  <c r="FY154" i="2" a="1"/>
  <c r="FY154" i="2"/>
  <c r="FY163" i="2" a="1"/>
  <c r="FY163" i="2"/>
  <c r="FY181" i="2" a="1"/>
  <c r="FY181" i="2"/>
  <c r="FY31" i="2" a="1"/>
  <c r="FY31" i="2"/>
  <c r="DN91" i="2" a="1"/>
  <c r="DN91" i="2"/>
  <c r="GT129" i="2" a="1"/>
  <c r="GT129" i="2"/>
  <c r="GT93" i="2" a="1"/>
  <c r="GT93" i="2"/>
  <c r="GT34" i="2" a="1"/>
  <c r="GT34" i="2"/>
  <c r="GT112" i="2" a="1"/>
  <c r="GT112" i="2"/>
  <c r="GT28" i="2" a="1"/>
  <c r="GT28" i="2"/>
  <c r="GT85" i="2" a="1"/>
  <c r="GT85" i="2"/>
  <c r="GT169" i="2" a="1"/>
  <c r="GT169" i="2"/>
  <c r="GT188" i="2" a="1"/>
  <c r="GT188" i="2"/>
  <c r="GT135" i="2" a="1"/>
  <c r="GT135" i="2"/>
  <c r="GT87" i="2" a="1"/>
  <c r="GT87" i="2"/>
  <c r="GT146" i="2" a="1"/>
  <c r="GT146" i="2"/>
  <c r="AH145" i="2" a="1"/>
  <c r="AH145" i="2"/>
  <c r="AH182" i="2" a="1"/>
  <c r="AH182" i="2"/>
  <c r="AH177" i="2" a="1"/>
  <c r="AH177" i="2"/>
  <c r="AH116" i="2" a="1"/>
  <c r="AH116" i="2"/>
  <c r="AH112" i="2" a="1"/>
  <c r="AH112" i="2"/>
  <c r="AH158" i="2" a="1"/>
  <c r="AH158" i="2"/>
  <c r="AH94" i="2" a="1"/>
  <c r="AH94" i="2"/>
  <c r="AH139" i="2" a="1"/>
  <c r="AH139" i="2"/>
  <c r="AH109" i="2" a="1"/>
  <c r="AH109" i="2"/>
  <c r="AH12" i="2" a="1"/>
  <c r="AH12" i="2"/>
  <c r="AH60" i="2" a="1"/>
  <c r="AH60" i="2"/>
  <c r="BC140" i="2" a="1"/>
  <c r="BC140" i="2"/>
  <c r="BX87" i="2" a="1"/>
  <c r="BX87" i="2"/>
  <c r="BX135" i="2" a="1"/>
  <c r="BX135" i="2"/>
  <c r="CS54" i="2" a="1"/>
  <c r="CS54" i="2"/>
  <c r="M168" i="2" a="1"/>
  <c r="M168" i="2"/>
  <c r="M117" i="2" a="1"/>
  <c r="M117" i="2"/>
  <c r="DN76" i="2" a="1"/>
  <c r="DN76" i="2"/>
  <c r="DN197" i="2" a="1"/>
  <c r="DN197" i="2"/>
  <c r="CS85" i="2" a="1"/>
  <c r="CS85" i="2"/>
  <c r="EI10" i="2" a="1"/>
  <c r="EI10" i="2"/>
  <c r="EI117" i="2" a="1"/>
  <c r="EI117" i="2"/>
  <c r="GT7" i="2" a="1"/>
  <c r="GT7" i="2"/>
  <c r="GU7" i="2"/>
  <c r="GT108" i="2" a="1"/>
  <c r="GT108" i="2"/>
  <c r="BC184" i="2" a="1"/>
  <c r="BC184" i="2"/>
  <c r="BC50" i="2" a="1"/>
  <c r="BC50" i="2"/>
  <c r="FD63" i="2" a="1"/>
  <c r="FD63" i="2"/>
  <c r="FD154" i="2" a="1"/>
  <c r="FD154" i="2"/>
  <c r="BX121" i="2" a="1"/>
  <c r="BX121" i="2"/>
  <c r="BX131" i="2" a="1"/>
  <c r="BX131" i="2"/>
  <c r="BX145" i="2" a="1"/>
  <c r="BX145" i="2"/>
  <c r="M150" i="2" a="1"/>
  <c r="M150" i="2"/>
  <c r="M119" i="2" a="1"/>
  <c r="M119" i="2"/>
  <c r="BX168" i="2" a="1"/>
  <c r="BX168" i="2"/>
  <c r="DN10" i="2" a="1"/>
  <c r="DN10" i="2"/>
  <c r="DN174" i="2" a="1"/>
  <c r="DN174" i="2"/>
  <c r="CS37" i="2" a="1"/>
  <c r="CS37" i="2"/>
  <c r="EI17" i="2" a="1"/>
  <c r="EI17" i="2"/>
  <c r="EI54" i="2" a="1"/>
  <c r="EI54" i="2"/>
  <c r="GT73" i="2" a="1"/>
  <c r="GT73" i="2"/>
  <c r="CS31" i="2" a="1"/>
  <c r="CS31" i="2"/>
  <c r="BC199" i="2" a="1"/>
  <c r="BC199" i="2"/>
  <c r="FD156" i="2" a="1"/>
  <c r="FD156" i="2"/>
  <c r="FD24" i="2" a="1"/>
  <c r="FD24" i="2"/>
  <c r="FD41" i="2" a="1"/>
  <c r="FD41" i="2"/>
  <c r="FY38" i="2" a="1"/>
  <c r="FY38" i="2"/>
  <c r="FY100" i="2" a="1"/>
  <c r="FY100" i="2"/>
  <c r="AH115" i="2" a="1"/>
  <c r="AH115" i="2"/>
  <c r="AH61" i="2" a="1"/>
  <c r="AH61" i="2"/>
  <c r="AH31" i="2" a="1"/>
  <c r="AH31" i="2"/>
  <c r="BX173" i="2" a="1"/>
  <c r="BX173" i="2"/>
  <c r="BX14" i="2" a="1"/>
  <c r="BX14" i="2"/>
  <c r="CS78" i="2" a="1"/>
  <c r="CS78" i="2"/>
  <c r="M132" i="2" a="1"/>
  <c r="M132" i="2"/>
  <c r="M114" i="2" a="1"/>
  <c r="M114" i="2"/>
  <c r="DN34" i="2" a="1"/>
  <c r="DN34" i="2"/>
  <c r="DN163" i="2" a="1"/>
  <c r="DN163" i="2"/>
  <c r="BX138" i="2" a="1"/>
  <c r="BX138" i="2"/>
  <c r="EI174" i="2" a="1"/>
  <c r="EI174" i="2"/>
  <c r="EI127" i="2" a="1"/>
  <c r="EI127" i="2"/>
  <c r="GT195" i="2" a="1"/>
  <c r="GT195" i="2"/>
  <c r="GT116" i="2" a="1"/>
  <c r="GT116" i="2"/>
  <c r="BC107" i="2" a="1"/>
  <c r="BC107" i="2"/>
  <c r="BC195" i="2" a="1"/>
  <c r="BC195" i="2"/>
  <c r="FD140" i="2" a="1"/>
  <c r="FD140" i="2"/>
  <c r="FD146" i="2" a="1"/>
  <c r="FD146" i="2"/>
  <c r="FD178" i="2" a="1"/>
  <c r="FD178" i="2"/>
  <c r="FY161" i="2" a="1"/>
  <c r="FY161" i="2"/>
  <c r="DN144" i="2" a="1"/>
  <c r="DN144" i="2"/>
  <c r="AH82" i="2" a="1"/>
  <c r="AH82" i="2"/>
  <c r="M64" i="2" a="1"/>
  <c r="M64" i="2"/>
  <c r="M130" i="2" a="1"/>
  <c r="M130" i="2"/>
  <c r="M142" i="2" a="1"/>
  <c r="M142" i="2"/>
  <c r="M42" i="2" a="1"/>
  <c r="M42" i="2"/>
  <c r="M155" i="2" a="1"/>
  <c r="M155" i="2"/>
  <c r="M10" i="2" a="1"/>
  <c r="M10" i="2"/>
  <c r="M109" i="2" a="1"/>
  <c r="M109" i="2"/>
  <c r="M129" i="2" a="1"/>
  <c r="M129" i="2"/>
  <c r="DI203" i="2"/>
  <c r="BX102" i="2" a="1"/>
  <c r="BX102" i="2"/>
  <c r="BX16" i="2" a="1"/>
  <c r="BX16" i="2"/>
  <c r="BX26" i="2" a="1"/>
  <c r="BX26" i="2"/>
  <c r="BX44" i="2" a="1"/>
  <c r="BX44" i="2"/>
  <c r="M95" i="2" a="1"/>
  <c r="M95" i="2"/>
  <c r="M54" i="2" a="1"/>
  <c r="M54" i="2"/>
  <c r="DN108" i="2" a="1"/>
  <c r="DN108" i="2"/>
  <c r="DN120" i="2" a="1"/>
  <c r="DN120" i="2"/>
  <c r="BX192" i="2" a="1"/>
  <c r="BX192" i="2"/>
  <c r="EI47" i="2" a="1"/>
  <c r="EI47" i="2"/>
  <c r="EI94" i="2" a="1"/>
  <c r="EI94" i="2"/>
  <c r="GT153" i="2" a="1"/>
  <c r="GT153" i="2"/>
  <c r="GT22" i="2" a="1"/>
  <c r="GT22" i="2"/>
  <c r="BC201" i="2" a="1"/>
  <c r="BC201" i="2"/>
  <c r="BC46" i="2" a="1"/>
  <c r="BC46" i="2"/>
  <c r="FD177" i="2" a="1"/>
  <c r="FD177" i="2"/>
  <c r="FD84" i="2" a="1"/>
  <c r="FD84" i="2"/>
  <c r="FD165" i="2" a="1"/>
  <c r="FD165" i="2"/>
  <c r="FY87" i="2" a="1"/>
  <c r="FY87" i="2"/>
  <c r="FY194" i="2" a="1"/>
  <c r="FY194" i="2"/>
  <c r="AH45" i="2" a="1"/>
  <c r="AH45" i="2"/>
  <c r="AH181" i="2" a="1"/>
  <c r="AH181" i="2"/>
  <c r="DN140" i="2" a="1"/>
  <c r="DN140" i="2"/>
  <c r="BX133" i="2" a="1"/>
  <c r="BX133" i="2"/>
  <c r="BX181" i="2" a="1"/>
  <c r="BX181" i="2"/>
  <c r="BX60" i="2" a="1"/>
  <c r="BX60" i="2"/>
  <c r="M70" i="2" a="1"/>
  <c r="M70" i="2"/>
  <c r="M144" i="2" a="1"/>
  <c r="M144" i="2"/>
  <c r="CS119" i="2" a="1"/>
  <c r="CS119" i="2"/>
  <c r="DN104" i="2" a="1"/>
  <c r="DN104" i="2"/>
  <c r="DN111" i="2" a="1"/>
  <c r="DN111" i="2"/>
  <c r="CS187" i="2" a="1"/>
  <c r="CS187" i="2"/>
  <c r="EI149" i="2" a="1"/>
  <c r="EI149" i="2"/>
  <c r="EI172" i="2" a="1"/>
  <c r="EI172" i="2"/>
  <c r="GT20" i="2" a="1"/>
  <c r="GT20" i="2"/>
  <c r="GT151" i="2" a="1"/>
  <c r="GT151" i="2"/>
  <c r="BC182" i="2" a="1"/>
  <c r="BC182" i="2"/>
  <c r="BC125" i="2" a="1"/>
  <c r="BC125" i="2"/>
  <c r="FD164" i="2" a="1"/>
  <c r="FD164" i="2"/>
  <c r="FD9" i="2" a="1"/>
  <c r="FD9" i="2"/>
  <c r="FD179" i="2" a="1"/>
  <c r="FD179" i="2"/>
  <c r="FY81" i="2" a="1"/>
  <c r="FY81" i="2"/>
  <c r="AH170" i="2" a="1"/>
  <c r="AH170" i="2"/>
  <c r="EI41" i="2" a="1"/>
  <c r="EI41" i="2"/>
  <c r="EI78" i="2" a="1"/>
  <c r="EI78" i="2"/>
  <c r="EI144" i="2" a="1"/>
  <c r="EI144" i="2"/>
  <c r="EI25" i="2" a="1"/>
  <c r="EI25" i="2"/>
  <c r="EI118" i="2" a="1"/>
  <c r="EI118" i="2"/>
  <c r="EI9" i="2" a="1"/>
  <c r="EI9" i="2"/>
  <c r="EI23" i="2" a="1"/>
  <c r="EI23" i="2"/>
  <c r="BC8" i="2" a="1"/>
  <c r="BC8" i="2"/>
  <c r="BC139" i="2" a="1"/>
  <c r="BC139" i="2"/>
  <c r="BC180" i="2" a="1"/>
  <c r="BC180" i="2"/>
  <c r="BC176" i="2" a="1"/>
  <c r="BC176" i="2"/>
  <c r="BC144" i="2" a="1"/>
  <c r="BC144" i="2"/>
  <c r="BC41" i="2" a="1"/>
  <c r="BC41" i="2"/>
  <c r="BC168" i="2" a="1"/>
  <c r="BC168" i="2"/>
  <c r="BC115" i="2" a="1"/>
  <c r="BC115" i="2"/>
  <c r="BC197" i="2" a="1"/>
  <c r="BC197" i="2"/>
  <c r="BC116" i="2" a="1"/>
  <c r="BC116" i="2"/>
  <c r="BC111" i="2" a="1"/>
  <c r="BC111" i="2"/>
  <c r="BX139" i="2" a="1"/>
  <c r="BX139" i="2"/>
  <c r="BX124" i="2" a="1"/>
  <c r="BX124" i="2"/>
  <c r="BX128" i="2" a="1"/>
  <c r="BX128" i="2"/>
  <c r="M143" i="2" a="1"/>
  <c r="M143" i="2"/>
  <c r="M34" i="2" a="1"/>
  <c r="M34" i="2"/>
  <c r="CS67" i="2" a="1"/>
  <c r="CS67" i="2"/>
  <c r="DN35" i="2" a="1"/>
  <c r="DN35" i="2"/>
  <c r="DN99" i="2" a="1"/>
  <c r="DN99" i="2"/>
  <c r="CS49" i="2" a="1"/>
  <c r="CS49" i="2"/>
  <c r="EI182" i="2" a="1"/>
  <c r="EI182" i="2"/>
  <c r="EI86" i="2" a="1"/>
  <c r="EI86" i="2"/>
  <c r="GT113" i="2" a="1"/>
  <c r="GT113" i="2"/>
  <c r="BX74" i="2" a="1"/>
  <c r="BX74" i="2"/>
  <c r="BC16" i="2" a="1"/>
  <c r="BC16" i="2"/>
  <c r="FD10" i="2" a="1"/>
  <c r="FD10" i="2"/>
  <c r="FD181" i="2" a="1"/>
  <c r="FD181" i="2"/>
  <c r="FD116" i="2" a="1"/>
  <c r="FD116" i="2"/>
  <c r="FY185" i="2" a="1"/>
  <c r="FY185" i="2"/>
  <c r="FY96" i="2" a="1"/>
  <c r="FY96" i="2"/>
  <c r="AH47" i="2" a="1"/>
  <c r="AH47" i="2"/>
  <c r="AH72" i="2" a="1"/>
  <c r="AH72" i="2"/>
  <c r="DN95" i="2" a="1"/>
  <c r="DN95" i="2"/>
  <c r="FY13" i="2" a="1"/>
  <c r="FY13" i="2"/>
  <c r="CS36" i="2" a="1"/>
  <c r="CS36" i="2"/>
  <c r="FY15" i="2" a="1"/>
  <c r="FY15" i="2"/>
  <c r="DN121" i="2" a="1"/>
  <c r="DN121" i="2"/>
  <c r="GT114" i="2" a="1"/>
  <c r="GT114" i="2"/>
  <c r="GT61" i="2" a="1"/>
  <c r="GT61" i="2"/>
  <c r="GT99" i="2" a="1"/>
  <c r="GT99" i="2"/>
  <c r="GT97" i="2" a="1"/>
  <c r="GT97" i="2"/>
  <c r="GT159" i="2" a="1"/>
  <c r="GT159" i="2"/>
  <c r="GT200" i="2" a="1"/>
  <c r="GT200" i="2"/>
  <c r="GT193" i="2" a="1"/>
  <c r="GT193" i="2"/>
  <c r="GT96" i="2" a="1"/>
  <c r="GT96" i="2"/>
  <c r="GT168" i="2" a="1"/>
  <c r="GT168" i="2"/>
  <c r="GT43" i="2" a="1"/>
  <c r="GT43" i="2"/>
  <c r="GT187" i="2" a="1"/>
  <c r="GT187" i="2"/>
  <c r="AH58" i="2" a="1"/>
  <c r="AH58" i="2"/>
  <c r="AH129" i="2" a="1"/>
  <c r="AH129" i="2"/>
  <c r="AH200" i="2" a="1"/>
  <c r="AH200" i="2"/>
  <c r="AH86" i="2" a="1"/>
  <c r="AH86" i="2"/>
  <c r="AH42" i="2" a="1"/>
  <c r="AH42" i="2"/>
  <c r="AH126" i="2" a="1"/>
  <c r="AH126" i="2"/>
  <c r="AH48" i="2" a="1"/>
  <c r="AH48" i="2"/>
  <c r="AH134" i="2" a="1"/>
  <c r="AH134" i="2"/>
  <c r="AH25" i="2" a="1"/>
  <c r="AH25" i="2"/>
  <c r="AH165" i="2" a="1"/>
  <c r="AH165" i="2"/>
  <c r="AH74" i="2" a="1"/>
  <c r="AH74" i="2"/>
  <c r="BX143" i="2" a="1"/>
  <c r="BX143" i="2"/>
  <c r="BX70" i="2" a="1"/>
  <c r="BX70" i="2"/>
  <c r="BX105" i="2" a="1"/>
  <c r="BX105" i="2"/>
  <c r="DN195" i="2" a="1"/>
  <c r="DN195" i="2"/>
  <c r="M193" i="2" a="1"/>
  <c r="M193" i="2"/>
  <c r="M158" i="2" a="1"/>
  <c r="M158" i="2"/>
  <c r="DN78" i="2" a="1"/>
  <c r="DN78" i="2"/>
  <c r="DN193" i="2" a="1"/>
  <c r="DN193" i="2"/>
  <c r="CS79" i="2" a="1"/>
  <c r="CS79" i="2"/>
  <c r="EI43" i="2" a="1"/>
  <c r="EI43" i="2"/>
  <c r="EI173" i="2" a="1"/>
  <c r="EI173" i="2"/>
  <c r="GT37" i="2" a="1"/>
  <c r="GT37" i="2"/>
  <c r="GT118" i="2" a="1"/>
  <c r="GT118" i="2"/>
  <c r="BC158" i="2" a="1"/>
  <c r="BC158" i="2"/>
  <c r="BC161" i="2" a="1"/>
  <c r="BC161" i="2"/>
  <c r="FD108" i="2" a="1"/>
  <c r="FD108" i="2"/>
  <c r="FD80" i="2" a="1"/>
  <c r="FD80" i="2"/>
  <c r="BX40" i="2" a="1"/>
  <c r="BX40" i="2"/>
  <c r="BX47" i="2" a="1"/>
  <c r="BX47" i="2"/>
  <c r="BX160" i="2" a="1"/>
  <c r="BX160" i="2"/>
  <c r="M36" i="2" a="1"/>
  <c r="M36" i="2"/>
  <c r="M37" i="2" a="1"/>
  <c r="M37" i="2"/>
  <c r="CS184" i="2" a="1"/>
  <c r="CS184" i="2"/>
  <c r="DN98" i="2" a="1"/>
  <c r="DN98" i="2"/>
  <c r="DN61" i="2" a="1"/>
  <c r="DN61" i="2"/>
  <c r="CS102" i="2" a="1"/>
  <c r="CS102" i="2"/>
  <c r="EI30" i="2" a="1"/>
  <c r="EI30" i="2"/>
  <c r="EI185" i="2" a="1"/>
  <c r="EI185" i="2"/>
  <c r="GT70" i="2" a="1"/>
  <c r="GT70" i="2"/>
  <c r="AA203" i="2"/>
  <c r="BC23" i="2" a="1"/>
  <c r="BC23" i="2"/>
  <c r="FD25" i="2" a="1"/>
  <c r="FD25" i="2"/>
  <c r="FD121" i="2" a="1"/>
  <c r="FD121" i="2"/>
  <c r="FD197" i="2" a="1"/>
  <c r="FD197" i="2"/>
  <c r="FY25" i="2" a="1"/>
  <c r="FY25" i="2"/>
  <c r="FD134" i="2" a="1"/>
  <c r="FD134" i="2"/>
  <c r="AH65" i="2" a="1"/>
  <c r="AH65" i="2"/>
  <c r="AH84" i="2" a="1"/>
  <c r="AH84" i="2"/>
  <c r="BX185" i="2" a="1"/>
  <c r="BX185" i="2"/>
  <c r="BX19" i="2" a="1"/>
  <c r="BX19" i="2"/>
  <c r="CS143" i="2" a="1"/>
  <c r="CS143" i="2"/>
  <c r="M108" i="2" a="1"/>
  <c r="M108" i="2"/>
  <c r="M125" i="2" a="1"/>
  <c r="M125" i="2"/>
  <c r="DN51" i="2" a="1"/>
  <c r="DN51" i="2"/>
  <c r="DN22" i="2" a="1"/>
  <c r="DN22" i="2"/>
  <c r="CS178" i="2" a="1"/>
  <c r="CS178" i="2"/>
  <c r="EI61" i="2" a="1"/>
  <c r="EI61" i="2"/>
  <c r="EI97" i="2" a="1"/>
  <c r="EI97" i="2"/>
  <c r="GT26" i="2" a="1"/>
  <c r="GT26" i="2"/>
  <c r="GT176" i="2" a="1"/>
  <c r="GT176" i="2"/>
  <c r="BC35" i="2" a="1"/>
  <c r="BC35" i="2"/>
  <c r="BC99" i="2" a="1"/>
  <c r="BC99" i="2"/>
  <c r="FD180" i="2" a="1"/>
  <c r="FD180" i="2"/>
  <c r="FD96" i="2" a="1"/>
  <c r="FD96" i="2"/>
  <c r="FD153" i="2" a="1"/>
  <c r="FD153" i="2"/>
  <c r="FY97" i="2" a="1"/>
  <c r="FY97" i="2"/>
  <c r="AH191" i="2" a="1"/>
  <c r="AH191" i="2"/>
  <c r="AH93" i="2" a="1"/>
  <c r="AH93" i="2"/>
  <c r="M20" i="2" a="1"/>
  <c r="M20" i="2"/>
  <c r="M71" i="2" a="1"/>
  <c r="M71" i="2"/>
  <c r="M188" i="2" a="1"/>
  <c r="M188" i="2"/>
  <c r="M120" i="2" a="1"/>
  <c r="M120" i="2"/>
  <c r="M9" i="2" a="1"/>
  <c r="M9" i="2"/>
  <c r="M79" i="2" a="1"/>
  <c r="M79" i="2"/>
  <c r="M105" i="2" a="1"/>
  <c r="M105" i="2"/>
  <c r="M172" i="2" a="1"/>
  <c r="M172" i="2"/>
  <c r="CS201" i="2" a="1"/>
  <c r="CS201" i="2"/>
  <c r="AH71" i="2" a="1"/>
  <c r="AH71" i="2"/>
  <c r="BX64" i="2" a="1"/>
  <c r="BX64" i="2"/>
  <c r="BX22" i="2" a="1"/>
  <c r="BX22" i="2"/>
  <c r="CS111" i="2" a="1"/>
  <c r="CS111" i="2"/>
  <c r="M60" i="2" a="1"/>
  <c r="M60" i="2"/>
  <c r="DN21" i="2" a="1"/>
  <c r="DN21" i="2"/>
  <c r="DN60" i="2" a="1"/>
  <c r="DN60" i="2"/>
  <c r="CS152" i="2" a="1"/>
  <c r="CS152" i="2"/>
  <c r="EI179" i="2" a="1"/>
  <c r="EI179" i="2"/>
  <c r="EI140" i="2" a="1"/>
  <c r="EI140" i="2"/>
  <c r="GT194" i="2" a="1"/>
  <c r="GT194" i="2"/>
  <c r="GT171" i="2" a="1"/>
  <c r="GT171" i="2"/>
  <c r="BC79" i="2" a="1"/>
  <c r="BC79" i="2"/>
  <c r="BC51" i="2" a="1"/>
  <c r="BC51" i="2"/>
  <c r="FD128" i="2" a="1"/>
  <c r="FD128" i="2"/>
  <c r="FD38" i="2" a="1"/>
  <c r="FD38" i="2"/>
  <c r="FD71" i="2" a="1"/>
  <c r="FD71" i="2"/>
  <c r="FY84" i="2" a="1"/>
  <c r="FY84" i="2"/>
  <c r="BX169" i="2" a="1"/>
  <c r="BX169" i="2"/>
  <c r="AH18" i="2" a="1"/>
  <c r="AH18" i="2"/>
  <c r="CS168" i="2" a="1"/>
  <c r="CS168" i="2"/>
  <c r="DN183" i="2" a="1"/>
  <c r="DN183" i="2"/>
  <c r="BX114" i="2" a="1"/>
  <c r="BX114" i="2"/>
  <c r="BX108" i="2" a="1"/>
  <c r="BX108" i="2"/>
  <c r="BX52" i="2" a="1"/>
  <c r="BX52" i="2"/>
  <c r="M94" i="2" a="1"/>
  <c r="M94" i="2"/>
  <c r="M8" i="2" a="1"/>
  <c r="M8" i="2"/>
  <c r="CS14" i="2" a="1"/>
  <c r="CS14" i="2"/>
  <c r="DN15" i="2" a="1"/>
  <c r="DN15" i="2"/>
  <c r="DN199" i="2" a="1"/>
  <c r="DN199" i="2"/>
  <c r="CS182" i="2" a="1"/>
  <c r="CS182" i="2"/>
  <c r="EI199" i="2" a="1"/>
  <c r="EI199" i="2"/>
  <c r="EI194" i="2" a="1"/>
  <c r="EI194" i="2"/>
  <c r="GT55" i="2" a="1"/>
  <c r="GT55" i="2"/>
  <c r="BX148" i="2" a="1"/>
  <c r="BX148" i="2"/>
  <c r="BC167" i="2" a="1"/>
  <c r="BC167" i="2"/>
  <c r="BC95" i="2" a="1"/>
  <c r="BC95" i="2"/>
  <c r="FD150" i="2" a="1"/>
  <c r="FD150" i="2"/>
  <c r="FD13" i="2" a="1"/>
  <c r="FD13" i="2"/>
  <c r="FY56" i="2" a="1"/>
  <c r="FY56" i="2"/>
  <c r="FY43" i="2" a="1"/>
  <c r="FY43" i="2"/>
  <c r="AH107" i="2" a="1"/>
  <c r="AH107" i="2"/>
  <c r="EI89" i="2" a="1"/>
  <c r="EI89" i="2"/>
  <c r="EI60" i="2" a="1"/>
  <c r="EI60" i="2"/>
  <c r="EI63" i="2" a="1"/>
  <c r="EI63" i="2"/>
  <c r="EI82" i="2" a="1"/>
  <c r="EI82" i="2"/>
  <c r="EI141" i="2" a="1"/>
  <c r="EI141" i="2"/>
  <c r="EI187" i="2" a="1"/>
  <c r="EI187" i="2"/>
  <c r="EI13" i="2" a="1"/>
  <c r="EI13" i="2"/>
  <c r="EI175" i="2" a="1"/>
  <c r="EI175" i="2"/>
  <c r="BC135" i="2" a="1"/>
  <c r="BC135" i="2"/>
  <c r="BC103" i="2" a="1"/>
  <c r="BC103" i="2"/>
  <c r="BC14" i="2" a="1"/>
  <c r="BC14" i="2"/>
  <c r="BC73" i="2" a="1"/>
  <c r="BC73" i="2"/>
  <c r="BC88" i="2" a="1"/>
  <c r="BC88" i="2"/>
  <c r="BC119" i="2" a="1"/>
  <c r="BC119" i="2"/>
  <c r="BC129" i="2" a="1"/>
  <c r="BC129" i="2"/>
  <c r="BC90" i="2" a="1"/>
  <c r="BC90" i="2"/>
  <c r="BC178" i="2" a="1"/>
  <c r="BC178" i="2"/>
  <c r="BC20" i="2" a="1"/>
  <c r="BC20" i="2"/>
  <c r="BC162" i="2" a="1"/>
  <c r="BC162" i="2"/>
  <c r="BX71" i="2" a="1"/>
  <c r="BX71" i="2"/>
  <c r="BX98" i="2" a="1"/>
  <c r="BX98" i="2"/>
  <c r="BX161" i="2" a="1"/>
  <c r="BX161" i="2"/>
  <c r="M28" i="2" a="1"/>
  <c r="M28" i="2"/>
  <c r="M41" i="2" a="1"/>
  <c r="M41" i="2"/>
  <c r="DN201" i="2" a="1"/>
  <c r="DN201" i="2"/>
  <c r="DN24" i="2" a="1"/>
  <c r="DN24" i="2"/>
  <c r="DN181" i="2" a="1"/>
  <c r="DN181" i="2"/>
  <c r="DN23" i="2" a="1"/>
  <c r="DN23" i="2"/>
  <c r="EI189" i="2" a="1"/>
  <c r="EI189" i="2"/>
  <c r="EI147" i="2" a="1"/>
  <c r="EI147" i="2"/>
  <c r="GT196" i="2" a="1"/>
  <c r="GT196" i="2"/>
  <c r="CS88" i="2" a="1"/>
  <c r="CS88" i="2"/>
  <c r="BC24" i="2" a="1"/>
  <c r="BC24" i="2"/>
  <c r="FD74" i="2" a="1"/>
  <c r="FD74" i="2"/>
  <c r="FD31" i="2" a="1"/>
  <c r="FD31" i="2"/>
  <c r="FD50" i="2" a="1"/>
  <c r="FD50" i="2"/>
  <c r="FY83" i="2" a="1"/>
  <c r="FY83" i="2"/>
  <c r="FY94" i="2" a="1"/>
  <c r="FY94" i="2"/>
  <c r="AH59" i="2" a="1"/>
  <c r="AH59" i="2"/>
  <c r="AH98" i="2" a="1"/>
  <c r="AH98" i="2"/>
  <c r="DN106" i="2" a="1"/>
  <c r="DN106" i="2"/>
  <c r="AH127" i="2" a="1"/>
  <c r="AH127" i="2"/>
  <c r="GT137" i="2" a="1"/>
  <c r="GT137" i="2"/>
  <c r="GT154" i="2" a="1"/>
  <c r="GT154" i="2"/>
  <c r="GT95" i="2" a="1"/>
  <c r="GT95" i="2"/>
  <c r="GT13" i="2" a="1"/>
  <c r="GT13" i="2"/>
  <c r="GT183" i="2" a="1"/>
  <c r="GT183" i="2"/>
  <c r="GT179" i="2" a="1"/>
  <c r="GT179" i="2"/>
  <c r="GT39" i="2" a="1"/>
  <c r="GT39" i="2"/>
  <c r="GT27" i="2" a="1"/>
  <c r="GT27" i="2"/>
  <c r="GT46" i="2" a="1"/>
  <c r="GT46" i="2"/>
  <c r="GT29" i="2" a="1"/>
  <c r="GT29" i="2"/>
  <c r="GT202" i="2" a="1"/>
  <c r="GT202" i="2"/>
  <c r="AH66" i="2" a="1"/>
  <c r="AH66" i="2"/>
  <c r="AH117" i="2" a="1"/>
  <c r="AH117" i="2"/>
  <c r="AH69" i="2" a="1"/>
  <c r="AH69" i="2"/>
  <c r="AH124" i="2" a="1"/>
  <c r="AH124" i="2"/>
  <c r="AH53" i="2" a="1"/>
  <c r="AH53" i="2"/>
  <c r="AH196" i="2" a="1"/>
  <c r="AH196" i="2"/>
  <c r="AH36" i="2" a="1"/>
  <c r="AH36" i="2"/>
  <c r="AH119" i="2" a="1"/>
  <c r="AH119" i="2"/>
  <c r="AH10" i="2" a="1"/>
  <c r="AH10" i="2"/>
  <c r="AH103" i="2" a="1"/>
  <c r="AH103" i="2"/>
  <c r="AH76" i="2" a="1"/>
  <c r="AH76" i="2"/>
  <c r="BX91" i="2" a="1"/>
  <c r="BX91" i="2"/>
  <c r="BX162" i="2" a="1"/>
  <c r="BX162" i="2"/>
  <c r="BX187" i="2" a="1"/>
  <c r="BX187" i="2"/>
  <c r="M179" i="2" a="1"/>
  <c r="M179" i="2"/>
  <c r="M181" i="2" a="1"/>
  <c r="M181" i="2"/>
  <c r="BX92" i="2" a="1"/>
  <c r="BX92" i="2"/>
  <c r="DN62" i="2" a="1"/>
  <c r="DN62" i="2"/>
  <c r="DN14" i="2" a="1"/>
  <c r="DN14" i="2"/>
  <c r="EY203" i="2"/>
  <c r="EI7" i="2" a="1"/>
  <c r="EI7" i="2"/>
  <c r="EJ7" i="2"/>
  <c r="EI146" i="2" a="1"/>
  <c r="EI146" i="2"/>
  <c r="GT140" i="2" a="1"/>
  <c r="GT140" i="2"/>
  <c r="GT120" i="2" a="1"/>
  <c r="GT120" i="2"/>
  <c r="BC80" i="2" a="1"/>
  <c r="BC80" i="2"/>
  <c r="BC109" i="2" a="1"/>
  <c r="BC109" i="2"/>
  <c r="FD170" i="2" a="1"/>
  <c r="FD170" i="2"/>
  <c r="AH24" i="2" a="1"/>
  <c r="AH24" i="2"/>
  <c r="BX103" i="2" a="1"/>
  <c r="BX103" i="2"/>
  <c r="BX69" i="2" a="1"/>
  <c r="BX69" i="2"/>
  <c r="BX156" i="2" a="1"/>
  <c r="BX156" i="2"/>
  <c r="M161" i="2" a="1"/>
  <c r="M161" i="2"/>
  <c r="M175" i="2" a="1"/>
  <c r="M175" i="2"/>
  <c r="DN20" i="2" a="1"/>
  <c r="DN20" i="2"/>
  <c r="DN142" i="2" a="1"/>
  <c r="DN142" i="2"/>
  <c r="DN151" i="2" a="1"/>
  <c r="DN151" i="2"/>
  <c r="DN94" i="2" a="1"/>
  <c r="DN94" i="2"/>
  <c r="EI157" i="2" a="1"/>
  <c r="EI157" i="2"/>
  <c r="GT90" i="2" a="1"/>
  <c r="GT90" i="2"/>
  <c r="GT30" i="2" a="1"/>
  <c r="GT30" i="2"/>
  <c r="BC179" i="2" a="1"/>
  <c r="BC179" i="2"/>
  <c r="BC131" i="2" a="1"/>
  <c r="BC131" i="2"/>
  <c r="FD66" i="2" a="1"/>
  <c r="FD66" i="2"/>
  <c r="FD23" i="2" a="1"/>
  <c r="FD23" i="2"/>
  <c r="FD166" i="2" a="1"/>
  <c r="FD166" i="2"/>
  <c r="FY95" i="2" a="1"/>
  <c r="FY95" i="2"/>
  <c r="CS81" i="2" a="1"/>
  <c r="CS81" i="2"/>
  <c r="AH13" i="2" a="1"/>
  <c r="AH13" i="2"/>
  <c r="FD183" i="2" a="1"/>
  <c r="FD183" i="2"/>
  <c r="BX34" i="2" a="1"/>
  <c r="BX34" i="2"/>
  <c r="BX116" i="2" a="1"/>
  <c r="BX116" i="2"/>
  <c r="BX165" i="2" a="1"/>
  <c r="BX165" i="2"/>
  <c r="M201" i="2" a="1"/>
  <c r="M201" i="2"/>
  <c r="M166" i="2" a="1"/>
  <c r="M166" i="2"/>
  <c r="M190" i="2" a="1"/>
  <c r="M190" i="2"/>
  <c r="DN75" i="2" a="1"/>
  <c r="DN75" i="2"/>
  <c r="DN158" i="2" a="1"/>
  <c r="DN158" i="2"/>
  <c r="DN145" i="2" a="1"/>
  <c r="DN145" i="2"/>
  <c r="EI45" i="2" a="1"/>
  <c r="EI45" i="2"/>
  <c r="EI154" i="2" a="1"/>
  <c r="EI154" i="2"/>
  <c r="GT104" i="2" a="1"/>
  <c r="GT104" i="2"/>
  <c r="GT180" i="2" a="1"/>
  <c r="GT180" i="2"/>
  <c r="BC113" i="2" a="1"/>
  <c r="BC113" i="2"/>
  <c r="BC11" i="2" a="1"/>
  <c r="BC11" i="2"/>
  <c r="FD161" i="2" a="1"/>
  <c r="FD161" i="2"/>
  <c r="FD95" i="2" a="1"/>
  <c r="FD95" i="2"/>
  <c r="FD109" i="2" a="1"/>
  <c r="FD109" i="2"/>
  <c r="FY160" i="2" a="1"/>
  <c r="FY160" i="2"/>
  <c r="AH195" i="2" a="1"/>
  <c r="AH195" i="2"/>
  <c r="AH138" i="2" a="1"/>
  <c r="AH138" i="2"/>
  <c r="M122" i="2" a="1"/>
  <c r="M122" i="2"/>
  <c r="M112" i="2" a="1"/>
  <c r="M112" i="2"/>
  <c r="M12" i="2" a="1"/>
  <c r="M12" i="2"/>
  <c r="M124" i="2" a="1"/>
  <c r="M124" i="2"/>
  <c r="M127" i="2" a="1"/>
  <c r="M127" i="2"/>
  <c r="M90" i="2" a="1"/>
  <c r="M90" i="2"/>
  <c r="M196" i="2" a="1"/>
  <c r="M196" i="2"/>
  <c r="M97" i="2" a="1"/>
  <c r="M97" i="2"/>
  <c r="CS196" i="2" a="1"/>
  <c r="CS196" i="2"/>
  <c r="BX166" i="2" a="1"/>
  <c r="BX166" i="2"/>
  <c r="BX56" i="2" a="1"/>
  <c r="BX56" i="2"/>
  <c r="CS125" i="2" a="1"/>
  <c r="CS125" i="2"/>
  <c r="M50" i="2" a="1"/>
  <c r="M50" i="2"/>
  <c r="M153" i="2" a="1"/>
  <c r="M153" i="2"/>
  <c r="DN79" i="2" a="1"/>
  <c r="DN79" i="2"/>
  <c r="DN40" i="2" a="1"/>
  <c r="DN40" i="2"/>
  <c r="DN134" i="2" a="1"/>
  <c r="DN134" i="2"/>
  <c r="EI143" i="2" a="1"/>
  <c r="EI143" i="2"/>
  <c r="EI100" i="2" a="1"/>
  <c r="EI100" i="2"/>
  <c r="GT161" i="2" a="1"/>
  <c r="GT161" i="2"/>
  <c r="GT106" i="2" a="1"/>
  <c r="GT106" i="2"/>
  <c r="BC17" i="2" a="1"/>
  <c r="BC17" i="2"/>
  <c r="BC59" i="2" a="1"/>
  <c r="BC59" i="2"/>
  <c r="FD11" i="2" a="1"/>
  <c r="FD11" i="2"/>
  <c r="FD12" i="2" a="1"/>
  <c r="FD12" i="2"/>
  <c r="FD105" i="2" a="1"/>
  <c r="FD105" i="2"/>
  <c r="FY98" i="2" a="1"/>
  <c r="FY98" i="2"/>
  <c r="CS34" i="2" a="1"/>
  <c r="CS34" i="2"/>
  <c r="AH106" i="2" a="1"/>
  <c r="AH106" i="2"/>
  <c r="CS188" i="2" a="1"/>
  <c r="CS188" i="2"/>
  <c r="DN112" i="2" a="1"/>
  <c r="DN112" i="2"/>
  <c r="BX126" i="2" a="1"/>
  <c r="BX126" i="2"/>
  <c r="BX23" i="2" a="1"/>
  <c r="BX23" i="2"/>
  <c r="BX120" i="2" a="1"/>
  <c r="BX120" i="2"/>
  <c r="M192" i="2" a="1"/>
  <c r="M192" i="2"/>
  <c r="M194" i="2" a="1"/>
  <c r="M194" i="2"/>
  <c r="M55" i="2" a="1"/>
  <c r="M55" i="2"/>
  <c r="DN101" i="2" a="1"/>
  <c r="DN101" i="2"/>
  <c r="DN109" i="2" a="1"/>
  <c r="DN109" i="2"/>
  <c r="EI129" i="2" a="1"/>
  <c r="EI129" i="2"/>
  <c r="EI156" i="2" a="1"/>
  <c r="EI156" i="2"/>
  <c r="EI131" i="2" a="1"/>
  <c r="EI131" i="2"/>
  <c r="GT80" i="2" a="1"/>
  <c r="GT80" i="2"/>
  <c r="CS106" i="2" a="1"/>
  <c r="CS106" i="2"/>
  <c r="BC19" i="2" a="1"/>
  <c r="BC19" i="2"/>
  <c r="FD173" i="2" a="1"/>
  <c r="FD173" i="2"/>
  <c r="FD113" i="2" a="1"/>
  <c r="FD113" i="2"/>
  <c r="FD57" i="2" a="1"/>
  <c r="FD57" i="2"/>
  <c r="FY45" i="2" a="1"/>
  <c r="FY45" i="2"/>
  <c r="FY176" i="2" a="1"/>
  <c r="FY176" i="2"/>
  <c r="AH147" i="2" a="1"/>
  <c r="AH147" i="2"/>
  <c r="EI159" i="2" a="1"/>
  <c r="EI159" i="2"/>
  <c r="EI96" i="2" a="1"/>
  <c r="EI96" i="2"/>
  <c r="EI111" i="2" a="1"/>
  <c r="EI111" i="2"/>
  <c r="EI164" i="2" a="1"/>
  <c r="EI164" i="2"/>
  <c r="EI28" i="2" a="1"/>
  <c r="EI28" i="2"/>
  <c r="EI107" i="2" a="1"/>
  <c r="EI107" i="2"/>
  <c r="EI183" i="2" a="1"/>
  <c r="EI183" i="2"/>
  <c r="EI126" i="2" a="1"/>
  <c r="EI126" i="2"/>
  <c r="BC120" i="2" a="1"/>
  <c r="BC120" i="2"/>
  <c r="BC56" i="2" a="1"/>
  <c r="BC56" i="2"/>
  <c r="BC75" i="2" a="1"/>
  <c r="BC75" i="2"/>
  <c r="BC27" i="2" a="1"/>
  <c r="BC27" i="2"/>
  <c r="BC49" i="2" a="1"/>
  <c r="BC49" i="2"/>
  <c r="BC159" i="2" a="1"/>
  <c r="BC159" i="2"/>
  <c r="BC91" i="2" a="1"/>
  <c r="BC91" i="2"/>
  <c r="BC100" i="2" a="1"/>
  <c r="BC100" i="2"/>
  <c r="BC188" i="2" a="1"/>
  <c r="BC188" i="2"/>
  <c r="BC160" i="2" a="1"/>
  <c r="BC160" i="2"/>
  <c r="BC172" i="2" a="1"/>
  <c r="BC172" i="2"/>
  <c r="BX97" i="2" a="1"/>
  <c r="BX97" i="2"/>
  <c r="BX83" i="2" a="1"/>
  <c r="BX83" i="2"/>
  <c r="BX199" i="2" a="1"/>
  <c r="BX199" i="2"/>
  <c r="M118" i="2" a="1"/>
  <c r="M118" i="2"/>
  <c r="M115" i="2" a="1"/>
  <c r="M115" i="2"/>
  <c r="DN12" i="2" a="1"/>
  <c r="DN12" i="2"/>
  <c r="DN84" i="2" a="1"/>
  <c r="DN84" i="2"/>
  <c r="DN154" i="2" a="1"/>
  <c r="DN154" i="2"/>
  <c r="EI21" i="2" a="1"/>
  <c r="EI21" i="2"/>
  <c r="EI81" i="2" a="1"/>
  <c r="EI81" i="2"/>
  <c r="GT167" i="2" a="1"/>
  <c r="GT167" i="2"/>
  <c r="GT182" i="2" a="1"/>
  <c r="GT182" i="2"/>
  <c r="BC62" i="2" a="1"/>
  <c r="BC62" i="2"/>
  <c r="FD103" i="2" a="1"/>
  <c r="FD103" i="2"/>
  <c r="FD118" i="2" a="1"/>
  <c r="FD118" i="2"/>
  <c r="FD8" i="2" a="1"/>
  <c r="FD8" i="2"/>
  <c r="FY118" i="2" a="1"/>
  <c r="FY118" i="2"/>
  <c r="FY114" i="2" a="1"/>
  <c r="FY114" i="2"/>
  <c r="AH110" i="2" a="1"/>
  <c r="AH110" i="2"/>
  <c r="AH123" i="2" a="1"/>
  <c r="AH123" i="2"/>
  <c r="GT201" i="2" a="1"/>
  <c r="GT201" i="2"/>
  <c r="EI188" i="2" a="1"/>
  <c r="EI188" i="2"/>
  <c r="FY202" i="2" a="1"/>
  <c r="FY202" i="2"/>
  <c r="DN203" i="2" a="1"/>
  <c r="DN203" i="2"/>
  <c r="DN100" i="2" a="1"/>
  <c r="DN100" i="2"/>
  <c r="DN44" i="2" a="1"/>
  <c r="DN44" i="2"/>
  <c r="DN156" i="2" a="1"/>
  <c r="DN156" i="2"/>
  <c r="DN117" i="2" a="1"/>
  <c r="DN117" i="2"/>
  <c r="AH160" i="2" a="1"/>
  <c r="AH160" i="2"/>
  <c r="GT91" i="2" a="1"/>
  <c r="GT91" i="2"/>
  <c r="GT8" i="2" a="1"/>
  <c r="GT8" i="2"/>
  <c r="GT89" i="2" a="1"/>
  <c r="GT89" i="2"/>
  <c r="GT17" i="2" a="1"/>
  <c r="GT17" i="2"/>
  <c r="GT124" i="2" a="1"/>
  <c r="GT124" i="2"/>
  <c r="GT132" i="2" a="1"/>
  <c r="GT132" i="2"/>
  <c r="GT172" i="2" a="1"/>
  <c r="GT172" i="2"/>
  <c r="GT18" i="2" a="1"/>
  <c r="GT18" i="2"/>
  <c r="GT136" i="2" a="1"/>
  <c r="GT136" i="2"/>
  <c r="GT127" i="2" a="1"/>
  <c r="GT127" i="2"/>
  <c r="AH28" i="2" a="1"/>
  <c r="AH28" i="2"/>
  <c r="AH128" i="2" a="1"/>
  <c r="AH128" i="2"/>
  <c r="AH171" i="2" a="1"/>
  <c r="AH171" i="2"/>
  <c r="AH80" i="2" a="1"/>
  <c r="AH80" i="2"/>
  <c r="AH91" i="2" a="1"/>
  <c r="AH91" i="2"/>
  <c r="AH121" i="2" a="1"/>
  <c r="AH121" i="2"/>
  <c r="AH49" i="2" a="1"/>
  <c r="AH49" i="2"/>
  <c r="AH153" i="2" a="1"/>
  <c r="AH153" i="2"/>
  <c r="AH78" i="2" a="1"/>
  <c r="AH78" i="2"/>
  <c r="AH183" i="2" a="1"/>
  <c r="AH183" i="2"/>
  <c r="AH68" i="2" a="1"/>
  <c r="AH68" i="2"/>
  <c r="AH8" i="2" a="1"/>
  <c r="AH8" i="2"/>
  <c r="BX149" i="2" a="1"/>
  <c r="BX149" i="2"/>
  <c r="BX89" i="2" a="1"/>
  <c r="BX89" i="2"/>
  <c r="BX10" i="2" a="1"/>
  <c r="BX10" i="2"/>
  <c r="M63" i="2" a="1"/>
  <c r="M63" i="2"/>
  <c r="M44" i="2" a="1"/>
  <c r="M44" i="2"/>
  <c r="CS191" i="2" a="1"/>
  <c r="CS191" i="2"/>
  <c r="DN89" i="2" a="1"/>
  <c r="DN89" i="2"/>
  <c r="DN92" i="2" a="1"/>
  <c r="DN92" i="2"/>
  <c r="EI24" i="2" a="1"/>
  <c r="EI24" i="2"/>
  <c r="EI115" i="2" a="1"/>
  <c r="EI115" i="2"/>
  <c r="GT63" i="2" a="1"/>
  <c r="GT63" i="2"/>
  <c r="CS176" i="2" a="1"/>
  <c r="CS176" i="2"/>
  <c r="BC198" i="2" a="1"/>
  <c r="BC198" i="2"/>
  <c r="BC194" i="2" a="1"/>
  <c r="BC194" i="2"/>
  <c r="FD7" i="2" a="1"/>
  <c r="FD7" i="2"/>
  <c r="FE7" i="2"/>
  <c r="AH96" i="2" a="1"/>
  <c r="AH96" i="2"/>
  <c r="BX172" i="2" a="1"/>
  <c r="BX172" i="2"/>
  <c r="BX84" i="2" a="1"/>
  <c r="BX84" i="2"/>
  <c r="BX93" i="2" a="1"/>
  <c r="BX93" i="2"/>
  <c r="M133" i="2" a="1"/>
  <c r="M133" i="2"/>
  <c r="M62" i="2" a="1"/>
  <c r="M62" i="2"/>
  <c r="DN53" i="2" a="1"/>
  <c r="DN53" i="2"/>
  <c r="DN127" i="2" a="1"/>
  <c r="DN127" i="2"/>
  <c r="DN149" i="2" a="1"/>
  <c r="DN149" i="2"/>
  <c r="EI48" i="2" a="1"/>
  <c r="EI48" i="2"/>
  <c r="EI42" i="2" a="1"/>
  <c r="EI42" i="2"/>
  <c r="GT25" i="2" a="1"/>
  <c r="GT25" i="2"/>
  <c r="GT185" i="2" a="1"/>
  <c r="GT185" i="2"/>
  <c r="BC153" i="2" a="1"/>
  <c r="BC153" i="2"/>
  <c r="BC133" i="2" a="1"/>
  <c r="BC133" i="2"/>
  <c r="FD40" i="2" a="1"/>
  <c r="FD40" i="2"/>
  <c r="FD123" i="2" a="1"/>
  <c r="FD123" i="2"/>
  <c r="FD75" i="2" a="1"/>
  <c r="FD75" i="2"/>
  <c r="FY14" i="2" a="1"/>
  <c r="FY14" i="2"/>
  <c r="DN165" i="2" a="1"/>
  <c r="DN165" i="2"/>
  <c r="AH192" i="2" a="1"/>
  <c r="AH192" i="2"/>
  <c r="FD202" i="2" a="1"/>
  <c r="FD202" i="2"/>
  <c r="BX122" i="2" a="1"/>
  <c r="BX122" i="2"/>
  <c r="BX88" i="2" a="1"/>
  <c r="BX88" i="2"/>
  <c r="BX196" i="2" a="1"/>
  <c r="BX196" i="2"/>
  <c r="M78" i="2" a="1"/>
  <c r="M78" i="2"/>
  <c r="M156" i="2" a="1"/>
  <c r="M156" i="2"/>
  <c r="BX75" i="2" a="1"/>
  <c r="BX75" i="2"/>
  <c r="DN71" i="2" a="1"/>
  <c r="DN71" i="2"/>
  <c r="DN139" i="2" a="1"/>
  <c r="DN139" i="2"/>
  <c r="CS118" i="2" a="1"/>
  <c r="CS118" i="2"/>
  <c r="EI31" i="2" a="1"/>
  <c r="EI31" i="2"/>
  <c r="EI79" i="2" a="1"/>
  <c r="EI79" i="2"/>
  <c r="GT149" i="2" a="1"/>
  <c r="GT149" i="2"/>
  <c r="GT64" i="2" a="1"/>
  <c r="GT64" i="2"/>
  <c r="BC101" i="2" a="1"/>
  <c r="BC101" i="2"/>
  <c r="BC174" i="2" a="1"/>
  <c r="BC174" i="2"/>
  <c r="FD99" i="2" a="1"/>
  <c r="FD99" i="2"/>
  <c r="FD186" i="2" a="1"/>
  <c r="FD186" i="2"/>
  <c r="FY201" i="2" a="1"/>
  <c r="FY201" i="2"/>
  <c r="FY49" i="2" a="1"/>
  <c r="FY49" i="2"/>
  <c r="AH99" i="2" a="1"/>
  <c r="AH99" i="2"/>
  <c r="AH22" i="2" a="1"/>
  <c r="AH22" i="2"/>
  <c r="M180" i="2" a="1"/>
  <c r="M180" i="2"/>
  <c r="M101" i="2" a="1"/>
  <c r="M101" i="2"/>
  <c r="M21" i="2" a="1"/>
  <c r="M21" i="2"/>
  <c r="M31" i="2" a="1"/>
  <c r="M31" i="2"/>
  <c r="M147" i="2" a="1"/>
  <c r="M147" i="2"/>
  <c r="M45" i="2" a="1"/>
  <c r="M45" i="2"/>
  <c r="M48" i="2" a="1"/>
  <c r="M48" i="2"/>
  <c r="M84" i="2" a="1"/>
  <c r="M84" i="2"/>
  <c r="CS173" i="2" a="1"/>
  <c r="CS173" i="2"/>
  <c r="EI33" i="2" a="1"/>
  <c r="EI33" i="2"/>
  <c r="BX190" i="2" a="1"/>
  <c r="BX190" i="2"/>
  <c r="BX35" i="2" a="1"/>
  <c r="BX35" i="2"/>
  <c r="M91" i="2" a="1"/>
  <c r="M91" i="2"/>
  <c r="M26" i="2" a="1"/>
  <c r="M26" i="2"/>
  <c r="CS151" i="2" a="1"/>
  <c r="CS151" i="2"/>
  <c r="DN160" i="2" a="1"/>
  <c r="DN160" i="2"/>
  <c r="DN119" i="2" a="1"/>
  <c r="DN119" i="2"/>
  <c r="FD174" i="2" a="1"/>
  <c r="FD174" i="2"/>
  <c r="EI8" i="2" a="1"/>
  <c r="EI8" i="2"/>
  <c r="EI102" i="2" a="1"/>
  <c r="EI102" i="2"/>
  <c r="GT158" i="2" a="1"/>
  <c r="GT158" i="2"/>
  <c r="GT78" i="2" a="1"/>
  <c r="GT78" i="2"/>
  <c r="BC166" i="2" a="1"/>
  <c r="BC166" i="2"/>
  <c r="BC141" i="2" a="1"/>
  <c r="BC141" i="2"/>
  <c r="FD52" i="2" a="1"/>
  <c r="FD52" i="2"/>
  <c r="FD133" i="2" a="1"/>
  <c r="FD133" i="2"/>
  <c r="FD102" i="2" a="1"/>
  <c r="FD102" i="2"/>
  <c r="FY19" i="2" a="1"/>
  <c r="FY19" i="2"/>
  <c r="DN118" i="2" a="1"/>
  <c r="DN118" i="2"/>
  <c r="AH152" i="2" a="1"/>
  <c r="AH152" i="2"/>
  <c r="CS158" i="2" a="1"/>
  <c r="CS158" i="2"/>
  <c r="DN194" i="2" a="1"/>
  <c r="DN194" i="2"/>
  <c r="BX111" i="2" a="1"/>
  <c r="BX111" i="2"/>
  <c r="BX141" i="2" a="1"/>
  <c r="BX141" i="2"/>
  <c r="BX106" i="2" a="1"/>
  <c r="BX106" i="2"/>
  <c r="M178" i="2" a="1"/>
  <c r="M178" i="2"/>
  <c r="M191" i="2" a="1"/>
  <c r="M191" i="2"/>
  <c r="DN138" i="2" a="1"/>
  <c r="DN138" i="2"/>
  <c r="DN64" i="2" a="1"/>
  <c r="DN64" i="2"/>
  <c r="DN28" i="2" a="1"/>
  <c r="DN28" i="2"/>
  <c r="EI180" i="2" a="1"/>
  <c r="EI180" i="2"/>
  <c r="EI70" i="2" a="1"/>
  <c r="EI70" i="2"/>
  <c r="GT56" i="2" a="1"/>
  <c r="GT56" i="2"/>
  <c r="GT164" i="2" a="1"/>
  <c r="GT164" i="2"/>
  <c r="DN58" i="2" a="1"/>
  <c r="DN58" i="2"/>
  <c r="BC142" i="2" a="1"/>
  <c r="BC142" i="2"/>
  <c r="FD162" i="2" a="1"/>
  <c r="FD162" i="2"/>
  <c r="FD132" i="2" a="1"/>
  <c r="FD132" i="2"/>
  <c r="FD89" i="2" a="1"/>
  <c r="FD89" i="2"/>
  <c r="FY135" i="2" a="1"/>
  <c r="FY135" i="2"/>
  <c r="BX43" i="2" a="1"/>
  <c r="BX43" i="2"/>
  <c r="AH118" i="2" a="1"/>
  <c r="AH118" i="2"/>
  <c r="EI181" i="2" a="1"/>
  <c r="EI181" i="2"/>
  <c r="EI200" i="2" a="1"/>
  <c r="EI200" i="2"/>
  <c r="EI122" i="2" a="1"/>
  <c r="EI122" i="2"/>
  <c r="EI167" i="2" a="1"/>
  <c r="EI167" i="2"/>
  <c r="EI18" i="2" a="1"/>
  <c r="EI18" i="2"/>
  <c r="EI56" i="2" a="1"/>
  <c r="EI56" i="2"/>
  <c r="EI32" i="2" a="1"/>
  <c r="EI32" i="2"/>
  <c r="EI104" i="2" a="1"/>
  <c r="EI104" i="2"/>
  <c r="BC186" i="2" a="1"/>
  <c r="BC186" i="2"/>
  <c r="BC72" i="2" a="1"/>
  <c r="BC72" i="2"/>
  <c r="BC123" i="2" a="1"/>
  <c r="BC123" i="2"/>
  <c r="BC163" i="2" a="1"/>
  <c r="BC163" i="2"/>
  <c r="BC149" i="2" a="1"/>
  <c r="BC149" i="2"/>
  <c r="BC13" i="2" a="1"/>
  <c r="BC13" i="2"/>
  <c r="BC183" i="2" a="1"/>
  <c r="BC183" i="2"/>
  <c r="BC121" i="2" a="1"/>
  <c r="BC121" i="2"/>
  <c r="BC173" i="2" a="1"/>
  <c r="BC173" i="2"/>
  <c r="BC138" i="2" a="1"/>
  <c r="BC138" i="2"/>
  <c r="BC202" i="2" a="1"/>
  <c r="BC202" i="2"/>
  <c r="BX18" i="2" a="1"/>
  <c r="BX18" i="2"/>
  <c r="BX21" i="2" a="1"/>
  <c r="BX21" i="2"/>
  <c r="FD200" i="2" a="1"/>
  <c r="FD200" i="2"/>
  <c r="M82" i="2" a="1"/>
  <c r="M82" i="2"/>
  <c r="M83" i="2" a="1"/>
  <c r="M83" i="2"/>
  <c r="DN191" i="2" a="1"/>
  <c r="DN191" i="2"/>
  <c r="DN198" i="2" a="1"/>
  <c r="DN198" i="2"/>
  <c r="DN136" i="2" a="1"/>
  <c r="DN136" i="2"/>
  <c r="EI168" i="2" a="1"/>
  <c r="EI168" i="2"/>
  <c r="EI116" i="2" a="1"/>
  <c r="EI116" i="2"/>
  <c r="GT94" i="2" a="1"/>
  <c r="GT94" i="2"/>
  <c r="GT35" i="2" a="1"/>
  <c r="GT35" i="2"/>
  <c r="BC22" i="2" a="1"/>
  <c r="BC22" i="2"/>
  <c r="BC105" i="2" a="1"/>
  <c r="BC105" i="2"/>
  <c r="FD30" i="2" a="1"/>
  <c r="FD30" i="2"/>
  <c r="FD139" i="2" a="1"/>
  <c r="FD139" i="2"/>
  <c r="FD120" i="2" a="1"/>
  <c r="FD120" i="2"/>
  <c r="FY23" i="2" a="1"/>
  <c r="FY23" i="2"/>
  <c r="CS92" i="2" a="1"/>
  <c r="CS92" i="2"/>
  <c r="AH105" i="2" a="1"/>
  <c r="AH105" i="2"/>
  <c r="AH70" i="2" a="1"/>
  <c r="AH70" i="2"/>
  <c r="BC26" i="2" a="1"/>
  <c r="BC26" i="2"/>
  <c r="AX201" i="2"/>
  <c r="CN203" i="2"/>
  <c r="FZ9" i="2"/>
  <c r="FZ10" i="2"/>
  <c r="FZ11" i="2"/>
  <c r="FZ12" i="2"/>
  <c r="FZ13" i="2"/>
  <c r="FZ14" i="2"/>
  <c r="FZ15" i="2"/>
  <c r="FZ16" i="2"/>
  <c r="FZ17" i="2"/>
  <c r="FZ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Z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Z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Z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Z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Z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Z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Z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Z122" i="2"/>
  <c r="FZ123" i="2"/>
  <c r="FZ124" i="2"/>
  <c r="FZ125" i="2"/>
  <c r="FZ126" i="2"/>
  <c r="FZ127" i="2"/>
  <c r="FZ128" i="2"/>
  <c r="FZ129" i="2"/>
  <c r="FZ130" i="2"/>
  <c r="FZ131" i="2"/>
  <c r="FZ132" i="2"/>
  <c r="FZ133" i="2"/>
  <c r="FZ134" i="2"/>
  <c r="FZ135" i="2"/>
  <c r="FZ136" i="2"/>
  <c r="FZ137" i="2"/>
  <c r="FZ138" i="2"/>
  <c r="FZ139" i="2"/>
  <c r="FZ140" i="2"/>
  <c r="FZ141" i="2"/>
  <c r="FZ142" i="2"/>
  <c r="FZ143" i="2"/>
  <c r="FZ144" i="2"/>
  <c r="FZ145" i="2"/>
  <c r="FZ146" i="2"/>
  <c r="FZ147" i="2"/>
  <c r="FZ148" i="2"/>
  <c r="FZ149" i="2"/>
  <c r="FZ150" i="2"/>
  <c r="FZ151" i="2"/>
  <c r="FZ152" i="2"/>
  <c r="FZ153" i="2"/>
  <c r="FZ154" i="2"/>
  <c r="FZ155" i="2"/>
  <c r="FZ156" i="2"/>
  <c r="FZ157" i="2"/>
  <c r="FZ158" i="2"/>
  <c r="FZ159" i="2"/>
  <c r="FZ160" i="2"/>
  <c r="FZ161" i="2"/>
  <c r="FZ162" i="2"/>
  <c r="FZ163" i="2"/>
  <c r="FZ164" i="2"/>
  <c r="FZ165" i="2"/>
  <c r="FZ166" i="2"/>
  <c r="FZ167" i="2"/>
  <c r="FZ168" i="2"/>
  <c r="FZ169" i="2"/>
  <c r="FZ170" i="2"/>
  <c r="FZ171" i="2"/>
  <c r="FZ172" i="2"/>
  <c r="FZ173" i="2"/>
  <c r="FZ174" i="2"/>
  <c r="FZ175" i="2"/>
  <c r="FZ176" i="2"/>
  <c r="FZ177" i="2"/>
  <c r="FZ178" i="2"/>
  <c r="FZ179" i="2"/>
  <c r="FZ180" i="2"/>
  <c r="FZ181" i="2"/>
  <c r="FZ182" i="2"/>
  <c r="FZ183" i="2"/>
  <c r="FZ184" i="2"/>
  <c r="FZ185" i="2"/>
  <c r="FZ186" i="2"/>
  <c r="FZ187" i="2"/>
  <c r="FZ188" i="2"/>
  <c r="FZ189" i="2"/>
  <c r="FZ190" i="2"/>
  <c r="FZ191" i="2"/>
  <c r="FZ192" i="2"/>
  <c r="FZ193" i="2"/>
  <c r="FZ194" i="2"/>
  <c r="FZ195" i="2"/>
  <c r="FZ196" i="2"/>
  <c r="FZ197" i="2"/>
  <c r="FZ198" i="2"/>
  <c r="FZ199" i="2"/>
  <c r="FZ200" i="2"/>
  <c r="FZ201" i="2"/>
  <c r="FZ202" i="2"/>
  <c r="FZ203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7" i="2"/>
  <c r="GU38" i="2"/>
  <c r="GU39" i="2"/>
  <c r="GU40" i="2"/>
  <c r="GU41" i="2"/>
  <c r="GU42" i="2"/>
  <c r="GU43" i="2"/>
  <c r="GU44" i="2"/>
  <c r="GU45" i="2"/>
  <c r="GU46" i="2"/>
  <c r="GU47" i="2"/>
  <c r="GU48" i="2"/>
  <c r="GU49" i="2"/>
  <c r="GU50" i="2"/>
  <c r="GU51" i="2"/>
  <c r="GU52" i="2"/>
  <c r="GU53" i="2"/>
  <c r="GU54" i="2"/>
  <c r="GU55" i="2"/>
  <c r="GU56" i="2"/>
  <c r="GU57" i="2"/>
  <c r="GU58" i="2"/>
  <c r="GU59" i="2"/>
  <c r="GU60" i="2"/>
  <c r="GU61" i="2"/>
  <c r="GU62" i="2"/>
  <c r="GU63" i="2"/>
  <c r="GU64" i="2"/>
  <c r="GU65" i="2"/>
  <c r="GU66" i="2"/>
  <c r="GU67" i="2"/>
  <c r="GU68" i="2"/>
  <c r="GU69" i="2"/>
  <c r="GU70" i="2"/>
  <c r="GU71" i="2"/>
  <c r="GU72" i="2"/>
  <c r="GU73" i="2"/>
  <c r="GU74" i="2"/>
  <c r="GU75" i="2"/>
  <c r="GU76" i="2"/>
  <c r="GU77" i="2"/>
  <c r="GU78" i="2"/>
  <c r="GU79" i="2"/>
  <c r="GU80" i="2"/>
  <c r="GU81" i="2"/>
  <c r="GU82" i="2"/>
  <c r="GU83" i="2"/>
  <c r="GU84" i="2"/>
  <c r="GU85" i="2"/>
  <c r="GU86" i="2"/>
  <c r="GU87" i="2"/>
  <c r="GU88" i="2"/>
  <c r="GU89" i="2"/>
  <c r="GU90" i="2"/>
  <c r="GU91" i="2"/>
  <c r="GU92" i="2"/>
  <c r="GU93" i="2"/>
  <c r="GU94" i="2"/>
  <c r="GU95" i="2"/>
  <c r="GU96" i="2"/>
  <c r="GU97" i="2"/>
  <c r="GU98" i="2"/>
  <c r="GU99" i="2"/>
  <c r="GU100" i="2"/>
  <c r="GU101" i="2"/>
  <c r="GU102" i="2"/>
  <c r="GU103" i="2"/>
  <c r="GU104" i="2"/>
  <c r="GU105" i="2"/>
  <c r="GU106" i="2"/>
  <c r="GU107" i="2"/>
  <c r="GU108" i="2"/>
  <c r="GU109" i="2"/>
  <c r="GU110" i="2"/>
  <c r="GU111" i="2"/>
  <c r="GU112" i="2"/>
  <c r="GU113" i="2"/>
  <c r="GU114" i="2"/>
  <c r="GU115" i="2"/>
  <c r="GU116" i="2"/>
  <c r="GU117" i="2"/>
  <c r="GU118" i="2"/>
  <c r="GU119" i="2"/>
  <c r="GU120" i="2"/>
  <c r="GU121" i="2"/>
  <c r="GU122" i="2"/>
  <c r="GU123" i="2"/>
  <c r="GU124" i="2"/>
  <c r="GU125" i="2"/>
  <c r="GU126" i="2"/>
  <c r="GU127" i="2"/>
  <c r="GU128" i="2"/>
  <c r="GU129" i="2"/>
  <c r="GU130" i="2"/>
  <c r="GU131" i="2"/>
  <c r="GU132" i="2"/>
  <c r="GU133" i="2"/>
  <c r="GU134" i="2"/>
  <c r="GU135" i="2"/>
  <c r="GU136" i="2"/>
  <c r="GU137" i="2"/>
  <c r="GU138" i="2"/>
  <c r="GU139" i="2"/>
  <c r="GU140" i="2"/>
  <c r="GU141" i="2"/>
  <c r="GU142" i="2"/>
  <c r="GU143" i="2"/>
  <c r="GU144" i="2"/>
  <c r="GU145" i="2"/>
  <c r="GU146" i="2"/>
  <c r="GU147" i="2"/>
  <c r="GU148" i="2"/>
  <c r="GU149" i="2"/>
  <c r="GU150" i="2"/>
  <c r="GU151" i="2"/>
  <c r="GU152" i="2"/>
  <c r="GU153" i="2"/>
  <c r="GU154" i="2"/>
  <c r="GU155" i="2"/>
  <c r="GU156" i="2"/>
  <c r="GU157" i="2"/>
  <c r="GU158" i="2"/>
  <c r="GU159" i="2"/>
  <c r="GU160" i="2"/>
  <c r="GU161" i="2"/>
  <c r="GU162" i="2"/>
  <c r="GU163" i="2"/>
  <c r="GU164" i="2"/>
  <c r="GU165" i="2"/>
  <c r="GU166" i="2"/>
  <c r="GU167" i="2"/>
  <c r="GU168" i="2"/>
  <c r="GU169" i="2"/>
  <c r="GU170" i="2"/>
  <c r="GU171" i="2"/>
  <c r="GU172" i="2"/>
  <c r="GU173" i="2"/>
  <c r="GU174" i="2"/>
  <c r="GU175" i="2"/>
  <c r="GU176" i="2"/>
  <c r="GU177" i="2"/>
  <c r="GU178" i="2"/>
  <c r="GU179" i="2"/>
  <c r="GU180" i="2"/>
  <c r="GU181" i="2"/>
  <c r="GU182" i="2"/>
  <c r="GU183" i="2"/>
  <c r="GU184" i="2"/>
  <c r="GU185" i="2"/>
  <c r="GU186" i="2"/>
  <c r="GU187" i="2"/>
  <c r="GU188" i="2"/>
  <c r="GU189" i="2"/>
  <c r="GU190" i="2"/>
  <c r="GU191" i="2"/>
  <c r="GU192" i="2"/>
  <c r="GU193" i="2"/>
  <c r="GU194" i="2"/>
  <c r="GU195" i="2"/>
  <c r="GU196" i="2"/>
  <c r="GU197" i="2"/>
  <c r="GU198" i="2"/>
  <c r="GU199" i="2"/>
  <c r="GU200" i="2"/>
  <c r="GU201" i="2"/>
  <c r="GU202" i="2"/>
  <c r="GU203" i="2"/>
  <c r="FE8" i="2"/>
  <c r="FF7" i="2"/>
  <c r="FG7" i="2"/>
  <c r="FH7" i="2"/>
  <c r="FI7" i="2"/>
  <c r="EJ8" i="2"/>
  <c r="EK7" i="2"/>
  <c r="EL7" i="2"/>
  <c r="EM7" i="2"/>
  <c r="EN7" i="2"/>
  <c r="DO8" i="2"/>
  <c r="DP7" i="2"/>
  <c r="DQ7" i="2"/>
  <c r="DR7" i="2"/>
  <c r="DS7" i="2"/>
  <c r="CT8" i="2"/>
  <c r="CU7" i="2"/>
  <c r="CV7" i="2"/>
  <c r="CW7" i="2"/>
  <c r="CX7" i="2"/>
  <c r="BY8" i="2"/>
  <c r="BZ7" i="2"/>
  <c r="CA7" i="2"/>
  <c r="CB7" i="2"/>
  <c r="CC7" i="2"/>
  <c r="BD8" i="2"/>
  <c r="BE7" i="2"/>
  <c r="BF7" i="2"/>
  <c r="BG7" i="2"/>
  <c r="BH7" i="2"/>
  <c r="N8" i="2"/>
  <c r="O7" i="2"/>
  <c r="P7" i="2"/>
  <c r="Q7" i="2"/>
  <c r="R7" i="2"/>
  <c r="HJ203" i="2"/>
  <c r="GO203" i="2"/>
  <c r="GA7" i="2"/>
  <c r="GB7" i="2"/>
  <c r="GC7" i="2"/>
  <c r="GD7" i="2"/>
  <c r="GV7" i="2"/>
  <c r="GW7" i="2"/>
  <c r="GX7" i="2"/>
  <c r="GY7" i="2"/>
  <c r="AC203" i="2"/>
  <c r="AJ7" i="2"/>
  <c r="AK7" i="2"/>
  <c r="AL7" i="2"/>
  <c r="AM7" i="2"/>
  <c r="AX203" i="2"/>
  <c r="AX202" i="2"/>
  <c r="FE9" i="2"/>
  <c r="FF8" i="2"/>
  <c r="FG8" i="2"/>
  <c r="FH8" i="2"/>
  <c r="FI8" i="2"/>
  <c r="EJ9" i="2"/>
  <c r="EK8" i="2"/>
  <c r="EL8" i="2"/>
  <c r="EM8" i="2"/>
  <c r="EN8" i="2"/>
  <c r="DO9" i="2"/>
  <c r="DP8" i="2"/>
  <c r="DQ8" i="2"/>
  <c r="DR8" i="2"/>
  <c r="DS8" i="2"/>
  <c r="CT9" i="2"/>
  <c r="CU8" i="2"/>
  <c r="CV8" i="2"/>
  <c r="CW8" i="2"/>
  <c r="CX8" i="2"/>
  <c r="BY9" i="2"/>
  <c r="BZ8" i="2"/>
  <c r="CA8" i="2"/>
  <c r="CB8" i="2"/>
  <c r="CC8" i="2"/>
  <c r="BD9" i="2"/>
  <c r="BE8" i="2"/>
  <c r="BF8" i="2"/>
  <c r="BG8" i="2"/>
  <c r="BH8" i="2"/>
  <c r="N9" i="2"/>
  <c r="O8" i="2"/>
  <c r="P8" i="2"/>
  <c r="Q8" i="2"/>
  <c r="R8" i="2"/>
  <c r="GA8" i="2"/>
  <c r="GB8" i="2"/>
  <c r="GC8" i="2"/>
  <c r="GD8" i="2"/>
  <c r="GV8" i="2"/>
  <c r="GW8" i="2"/>
  <c r="GX8" i="2"/>
  <c r="GY8" i="2"/>
  <c r="AJ8" i="2"/>
  <c r="AK8" i="2"/>
  <c r="AL8" i="2"/>
  <c r="AM8" i="2"/>
  <c r="FE10" i="2"/>
  <c r="FF9" i="2"/>
  <c r="FG9" i="2"/>
  <c r="FH9" i="2"/>
  <c r="FI9" i="2"/>
  <c r="EJ10" i="2"/>
  <c r="EK9" i="2"/>
  <c r="EL9" i="2"/>
  <c r="EM9" i="2"/>
  <c r="EN9" i="2"/>
  <c r="DO10" i="2"/>
  <c r="DP9" i="2"/>
  <c r="DQ9" i="2"/>
  <c r="DR9" i="2"/>
  <c r="DS9" i="2"/>
  <c r="CT10" i="2"/>
  <c r="CU9" i="2"/>
  <c r="CV9" i="2"/>
  <c r="CW9" i="2"/>
  <c r="CX9" i="2"/>
  <c r="BY10" i="2"/>
  <c r="BZ9" i="2"/>
  <c r="CA9" i="2"/>
  <c r="CB9" i="2"/>
  <c r="CC9" i="2"/>
  <c r="BD10" i="2"/>
  <c r="BE9" i="2"/>
  <c r="BF9" i="2"/>
  <c r="BG9" i="2"/>
  <c r="BH9" i="2"/>
  <c r="N10" i="2"/>
  <c r="O9" i="2"/>
  <c r="P9" i="2"/>
  <c r="Q9" i="2"/>
  <c r="R9" i="2"/>
  <c r="GA9" i="2"/>
  <c r="GB9" i="2"/>
  <c r="GC9" i="2"/>
  <c r="GD9" i="2"/>
  <c r="GV9" i="2"/>
  <c r="GW9" i="2"/>
  <c r="GX9" i="2"/>
  <c r="GY9" i="2"/>
  <c r="AJ9" i="2"/>
  <c r="AK9" i="2"/>
  <c r="AL9" i="2"/>
  <c r="AM9" i="2"/>
  <c r="FE11" i="2"/>
  <c r="FF10" i="2"/>
  <c r="FG10" i="2"/>
  <c r="FH10" i="2"/>
  <c r="FI10" i="2"/>
  <c r="EJ11" i="2"/>
  <c r="EK10" i="2"/>
  <c r="EL10" i="2"/>
  <c r="EM10" i="2"/>
  <c r="EN10" i="2"/>
  <c r="DO11" i="2"/>
  <c r="DP10" i="2"/>
  <c r="DQ10" i="2"/>
  <c r="DR10" i="2"/>
  <c r="DS10" i="2"/>
  <c r="CT11" i="2"/>
  <c r="CU10" i="2"/>
  <c r="CV10" i="2"/>
  <c r="CW10" i="2"/>
  <c r="CX10" i="2"/>
  <c r="BY11" i="2"/>
  <c r="BZ10" i="2"/>
  <c r="CA10" i="2"/>
  <c r="CB10" i="2"/>
  <c r="CC10" i="2"/>
  <c r="BD11" i="2"/>
  <c r="BE10" i="2"/>
  <c r="BF10" i="2"/>
  <c r="BG10" i="2"/>
  <c r="BH10" i="2"/>
  <c r="N11" i="2"/>
  <c r="O10" i="2"/>
  <c r="P10" i="2"/>
  <c r="Q10" i="2"/>
  <c r="R10" i="2"/>
  <c r="GA10" i="2"/>
  <c r="GB10" i="2"/>
  <c r="GC10" i="2"/>
  <c r="GD10" i="2"/>
  <c r="GV10" i="2"/>
  <c r="GW10" i="2"/>
  <c r="GX10" i="2"/>
  <c r="GY10" i="2"/>
  <c r="AJ10" i="2"/>
  <c r="AK10" i="2"/>
  <c r="AL10" i="2"/>
  <c r="AM10" i="2"/>
  <c r="FE12" i="2"/>
  <c r="FF11" i="2"/>
  <c r="FG11" i="2"/>
  <c r="FH11" i="2"/>
  <c r="FI11" i="2"/>
  <c r="EJ12" i="2"/>
  <c r="EK11" i="2"/>
  <c r="EL11" i="2"/>
  <c r="EM11" i="2"/>
  <c r="EN11" i="2"/>
  <c r="DO12" i="2"/>
  <c r="DP11" i="2"/>
  <c r="DQ11" i="2"/>
  <c r="DR11" i="2"/>
  <c r="DS11" i="2"/>
  <c r="CT12" i="2"/>
  <c r="CU11" i="2"/>
  <c r="CV11" i="2"/>
  <c r="CW11" i="2"/>
  <c r="CX11" i="2"/>
  <c r="BY12" i="2"/>
  <c r="BZ11" i="2"/>
  <c r="CA11" i="2"/>
  <c r="CB11" i="2"/>
  <c r="CC11" i="2"/>
  <c r="BD12" i="2"/>
  <c r="BE11" i="2"/>
  <c r="BF11" i="2"/>
  <c r="BG11" i="2"/>
  <c r="BH11" i="2"/>
  <c r="N12" i="2"/>
  <c r="O11" i="2"/>
  <c r="P11" i="2"/>
  <c r="Q11" i="2"/>
  <c r="R11" i="2"/>
  <c r="GA11" i="2"/>
  <c r="GB11" i="2"/>
  <c r="GC11" i="2"/>
  <c r="GD11" i="2"/>
  <c r="GV11" i="2"/>
  <c r="GW11" i="2"/>
  <c r="GX11" i="2"/>
  <c r="GY11" i="2"/>
  <c r="AJ11" i="2"/>
  <c r="AK11" i="2"/>
  <c r="AL11" i="2"/>
  <c r="AM11" i="2"/>
  <c r="FE13" i="2"/>
  <c r="FF12" i="2"/>
  <c r="FG12" i="2"/>
  <c r="FH12" i="2"/>
  <c r="FI12" i="2"/>
  <c r="EJ13" i="2"/>
  <c r="EK12" i="2"/>
  <c r="EL12" i="2"/>
  <c r="EM12" i="2"/>
  <c r="EN12" i="2"/>
  <c r="DO13" i="2"/>
  <c r="DP12" i="2"/>
  <c r="DQ12" i="2"/>
  <c r="DR12" i="2"/>
  <c r="DS12" i="2"/>
  <c r="CT13" i="2"/>
  <c r="CU12" i="2"/>
  <c r="CV12" i="2"/>
  <c r="CW12" i="2"/>
  <c r="CX12" i="2"/>
  <c r="BY13" i="2"/>
  <c r="BZ12" i="2"/>
  <c r="CA12" i="2"/>
  <c r="CB12" i="2"/>
  <c r="CC12" i="2"/>
  <c r="BD13" i="2"/>
  <c r="BE12" i="2"/>
  <c r="BF12" i="2"/>
  <c r="BG12" i="2"/>
  <c r="BH12" i="2"/>
  <c r="N13" i="2"/>
  <c r="O12" i="2"/>
  <c r="P12" i="2"/>
  <c r="Q12" i="2"/>
  <c r="R12" i="2"/>
  <c r="GA12" i="2"/>
  <c r="GB12" i="2"/>
  <c r="GC12" i="2"/>
  <c r="GD12" i="2"/>
  <c r="GV12" i="2"/>
  <c r="GW12" i="2"/>
  <c r="GX12" i="2"/>
  <c r="GY12" i="2"/>
  <c r="AJ12" i="2"/>
  <c r="AK12" i="2"/>
  <c r="AL12" i="2"/>
  <c r="AM12" i="2"/>
  <c r="FE14" i="2"/>
  <c r="FF13" i="2"/>
  <c r="FG13" i="2"/>
  <c r="FH13" i="2"/>
  <c r="FI13" i="2"/>
  <c r="EJ14" i="2"/>
  <c r="EK13" i="2"/>
  <c r="EL13" i="2"/>
  <c r="EM13" i="2"/>
  <c r="EN13" i="2"/>
  <c r="DO14" i="2"/>
  <c r="DP13" i="2"/>
  <c r="DQ13" i="2"/>
  <c r="DR13" i="2"/>
  <c r="DS13" i="2"/>
  <c r="CT14" i="2"/>
  <c r="CU13" i="2"/>
  <c r="CV13" i="2"/>
  <c r="CW13" i="2"/>
  <c r="CX13" i="2"/>
  <c r="BY14" i="2"/>
  <c r="BZ13" i="2"/>
  <c r="CA13" i="2"/>
  <c r="CB13" i="2"/>
  <c r="CC13" i="2"/>
  <c r="BD14" i="2"/>
  <c r="BE13" i="2"/>
  <c r="BF13" i="2"/>
  <c r="BG13" i="2"/>
  <c r="BH13" i="2"/>
  <c r="N14" i="2"/>
  <c r="O13" i="2"/>
  <c r="P13" i="2"/>
  <c r="Q13" i="2"/>
  <c r="R13" i="2"/>
  <c r="GA13" i="2"/>
  <c r="GB13" i="2"/>
  <c r="GC13" i="2"/>
  <c r="GD13" i="2"/>
  <c r="GV13" i="2"/>
  <c r="GW13" i="2"/>
  <c r="GX13" i="2"/>
  <c r="GY13" i="2"/>
  <c r="AJ13" i="2"/>
  <c r="AK13" i="2"/>
  <c r="AL13" i="2"/>
  <c r="AM13" i="2"/>
  <c r="FE15" i="2"/>
  <c r="FF14" i="2"/>
  <c r="FG14" i="2"/>
  <c r="FH14" i="2"/>
  <c r="FI14" i="2"/>
  <c r="EJ15" i="2"/>
  <c r="EK14" i="2"/>
  <c r="EL14" i="2"/>
  <c r="EM14" i="2"/>
  <c r="EN14" i="2"/>
  <c r="DO15" i="2"/>
  <c r="DP14" i="2"/>
  <c r="DQ14" i="2"/>
  <c r="DR14" i="2"/>
  <c r="DS14" i="2"/>
  <c r="CT15" i="2"/>
  <c r="CU14" i="2"/>
  <c r="CV14" i="2"/>
  <c r="CW14" i="2"/>
  <c r="CX14" i="2"/>
  <c r="BY15" i="2"/>
  <c r="BZ14" i="2"/>
  <c r="CA14" i="2"/>
  <c r="CB14" i="2"/>
  <c r="CC14" i="2"/>
  <c r="BD15" i="2"/>
  <c r="BE14" i="2"/>
  <c r="BF14" i="2"/>
  <c r="BG14" i="2"/>
  <c r="BH14" i="2"/>
  <c r="N15" i="2"/>
  <c r="O14" i="2"/>
  <c r="P14" i="2"/>
  <c r="Q14" i="2"/>
  <c r="R14" i="2"/>
  <c r="GA14" i="2"/>
  <c r="GB14" i="2"/>
  <c r="GC14" i="2"/>
  <c r="GD14" i="2"/>
  <c r="GV14" i="2"/>
  <c r="GW14" i="2"/>
  <c r="GX14" i="2"/>
  <c r="GY14" i="2"/>
  <c r="AJ14" i="2"/>
  <c r="AK14" i="2"/>
  <c r="AL14" i="2"/>
  <c r="AM14" i="2"/>
  <c r="FE16" i="2"/>
  <c r="FF15" i="2"/>
  <c r="FG15" i="2"/>
  <c r="FH15" i="2"/>
  <c r="FI15" i="2"/>
  <c r="EJ16" i="2"/>
  <c r="EK15" i="2"/>
  <c r="EL15" i="2"/>
  <c r="EM15" i="2"/>
  <c r="EN15" i="2"/>
  <c r="DO16" i="2"/>
  <c r="DP15" i="2"/>
  <c r="DQ15" i="2"/>
  <c r="DR15" i="2"/>
  <c r="DS15" i="2"/>
  <c r="CT16" i="2"/>
  <c r="CU15" i="2"/>
  <c r="CV15" i="2"/>
  <c r="CW15" i="2"/>
  <c r="CX15" i="2"/>
  <c r="BY16" i="2"/>
  <c r="BZ15" i="2"/>
  <c r="CA15" i="2"/>
  <c r="CB15" i="2"/>
  <c r="CC15" i="2"/>
  <c r="BD16" i="2"/>
  <c r="BE15" i="2"/>
  <c r="BF15" i="2"/>
  <c r="BG15" i="2"/>
  <c r="BH15" i="2"/>
  <c r="N16" i="2"/>
  <c r="O15" i="2"/>
  <c r="P15" i="2"/>
  <c r="Q15" i="2"/>
  <c r="R15" i="2"/>
  <c r="GA15" i="2"/>
  <c r="GB15" i="2"/>
  <c r="GC15" i="2"/>
  <c r="GD15" i="2"/>
  <c r="GV15" i="2"/>
  <c r="GW15" i="2"/>
  <c r="GX15" i="2"/>
  <c r="GY15" i="2"/>
  <c r="AJ15" i="2"/>
  <c r="AK15" i="2"/>
  <c r="AL15" i="2"/>
  <c r="AM15" i="2"/>
  <c r="FE17" i="2"/>
  <c r="FF16" i="2"/>
  <c r="FG16" i="2"/>
  <c r="FH16" i="2"/>
  <c r="FI16" i="2"/>
  <c r="EJ17" i="2"/>
  <c r="EK16" i="2"/>
  <c r="EL16" i="2"/>
  <c r="EM16" i="2"/>
  <c r="EN16" i="2"/>
  <c r="DO17" i="2"/>
  <c r="DP16" i="2"/>
  <c r="DQ16" i="2"/>
  <c r="DR16" i="2"/>
  <c r="DS16" i="2"/>
  <c r="CT17" i="2"/>
  <c r="CU16" i="2"/>
  <c r="CV16" i="2"/>
  <c r="CW16" i="2"/>
  <c r="CX16" i="2"/>
  <c r="BY17" i="2"/>
  <c r="BZ16" i="2"/>
  <c r="CA16" i="2"/>
  <c r="CB16" i="2"/>
  <c r="CC16" i="2"/>
  <c r="BD17" i="2"/>
  <c r="BE16" i="2"/>
  <c r="BF16" i="2"/>
  <c r="BG16" i="2"/>
  <c r="BH16" i="2"/>
  <c r="N17" i="2"/>
  <c r="O16" i="2"/>
  <c r="P16" i="2"/>
  <c r="Q16" i="2"/>
  <c r="R16" i="2"/>
  <c r="GA16" i="2"/>
  <c r="GB16" i="2"/>
  <c r="GC16" i="2"/>
  <c r="GD16" i="2"/>
  <c r="GV16" i="2"/>
  <c r="GW16" i="2"/>
  <c r="GX16" i="2"/>
  <c r="GY16" i="2"/>
  <c r="AJ16" i="2"/>
  <c r="AK16" i="2"/>
  <c r="AL16" i="2"/>
  <c r="AM16" i="2"/>
  <c r="FE18" i="2"/>
  <c r="FF17" i="2"/>
  <c r="FG17" i="2"/>
  <c r="FH17" i="2"/>
  <c r="FI17" i="2"/>
  <c r="EJ18" i="2"/>
  <c r="EK17" i="2"/>
  <c r="EL17" i="2"/>
  <c r="EM17" i="2"/>
  <c r="EN17" i="2"/>
  <c r="DO18" i="2"/>
  <c r="DP17" i="2"/>
  <c r="DQ17" i="2"/>
  <c r="DR17" i="2"/>
  <c r="DS17" i="2"/>
  <c r="CT18" i="2"/>
  <c r="CU17" i="2"/>
  <c r="CV17" i="2"/>
  <c r="CW17" i="2"/>
  <c r="CX17" i="2"/>
  <c r="BY18" i="2"/>
  <c r="BZ17" i="2"/>
  <c r="CA17" i="2"/>
  <c r="CB17" i="2"/>
  <c r="CC17" i="2"/>
  <c r="BD18" i="2"/>
  <c r="BE17" i="2"/>
  <c r="BF17" i="2"/>
  <c r="BG17" i="2"/>
  <c r="BH17" i="2"/>
  <c r="N18" i="2"/>
  <c r="O17" i="2"/>
  <c r="P17" i="2"/>
  <c r="Q17" i="2"/>
  <c r="R17" i="2"/>
  <c r="GA17" i="2"/>
  <c r="GB17" i="2"/>
  <c r="GC17" i="2"/>
  <c r="GD17" i="2"/>
  <c r="GV17" i="2"/>
  <c r="GW17" i="2"/>
  <c r="GX17" i="2"/>
  <c r="GY17" i="2"/>
  <c r="AJ17" i="2"/>
  <c r="AK17" i="2"/>
  <c r="AL17" i="2"/>
  <c r="AM17" i="2"/>
  <c r="FE19" i="2"/>
  <c r="FF18" i="2"/>
  <c r="FG18" i="2"/>
  <c r="FH18" i="2"/>
  <c r="FI18" i="2"/>
  <c r="EJ19" i="2"/>
  <c r="EK18" i="2"/>
  <c r="EL18" i="2"/>
  <c r="EM18" i="2"/>
  <c r="EN18" i="2"/>
  <c r="DO19" i="2"/>
  <c r="DP18" i="2"/>
  <c r="DQ18" i="2"/>
  <c r="DR18" i="2"/>
  <c r="DS18" i="2"/>
  <c r="CT19" i="2"/>
  <c r="CU18" i="2"/>
  <c r="CV18" i="2"/>
  <c r="CW18" i="2"/>
  <c r="CX18" i="2"/>
  <c r="BY19" i="2"/>
  <c r="BZ18" i="2"/>
  <c r="CA18" i="2"/>
  <c r="CB18" i="2"/>
  <c r="CC18" i="2"/>
  <c r="BD19" i="2"/>
  <c r="BE18" i="2"/>
  <c r="BF18" i="2"/>
  <c r="BG18" i="2"/>
  <c r="BH18" i="2"/>
  <c r="N19" i="2"/>
  <c r="O18" i="2"/>
  <c r="P18" i="2"/>
  <c r="Q18" i="2"/>
  <c r="R18" i="2"/>
  <c r="GA18" i="2"/>
  <c r="GB18" i="2"/>
  <c r="GC18" i="2"/>
  <c r="GD18" i="2"/>
  <c r="GV18" i="2"/>
  <c r="GW18" i="2"/>
  <c r="GX18" i="2"/>
  <c r="GY18" i="2"/>
  <c r="AJ18" i="2"/>
  <c r="AK18" i="2"/>
  <c r="AL18" i="2"/>
  <c r="AM18" i="2"/>
  <c r="FE20" i="2"/>
  <c r="FF19" i="2"/>
  <c r="FG19" i="2"/>
  <c r="FH19" i="2"/>
  <c r="FI19" i="2"/>
  <c r="EJ20" i="2"/>
  <c r="EK19" i="2"/>
  <c r="EL19" i="2"/>
  <c r="EM19" i="2"/>
  <c r="EN19" i="2"/>
  <c r="DO20" i="2"/>
  <c r="DP19" i="2"/>
  <c r="DQ19" i="2"/>
  <c r="DR19" i="2"/>
  <c r="DS19" i="2"/>
  <c r="CT20" i="2"/>
  <c r="CU19" i="2"/>
  <c r="CV19" i="2"/>
  <c r="CW19" i="2"/>
  <c r="CX19" i="2"/>
  <c r="BY20" i="2"/>
  <c r="BZ19" i="2"/>
  <c r="CA19" i="2"/>
  <c r="CB19" i="2"/>
  <c r="CC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E19" i="2"/>
  <c r="BF19" i="2"/>
  <c r="BG19" i="2"/>
  <c r="BH19" i="2"/>
  <c r="N20" i="2"/>
  <c r="O19" i="2"/>
  <c r="P19" i="2"/>
  <c r="Q19" i="2"/>
  <c r="R19" i="2"/>
  <c r="GA19" i="2"/>
  <c r="GB19" i="2"/>
  <c r="GC19" i="2"/>
  <c r="GD19" i="2"/>
  <c r="GV19" i="2"/>
  <c r="GW19" i="2"/>
  <c r="GX19" i="2"/>
  <c r="GY19" i="2"/>
  <c r="AJ19" i="2"/>
  <c r="AK19" i="2"/>
  <c r="AL19" i="2"/>
  <c r="AM19" i="2"/>
  <c r="FE21" i="2"/>
  <c r="FF20" i="2"/>
  <c r="FG20" i="2"/>
  <c r="FH20" i="2"/>
  <c r="FI20" i="2"/>
  <c r="EJ21" i="2"/>
  <c r="EK20" i="2"/>
  <c r="EL20" i="2"/>
  <c r="EM20" i="2"/>
  <c r="EN20" i="2"/>
  <c r="DO21" i="2"/>
  <c r="DP20" i="2"/>
  <c r="DQ20" i="2"/>
  <c r="DR20" i="2"/>
  <c r="DS20" i="2"/>
  <c r="CT21" i="2"/>
  <c r="CU20" i="2"/>
  <c r="CV20" i="2"/>
  <c r="CW20" i="2"/>
  <c r="CX20" i="2"/>
  <c r="BY21" i="2"/>
  <c r="BZ20" i="2"/>
  <c r="CA20" i="2"/>
  <c r="CB20" i="2"/>
  <c r="CC20" i="2"/>
  <c r="BD155" i="2"/>
  <c r="BE154" i="2"/>
  <c r="BF154" i="2"/>
  <c r="BG154" i="2"/>
  <c r="BH154" i="2"/>
  <c r="N21" i="2"/>
  <c r="O20" i="2"/>
  <c r="P20" i="2"/>
  <c r="Q20" i="2"/>
  <c r="R20" i="2"/>
  <c r="GA20" i="2"/>
  <c r="GB20" i="2"/>
  <c r="GC20" i="2"/>
  <c r="GD20" i="2"/>
  <c r="GV20" i="2"/>
  <c r="GW20" i="2"/>
  <c r="GX20" i="2"/>
  <c r="GY20" i="2"/>
  <c r="AJ20" i="2"/>
  <c r="AK20" i="2"/>
  <c r="AL20" i="2"/>
  <c r="AM20" i="2"/>
  <c r="FE22" i="2"/>
  <c r="FF21" i="2"/>
  <c r="FG21" i="2"/>
  <c r="FH21" i="2"/>
  <c r="FI21" i="2"/>
  <c r="EJ22" i="2"/>
  <c r="EK21" i="2"/>
  <c r="EL21" i="2"/>
  <c r="EM21" i="2"/>
  <c r="EN21" i="2"/>
  <c r="DO22" i="2"/>
  <c r="DP21" i="2"/>
  <c r="DQ21" i="2"/>
  <c r="DR21" i="2"/>
  <c r="DS21" i="2"/>
  <c r="CT22" i="2"/>
  <c r="CU21" i="2"/>
  <c r="CV21" i="2"/>
  <c r="CW21" i="2"/>
  <c r="CX21" i="2"/>
  <c r="BY22" i="2"/>
  <c r="BZ21" i="2"/>
  <c r="CA21" i="2"/>
  <c r="CB21" i="2"/>
  <c r="CC21" i="2"/>
  <c r="BD156" i="2"/>
  <c r="BE155" i="2"/>
  <c r="BF155" i="2"/>
  <c r="BG155" i="2"/>
  <c r="BH155" i="2"/>
  <c r="N22" i="2"/>
  <c r="O21" i="2"/>
  <c r="P21" i="2"/>
  <c r="Q21" i="2"/>
  <c r="R21" i="2"/>
  <c r="GA21" i="2"/>
  <c r="GB21" i="2"/>
  <c r="GC21" i="2"/>
  <c r="GD21" i="2"/>
  <c r="GV21" i="2"/>
  <c r="GW21" i="2"/>
  <c r="GX21" i="2"/>
  <c r="GY21" i="2"/>
  <c r="AJ21" i="2"/>
  <c r="AK21" i="2"/>
  <c r="AL21" i="2"/>
  <c r="AM21" i="2"/>
  <c r="FE23" i="2"/>
  <c r="FF22" i="2"/>
  <c r="FG22" i="2"/>
  <c r="FH22" i="2"/>
  <c r="FI22" i="2"/>
  <c r="EJ23" i="2"/>
  <c r="EK22" i="2"/>
  <c r="EL22" i="2"/>
  <c r="EM22" i="2"/>
  <c r="EN22" i="2"/>
  <c r="DO23" i="2"/>
  <c r="DP22" i="2"/>
  <c r="DQ22" i="2"/>
  <c r="DR22" i="2"/>
  <c r="DS22" i="2"/>
  <c r="CT23" i="2"/>
  <c r="CU22" i="2"/>
  <c r="CV22" i="2"/>
  <c r="CW22" i="2"/>
  <c r="CX22" i="2"/>
  <c r="BY23" i="2"/>
  <c r="BZ22" i="2"/>
  <c r="CA22" i="2"/>
  <c r="CB22" i="2"/>
  <c r="CC22" i="2"/>
  <c r="BD157" i="2"/>
  <c r="BE156" i="2"/>
  <c r="BF156" i="2"/>
  <c r="BG156" i="2"/>
  <c r="BH156" i="2"/>
  <c r="N23" i="2"/>
  <c r="O22" i="2"/>
  <c r="P22" i="2"/>
  <c r="Q22" i="2"/>
  <c r="R22" i="2"/>
  <c r="GA22" i="2"/>
  <c r="GB22" i="2"/>
  <c r="GC22" i="2"/>
  <c r="GD22" i="2"/>
  <c r="GV22" i="2"/>
  <c r="GW22" i="2"/>
  <c r="GX22" i="2"/>
  <c r="GY22" i="2"/>
  <c r="AJ22" i="2"/>
  <c r="AK22" i="2"/>
  <c r="AL22" i="2"/>
  <c r="AM22" i="2"/>
  <c r="FE24" i="2"/>
  <c r="FF23" i="2"/>
  <c r="FG23" i="2"/>
  <c r="FH23" i="2"/>
  <c r="FI23" i="2"/>
  <c r="EJ24" i="2"/>
  <c r="EK23" i="2"/>
  <c r="EL23" i="2"/>
  <c r="EM23" i="2"/>
  <c r="EN23" i="2"/>
  <c r="DO24" i="2"/>
  <c r="DP23" i="2"/>
  <c r="DQ23" i="2"/>
  <c r="DR23" i="2"/>
  <c r="DS23" i="2"/>
  <c r="CT24" i="2"/>
  <c r="CU23" i="2"/>
  <c r="CV23" i="2"/>
  <c r="CW23" i="2"/>
  <c r="CX23" i="2"/>
  <c r="BY24" i="2"/>
  <c r="BZ23" i="2"/>
  <c r="CA23" i="2"/>
  <c r="CB23" i="2"/>
  <c r="CC23" i="2"/>
  <c r="BD158" i="2"/>
  <c r="BE157" i="2"/>
  <c r="BF157" i="2"/>
  <c r="BG157" i="2"/>
  <c r="BH157" i="2"/>
  <c r="N24" i="2"/>
  <c r="O23" i="2"/>
  <c r="P23" i="2"/>
  <c r="Q23" i="2"/>
  <c r="R23" i="2"/>
  <c r="GA23" i="2"/>
  <c r="GB23" i="2"/>
  <c r="GC23" i="2"/>
  <c r="GD23" i="2"/>
  <c r="GV23" i="2"/>
  <c r="GW23" i="2"/>
  <c r="GX23" i="2"/>
  <c r="GY23" i="2"/>
  <c r="AJ23" i="2"/>
  <c r="AK23" i="2"/>
  <c r="AL23" i="2"/>
  <c r="AM23" i="2"/>
  <c r="FE25" i="2"/>
  <c r="FF24" i="2"/>
  <c r="FG24" i="2"/>
  <c r="FH24" i="2"/>
  <c r="FI24" i="2"/>
  <c r="EJ25" i="2"/>
  <c r="EK24" i="2"/>
  <c r="EL24" i="2"/>
  <c r="EM24" i="2"/>
  <c r="EN24" i="2"/>
  <c r="DO25" i="2"/>
  <c r="DP24" i="2"/>
  <c r="DQ24" i="2"/>
  <c r="DR24" i="2"/>
  <c r="DS24" i="2"/>
  <c r="CT25" i="2"/>
  <c r="CU24" i="2"/>
  <c r="CV24" i="2"/>
  <c r="CW24" i="2"/>
  <c r="CX24" i="2"/>
  <c r="BY25" i="2"/>
  <c r="BZ24" i="2"/>
  <c r="CA24" i="2"/>
  <c r="CB24" i="2"/>
  <c r="CC24" i="2"/>
  <c r="BD159" i="2"/>
  <c r="BE158" i="2"/>
  <c r="BF158" i="2"/>
  <c r="BG158" i="2"/>
  <c r="BH158" i="2"/>
  <c r="N25" i="2"/>
  <c r="O24" i="2"/>
  <c r="P24" i="2"/>
  <c r="Q24" i="2"/>
  <c r="R24" i="2"/>
  <c r="GA24" i="2"/>
  <c r="GB24" i="2"/>
  <c r="GC24" i="2"/>
  <c r="GD24" i="2"/>
  <c r="GV24" i="2"/>
  <c r="GW24" i="2"/>
  <c r="GX24" i="2"/>
  <c r="GY24" i="2"/>
  <c r="AJ24" i="2"/>
  <c r="AK24" i="2"/>
  <c r="AL24" i="2"/>
  <c r="AM24" i="2"/>
  <c r="FE26" i="2"/>
  <c r="FF25" i="2"/>
  <c r="FG25" i="2"/>
  <c r="FH25" i="2"/>
  <c r="FI25" i="2"/>
  <c r="EJ26" i="2"/>
  <c r="EK25" i="2"/>
  <c r="EL25" i="2"/>
  <c r="EM25" i="2"/>
  <c r="EN25" i="2"/>
  <c r="DO26" i="2"/>
  <c r="DP25" i="2"/>
  <c r="DQ25" i="2"/>
  <c r="DR25" i="2"/>
  <c r="DS25" i="2"/>
  <c r="CT26" i="2"/>
  <c r="CU25" i="2"/>
  <c r="CV25" i="2"/>
  <c r="CW25" i="2"/>
  <c r="CX25" i="2"/>
  <c r="BY26" i="2"/>
  <c r="BZ25" i="2"/>
  <c r="CA25" i="2"/>
  <c r="CB25" i="2"/>
  <c r="CC25" i="2"/>
  <c r="BD160" i="2"/>
  <c r="BE159" i="2"/>
  <c r="BF159" i="2"/>
  <c r="BG159" i="2"/>
  <c r="BH159" i="2"/>
  <c r="N26" i="2"/>
  <c r="O25" i="2"/>
  <c r="P25" i="2"/>
  <c r="Q25" i="2"/>
  <c r="R25" i="2"/>
  <c r="GA25" i="2"/>
  <c r="GB25" i="2"/>
  <c r="GC25" i="2"/>
  <c r="GD25" i="2"/>
  <c r="GV25" i="2"/>
  <c r="GW25" i="2"/>
  <c r="GX25" i="2"/>
  <c r="GY25" i="2"/>
  <c r="AJ25" i="2"/>
  <c r="AK25" i="2"/>
  <c r="AL25" i="2"/>
  <c r="AM25" i="2"/>
  <c r="FE27" i="2"/>
  <c r="FF26" i="2"/>
  <c r="FG26" i="2"/>
  <c r="FH26" i="2"/>
  <c r="FI26" i="2"/>
  <c r="EJ27" i="2"/>
  <c r="EK26" i="2"/>
  <c r="EL26" i="2"/>
  <c r="EM26" i="2"/>
  <c r="EN26" i="2"/>
  <c r="DO27" i="2"/>
  <c r="DP26" i="2"/>
  <c r="DQ26" i="2"/>
  <c r="DR26" i="2"/>
  <c r="DS26" i="2"/>
  <c r="CT27" i="2"/>
  <c r="CU26" i="2"/>
  <c r="CV26" i="2"/>
  <c r="CW26" i="2"/>
  <c r="CX26" i="2"/>
  <c r="BY27" i="2"/>
  <c r="BZ26" i="2"/>
  <c r="CA26" i="2"/>
  <c r="CB26" i="2"/>
  <c r="CC26" i="2"/>
  <c r="BD161" i="2"/>
  <c r="BE160" i="2"/>
  <c r="BF160" i="2"/>
  <c r="BG160" i="2"/>
  <c r="BH160" i="2"/>
  <c r="N27" i="2"/>
  <c r="O26" i="2"/>
  <c r="P26" i="2"/>
  <c r="Q26" i="2"/>
  <c r="R26" i="2"/>
  <c r="GA26" i="2"/>
  <c r="GB26" i="2"/>
  <c r="GC26" i="2"/>
  <c r="GD26" i="2"/>
  <c r="GV26" i="2"/>
  <c r="GW26" i="2"/>
  <c r="GX26" i="2"/>
  <c r="GY26" i="2"/>
  <c r="AJ26" i="2"/>
  <c r="AK26" i="2"/>
  <c r="AL26" i="2"/>
  <c r="AM26" i="2"/>
  <c r="FE28" i="2"/>
  <c r="FF27" i="2"/>
  <c r="FG27" i="2"/>
  <c r="FH27" i="2"/>
  <c r="FI27" i="2"/>
  <c r="EJ28" i="2"/>
  <c r="EK27" i="2"/>
  <c r="EL27" i="2"/>
  <c r="EM27" i="2"/>
  <c r="EN27" i="2"/>
  <c r="DO28" i="2"/>
  <c r="DP27" i="2"/>
  <c r="DQ27" i="2"/>
  <c r="DR27" i="2"/>
  <c r="DS27" i="2"/>
  <c r="CT28" i="2"/>
  <c r="CU27" i="2"/>
  <c r="CV27" i="2"/>
  <c r="CW27" i="2"/>
  <c r="CX27" i="2"/>
  <c r="BY28" i="2"/>
  <c r="BZ27" i="2"/>
  <c r="CA27" i="2"/>
  <c r="CB27" i="2"/>
  <c r="CC27" i="2"/>
  <c r="BD162" i="2"/>
  <c r="BE161" i="2"/>
  <c r="BF161" i="2"/>
  <c r="BG161" i="2"/>
  <c r="BH161" i="2"/>
  <c r="N28" i="2"/>
  <c r="O27" i="2"/>
  <c r="P27" i="2"/>
  <c r="Q27" i="2"/>
  <c r="R27" i="2"/>
  <c r="GA27" i="2"/>
  <c r="GB27" i="2"/>
  <c r="GC27" i="2"/>
  <c r="GD27" i="2"/>
  <c r="GV27" i="2"/>
  <c r="GW27" i="2"/>
  <c r="GX27" i="2"/>
  <c r="GY27" i="2"/>
  <c r="AJ27" i="2"/>
  <c r="AK27" i="2"/>
  <c r="AL27" i="2"/>
  <c r="AM27" i="2"/>
  <c r="FE29" i="2"/>
  <c r="FF28" i="2"/>
  <c r="FG28" i="2"/>
  <c r="FH28" i="2"/>
  <c r="FI28" i="2"/>
  <c r="EJ29" i="2"/>
  <c r="EK28" i="2"/>
  <c r="EL28" i="2"/>
  <c r="EM28" i="2"/>
  <c r="EN28" i="2"/>
  <c r="DO29" i="2"/>
  <c r="DP28" i="2"/>
  <c r="DQ28" i="2"/>
  <c r="DR28" i="2"/>
  <c r="DS28" i="2"/>
  <c r="CT29" i="2"/>
  <c r="CU28" i="2"/>
  <c r="CV28" i="2"/>
  <c r="CW28" i="2"/>
  <c r="CX28" i="2"/>
  <c r="BY29" i="2"/>
  <c r="BZ28" i="2"/>
  <c r="CA28" i="2"/>
  <c r="CB28" i="2"/>
  <c r="CC28" i="2"/>
  <c r="BD163" i="2"/>
  <c r="BE162" i="2"/>
  <c r="BF162" i="2"/>
  <c r="BG162" i="2"/>
  <c r="BH162" i="2"/>
  <c r="N29" i="2"/>
  <c r="O28" i="2"/>
  <c r="P28" i="2"/>
  <c r="Q28" i="2"/>
  <c r="R28" i="2"/>
  <c r="GA28" i="2"/>
  <c r="GB28" i="2"/>
  <c r="GC28" i="2"/>
  <c r="GD28" i="2"/>
  <c r="GV28" i="2"/>
  <c r="GW28" i="2"/>
  <c r="GX28" i="2"/>
  <c r="GY28" i="2"/>
  <c r="AJ28" i="2"/>
  <c r="AK28" i="2"/>
  <c r="AL28" i="2"/>
  <c r="AM28" i="2"/>
  <c r="FE30" i="2"/>
  <c r="FF29" i="2"/>
  <c r="FG29" i="2"/>
  <c r="FH29" i="2"/>
  <c r="FI29" i="2"/>
  <c r="EJ30" i="2"/>
  <c r="EK29" i="2"/>
  <c r="EL29" i="2"/>
  <c r="EM29" i="2"/>
  <c r="EN29" i="2"/>
  <c r="DO30" i="2"/>
  <c r="DP29" i="2"/>
  <c r="DQ29" i="2"/>
  <c r="DR29" i="2"/>
  <c r="DS29" i="2"/>
  <c r="CT30" i="2"/>
  <c r="CU29" i="2"/>
  <c r="CV29" i="2"/>
  <c r="CW29" i="2"/>
  <c r="CX29" i="2"/>
  <c r="BY30" i="2"/>
  <c r="BZ29" i="2"/>
  <c r="CA29" i="2"/>
  <c r="CB29" i="2"/>
  <c r="CC29" i="2"/>
  <c r="BD164" i="2"/>
  <c r="BE163" i="2"/>
  <c r="BF163" i="2"/>
  <c r="BG163" i="2"/>
  <c r="BH163" i="2"/>
  <c r="N30" i="2"/>
  <c r="O29" i="2"/>
  <c r="P29" i="2"/>
  <c r="Q29" i="2"/>
  <c r="R29" i="2"/>
  <c r="GA29" i="2"/>
  <c r="GB29" i="2"/>
  <c r="GC29" i="2"/>
  <c r="GD29" i="2"/>
  <c r="GV29" i="2"/>
  <c r="GW29" i="2"/>
  <c r="GX29" i="2"/>
  <c r="GY29" i="2"/>
  <c r="AJ29" i="2"/>
  <c r="AK29" i="2"/>
  <c r="AL29" i="2"/>
  <c r="AM29" i="2"/>
  <c r="FE31" i="2"/>
  <c r="FF30" i="2"/>
  <c r="FG30" i="2"/>
  <c r="FH30" i="2"/>
  <c r="FI30" i="2"/>
  <c r="EJ31" i="2"/>
  <c r="EK30" i="2"/>
  <c r="EL30" i="2"/>
  <c r="EM30" i="2"/>
  <c r="EN30" i="2"/>
  <c r="DO31" i="2"/>
  <c r="DP30" i="2"/>
  <c r="DQ30" i="2"/>
  <c r="DR30" i="2"/>
  <c r="DS30" i="2"/>
  <c r="CT31" i="2"/>
  <c r="CU30" i="2"/>
  <c r="CV30" i="2"/>
  <c r="CW30" i="2"/>
  <c r="CX30" i="2"/>
  <c r="BY31" i="2"/>
  <c r="BZ30" i="2"/>
  <c r="CA30" i="2"/>
  <c r="CB30" i="2"/>
  <c r="CC30" i="2"/>
  <c r="BD165" i="2"/>
  <c r="BE164" i="2"/>
  <c r="BF164" i="2"/>
  <c r="BG164" i="2"/>
  <c r="BH164" i="2"/>
  <c r="N31" i="2"/>
  <c r="O30" i="2"/>
  <c r="P30" i="2"/>
  <c r="Q30" i="2"/>
  <c r="R30" i="2"/>
  <c r="GA30" i="2"/>
  <c r="GB30" i="2"/>
  <c r="GC30" i="2"/>
  <c r="GD30" i="2"/>
  <c r="GV30" i="2"/>
  <c r="GW30" i="2"/>
  <c r="GX30" i="2"/>
  <c r="GY30" i="2"/>
  <c r="AJ30" i="2"/>
  <c r="AK30" i="2"/>
  <c r="AL30" i="2"/>
  <c r="AM30" i="2"/>
  <c r="FE32" i="2"/>
  <c r="FF31" i="2"/>
  <c r="FG31" i="2"/>
  <c r="FH31" i="2"/>
  <c r="FI31" i="2"/>
  <c r="FK3" i="2"/>
  <c r="D13" i="4"/>
  <c r="EJ32" i="2"/>
  <c r="EK31" i="2"/>
  <c r="EL31" i="2"/>
  <c r="EM31" i="2"/>
  <c r="EN31" i="2"/>
  <c r="DO32" i="2"/>
  <c r="DP31" i="2"/>
  <c r="DQ31" i="2"/>
  <c r="DR31" i="2"/>
  <c r="DS31" i="2"/>
  <c r="CT32" i="2"/>
  <c r="CU31" i="2"/>
  <c r="CV31" i="2"/>
  <c r="CW31" i="2"/>
  <c r="CX31" i="2"/>
  <c r="BY32" i="2"/>
  <c r="BZ31" i="2"/>
  <c r="CA31" i="2"/>
  <c r="CB31" i="2"/>
  <c r="CC31" i="2"/>
  <c r="BD166" i="2"/>
  <c r="BE165" i="2"/>
  <c r="BF165" i="2"/>
  <c r="BG165" i="2"/>
  <c r="BH165" i="2"/>
  <c r="N32" i="2"/>
  <c r="O31" i="2"/>
  <c r="P31" i="2"/>
  <c r="Q31" i="2"/>
  <c r="R31" i="2"/>
  <c r="GA31" i="2"/>
  <c r="GB31" i="2"/>
  <c r="GC31" i="2"/>
  <c r="GD31" i="2"/>
  <c r="GV31" i="2"/>
  <c r="GW31" i="2"/>
  <c r="GX31" i="2"/>
  <c r="GY31" i="2"/>
  <c r="AJ31" i="2"/>
  <c r="AK31" i="2"/>
  <c r="AL31" i="2"/>
  <c r="AM31" i="2"/>
  <c r="FE33" i="2"/>
  <c r="FF32" i="2"/>
  <c r="FG32" i="2"/>
  <c r="FH32" i="2"/>
  <c r="FI32" i="2"/>
  <c r="EJ33" i="2"/>
  <c r="EK32" i="2"/>
  <c r="EL32" i="2"/>
  <c r="EM32" i="2"/>
  <c r="EN32" i="2"/>
  <c r="DO33" i="2"/>
  <c r="DP32" i="2"/>
  <c r="DQ32" i="2"/>
  <c r="DR32" i="2"/>
  <c r="DS32" i="2"/>
  <c r="CT33" i="2"/>
  <c r="CU32" i="2"/>
  <c r="CV32" i="2"/>
  <c r="CW32" i="2"/>
  <c r="CX32" i="2"/>
  <c r="BY33" i="2"/>
  <c r="BZ32" i="2"/>
  <c r="CA32" i="2"/>
  <c r="CB32" i="2"/>
  <c r="CC32" i="2"/>
  <c r="BD167" i="2"/>
  <c r="BE166" i="2"/>
  <c r="BF166" i="2"/>
  <c r="BG166" i="2"/>
  <c r="BH166" i="2"/>
  <c r="N33" i="2"/>
  <c r="O32" i="2"/>
  <c r="P32" i="2"/>
  <c r="Q32" i="2"/>
  <c r="R32" i="2"/>
  <c r="GA32" i="2"/>
  <c r="GB32" i="2"/>
  <c r="GC32" i="2"/>
  <c r="GD32" i="2"/>
  <c r="GV32" i="2"/>
  <c r="GW32" i="2"/>
  <c r="GX32" i="2"/>
  <c r="GY32" i="2"/>
  <c r="AJ32" i="2"/>
  <c r="AK32" i="2"/>
  <c r="AL32" i="2"/>
  <c r="AM32" i="2"/>
  <c r="FE34" i="2"/>
  <c r="FF33" i="2"/>
  <c r="FG33" i="2"/>
  <c r="FH33" i="2"/>
  <c r="FI33" i="2"/>
  <c r="EJ34" i="2"/>
  <c r="EK33" i="2"/>
  <c r="EL33" i="2"/>
  <c r="EM33" i="2"/>
  <c r="EN33" i="2"/>
  <c r="EP3" i="2"/>
  <c r="D12" i="4"/>
  <c r="DO34" i="2"/>
  <c r="DP33" i="2"/>
  <c r="DQ33" i="2"/>
  <c r="DR33" i="2"/>
  <c r="DS33" i="2"/>
  <c r="DU3" i="2"/>
  <c r="D11" i="4"/>
  <c r="CT34" i="2"/>
  <c r="CU33" i="2"/>
  <c r="CV33" i="2"/>
  <c r="CW33" i="2"/>
  <c r="CX33" i="2"/>
  <c r="CZ3" i="2"/>
  <c r="D10" i="4"/>
  <c r="BY34" i="2"/>
  <c r="BZ33" i="2"/>
  <c r="CA33" i="2"/>
  <c r="CB33" i="2"/>
  <c r="CC33" i="2"/>
  <c r="CE3" i="2"/>
  <c r="D9" i="4"/>
  <c r="BD168" i="2"/>
  <c r="BE167" i="2"/>
  <c r="BF167" i="2"/>
  <c r="BG167" i="2"/>
  <c r="BH167" i="2"/>
  <c r="N34" i="2"/>
  <c r="O33" i="2"/>
  <c r="P33" i="2"/>
  <c r="Q33" i="2"/>
  <c r="R33" i="2"/>
  <c r="T3" i="2"/>
  <c r="GA33" i="2"/>
  <c r="GB33" i="2"/>
  <c r="GC33" i="2"/>
  <c r="GD33" i="2"/>
  <c r="GF3" i="2"/>
  <c r="D14" i="4"/>
  <c r="GV33" i="2"/>
  <c r="GW33" i="2"/>
  <c r="GX33" i="2"/>
  <c r="GY33" i="2"/>
  <c r="HA3" i="2"/>
  <c r="D15" i="4"/>
  <c r="AJ33" i="2"/>
  <c r="AK33" i="2"/>
  <c r="AL33" i="2"/>
  <c r="AM33" i="2"/>
  <c r="AO3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/>
  <c r="FH34" i="2"/>
  <c r="FI34" i="2"/>
  <c r="EJ35" i="2"/>
  <c r="EK34" i="2"/>
  <c r="EL34" i="2"/>
  <c r="EM34" i="2"/>
  <c r="EN34" i="2"/>
  <c r="DO35" i="2"/>
  <c r="DP34" i="2"/>
  <c r="DQ34" i="2"/>
  <c r="DR34" i="2"/>
  <c r="DS34" i="2"/>
  <c r="CT35" i="2"/>
  <c r="CU34" i="2"/>
  <c r="CV34" i="2"/>
  <c r="CW34" i="2"/>
  <c r="CX34" i="2"/>
  <c r="BY35" i="2"/>
  <c r="BZ34" i="2"/>
  <c r="CA34" i="2"/>
  <c r="CB34" i="2"/>
  <c r="CC34" i="2"/>
  <c r="BD169" i="2"/>
  <c r="BE168" i="2"/>
  <c r="BF168" i="2"/>
  <c r="BG168" i="2"/>
  <c r="BH168" i="2"/>
  <c r="N35" i="2"/>
  <c r="O34" i="2"/>
  <c r="P34" i="2"/>
  <c r="Q34" i="2"/>
  <c r="R34" i="2"/>
  <c r="GA34" i="2"/>
  <c r="GB34" i="2"/>
  <c r="GC34" i="2"/>
  <c r="GD34" i="2"/>
  <c r="GV34" i="2"/>
  <c r="GW34" i="2"/>
  <c r="GX34" i="2"/>
  <c r="GY34" i="2"/>
  <c r="AJ34" i="2"/>
  <c r="AK34" i="2"/>
  <c r="AL34" i="2"/>
  <c r="AM34" i="2"/>
  <c r="D7" i="4"/>
  <c r="FE36" i="2"/>
  <c r="FF35" i="2"/>
  <c r="FG35" i="2"/>
  <c r="FH35" i="2"/>
  <c r="FI35" i="2"/>
  <c r="EJ36" i="2"/>
  <c r="EK35" i="2"/>
  <c r="EL35" i="2"/>
  <c r="EM35" i="2"/>
  <c r="EN35" i="2"/>
  <c r="DO36" i="2"/>
  <c r="DP35" i="2"/>
  <c r="DQ35" i="2"/>
  <c r="DR35" i="2"/>
  <c r="DS35" i="2"/>
  <c r="CT36" i="2"/>
  <c r="CU35" i="2"/>
  <c r="CV35" i="2"/>
  <c r="CW35" i="2"/>
  <c r="CX35" i="2"/>
  <c r="BY36" i="2"/>
  <c r="BZ35" i="2"/>
  <c r="CA35" i="2"/>
  <c r="CB35" i="2"/>
  <c r="CC35" i="2"/>
  <c r="BD170" i="2"/>
  <c r="BE169" i="2"/>
  <c r="BF169" i="2"/>
  <c r="BG169" i="2"/>
  <c r="BH169" i="2"/>
  <c r="N36" i="2"/>
  <c r="O35" i="2"/>
  <c r="P35" i="2"/>
  <c r="Q35" i="2"/>
  <c r="R35" i="2"/>
  <c r="GA35" i="2"/>
  <c r="GB35" i="2"/>
  <c r="GC35" i="2"/>
  <c r="GD35" i="2"/>
  <c r="GV35" i="2"/>
  <c r="GW35" i="2"/>
  <c r="GX35" i="2"/>
  <c r="GY35" i="2"/>
  <c r="AJ35" i="2"/>
  <c r="AK35" i="2"/>
  <c r="AL35" i="2"/>
  <c r="AM35" i="2"/>
  <c r="FE37" i="2"/>
  <c r="FF36" i="2"/>
  <c r="FG36" i="2"/>
  <c r="FH36" i="2"/>
  <c r="FI36" i="2"/>
  <c r="EJ37" i="2"/>
  <c r="EK36" i="2"/>
  <c r="EL36" i="2"/>
  <c r="EM36" i="2"/>
  <c r="EN36" i="2"/>
  <c r="DO37" i="2"/>
  <c r="DP36" i="2"/>
  <c r="DQ36" i="2"/>
  <c r="DR36" i="2"/>
  <c r="DS36" i="2"/>
  <c r="CT37" i="2"/>
  <c r="CU36" i="2"/>
  <c r="CV36" i="2"/>
  <c r="CW36" i="2"/>
  <c r="CX36" i="2"/>
  <c r="BY37" i="2"/>
  <c r="BZ36" i="2"/>
  <c r="CA36" i="2"/>
  <c r="CB36" i="2"/>
  <c r="CC36" i="2"/>
  <c r="BD171" i="2"/>
  <c r="BE170" i="2"/>
  <c r="BF170" i="2"/>
  <c r="BG170" i="2"/>
  <c r="BH170" i="2"/>
  <c r="N37" i="2"/>
  <c r="O36" i="2"/>
  <c r="P36" i="2"/>
  <c r="Q36" i="2"/>
  <c r="R36" i="2"/>
  <c r="GA36" i="2"/>
  <c r="GB36" i="2"/>
  <c r="GC36" i="2"/>
  <c r="GD36" i="2"/>
  <c r="GV36" i="2"/>
  <c r="GW36" i="2"/>
  <c r="GX36" i="2"/>
  <c r="GY36" i="2"/>
  <c r="AJ36" i="2"/>
  <c r="AK36" i="2"/>
  <c r="AL36" i="2"/>
  <c r="AM36" i="2"/>
  <c r="FE38" i="2"/>
  <c r="FF37" i="2"/>
  <c r="FG37" i="2"/>
  <c r="FH37" i="2"/>
  <c r="FI37" i="2"/>
  <c r="EJ38" i="2"/>
  <c r="EK37" i="2"/>
  <c r="EL37" i="2"/>
  <c r="EM37" i="2"/>
  <c r="EN37" i="2"/>
  <c r="DO38" i="2"/>
  <c r="DP37" i="2"/>
  <c r="DQ37" i="2"/>
  <c r="DR37" i="2"/>
  <c r="DS37" i="2"/>
  <c r="CT38" i="2"/>
  <c r="CU37" i="2"/>
  <c r="CV37" i="2"/>
  <c r="CW37" i="2"/>
  <c r="CX37" i="2"/>
  <c r="BY38" i="2"/>
  <c r="BZ37" i="2"/>
  <c r="CA37" i="2"/>
  <c r="CB37" i="2"/>
  <c r="CC37" i="2"/>
  <c r="BD172" i="2"/>
  <c r="BE171" i="2"/>
  <c r="BF171" i="2"/>
  <c r="BG171" i="2"/>
  <c r="BH171" i="2"/>
  <c r="N38" i="2"/>
  <c r="O37" i="2"/>
  <c r="P37" i="2"/>
  <c r="Q37" i="2"/>
  <c r="R37" i="2"/>
  <c r="GA37" i="2"/>
  <c r="GB37" i="2"/>
  <c r="GC37" i="2"/>
  <c r="GD37" i="2"/>
  <c r="GV37" i="2"/>
  <c r="GW37" i="2"/>
  <c r="GX37" i="2"/>
  <c r="GY37" i="2"/>
  <c r="AJ37" i="2"/>
  <c r="AK37" i="2"/>
  <c r="AL37" i="2"/>
  <c r="AM37" i="2"/>
  <c r="FE39" i="2"/>
  <c r="FF38" i="2"/>
  <c r="FG38" i="2"/>
  <c r="FH38" i="2"/>
  <c r="FI38" i="2"/>
  <c r="EJ39" i="2"/>
  <c r="EK38" i="2"/>
  <c r="EL38" i="2"/>
  <c r="EM38" i="2"/>
  <c r="EN38" i="2"/>
  <c r="DO39" i="2"/>
  <c r="DP38" i="2"/>
  <c r="DQ38" i="2"/>
  <c r="DR38" i="2"/>
  <c r="DS38" i="2"/>
  <c r="CT39" i="2"/>
  <c r="CU38" i="2"/>
  <c r="CV38" i="2"/>
  <c r="CW38" i="2"/>
  <c r="CX38" i="2"/>
  <c r="BY39" i="2"/>
  <c r="BZ38" i="2"/>
  <c r="CA38" i="2"/>
  <c r="CB38" i="2"/>
  <c r="CC38" i="2"/>
  <c r="BD173" i="2"/>
  <c r="BE172" i="2"/>
  <c r="BF172" i="2"/>
  <c r="BG172" i="2"/>
  <c r="BH172" i="2"/>
  <c r="N39" i="2"/>
  <c r="O38" i="2"/>
  <c r="P38" i="2"/>
  <c r="Q38" i="2"/>
  <c r="R38" i="2"/>
  <c r="GA38" i="2"/>
  <c r="GB38" i="2"/>
  <c r="GC38" i="2"/>
  <c r="GD38" i="2"/>
  <c r="GV38" i="2"/>
  <c r="GW38" i="2"/>
  <c r="GX38" i="2"/>
  <c r="GY38" i="2"/>
  <c r="AJ38" i="2"/>
  <c r="AK38" i="2"/>
  <c r="AL38" i="2"/>
  <c r="AM38" i="2"/>
  <c r="FE40" i="2"/>
  <c r="FF39" i="2"/>
  <c r="FG39" i="2"/>
  <c r="FH39" i="2"/>
  <c r="FI39" i="2"/>
  <c r="EJ40" i="2"/>
  <c r="EK39" i="2"/>
  <c r="EL39" i="2"/>
  <c r="EM39" i="2"/>
  <c r="EN39" i="2"/>
  <c r="DO40" i="2"/>
  <c r="DP39" i="2"/>
  <c r="DQ39" i="2"/>
  <c r="DR39" i="2"/>
  <c r="DS39" i="2"/>
  <c r="CT40" i="2"/>
  <c r="CU39" i="2"/>
  <c r="CV39" i="2"/>
  <c r="CW39" i="2"/>
  <c r="CX39" i="2"/>
  <c r="BY40" i="2"/>
  <c r="BZ39" i="2"/>
  <c r="CA39" i="2"/>
  <c r="CB39" i="2"/>
  <c r="CC39" i="2"/>
  <c r="BD174" i="2"/>
  <c r="BE173" i="2"/>
  <c r="BF173" i="2"/>
  <c r="BG173" i="2"/>
  <c r="BH173" i="2"/>
  <c r="N40" i="2"/>
  <c r="O39" i="2"/>
  <c r="P39" i="2"/>
  <c r="Q39" i="2"/>
  <c r="R39" i="2"/>
  <c r="GA39" i="2"/>
  <c r="GB39" i="2"/>
  <c r="GC39" i="2"/>
  <c r="GD39" i="2"/>
  <c r="GV39" i="2"/>
  <c r="GW39" i="2"/>
  <c r="GX39" i="2"/>
  <c r="GY39" i="2"/>
  <c r="AJ39" i="2"/>
  <c r="AK39" i="2"/>
  <c r="AL39" i="2"/>
  <c r="AM39" i="2"/>
  <c r="FE41" i="2"/>
  <c r="FF40" i="2"/>
  <c r="FG40" i="2"/>
  <c r="FH40" i="2"/>
  <c r="FI40" i="2"/>
  <c r="EJ41" i="2"/>
  <c r="EK40" i="2"/>
  <c r="EL40" i="2"/>
  <c r="EM40" i="2"/>
  <c r="EN40" i="2"/>
  <c r="DO41" i="2"/>
  <c r="DP40" i="2"/>
  <c r="DQ40" i="2"/>
  <c r="DR40" i="2"/>
  <c r="DS40" i="2"/>
  <c r="CT41" i="2"/>
  <c r="CU40" i="2"/>
  <c r="CV40" i="2"/>
  <c r="CW40" i="2"/>
  <c r="CX40" i="2"/>
  <c r="BY41" i="2"/>
  <c r="BZ40" i="2"/>
  <c r="CA40" i="2"/>
  <c r="CB40" i="2"/>
  <c r="CC40" i="2"/>
  <c r="BD175" i="2"/>
  <c r="BE174" i="2"/>
  <c r="BF174" i="2"/>
  <c r="BG174" i="2"/>
  <c r="BH174" i="2"/>
  <c r="N41" i="2"/>
  <c r="O40" i="2"/>
  <c r="P40" i="2"/>
  <c r="Q40" i="2"/>
  <c r="R40" i="2"/>
  <c r="GA40" i="2"/>
  <c r="GB40" i="2"/>
  <c r="GC40" i="2"/>
  <c r="GD40" i="2"/>
  <c r="GV40" i="2"/>
  <c r="GW40" i="2"/>
  <c r="GX40" i="2"/>
  <c r="GY40" i="2"/>
  <c r="AJ40" i="2"/>
  <c r="AK40" i="2"/>
  <c r="AL40" i="2"/>
  <c r="AM40" i="2"/>
  <c r="FE42" i="2"/>
  <c r="FF41" i="2"/>
  <c r="FG41" i="2"/>
  <c r="FH41" i="2"/>
  <c r="FI41" i="2"/>
  <c r="EJ42" i="2"/>
  <c r="EK41" i="2"/>
  <c r="EL41" i="2"/>
  <c r="EM41" i="2"/>
  <c r="EN41" i="2"/>
  <c r="DO42" i="2"/>
  <c r="DP41" i="2"/>
  <c r="DQ41" i="2"/>
  <c r="DR41" i="2"/>
  <c r="DS41" i="2"/>
  <c r="CT42" i="2"/>
  <c r="CU41" i="2"/>
  <c r="CV41" i="2"/>
  <c r="CW41" i="2"/>
  <c r="CX41" i="2"/>
  <c r="BY42" i="2"/>
  <c r="BZ41" i="2"/>
  <c r="CA41" i="2"/>
  <c r="CB41" i="2"/>
  <c r="CC41" i="2"/>
  <c r="BD176" i="2"/>
  <c r="BE175" i="2"/>
  <c r="BF175" i="2"/>
  <c r="BG175" i="2"/>
  <c r="BH175" i="2"/>
  <c r="N42" i="2"/>
  <c r="O41" i="2"/>
  <c r="P41" i="2"/>
  <c r="Q41" i="2"/>
  <c r="R41" i="2"/>
  <c r="GA41" i="2"/>
  <c r="GB41" i="2"/>
  <c r="GC41" i="2"/>
  <c r="GD41" i="2"/>
  <c r="GV41" i="2"/>
  <c r="GW41" i="2"/>
  <c r="GX41" i="2"/>
  <c r="GY41" i="2"/>
  <c r="AJ41" i="2"/>
  <c r="AK41" i="2"/>
  <c r="AL41" i="2"/>
  <c r="AM41" i="2"/>
  <c r="FE43" i="2"/>
  <c r="FF42" i="2"/>
  <c r="FG42" i="2"/>
  <c r="FH42" i="2"/>
  <c r="FI42" i="2"/>
  <c r="EJ43" i="2"/>
  <c r="EK42" i="2"/>
  <c r="EL42" i="2"/>
  <c r="EM42" i="2"/>
  <c r="EN42" i="2"/>
  <c r="DO43" i="2"/>
  <c r="DP42" i="2"/>
  <c r="DQ42" i="2"/>
  <c r="DR42" i="2"/>
  <c r="DS42" i="2"/>
  <c r="CT43" i="2"/>
  <c r="CU42" i="2"/>
  <c r="CV42" i="2"/>
  <c r="CW42" i="2"/>
  <c r="CX42" i="2"/>
  <c r="BY43" i="2"/>
  <c r="BZ42" i="2"/>
  <c r="CA42" i="2"/>
  <c r="CB42" i="2"/>
  <c r="CC42" i="2"/>
  <c r="BD177" i="2"/>
  <c r="BE176" i="2"/>
  <c r="BF176" i="2"/>
  <c r="BG176" i="2"/>
  <c r="BH176" i="2"/>
  <c r="N43" i="2"/>
  <c r="O42" i="2"/>
  <c r="P42" i="2"/>
  <c r="Q42" i="2"/>
  <c r="R42" i="2"/>
  <c r="GA42" i="2"/>
  <c r="GB42" i="2"/>
  <c r="GC42" i="2"/>
  <c r="GD42" i="2"/>
  <c r="GV42" i="2"/>
  <c r="GW42" i="2"/>
  <c r="GX42" i="2"/>
  <c r="GY42" i="2"/>
  <c r="AJ42" i="2"/>
  <c r="AK42" i="2"/>
  <c r="AL42" i="2"/>
  <c r="AM42" i="2"/>
  <c r="FE44" i="2"/>
  <c r="FF43" i="2"/>
  <c r="FG43" i="2"/>
  <c r="FH43" i="2"/>
  <c r="FI43" i="2"/>
  <c r="EJ44" i="2"/>
  <c r="EK43" i="2"/>
  <c r="EL43" i="2"/>
  <c r="EM43" i="2"/>
  <c r="EN43" i="2"/>
  <c r="DO44" i="2"/>
  <c r="DP43" i="2"/>
  <c r="DQ43" i="2"/>
  <c r="DR43" i="2"/>
  <c r="DS43" i="2"/>
  <c r="CT44" i="2"/>
  <c r="CU43" i="2"/>
  <c r="CV43" i="2"/>
  <c r="CW43" i="2"/>
  <c r="CX43" i="2"/>
  <c r="BY44" i="2"/>
  <c r="BZ43" i="2"/>
  <c r="CA43" i="2"/>
  <c r="CB43" i="2"/>
  <c r="CC43" i="2"/>
  <c r="BD178" i="2"/>
  <c r="BE177" i="2"/>
  <c r="BF177" i="2"/>
  <c r="BG177" i="2"/>
  <c r="BH177" i="2"/>
  <c r="N44" i="2"/>
  <c r="O43" i="2"/>
  <c r="P43" i="2"/>
  <c r="Q43" i="2"/>
  <c r="R43" i="2"/>
  <c r="GA43" i="2"/>
  <c r="GB43" i="2"/>
  <c r="GC43" i="2"/>
  <c r="GD43" i="2"/>
  <c r="GV43" i="2"/>
  <c r="GW43" i="2"/>
  <c r="GX43" i="2"/>
  <c r="GY43" i="2"/>
  <c r="AJ43" i="2"/>
  <c r="AK43" i="2"/>
  <c r="AL43" i="2"/>
  <c r="AM43" i="2"/>
  <c r="FE45" i="2"/>
  <c r="FF44" i="2"/>
  <c r="FG44" i="2"/>
  <c r="FH44" i="2"/>
  <c r="FI44" i="2"/>
  <c r="EJ45" i="2"/>
  <c r="EK44" i="2"/>
  <c r="EL44" i="2"/>
  <c r="EM44" i="2"/>
  <c r="EN44" i="2"/>
  <c r="DO45" i="2"/>
  <c r="DP44" i="2"/>
  <c r="DQ44" i="2"/>
  <c r="DR44" i="2"/>
  <c r="DS44" i="2"/>
  <c r="CT45" i="2"/>
  <c r="CU44" i="2"/>
  <c r="CV44" i="2"/>
  <c r="CW44" i="2"/>
  <c r="CX44" i="2"/>
  <c r="BY45" i="2"/>
  <c r="BZ44" i="2"/>
  <c r="CA44" i="2"/>
  <c r="CB44" i="2"/>
  <c r="CC44" i="2"/>
  <c r="BD179" i="2"/>
  <c r="BE178" i="2"/>
  <c r="BF178" i="2"/>
  <c r="BG178" i="2"/>
  <c r="BH178" i="2"/>
  <c r="N45" i="2"/>
  <c r="O44" i="2"/>
  <c r="P44" i="2"/>
  <c r="Q44" i="2"/>
  <c r="R44" i="2"/>
  <c r="GA44" i="2"/>
  <c r="GB44" i="2"/>
  <c r="GC44" i="2"/>
  <c r="GD44" i="2"/>
  <c r="GV44" i="2"/>
  <c r="GW44" i="2"/>
  <c r="GX44" i="2"/>
  <c r="GY44" i="2"/>
  <c r="AJ44" i="2"/>
  <c r="AK44" i="2"/>
  <c r="AL44" i="2"/>
  <c r="AM44" i="2"/>
  <c r="FE46" i="2"/>
  <c r="FF45" i="2"/>
  <c r="FG45" i="2"/>
  <c r="FH45" i="2"/>
  <c r="FI45" i="2"/>
  <c r="EJ46" i="2"/>
  <c r="EK45" i="2"/>
  <c r="EL45" i="2"/>
  <c r="EM45" i="2"/>
  <c r="EN45" i="2"/>
  <c r="DO46" i="2"/>
  <c r="DP45" i="2"/>
  <c r="DQ45" i="2"/>
  <c r="DR45" i="2"/>
  <c r="DS45" i="2"/>
  <c r="CT46" i="2"/>
  <c r="CU45" i="2"/>
  <c r="CV45" i="2"/>
  <c r="CW45" i="2"/>
  <c r="CX45" i="2"/>
  <c r="BY46" i="2"/>
  <c r="BZ45" i="2"/>
  <c r="CA45" i="2"/>
  <c r="CB45" i="2"/>
  <c r="CC45" i="2"/>
  <c r="BD180" i="2"/>
  <c r="BE179" i="2"/>
  <c r="BF179" i="2"/>
  <c r="BG179" i="2"/>
  <c r="BH179" i="2"/>
  <c r="N46" i="2"/>
  <c r="O45" i="2"/>
  <c r="P45" i="2"/>
  <c r="Q45" i="2"/>
  <c r="R45" i="2"/>
  <c r="GA45" i="2"/>
  <c r="GB45" i="2"/>
  <c r="GC45" i="2"/>
  <c r="GD45" i="2"/>
  <c r="GV45" i="2"/>
  <c r="GW45" i="2"/>
  <c r="GX45" i="2"/>
  <c r="GY45" i="2"/>
  <c r="AJ45" i="2"/>
  <c r="AK45" i="2"/>
  <c r="AL45" i="2"/>
  <c r="AM45" i="2"/>
  <c r="FE47" i="2"/>
  <c r="FF46" i="2"/>
  <c r="FG46" i="2"/>
  <c r="FH46" i="2"/>
  <c r="FI46" i="2"/>
  <c r="EJ47" i="2"/>
  <c r="EK46" i="2"/>
  <c r="EL46" i="2"/>
  <c r="EM46" i="2"/>
  <c r="EN46" i="2"/>
  <c r="DO47" i="2"/>
  <c r="DP46" i="2"/>
  <c r="DQ46" i="2"/>
  <c r="DR46" i="2"/>
  <c r="DS46" i="2"/>
  <c r="CT47" i="2"/>
  <c r="CU46" i="2"/>
  <c r="CV46" i="2"/>
  <c r="CW46" i="2"/>
  <c r="CX46" i="2"/>
  <c r="BY47" i="2"/>
  <c r="BZ46" i="2"/>
  <c r="CA46" i="2"/>
  <c r="CB46" i="2"/>
  <c r="CC46" i="2"/>
  <c r="BD181" i="2"/>
  <c r="BE180" i="2"/>
  <c r="BF180" i="2"/>
  <c r="BG180" i="2"/>
  <c r="BH180" i="2"/>
  <c r="N47" i="2"/>
  <c r="O46" i="2"/>
  <c r="P46" i="2"/>
  <c r="Q46" i="2"/>
  <c r="R46" i="2"/>
  <c r="GA46" i="2"/>
  <c r="GB46" i="2"/>
  <c r="GC46" i="2"/>
  <c r="GD46" i="2"/>
  <c r="GV46" i="2"/>
  <c r="GW46" i="2"/>
  <c r="GX46" i="2"/>
  <c r="GY46" i="2"/>
  <c r="AJ46" i="2"/>
  <c r="AK46" i="2"/>
  <c r="AL46" i="2"/>
  <c r="AM46" i="2"/>
  <c r="FE48" i="2"/>
  <c r="FF47" i="2"/>
  <c r="FG47" i="2"/>
  <c r="FH47" i="2"/>
  <c r="FI47" i="2"/>
  <c r="EJ48" i="2"/>
  <c r="EK47" i="2"/>
  <c r="EL47" i="2"/>
  <c r="EM47" i="2"/>
  <c r="EN47" i="2"/>
  <c r="DO48" i="2"/>
  <c r="DP47" i="2"/>
  <c r="DQ47" i="2"/>
  <c r="DR47" i="2"/>
  <c r="DS47" i="2"/>
  <c r="CT48" i="2"/>
  <c r="CU47" i="2"/>
  <c r="CV47" i="2"/>
  <c r="CW47" i="2"/>
  <c r="CX47" i="2"/>
  <c r="BY48" i="2"/>
  <c r="BZ47" i="2"/>
  <c r="CA47" i="2"/>
  <c r="CB47" i="2"/>
  <c r="CC47" i="2"/>
  <c r="BD182" i="2"/>
  <c r="BE181" i="2"/>
  <c r="BF181" i="2"/>
  <c r="BG181" i="2"/>
  <c r="BH181" i="2"/>
  <c r="N48" i="2"/>
  <c r="O47" i="2"/>
  <c r="P47" i="2"/>
  <c r="Q47" i="2"/>
  <c r="R47" i="2"/>
  <c r="GA47" i="2"/>
  <c r="GB47" i="2"/>
  <c r="GC47" i="2"/>
  <c r="GD47" i="2"/>
  <c r="GV47" i="2"/>
  <c r="GW47" i="2"/>
  <c r="GX47" i="2"/>
  <c r="GY47" i="2"/>
  <c r="AJ47" i="2"/>
  <c r="AK47" i="2"/>
  <c r="AL47" i="2"/>
  <c r="AM47" i="2"/>
  <c r="FE49" i="2"/>
  <c r="FF48" i="2"/>
  <c r="FG48" i="2"/>
  <c r="FH48" i="2"/>
  <c r="FI48" i="2"/>
  <c r="EJ49" i="2"/>
  <c r="EK48" i="2"/>
  <c r="EL48" i="2"/>
  <c r="EM48" i="2"/>
  <c r="EN48" i="2"/>
  <c r="DO49" i="2"/>
  <c r="DP48" i="2"/>
  <c r="DQ48" i="2"/>
  <c r="DR48" i="2"/>
  <c r="DS48" i="2"/>
  <c r="CT49" i="2"/>
  <c r="CU48" i="2"/>
  <c r="CV48" i="2"/>
  <c r="CW48" i="2"/>
  <c r="CX48" i="2"/>
  <c r="BY49" i="2"/>
  <c r="BZ48" i="2"/>
  <c r="CA48" i="2"/>
  <c r="CB48" i="2"/>
  <c r="CC48" i="2"/>
  <c r="BD183" i="2"/>
  <c r="BE182" i="2"/>
  <c r="BF182" i="2"/>
  <c r="BG182" i="2"/>
  <c r="BH182" i="2"/>
  <c r="N49" i="2"/>
  <c r="O48" i="2"/>
  <c r="P48" i="2"/>
  <c r="Q48" i="2"/>
  <c r="R48" i="2"/>
  <c r="GA48" i="2"/>
  <c r="GB48" i="2"/>
  <c r="GC48" i="2"/>
  <c r="GD48" i="2"/>
  <c r="GV48" i="2"/>
  <c r="GW48" i="2"/>
  <c r="GX48" i="2"/>
  <c r="GY48" i="2"/>
  <c r="AJ48" i="2"/>
  <c r="AK48" i="2"/>
  <c r="AL48" i="2"/>
  <c r="AM48" i="2"/>
  <c r="FE50" i="2"/>
  <c r="FF49" i="2"/>
  <c r="FG49" i="2"/>
  <c r="FH49" i="2"/>
  <c r="FI49" i="2"/>
  <c r="EJ50" i="2"/>
  <c r="EK49" i="2"/>
  <c r="EL49" i="2"/>
  <c r="EM49" i="2"/>
  <c r="EN49" i="2"/>
  <c r="DO50" i="2"/>
  <c r="DP49" i="2"/>
  <c r="DQ49" i="2"/>
  <c r="DR49" i="2"/>
  <c r="DS49" i="2"/>
  <c r="CT50" i="2"/>
  <c r="CU49" i="2"/>
  <c r="CV49" i="2"/>
  <c r="CW49" i="2"/>
  <c r="CX49" i="2"/>
  <c r="BY50" i="2"/>
  <c r="BZ49" i="2"/>
  <c r="CA49" i="2"/>
  <c r="CB49" i="2"/>
  <c r="CC49" i="2"/>
  <c r="BD184" i="2"/>
  <c r="BE183" i="2"/>
  <c r="BF183" i="2"/>
  <c r="BG183" i="2"/>
  <c r="BH183" i="2"/>
  <c r="N50" i="2"/>
  <c r="O49" i="2"/>
  <c r="P49" i="2"/>
  <c r="Q49" i="2"/>
  <c r="R49" i="2"/>
  <c r="GA49" i="2"/>
  <c r="GB49" i="2"/>
  <c r="GC49" i="2"/>
  <c r="GD49" i="2"/>
  <c r="GV49" i="2"/>
  <c r="GW49" i="2"/>
  <c r="GX49" i="2"/>
  <c r="GY49" i="2"/>
  <c r="AJ49" i="2"/>
  <c r="AK49" i="2"/>
  <c r="AL49" i="2"/>
  <c r="AM49" i="2"/>
  <c r="FE51" i="2"/>
  <c r="FF50" i="2"/>
  <c r="FG50" i="2"/>
  <c r="FH50" i="2"/>
  <c r="FI50" i="2"/>
  <c r="EJ51" i="2"/>
  <c r="EK50" i="2"/>
  <c r="EL50" i="2"/>
  <c r="EM50" i="2"/>
  <c r="EN50" i="2"/>
  <c r="DO51" i="2"/>
  <c r="DP50" i="2"/>
  <c r="DQ50" i="2"/>
  <c r="DR50" i="2"/>
  <c r="DS50" i="2"/>
  <c r="CT51" i="2"/>
  <c r="CU50" i="2"/>
  <c r="CV50" i="2"/>
  <c r="CW50" i="2"/>
  <c r="CX50" i="2"/>
  <c r="BY51" i="2"/>
  <c r="BZ50" i="2"/>
  <c r="CA50" i="2"/>
  <c r="CB50" i="2"/>
  <c r="CC50" i="2"/>
  <c r="BD185" i="2"/>
  <c r="BE184" i="2"/>
  <c r="BF184" i="2"/>
  <c r="BG184" i="2"/>
  <c r="BH184" i="2"/>
  <c r="N51" i="2"/>
  <c r="O50" i="2"/>
  <c r="P50" i="2"/>
  <c r="Q50" i="2"/>
  <c r="R50" i="2"/>
  <c r="GA50" i="2"/>
  <c r="GB50" i="2"/>
  <c r="GC50" i="2"/>
  <c r="GD50" i="2"/>
  <c r="GV50" i="2"/>
  <c r="GW50" i="2"/>
  <c r="GX50" i="2"/>
  <c r="GY50" i="2"/>
  <c r="AJ50" i="2"/>
  <c r="AK50" i="2"/>
  <c r="AL50" i="2"/>
  <c r="AM50" i="2"/>
  <c r="FE52" i="2"/>
  <c r="FF51" i="2"/>
  <c r="FG51" i="2"/>
  <c r="FH51" i="2"/>
  <c r="FI51" i="2"/>
  <c r="EJ52" i="2"/>
  <c r="EK51" i="2"/>
  <c r="EL51" i="2"/>
  <c r="EM51" i="2"/>
  <c r="EN51" i="2"/>
  <c r="DO52" i="2"/>
  <c r="DP51" i="2"/>
  <c r="DQ51" i="2"/>
  <c r="DR51" i="2"/>
  <c r="DS51" i="2"/>
  <c r="CT52" i="2"/>
  <c r="CU51" i="2"/>
  <c r="CV51" i="2"/>
  <c r="CW51" i="2"/>
  <c r="CX51" i="2"/>
  <c r="BY52" i="2"/>
  <c r="BZ51" i="2"/>
  <c r="CA51" i="2"/>
  <c r="CB51" i="2"/>
  <c r="CC51" i="2"/>
  <c r="BD186" i="2"/>
  <c r="BE185" i="2"/>
  <c r="BF185" i="2"/>
  <c r="BG185" i="2"/>
  <c r="BH185" i="2"/>
  <c r="N52" i="2"/>
  <c r="O51" i="2"/>
  <c r="P51" i="2"/>
  <c r="Q51" i="2"/>
  <c r="R51" i="2"/>
  <c r="GA51" i="2"/>
  <c r="GB51" i="2"/>
  <c r="GC51" i="2"/>
  <c r="GD51" i="2"/>
  <c r="GV51" i="2"/>
  <c r="GW51" i="2"/>
  <c r="GX51" i="2"/>
  <c r="GY51" i="2"/>
  <c r="AJ51" i="2"/>
  <c r="AK51" i="2"/>
  <c r="AL51" i="2"/>
  <c r="AM51" i="2"/>
  <c r="FE53" i="2"/>
  <c r="FF52" i="2"/>
  <c r="FG52" i="2"/>
  <c r="FH52" i="2"/>
  <c r="FI52" i="2"/>
  <c r="EJ53" i="2"/>
  <c r="EK52" i="2"/>
  <c r="EL52" i="2"/>
  <c r="EM52" i="2"/>
  <c r="EN52" i="2"/>
  <c r="DO53" i="2"/>
  <c r="DP52" i="2"/>
  <c r="DQ52" i="2"/>
  <c r="DR52" i="2"/>
  <c r="DS52" i="2"/>
  <c r="CT53" i="2"/>
  <c r="CU52" i="2"/>
  <c r="CV52" i="2"/>
  <c r="CW52" i="2"/>
  <c r="CX52" i="2"/>
  <c r="BY53" i="2"/>
  <c r="BZ52" i="2"/>
  <c r="CA52" i="2"/>
  <c r="CB52" i="2"/>
  <c r="CC52" i="2"/>
  <c r="BD187" i="2"/>
  <c r="BE186" i="2"/>
  <c r="BF186" i="2"/>
  <c r="BG186" i="2"/>
  <c r="BH186" i="2"/>
  <c r="N53" i="2"/>
  <c r="O52" i="2"/>
  <c r="P52" i="2"/>
  <c r="Q52" i="2"/>
  <c r="R52" i="2"/>
  <c r="GA52" i="2"/>
  <c r="GB52" i="2"/>
  <c r="GC52" i="2"/>
  <c r="GD52" i="2"/>
  <c r="GV52" i="2"/>
  <c r="GW52" i="2"/>
  <c r="GX52" i="2"/>
  <c r="GY52" i="2"/>
  <c r="AJ52" i="2"/>
  <c r="AK52" i="2"/>
  <c r="AL52" i="2"/>
  <c r="AM52" i="2"/>
  <c r="FE54" i="2"/>
  <c r="FF53" i="2"/>
  <c r="FG53" i="2"/>
  <c r="FH53" i="2"/>
  <c r="FI53" i="2"/>
  <c r="EJ54" i="2"/>
  <c r="EK53" i="2"/>
  <c r="EL53" i="2"/>
  <c r="EM53" i="2"/>
  <c r="EN53" i="2"/>
  <c r="DO54" i="2"/>
  <c r="DP53" i="2"/>
  <c r="DQ53" i="2"/>
  <c r="DR53" i="2"/>
  <c r="DS53" i="2"/>
  <c r="CT54" i="2"/>
  <c r="CU53" i="2"/>
  <c r="CV53" i="2"/>
  <c r="CW53" i="2"/>
  <c r="CX53" i="2"/>
  <c r="BY54" i="2"/>
  <c r="BZ53" i="2"/>
  <c r="CA53" i="2"/>
  <c r="CB53" i="2"/>
  <c r="CC53" i="2"/>
  <c r="BD188" i="2"/>
  <c r="BE187" i="2"/>
  <c r="BF187" i="2"/>
  <c r="BG187" i="2"/>
  <c r="BH187" i="2"/>
  <c r="N54" i="2"/>
  <c r="O53" i="2"/>
  <c r="P53" i="2"/>
  <c r="Q53" i="2"/>
  <c r="R53" i="2"/>
  <c r="GA53" i="2"/>
  <c r="GB53" i="2"/>
  <c r="GC53" i="2"/>
  <c r="GD53" i="2"/>
  <c r="GV53" i="2"/>
  <c r="GW53" i="2"/>
  <c r="GX53" i="2"/>
  <c r="GY53" i="2"/>
  <c r="AJ53" i="2"/>
  <c r="AK53" i="2"/>
  <c r="AL53" i="2"/>
  <c r="AM53" i="2"/>
  <c r="FE55" i="2"/>
  <c r="FF54" i="2"/>
  <c r="FG54" i="2"/>
  <c r="FH54" i="2"/>
  <c r="FI54" i="2"/>
  <c r="EJ55" i="2"/>
  <c r="EK54" i="2"/>
  <c r="EL54" i="2"/>
  <c r="EM54" i="2"/>
  <c r="EN54" i="2"/>
  <c r="DO55" i="2"/>
  <c r="DP54" i="2"/>
  <c r="DQ54" i="2"/>
  <c r="DR54" i="2"/>
  <c r="DS54" i="2"/>
  <c r="CT55" i="2"/>
  <c r="CU54" i="2"/>
  <c r="CV54" i="2"/>
  <c r="CW54" i="2"/>
  <c r="CX54" i="2"/>
  <c r="BY55" i="2"/>
  <c r="BZ54" i="2"/>
  <c r="CA54" i="2"/>
  <c r="CB54" i="2"/>
  <c r="CC54" i="2"/>
  <c r="BD189" i="2"/>
  <c r="BE188" i="2"/>
  <c r="BF188" i="2"/>
  <c r="BG188" i="2"/>
  <c r="BH188" i="2"/>
  <c r="N55" i="2"/>
  <c r="O54" i="2"/>
  <c r="P54" i="2"/>
  <c r="Q54" i="2"/>
  <c r="R54" i="2"/>
  <c r="GA54" i="2"/>
  <c r="GB54" i="2"/>
  <c r="GC54" i="2"/>
  <c r="GD54" i="2"/>
  <c r="GV54" i="2"/>
  <c r="GW54" i="2"/>
  <c r="GX54" i="2"/>
  <c r="GY54" i="2"/>
  <c r="AJ54" i="2"/>
  <c r="AK54" i="2"/>
  <c r="AL54" i="2"/>
  <c r="AM54" i="2"/>
  <c r="FE56" i="2"/>
  <c r="FF55" i="2"/>
  <c r="FG55" i="2"/>
  <c r="FH55" i="2"/>
  <c r="FI55" i="2"/>
  <c r="EJ56" i="2"/>
  <c r="EK55" i="2"/>
  <c r="EL55" i="2"/>
  <c r="EM55" i="2"/>
  <c r="EN55" i="2"/>
  <c r="DO56" i="2"/>
  <c r="DP55" i="2"/>
  <c r="DQ55" i="2"/>
  <c r="DR55" i="2"/>
  <c r="DS55" i="2"/>
  <c r="CT56" i="2"/>
  <c r="CU55" i="2"/>
  <c r="CV55" i="2"/>
  <c r="CW55" i="2"/>
  <c r="CX55" i="2"/>
  <c r="BY56" i="2"/>
  <c r="BZ55" i="2"/>
  <c r="CA55" i="2"/>
  <c r="CB55" i="2"/>
  <c r="CC55" i="2"/>
  <c r="BD190" i="2"/>
  <c r="BE189" i="2"/>
  <c r="BF189" i="2"/>
  <c r="BG189" i="2"/>
  <c r="BH189" i="2"/>
  <c r="N56" i="2"/>
  <c r="O55" i="2"/>
  <c r="P55" i="2"/>
  <c r="Q55" i="2"/>
  <c r="R55" i="2"/>
  <c r="GA55" i="2"/>
  <c r="GB55" i="2"/>
  <c r="GC55" i="2"/>
  <c r="GD55" i="2"/>
  <c r="GV55" i="2"/>
  <c r="GW55" i="2"/>
  <c r="GX55" i="2"/>
  <c r="GY55" i="2"/>
  <c r="AJ55" i="2"/>
  <c r="AK55" i="2"/>
  <c r="AL55" i="2"/>
  <c r="AM55" i="2"/>
  <c r="FE57" i="2"/>
  <c r="FF56" i="2"/>
  <c r="FG56" i="2"/>
  <c r="FH56" i="2"/>
  <c r="FI56" i="2"/>
  <c r="EJ57" i="2"/>
  <c r="EK56" i="2"/>
  <c r="EL56" i="2"/>
  <c r="EM56" i="2"/>
  <c r="EN56" i="2"/>
  <c r="DO57" i="2"/>
  <c r="DP56" i="2"/>
  <c r="DQ56" i="2"/>
  <c r="DR56" i="2"/>
  <c r="DS56" i="2"/>
  <c r="CT57" i="2"/>
  <c r="CU56" i="2"/>
  <c r="CV56" i="2"/>
  <c r="CW56" i="2"/>
  <c r="CX56" i="2"/>
  <c r="BY57" i="2"/>
  <c r="BZ56" i="2"/>
  <c r="CA56" i="2"/>
  <c r="CB56" i="2"/>
  <c r="CC56" i="2"/>
  <c r="BD191" i="2"/>
  <c r="BE190" i="2"/>
  <c r="BF190" i="2"/>
  <c r="BG190" i="2"/>
  <c r="BH190" i="2"/>
  <c r="N57" i="2"/>
  <c r="O56" i="2"/>
  <c r="P56" i="2"/>
  <c r="Q56" i="2"/>
  <c r="R56" i="2"/>
  <c r="GA56" i="2"/>
  <c r="GB56" i="2"/>
  <c r="GC56" i="2"/>
  <c r="GD56" i="2"/>
  <c r="GV56" i="2"/>
  <c r="GW56" i="2"/>
  <c r="GX56" i="2"/>
  <c r="GY56" i="2"/>
  <c r="AJ56" i="2"/>
  <c r="AK56" i="2"/>
  <c r="AL56" i="2"/>
  <c r="AM56" i="2"/>
  <c r="GZ3" i="2"/>
  <c r="C15" i="4"/>
  <c r="E15" i="4"/>
  <c r="F15" i="4"/>
  <c r="G15" i="4"/>
  <c r="L15" i="4"/>
  <c r="FE58" i="2"/>
  <c r="FF57" i="2"/>
  <c r="FG57" i="2"/>
  <c r="FH57" i="2"/>
  <c r="FI57" i="2"/>
  <c r="EJ58" i="2"/>
  <c r="EK57" i="2"/>
  <c r="EL57" i="2"/>
  <c r="EM57" i="2"/>
  <c r="EN57" i="2"/>
  <c r="DO58" i="2"/>
  <c r="DP57" i="2"/>
  <c r="DQ57" i="2"/>
  <c r="DR57" i="2"/>
  <c r="DS57" i="2"/>
  <c r="CT58" i="2"/>
  <c r="CU57" i="2"/>
  <c r="CV57" i="2"/>
  <c r="CW57" i="2"/>
  <c r="CX57" i="2"/>
  <c r="BY58" i="2"/>
  <c r="BZ57" i="2"/>
  <c r="CA57" i="2"/>
  <c r="CB57" i="2"/>
  <c r="CC57" i="2"/>
  <c r="BD192" i="2"/>
  <c r="BE191" i="2"/>
  <c r="BF191" i="2"/>
  <c r="BG191" i="2"/>
  <c r="BH191" i="2"/>
  <c r="N58" i="2"/>
  <c r="O57" i="2"/>
  <c r="P57" i="2"/>
  <c r="Q57" i="2"/>
  <c r="R57" i="2"/>
  <c r="GA57" i="2"/>
  <c r="GB57" i="2"/>
  <c r="GC57" i="2"/>
  <c r="GD57" i="2"/>
  <c r="GV57" i="2"/>
  <c r="GW57" i="2"/>
  <c r="GX57" i="2"/>
  <c r="GY57" i="2"/>
  <c r="AJ57" i="2"/>
  <c r="AK57" i="2"/>
  <c r="AL57" i="2"/>
  <c r="AM57" i="2"/>
  <c r="FE59" i="2"/>
  <c r="FF58" i="2"/>
  <c r="FG58" i="2"/>
  <c r="FH58" i="2"/>
  <c r="FI58" i="2"/>
  <c r="EJ59" i="2"/>
  <c r="EK58" i="2"/>
  <c r="EL58" i="2"/>
  <c r="EM58" i="2"/>
  <c r="EN58" i="2"/>
  <c r="DO59" i="2"/>
  <c r="DP58" i="2"/>
  <c r="DQ58" i="2"/>
  <c r="DR58" i="2"/>
  <c r="DS58" i="2"/>
  <c r="CT59" i="2"/>
  <c r="CU58" i="2"/>
  <c r="CV58" i="2"/>
  <c r="CW58" i="2"/>
  <c r="CX58" i="2"/>
  <c r="BY59" i="2"/>
  <c r="BZ58" i="2"/>
  <c r="CA58" i="2"/>
  <c r="CB58" i="2"/>
  <c r="CC58" i="2"/>
  <c r="BD193" i="2"/>
  <c r="BE192" i="2"/>
  <c r="BF192" i="2"/>
  <c r="BG192" i="2"/>
  <c r="BH192" i="2"/>
  <c r="N59" i="2"/>
  <c r="O58" i="2"/>
  <c r="P58" i="2"/>
  <c r="Q58" i="2"/>
  <c r="R58" i="2"/>
  <c r="GA58" i="2"/>
  <c r="GB58" i="2"/>
  <c r="GC58" i="2"/>
  <c r="GD58" i="2"/>
  <c r="GV58" i="2"/>
  <c r="GW58" i="2"/>
  <c r="GX58" i="2"/>
  <c r="GY58" i="2"/>
  <c r="AJ58" i="2"/>
  <c r="AK58" i="2"/>
  <c r="AL58" i="2"/>
  <c r="AM58" i="2"/>
  <c r="FE60" i="2"/>
  <c r="FF59" i="2"/>
  <c r="FG59" i="2"/>
  <c r="FH59" i="2"/>
  <c r="FI59" i="2"/>
  <c r="EJ60" i="2"/>
  <c r="EK59" i="2"/>
  <c r="EL59" i="2"/>
  <c r="EM59" i="2"/>
  <c r="EN59" i="2"/>
  <c r="DO60" i="2"/>
  <c r="DP59" i="2"/>
  <c r="DQ59" i="2"/>
  <c r="DR59" i="2"/>
  <c r="DS59" i="2"/>
  <c r="CT60" i="2"/>
  <c r="CU59" i="2"/>
  <c r="CV59" i="2"/>
  <c r="CW59" i="2"/>
  <c r="CX59" i="2"/>
  <c r="BY60" i="2"/>
  <c r="BZ59" i="2"/>
  <c r="CA59" i="2"/>
  <c r="CB59" i="2"/>
  <c r="CC59" i="2"/>
  <c r="BD194" i="2"/>
  <c r="BE193" i="2"/>
  <c r="BF193" i="2"/>
  <c r="BG193" i="2"/>
  <c r="BH193" i="2"/>
  <c r="N60" i="2"/>
  <c r="O59" i="2"/>
  <c r="P59" i="2"/>
  <c r="Q59" i="2"/>
  <c r="R59" i="2"/>
  <c r="GA59" i="2"/>
  <c r="GB59" i="2"/>
  <c r="GC59" i="2"/>
  <c r="GD59" i="2"/>
  <c r="GV59" i="2"/>
  <c r="GW59" i="2"/>
  <c r="GX59" i="2"/>
  <c r="GY59" i="2"/>
  <c r="AJ59" i="2"/>
  <c r="AK59" i="2"/>
  <c r="AL59" i="2"/>
  <c r="AM59" i="2"/>
  <c r="FE61" i="2"/>
  <c r="FF60" i="2"/>
  <c r="FG60" i="2"/>
  <c r="FH60" i="2"/>
  <c r="FI60" i="2"/>
  <c r="EJ61" i="2"/>
  <c r="EK60" i="2"/>
  <c r="EL60" i="2"/>
  <c r="EM60" i="2"/>
  <c r="EN60" i="2"/>
  <c r="DO61" i="2"/>
  <c r="DP60" i="2"/>
  <c r="DQ60" i="2"/>
  <c r="DR60" i="2"/>
  <c r="DS60" i="2"/>
  <c r="CT61" i="2"/>
  <c r="CU60" i="2"/>
  <c r="CV60" i="2"/>
  <c r="CW60" i="2"/>
  <c r="CX60" i="2"/>
  <c r="BY61" i="2"/>
  <c r="BZ60" i="2"/>
  <c r="CA60" i="2"/>
  <c r="CB60" i="2"/>
  <c r="CC60" i="2"/>
  <c r="BD195" i="2"/>
  <c r="BE194" i="2"/>
  <c r="BF194" i="2"/>
  <c r="BG194" i="2"/>
  <c r="BH194" i="2"/>
  <c r="N61" i="2"/>
  <c r="O60" i="2"/>
  <c r="P60" i="2"/>
  <c r="Q60" i="2"/>
  <c r="R60" i="2"/>
  <c r="GA60" i="2"/>
  <c r="GB60" i="2"/>
  <c r="GC60" i="2"/>
  <c r="GD60" i="2"/>
  <c r="GV60" i="2"/>
  <c r="GW60" i="2"/>
  <c r="GX60" i="2"/>
  <c r="GY60" i="2"/>
  <c r="AJ60" i="2"/>
  <c r="AK60" i="2"/>
  <c r="AL60" i="2"/>
  <c r="AM60" i="2"/>
  <c r="FE62" i="2"/>
  <c r="FF61" i="2"/>
  <c r="FG61" i="2"/>
  <c r="FH61" i="2"/>
  <c r="FI61" i="2"/>
  <c r="EJ62" i="2"/>
  <c r="EK61" i="2"/>
  <c r="EL61" i="2"/>
  <c r="EM61" i="2"/>
  <c r="EN61" i="2"/>
  <c r="DO62" i="2"/>
  <c r="DP61" i="2"/>
  <c r="DQ61" i="2"/>
  <c r="DR61" i="2"/>
  <c r="DS61" i="2"/>
  <c r="CT62" i="2"/>
  <c r="CU61" i="2"/>
  <c r="CV61" i="2"/>
  <c r="CW61" i="2"/>
  <c r="CX61" i="2"/>
  <c r="BY62" i="2"/>
  <c r="BZ61" i="2"/>
  <c r="CA61" i="2"/>
  <c r="CB61" i="2"/>
  <c r="CC61" i="2"/>
  <c r="BD196" i="2"/>
  <c r="BE195" i="2"/>
  <c r="BF195" i="2"/>
  <c r="BG195" i="2"/>
  <c r="BH195" i="2"/>
  <c r="N62" i="2"/>
  <c r="O61" i="2"/>
  <c r="P61" i="2"/>
  <c r="Q61" i="2"/>
  <c r="R61" i="2"/>
  <c r="GA61" i="2"/>
  <c r="GB61" i="2"/>
  <c r="GC61" i="2"/>
  <c r="GD61" i="2"/>
  <c r="GV61" i="2"/>
  <c r="GW61" i="2"/>
  <c r="GX61" i="2"/>
  <c r="GY61" i="2"/>
  <c r="AJ61" i="2"/>
  <c r="AK61" i="2"/>
  <c r="AL61" i="2"/>
  <c r="AM61" i="2"/>
  <c r="FE63" i="2"/>
  <c r="FF62" i="2"/>
  <c r="FG62" i="2"/>
  <c r="FH62" i="2"/>
  <c r="FI62" i="2"/>
  <c r="EJ63" i="2"/>
  <c r="EK62" i="2"/>
  <c r="EL62" i="2"/>
  <c r="EM62" i="2"/>
  <c r="EN62" i="2"/>
  <c r="DO63" i="2"/>
  <c r="DP62" i="2"/>
  <c r="DQ62" i="2"/>
  <c r="DR62" i="2"/>
  <c r="DS62" i="2"/>
  <c r="CT63" i="2"/>
  <c r="CU62" i="2"/>
  <c r="CV62" i="2"/>
  <c r="CW62" i="2"/>
  <c r="CX62" i="2"/>
  <c r="BY63" i="2"/>
  <c r="BZ62" i="2"/>
  <c r="CA62" i="2"/>
  <c r="CB62" i="2"/>
  <c r="CC62" i="2"/>
  <c r="BD197" i="2"/>
  <c r="BE196" i="2"/>
  <c r="BF196" i="2"/>
  <c r="BG196" i="2"/>
  <c r="BH196" i="2"/>
  <c r="N63" i="2"/>
  <c r="O62" i="2"/>
  <c r="P62" i="2"/>
  <c r="Q62" i="2"/>
  <c r="R62" i="2"/>
  <c r="GA62" i="2"/>
  <c r="GB62" i="2"/>
  <c r="GC62" i="2"/>
  <c r="GD62" i="2"/>
  <c r="GV62" i="2"/>
  <c r="GW62" i="2"/>
  <c r="GX62" i="2"/>
  <c r="GY62" i="2"/>
  <c r="AJ62" i="2"/>
  <c r="AK62" i="2"/>
  <c r="AL62" i="2"/>
  <c r="AM62" i="2"/>
  <c r="FE64" i="2"/>
  <c r="FF63" i="2"/>
  <c r="FG63" i="2"/>
  <c r="FH63" i="2"/>
  <c r="FI63" i="2"/>
  <c r="EJ64" i="2"/>
  <c r="EK63" i="2"/>
  <c r="EL63" i="2"/>
  <c r="EM63" i="2"/>
  <c r="EN63" i="2"/>
  <c r="DO64" i="2"/>
  <c r="DP63" i="2"/>
  <c r="DQ63" i="2"/>
  <c r="DR63" i="2"/>
  <c r="DS63" i="2"/>
  <c r="CT64" i="2"/>
  <c r="CU63" i="2"/>
  <c r="CV63" i="2"/>
  <c r="CW63" i="2"/>
  <c r="CX63" i="2"/>
  <c r="BY64" i="2"/>
  <c r="BZ63" i="2"/>
  <c r="CA63" i="2"/>
  <c r="CB63" i="2"/>
  <c r="CC63" i="2"/>
  <c r="BD198" i="2"/>
  <c r="BE197" i="2"/>
  <c r="BF197" i="2"/>
  <c r="BG197" i="2"/>
  <c r="BH197" i="2"/>
  <c r="N64" i="2"/>
  <c r="O63" i="2"/>
  <c r="P63" i="2"/>
  <c r="Q63" i="2"/>
  <c r="R63" i="2"/>
  <c r="GA63" i="2"/>
  <c r="GB63" i="2"/>
  <c r="GC63" i="2"/>
  <c r="GD63" i="2"/>
  <c r="GV63" i="2"/>
  <c r="GW63" i="2"/>
  <c r="GX63" i="2"/>
  <c r="GY63" i="2"/>
  <c r="AJ63" i="2"/>
  <c r="AK63" i="2"/>
  <c r="AL63" i="2"/>
  <c r="AM6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/>
  <c r="E14" i="4"/>
  <c r="F14" i="4"/>
  <c r="G14" i="4"/>
  <c r="L14" i="4"/>
  <c r="FE65" i="2"/>
  <c r="FF64" i="2"/>
  <c r="FG64" i="2"/>
  <c r="FH64" i="2"/>
  <c r="FI64" i="2"/>
  <c r="EJ65" i="2"/>
  <c r="EK64" i="2"/>
  <c r="EL64" i="2"/>
  <c r="EM64" i="2"/>
  <c r="EN64" i="2"/>
  <c r="DO65" i="2"/>
  <c r="DP64" i="2"/>
  <c r="DQ64" i="2"/>
  <c r="DR64" i="2"/>
  <c r="DS64" i="2"/>
  <c r="CT65" i="2"/>
  <c r="CU64" i="2"/>
  <c r="CV64" i="2"/>
  <c r="CW64" i="2"/>
  <c r="CX64" i="2"/>
  <c r="BY65" i="2"/>
  <c r="BZ64" i="2"/>
  <c r="CA64" i="2"/>
  <c r="CB64" i="2"/>
  <c r="CC64" i="2"/>
  <c r="BD199" i="2"/>
  <c r="BE198" i="2"/>
  <c r="BF198" i="2"/>
  <c r="BG198" i="2"/>
  <c r="BH198" i="2"/>
  <c r="N65" i="2"/>
  <c r="O64" i="2"/>
  <c r="P64" i="2"/>
  <c r="Q64" i="2"/>
  <c r="R64" i="2"/>
  <c r="GA64" i="2"/>
  <c r="GB64" i="2"/>
  <c r="GC64" i="2"/>
  <c r="GD64" i="2"/>
  <c r="GV64" i="2"/>
  <c r="GW64" i="2"/>
  <c r="GX64" i="2"/>
  <c r="GY64" i="2"/>
  <c r="AJ64" i="2"/>
  <c r="AK64" i="2"/>
  <c r="AL64" i="2"/>
  <c r="AM64" i="2"/>
  <c r="FE66" i="2"/>
  <c r="FF65" i="2"/>
  <c r="FG65" i="2"/>
  <c r="FH65" i="2"/>
  <c r="FI65" i="2"/>
  <c r="EJ66" i="2"/>
  <c r="EK65" i="2"/>
  <c r="EL65" i="2"/>
  <c r="EM65" i="2"/>
  <c r="EN65" i="2"/>
  <c r="DO66" i="2"/>
  <c r="DP65" i="2"/>
  <c r="DQ65" i="2"/>
  <c r="DR65" i="2"/>
  <c r="DS65" i="2"/>
  <c r="CT66" i="2"/>
  <c r="CU65" i="2"/>
  <c r="CV65" i="2"/>
  <c r="CW65" i="2"/>
  <c r="CX65" i="2"/>
  <c r="BY66" i="2"/>
  <c r="BZ65" i="2"/>
  <c r="CA65" i="2"/>
  <c r="CB65" i="2"/>
  <c r="CC65" i="2"/>
  <c r="BD200" i="2"/>
  <c r="BE199" i="2"/>
  <c r="BF199" i="2"/>
  <c r="BG199" i="2"/>
  <c r="BH199" i="2"/>
  <c r="N66" i="2"/>
  <c r="O65" i="2"/>
  <c r="P65" i="2"/>
  <c r="Q65" i="2"/>
  <c r="R65" i="2"/>
  <c r="GA65" i="2"/>
  <c r="GB65" i="2"/>
  <c r="GC65" i="2"/>
  <c r="GD65" i="2"/>
  <c r="GV65" i="2"/>
  <c r="GW65" i="2"/>
  <c r="GX65" i="2"/>
  <c r="GY65" i="2"/>
  <c r="AJ65" i="2"/>
  <c r="AK65" i="2"/>
  <c r="AL65" i="2"/>
  <c r="AM65" i="2"/>
  <c r="FE67" i="2"/>
  <c r="FF66" i="2"/>
  <c r="FG66" i="2"/>
  <c r="FH66" i="2"/>
  <c r="FI66" i="2"/>
  <c r="EJ67" i="2"/>
  <c r="EK66" i="2"/>
  <c r="EL66" i="2"/>
  <c r="EM66" i="2"/>
  <c r="EN66" i="2"/>
  <c r="DO67" i="2"/>
  <c r="DP66" i="2"/>
  <c r="DQ66" i="2"/>
  <c r="DR66" i="2"/>
  <c r="DS66" i="2"/>
  <c r="CT67" i="2"/>
  <c r="CU66" i="2"/>
  <c r="CV66" i="2"/>
  <c r="CW66" i="2"/>
  <c r="CX66" i="2"/>
  <c r="BY67" i="2"/>
  <c r="BZ66" i="2"/>
  <c r="CA66" i="2"/>
  <c r="CB66" i="2"/>
  <c r="CC66" i="2"/>
  <c r="BD201" i="2"/>
  <c r="BE200" i="2"/>
  <c r="BF200" i="2"/>
  <c r="BG200" i="2"/>
  <c r="BH200" i="2"/>
  <c r="N67" i="2"/>
  <c r="O66" i="2"/>
  <c r="P66" i="2"/>
  <c r="Q66" i="2"/>
  <c r="R66" i="2"/>
  <c r="GA66" i="2"/>
  <c r="GB66" i="2"/>
  <c r="GC66" i="2"/>
  <c r="GD66" i="2"/>
  <c r="GV66" i="2"/>
  <c r="GW66" i="2"/>
  <c r="GX66" i="2"/>
  <c r="GY66" i="2"/>
  <c r="AJ66" i="2"/>
  <c r="AK66" i="2"/>
  <c r="AL66" i="2"/>
  <c r="AM66" i="2"/>
  <c r="FE68" i="2"/>
  <c r="FF67" i="2"/>
  <c r="FG67" i="2"/>
  <c r="FH67" i="2"/>
  <c r="FI67" i="2"/>
  <c r="EJ68" i="2"/>
  <c r="EK67" i="2"/>
  <c r="EL67" i="2"/>
  <c r="EM67" i="2"/>
  <c r="EN67" i="2"/>
  <c r="DO68" i="2"/>
  <c r="DP67" i="2"/>
  <c r="DQ67" i="2"/>
  <c r="DR67" i="2"/>
  <c r="DS67" i="2"/>
  <c r="CT68" i="2"/>
  <c r="CU67" i="2"/>
  <c r="CV67" i="2"/>
  <c r="CW67" i="2"/>
  <c r="CX67" i="2"/>
  <c r="BY68" i="2"/>
  <c r="BZ67" i="2"/>
  <c r="CA67" i="2"/>
  <c r="CB67" i="2"/>
  <c r="CC67" i="2"/>
  <c r="BD202" i="2"/>
  <c r="BE201" i="2"/>
  <c r="BF201" i="2"/>
  <c r="BG201" i="2"/>
  <c r="BH201" i="2"/>
  <c r="N68" i="2"/>
  <c r="O67" i="2"/>
  <c r="P67" i="2"/>
  <c r="Q67" i="2"/>
  <c r="R67" i="2"/>
  <c r="GA67" i="2"/>
  <c r="GB67" i="2"/>
  <c r="GC67" i="2"/>
  <c r="GD67" i="2"/>
  <c r="GV67" i="2"/>
  <c r="GW67" i="2"/>
  <c r="GX67" i="2"/>
  <c r="GY67" i="2"/>
  <c r="AJ67" i="2"/>
  <c r="AK67" i="2"/>
  <c r="AL67" i="2"/>
  <c r="AM67" i="2"/>
  <c r="FE69" i="2"/>
  <c r="FF68" i="2"/>
  <c r="FG68" i="2"/>
  <c r="FH68" i="2"/>
  <c r="FI68" i="2"/>
  <c r="EJ69" i="2"/>
  <c r="EK68" i="2"/>
  <c r="EL68" i="2"/>
  <c r="EM68" i="2"/>
  <c r="EN68" i="2"/>
  <c r="DO69" i="2"/>
  <c r="DP68" i="2"/>
  <c r="DQ68" i="2"/>
  <c r="DR68" i="2"/>
  <c r="DS68" i="2"/>
  <c r="CT69" i="2"/>
  <c r="CU68" i="2"/>
  <c r="CV68" i="2"/>
  <c r="CW68" i="2"/>
  <c r="CX68" i="2"/>
  <c r="BY69" i="2"/>
  <c r="BZ68" i="2"/>
  <c r="CA68" i="2"/>
  <c r="CB68" i="2"/>
  <c r="CC68" i="2"/>
  <c r="BD203" i="2"/>
  <c r="BE203" i="2"/>
  <c r="BF203" i="2"/>
  <c r="BG203" i="2"/>
  <c r="BH203" i="2"/>
  <c r="BE202" i="2"/>
  <c r="BF202" i="2"/>
  <c r="BG202" i="2"/>
  <c r="BH202" i="2"/>
  <c r="N69" i="2"/>
  <c r="O68" i="2"/>
  <c r="P68" i="2"/>
  <c r="Q68" i="2"/>
  <c r="R68" i="2"/>
  <c r="GA68" i="2"/>
  <c r="GB68" i="2"/>
  <c r="GC68" i="2"/>
  <c r="GD68" i="2"/>
  <c r="GV68" i="2"/>
  <c r="GW68" i="2"/>
  <c r="GX68" i="2"/>
  <c r="GY68" i="2"/>
  <c r="AJ68" i="2"/>
  <c r="AK68" i="2"/>
  <c r="AL68" i="2"/>
  <c r="AM68" i="2"/>
  <c r="FE70" i="2"/>
  <c r="FF69" i="2"/>
  <c r="FG69" i="2"/>
  <c r="FH69" i="2"/>
  <c r="FI69" i="2"/>
  <c r="EJ70" i="2"/>
  <c r="EK69" i="2"/>
  <c r="EL69" i="2"/>
  <c r="EM69" i="2"/>
  <c r="EN69" i="2"/>
  <c r="DO70" i="2"/>
  <c r="DP69" i="2"/>
  <c r="DQ69" i="2"/>
  <c r="DR69" i="2"/>
  <c r="DS69" i="2"/>
  <c r="CT70" i="2"/>
  <c r="CU69" i="2"/>
  <c r="CV69" i="2"/>
  <c r="CW69" i="2"/>
  <c r="CX69" i="2"/>
  <c r="BY70" i="2"/>
  <c r="BZ69" i="2"/>
  <c r="CA69" i="2"/>
  <c r="CB69" i="2"/>
  <c r="CC69" i="2"/>
  <c r="N70" i="2"/>
  <c r="O69" i="2"/>
  <c r="P69" i="2"/>
  <c r="Q69" i="2"/>
  <c r="R69" i="2"/>
  <c r="GA69" i="2"/>
  <c r="GB69" i="2"/>
  <c r="GC69" i="2"/>
  <c r="GD69" i="2"/>
  <c r="GV69" i="2"/>
  <c r="GW69" i="2"/>
  <c r="GX69" i="2"/>
  <c r="GY69" i="2"/>
  <c r="AJ69" i="2"/>
  <c r="AK69" i="2"/>
  <c r="AL69" i="2"/>
  <c r="AM69" i="2"/>
  <c r="FE71" i="2"/>
  <c r="FF70" i="2"/>
  <c r="FG70" i="2"/>
  <c r="FH70" i="2"/>
  <c r="FI70" i="2"/>
  <c r="EJ71" i="2"/>
  <c r="EK70" i="2"/>
  <c r="EL70" i="2"/>
  <c r="EM70" i="2"/>
  <c r="EN70" i="2"/>
  <c r="DO71" i="2"/>
  <c r="DP70" i="2"/>
  <c r="DQ70" i="2"/>
  <c r="DR70" i="2"/>
  <c r="DS70" i="2"/>
  <c r="CT71" i="2"/>
  <c r="CU70" i="2"/>
  <c r="CV70" i="2"/>
  <c r="CW70" i="2"/>
  <c r="CX70" i="2"/>
  <c r="BY71" i="2"/>
  <c r="BZ70" i="2"/>
  <c r="CA70" i="2"/>
  <c r="CB70" i="2"/>
  <c r="CC70" i="2"/>
  <c r="N71" i="2"/>
  <c r="O70" i="2"/>
  <c r="P70" i="2"/>
  <c r="Q70" i="2"/>
  <c r="R70" i="2"/>
  <c r="GA70" i="2"/>
  <c r="GB70" i="2"/>
  <c r="GC70" i="2"/>
  <c r="GD70" i="2"/>
  <c r="GV70" i="2"/>
  <c r="GW70" i="2"/>
  <c r="GX70" i="2"/>
  <c r="GY70" i="2"/>
  <c r="AJ70" i="2"/>
  <c r="AK70" i="2"/>
  <c r="AL70" i="2"/>
  <c r="AM70" i="2"/>
  <c r="FE72" i="2"/>
  <c r="FF71" i="2"/>
  <c r="FG71" i="2"/>
  <c r="FH71" i="2"/>
  <c r="FI71" i="2"/>
  <c r="EJ72" i="2"/>
  <c r="EK71" i="2"/>
  <c r="EL71" i="2"/>
  <c r="EM71" i="2"/>
  <c r="EN71" i="2"/>
  <c r="DO72" i="2"/>
  <c r="DP71" i="2"/>
  <c r="DQ71" i="2"/>
  <c r="DR71" i="2"/>
  <c r="DS71" i="2"/>
  <c r="CT72" i="2"/>
  <c r="CU71" i="2"/>
  <c r="CV71" i="2"/>
  <c r="CW71" i="2"/>
  <c r="CX71" i="2"/>
  <c r="BY72" i="2"/>
  <c r="BZ71" i="2"/>
  <c r="CA71" i="2"/>
  <c r="CB71" i="2"/>
  <c r="CC71" i="2"/>
  <c r="N72" i="2"/>
  <c r="O71" i="2"/>
  <c r="P71" i="2"/>
  <c r="Q71" i="2"/>
  <c r="R71" i="2"/>
  <c r="GA71" i="2"/>
  <c r="GB71" i="2"/>
  <c r="GC71" i="2"/>
  <c r="GD71" i="2"/>
  <c r="GV71" i="2"/>
  <c r="GW71" i="2"/>
  <c r="GX71" i="2"/>
  <c r="GY71" i="2"/>
  <c r="AJ71" i="2"/>
  <c r="AK71" i="2"/>
  <c r="AL71" i="2"/>
  <c r="AM71" i="2"/>
  <c r="FE73" i="2"/>
  <c r="FF72" i="2"/>
  <c r="FG72" i="2"/>
  <c r="FH72" i="2"/>
  <c r="FI72" i="2"/>
  <c r="EJ73" i="2"/>
  <c r="EK72" i="2"/>
  <c r="EL72" i="2"/>
  <c r="EM72" i="2"/>
  <c r="EN72" i="2"/>
  <c r="DO73" i="2"/>
  <c r="DP72" i="2"/>
  <c r="DQ72" i="2"/>
  <c r="DR72" i="2"/>
  <c r="DS72" i="2"/>
  <c r="CT73" i="2"/>
  <c r="CU72" i="2"/>
  <c r="CV72" i="2"/>
  <c r="CW72" i="2"/>
  <c r="CX72" i="2"/>
  <c r="BY73" i="2"/>
  <c r="BZ72" i="2"/>
  <c r="CA72" i="2"/>
  <c r="CB72" i="2"/>
  <c r="CC72" i="2"/>
  <c r="N73" i="2"/>
  <c r="O72" i="2"/>
  <c r="P72" i="2"/>
  <c r="Q72" i="2"/>
  <c r="R72" i="2"/>
  <c r="GA72" i="2"/>
  <c r="GB72" i="2"/>
  <c r="GC72" i="2"/>
  <c r="GD72" i="2"/>
  <c r="GV72" i="2"/>
  <c r="GW72" i="2"/>
  <c r="GX72" i="2"/>
  <c r="GY72" i="2"/>
  <c r="AJ72" i="2"/>
  <c r="AK72" i="2"/>
  <c r="AL72" i="2"/>
  <c r="AM72" i="2"/>
  <c r="FE74" i="2"/>
  <c r="FF73" i="2"/>
  <c r="FG73" i="2"/>
  <c r="FH73" i="2"/>
  <c r="FI73" i="2"/>
  <c r="EJ74" i="2"/>
  <c r="EK73" i="2"/>
  <c r="EL73" i="2"/>
  <c r="EM73" i="2"/>
  <c r="EN73" i="2"/>
  <c r="DO74" i="2"/>
  <c r="DP73" i="2"/>
  <c r="DQ73" i="2"/>
  <c r="DR73" i="2"/>
  <c r="DS73" i="2"/>
  <c r="CT74" i="2"/>
  <c r="CU73" i="2"/>
  <c r="CV73" i="2"/>
  <c r="CW73" i="2"/>
  <c r="CX73" i="2"/>
  <c r="BY74" i="2"/>
  <c r="BZ73" i="2"/>
  <c r="CA73" i="2"/>
  <c r="CB73" i="2"/>
  <c r="CC73" i="2"/>
  <c r="N74" i="2"/>
  <c r="O73" i="2"/>
  <c r="P73" i="2"/>
  <c r="Q73" i="2"/>
  <c r="R73" i="2"/>
  <c r="GA73" i="2"/>
  <c r="GB73" i="2"/>
  <c r="GC73" i="2"/>
  <c r="GD73" i="2"/>
  <c r="GV73" i="2"/>
  <c r="GW73" i="2"/>
  <c r="GX73" i="2"/>
  <c r="GY73" i="2"/>
  <c r="AJ73" i="2"/>
  <c r="AK73" i="2"/>
  <c r="AL73" i="2"/>
  <c r="AM73" i="2"/>
  <c r="FE75" i="2"/>
  <c r="FF74" i="2"/>
  <c r="FG74" i="2"/>
  <c r="FH74" i="2"/>
  <c r="FI74" i="2"/>
  <c r="EJ75" i="2"/>
  <c r="EK74" i="2"/>
  <c r="EL74" i="2"/>
  <c r="EM74" i="2"/>
  <c r="EN74" i="2"/>
  <c r="DO75" i="2"/>
  <c r="DP74" i="2"/>
  <c r="DQ74" i="2"/>
  <c r="DR74" i="2"/>
  <c r="DS74" i="2"/>
  <c r="CT75" i="2"/>
  <c r="CU74" i="2"/>
  <c r="CV74" i="2"/>
  <c r="CW74" i="2"/>
  <c r="CX74" i="2"/>
  <c r="BY75" i="2"/>
  <c r="BZ74" i="2"/>
  <c r="CA74" i="2"/>
  <c r="CB74" i="2"/>
  <c r="CC74" i="2"/>
  <c r="N75" i="2"/>
  <c r="O74" i="2"/>
  <c r="P74" i="2"/>
  <c r="Q74" i="2"/>
  <c r="R74" i="2"/>
  <c r="GA74" i="2"/>
  <c r="GB74" i="2"/>
  <c r="GC74" i="2"/>
  <c r="GD74" i="2"/>
  <c r="GV74" i="2"/>
  <c r="GW74" i="2"/>
  <c r="GX74" i="2"/>
  <c r="GY74" i="2"/>
  <c r="AJ74" i="2"/>
  <c r="AK74" i="2"/>
  <c r="AL74" i="2"/>
  <c r="AM74" i="2"/>
  <c r="FE76" i="2"/>
  <c r="FF75" i="2"/>
  <c r="FG75" i="2"/>
  <c r="FH75" i="2"/>
  <c r="FI75" i="2"/>
  <c r="EJ76" i="2"/>
  <c r="EK75" i="2"/>
  <c r="EL75" i="2"/>
  <c r="EM75" i="2"/>
  <c r="EN75" i="2"/>
  <c r="DO76" i="2"/>
  <c r="DP75" i="2"/>
  <c r="DQ75" i="2"/>
  <c r="DR75" i="2"/>
  <c r="DS75" i="2"/>
  <c r="CT76" i="2"/>
  <c r="CU75" i="2"/>
  <c r="CV75" i="2"/>
  <c r="CW75" i="2"/>
  <c r="CX75" i="2"/>
  <c r="BY76" i="2"/>
  <c r="BZ75" i="2"/>
  <c r="CA75" i="2"/>
  <c r="CB75" i="2"/>
  <c r="CC75" i="2"/>
  <c r="N76" i="2"/>
  <c r="O75" i="2"/>
  <c r="P75" i="2"/>
  <c r="Q75" i="2"/>
  <c r="R75" i="2"/>
  <c r="GA75" i="2"/>
  <c r="GB75" i="2"/>
  <c r="GC75" i="2"/>
  <c r="GD75" i="2"/>
  <c r="GV75" i="2"/>
  <c r="GW75" i="2"/>
  <c r="GX75" i="2"/>
  <c r="GY75" i="2"/>
  <c r="AJ75" i="2"/>
  <c r="AK75" i="2"/>
  <c r="AL75" i="2"/>
  <c r="AM75" i="2"/>
  <c r="FE77" i="2"/>
  <c r="FF76" i="2"/>
  <c r="FG76" i="2"/>
  <c r="FH76" i="2"/>
  <c r="FI76" i="2"/>
  <c r="EJ77" i="2"/>
  <c r="EK76" i="2"/>
  <c r="EL76" i="2"/>
  <c r="EM76" i="2"/>
  <c r="EN76" i="2"/>
  <c r="DO77" i="2"/>
  <c r="DP76" i="2"/>
  <c r="DQ76" i="2"/>
  <c r="DR76" i="2"/>
  <c r="DS76" i="2"/>
  <c r="CT77" i="2"/>
  <c r="CU76" i="2"/>
  <c r="CV76" i="2"/>
  <c r="CW76" i="2"/>
  <c r="CX76" i="2"/>
  <c r="BY77" i="2"/>
  <c r="BZ76" i="2"/>
  <c r="CA76" i="2"/>
  <c r="CB76" i="2"/>
  <c r="CC76" i="2"/>
  <c r="N77" i="2"/>
  <c r="O76" i="2"/>
  <c r="P76" i="2"/>
  <c r="Q76" i="2"/>
  <c r="R76" i="2"/>
  <c r="GA76" i="2"/>
  <c r="GB76" i="2"/>
  <c r="GC76" i="2"/>
  <c r="GD76" i="2"/>
  <c r="GV76" i="2"/>
  <c r="GW76" i="2"/>
  <c r="GX76" i="2"/>
  <c r="GY76" i="2"/>
  <c r="AJ76" i="2"/>
  <c r="AK76" i="2"/>
  <c r="AL76" i="2"/>
  <c r="AM76" i="2"/>
  <c r="FE78" i="2"/>
  <c r="FF77" i="2"/>
  <c r="FG77" i="2"/>
  <c r="FH77" i="2"/>
  <c r="FI77" i="2"/>
  <c r="EJ78" i="2"/>
  <c r="EK77" i="2"/>
  <c r="EL77" i="2"/>
  <c r="EM77" i="2"/>
  <c r="EN77" i="2"/>
  <c r="DO78" i="2"/>
  <c r="DP77" i="2"/>
  <c r="DQ77" i="2"/>
  <c r="DR77" i="2"/>
  <c r="DS77" i="2"/>
  <c r="CT78" i="2"/>
  <c r="CU77" i="2"/>
  <c r="CV77" i="2"/>
  <c r="CW77" i="2"/>
  <c r="CX77" i="2"/>
  <c r="BY78" i="2"/>
  <c r="BZ77" i="2"/>
  <c r="CA77" i="2"/>
  <c r="CB77" i="2"/>
  <c r="CC77" i="2"/>
  <c r="N78" i="2"/>
  <c r="O77" i="2"/>
  <c r="P77" i="2"/>
  <c r="Q77" i="2"/>
  <c r="R77" i="2"/>
  <c r="GA77" i="2"/>
  <c r="GB77" i="2"/>
  <c r="GC77" i="2"/>
  <c r="GD77" i="2"/>
  <c r="GV77" i="2"/>
  <c r="GW77" i="2"/>
  <c r="GX77" i="2"/>
  <c r="GY77" i="2"/>
  <c r="AJ77" i="2"/>
  <c r="AK77" i="2"/>
  <c r="AL77" i="2"/>
  <c r="AM77" i="2"/>
  <c r="FE79" i="2"/>
  <c r="FF78" i="2"/>
  <c r="FG78" i="2"/>
  <c r="FH78" i="2"/>
  <c r="FI78" i="2"/>
  <c r="EJ79" i="2"/>
  <c r="EK78" i="2"/>
  <c r="EL78" i="2"/>
  <c r="EM78" i="2"/>
  <c r="EN78" i="2"/>
  <c r="DO79" i="2"/>
  <c r="DP78" i="2"/>
  <c r="DQ78" i="2"/>
  <c r="DR78" i="2"/>
  <c r="DS78" i="2"/>
  <c r="CT79" i="2"/>
  <c r="CU78" i="2"/>
  <c r="CV78" i="2"/>
  <c r="CW78" i="2"/>
  <c r="CX78" i="2"/>
  <c r="BY79" i="2"/>
  <c r="BZ78" i="2"/>
  <c r="CA78" i="2"/>
  <c r="CB78" i="2"/>
  <c r="CC78" i="2"/>
  <c r="N79" i="2"/>
  <c r="O78" i="2"/>
  <c r="P78" i="2"/>
  <c r="Q78" i="2"/>
  <c r="R78" i="2"/>
  <c r="GA78" i="2"/>
  <c r="GB78" i="2"/>
  <c r="GC78" i="2"/>
  <c r="GD78" i="2"/>
  <c r="GV78" i="2"/>
  <c r="GW78" i="2"/>
  <c r="GX78" i="2"/>
  <c r="GY78" i="2"/>
  <c r="AJ78" i="2"/>
  <c r="AK78" i="2"/>
  <c r="AL78" i="2"/>
  <c r="AM78" i="2"/>
  <c r="FE80" i="2"/>
  <c r="FF79" i="2"/>
  <c r="FG79" i="2"/>
  <c r="FH79" i="2"/>
  <c r="FI79" i="2"/>
  <c r="EJ80" i="2"/>
  <c r="EK79" i="2"/>
  <c r="EL79" i="2"/>
  <c r="EM79" i="2"/>
  <c r="EN79" i="2"/>
  <c r="DO80" i="2"/>
  <c r="DP79" i="2"/>
  <c r="DQ79" i="2"/>
  <c r="DR79" i="2"/>
  <c r="DS79" i="2"/>
  <c r="CT80" i="2"/>
  <c r="CU79" i="2"/>
  <c r="CV79" i="2"/>
  <c r="CW79" i="2"/>
  <c r="CX79" i="2"/>
  <c r="BY80" i="2"/>
  <c r="BZ79" i="2"/>
  <c r="CA79" i="2"/>
  <c r="CB79" i="2"/>
  <c r="CC79" i="2"/>
  <c r="N80" i="2"/>
  <c r="O79" i="2"/>
  <c r="P79" i="2"/>
  <c r="Q79" i="2"/>
  <c r="R79" i="2"/>
  <c r="GA79" i="2"/>
  <c r="GB79" i="2"/>
  <c r="GC79" i="2"/>
  <c r="GD79" i="2"/>
  <c r="GV79" i="2"/>
  <c r="GW79" i="2"/>
  <c r="GX79" i="2"/>
  <c r="GY79" i="2"/>
  <c r="AJ79" i="2"/>
  <c r="AK79" i="2"/>
  <c r="AL79" i="2"/>
  <c r="AM79" i="2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/>
  <c r="E13" i="4"/>
  <c r="F13" i="4"/>
  <c r="G13" i="4"/>
  <c r="L13" i="4"/>
  <c r="FE81" i="2"/>
  <c r="FF80" i="2"/>
  <c r="FG80" i="2"/>
  <c r="FH80" i="2"/>
  <c r="FI80" i="2"/>
  <c r="EJ81" i="2"/>
  <c r="EK80" i="2"/>
  <c r="EL80" i="2"/>
  <c r="EM80" i="2"/>
  <c r="EN80" i="2"/>
  <c r="DO81" i="2"/>
  <c r="DP80" i="2"/>
  <c r="DQ80" i="2"/>
  <c r="DR80" i="2"/>
  <c r="DS80" i="2"/>
  <c r="CT81" i="2"/>
  <c r="CU80" i="2"/>
  <c r="CV80" i="2"/>
  <c r="CW80" i="2"/>
  <c r="CX80" i="2"/>
  <c r="BY81" i="2"/>
  <c r="BZ80" i="2"/>
  <c r="CA80" i="2"/>
  <c r="CB80" i="2"/>
  <c r="CC80" i="2"/>
  <c r="N81" i="2"/>
  <c r="O80" i="2"/>
  <c r="P80" i="2"/>
  <c r="Q80" i="2"/>
  <c r="R80" i="2"/>
  <c r="GA80" i="2"/>
  <c r="GB80" i="2"/>
  <c r="GC80" i="2"/>
  <c r="GD80" i="2"/>
  <c r="GV80" i="2"/>
  <c r="GW80" i="2"/>
  <c r="GX80" i="2"/>
  <c r="GY80" i="2"/>
  <c r="AJ80" i="2"/>
  <c r="AK80" i="2"/>
  <c r="AL80" i="2"/>
  <c r="AM80" i="2"/>
  <c r="FE82" i="2"/>
  <c r="FF81" i="2"/>
  <c r="FG81" i="2"/>
  <c r="FH81" i="2"/>
  <c r="FI81" i="2"/>
  <c r="EJ82" i="2"/>
  <c r="EK81" i="2"/>
  <c r="EL81" i="2"/>
  <c r="EM81" i="2"/>
  <c r="EN81" i="2"/>
  <c r="DO82" i="2"/>
  <c r="DP81" i="2"/>
  <c r="DQ81" i="2"/>
  <c r="DR81" i="2"/>
  <c r="DS81" i="2"/>
  <c r="CT82" i="2"/>
  <c r="CU81" i="2"/>
  <c r="CV81" i="2"/>
  <c r="CW81" i="2"/>
  <c r="CX81" i="2"/>
  <c r="BY82" i="2"/>
  <c r="BZ81" i="2"/>
  <c r="CA81" i="2"/>
  <c r="CB81" i="2"/>
  <c r="CC81" i="2"/>
  <c r="N82" i="2"/>
  <c r="O81" i="2"/>
  <c r="P81" i="2"/>
  <c r="Q81" i="2"/>
  <c r="R81" i="2"/>
  <c r="GA81" i="2"/>
  <c r="GB81" i="2"/>
  <c r="GC81" i="2"/>
  <c r="GD81" i="2"/>
  <c r="GV81" i="2"/>
  <c r="GW81" i="2"/>
  <c r="GX81" i="2"/>
  <c r="GY81" i="2"/>
  <c r="AJ81" i="2"/>
  <c r="AK81" i="2"/>
  <c r="AL81" i="2"/>
  <c r="AM81" i="2"/>
  <c r="FE83" i="2"/>
  <c r="FF82" i="2"/>
  <c r="FG82" i="2"/>
  <c r="FH82" i="2"/>
  <c r="FI82" i="2"/>
  <c r="EJ83" i="2"/>
  <c r="EK82" i="2"/>
  <c r="EL82" i="2"/>
  <c r="EM82" i="2"/>
  <c r="EN82" i="2"/>
  <c r="DO83" i="2"/>
  <c r="DP82" i="2"/>
  <c r="DQ82" i="2"/>
  <c r="DR82" i="2"/>
  <c r="DS82" i="2"/>
  <c r="CT83" i="2"/>
  <c r="CU82" i="2"/>
  <c r="CV82" i="2"/>
  <c r="CW82" i="2"/>
  <c r="CX82" i="2"/>
  <c r="BY83" i="2"/>
  <c r="BZ82" i="2"/>
  <c r="CA82" i="2"/>
  <c r="CB82" i="2"/>
  <c r="CC82" i="2"/>
  <c r="N83" i="2"/>
  <c r="O82" i="2"/>
  <c r="P82" i="2"/>
  <c r="Q82" i="2"/>
  <c r="R82" i="2"/>
  <c r="GA82" i="2"/>
  <c r="GB82" i="2"/>
  <c r="GC82" i="2"/>
  <c r="GD82" i="2"/>
  <c r="GV82" i="2"/>
  <c r="GW82" i="2"/>
  <c r="GX82" i="2"/>
  <c r="GY82" i="2"/>
  <c r="AJ82" i="2"/>
  <c r="AK82" i="2"/>
  <c r="AL82" i="2"/>
  <c r="AM82" i="2"/>
  <c r="FE84" i="2"/>
  <c r="FF83" i="2"/>
  <c r="FG83" i="2"/>
  <c r="FH83" i="2"/>
  <c r="FI83" i="2"/>
  <c r="EJ84" i="2"/>
  <c r="EK83" i="2"/>
  <c r="EL83" i="2"/>
  <c r="EM83" i="2"/>
  <c r="EN83" i="2"/>
  <c r="DO84" i="2"/>
  <c r="DP83" i="2"/>
  <c r="DQ83" i="2"/>
  <c r="DR83" i="2"/>
  <c r="DS83" i="2"/>
  <c r="CT84" i="2"/>
  <c r="CU83" i="2"/>
  <c r="CV83" i="2"/>
  <c r="CW83" i="2"/>
  <c r="CX83" i="2"/>
  <c r="BY84" i="2"/>
  <c r="BZ83" i="2"/>
  <c r="CA83" i="2"/>
  <c r="CB83" i="2"/>
  <c r="CC83" i="2"/>
  <c r="N84" i="2"/>
  <c r="O83" i="2"/>
  <c r="P83" i="2"/>
  <c r="Q83" i="2"/>
  <c r="R83" i="2"/>
  <c r="GA83" i="2"/>
  <c r="GB83" i="2"/>
  <c r="GC83" i="2"/>
  <c r="GD83" i="2"/>
  <c r="GV83" i="2"/>
  <c r="GW83" i="2"/>
  <c r="GX83" i="2"/>
  <c r="GY83" i="2"/>
  <c r="AJ83" i="2"/>
  <c r="AK83" i="2"/>
  <c r="AL83" i="2"/>
  <c r="AM83" i="2"/>
  <c r="FE85" i="2"/>
  <c r="FF84" i="2"/>
  <c r="FG84" i="2"/>
  <c r="FH84" i="2"/>
  <c r="FI84" i="2"/>
  <c r="EJ85" i="2"/>
  <c r="EK84" i="2"/>
  <c r="EL84" i="2"/>
  <c r="EM84" i="2"/>
  <c r="EN84" i="2"/>
  <c r="DO85" i="2"/>
  <c r="DP84" i="2"/>
  <c r="DQ84" i="2"/>
  <c r="DR84" i="2"/>
  <c r="DS84" i="2"/>
  <c r="CT85" i="2"/>
  <c r="CU84" i="2"/>
  <c r="CV84" i="2"/>
  <c r="CW84" i="2"/>
  <c r="CX84" i="2"/>
  <c r="BY85" i="2"/>
  <c r="BZ84" i="2"/>
  <c r="CA84" i="2"/>
  <c r="CB84" i="2"/>
  <c r="CC84" i="2"/>
  <c r="N85" i="2"/>
  <c r="O84" i="2"/>
  <c r="P84" i="2"/>
  <c r="Q84" i="2"/>
  <c r="R84" i="2"/>
  <c r="GA84" i="2"/>
  <c r="GB84" i="2"/>
  <c r="GC84" i="2"/>
  <c r="GD84" i="2"/>
  <c r="GV84" i="2"/>
  <c r="GW84" i="2"/>
  <c r="GX84" i="2"/>
  <c r="GY84" i="2"/>
  <c r="AJ84" i="2"/>
  <c r="AK84" i="2"/>
  <c r="AL84" i="2"/>
  <c r="AM84" i="2"/>
  <c r="FE86" i="2"/>
  <c r="FF85" i="2"/>
  <c r="FG85" i="2"/>
  <c r="FH85" i="2"/>
  <c r="FI85" i="2"/>
  <c r="EJ86" i="2"/>
  <c r="EK85" i="2"/>
  <c r="EL85" i="2"/>
  <c r="EM85" i="2"/>
  <c r="EN85" i="2"/>
  <c r="DO86" i="2"/>
  <c r="DP85" i="2"/>
  <c r="DQ85" i="2"/>
  <c r="DR85" i="2"/>
  <c r="DS85" i="2"/>
  <c r="CT86" i="2"/>
  <c r="CU85" i="2"/>
  <c r="CV85" i="2"/>
  <c r="CW85" i="2"/>
  <c r="CX85" i="2"/>
  <c r="BY86" i="2"/>
  <c r="BZ85" i="2"/>
  <c r="CA85" i="2"/>
  <c r="CB85" i="2"/>
  <c r="CC85" i="2"/>
  <c r="N86" i="2"/>
  <c r="O85" i="2"/>
  <c r="P85" i="2"/>
  <c r="Q85" i="2"/>
  <c r="R85" i="2"/>
  <c r="GA85" i="2"/>
  <c r="GB85" i="2"/>
  <c r="GC85" i="2"/>
  <c r="GD85" i="2"/>
  <c r="GV85" i="2"/>
  <c r="GW85" i="2"/>
  <c r="GX85" i="2"/>
  <c r="GY85" i="2"/>
  <c r="AJ85" i="2"/>
  <c r="AK85" i="2"/>
  <c r="AL85" i="2"/>
  <c r="AM85" i="2"/>
  <c r="FE87" i="2"/>
  <c r="FF86" i="2"/>
  <c r="FG86" i="2"/>
  <c r="FH86" i="2"/>
  <c r="FI86" i="2"/>
  <c r="EJ87" i="2"/>
  <c r="EK86" i="2"/>
  <c r="EL86" i="2"/>
  <c r="EM86" i="2"/>
  <c r="EN86" i="2"/>
  <c r="DO87" i="2"/>
  <c r="DP86" i="2"/>
  <c r="DQ86" i="2"/>
  <c r="DR86" i="2"/>
  <c r="DS86" i="2"/>
  <c r="CT87" i="2"/>
  <c r="CU86" i="2"/>
  <c r="CV86" i="2"/>
  <c r="CW86" i="2"/>
  <c r="CX86" i="2"/>
  <c r="BY87" i="2"/>
  <c r="BZ86" i="2"/>
  <c r="CA86" i="2"/>
  <c r="CB86" i="2"/>
  <c r="CC86" i="2"/>
  <c r="N87" i="2"/>
  <c r="O86" i="2"/>
  <c r="P86" i="2"/>
  <c r="Q86" i="2"/>
  <c r="R86" i="2"/>
  <c r="GA86" i="2"/>
  <c r="GB86" i="2"/>
  <c r="GC86" i="2"/>
  <c r="GD86" i="2"/>
  <c r="GV86" i="2"/>
  <c r="GW86" i="2"/>
  <c r="GX86" i="2"/>
  <c r="GY86" i="2"/>
  <c r="AJ86" i="2"/>
  <c r="AK86" i="2"/>
  <c r="AL86" i="2"/>
  <c r="AM86" i="2"/>
  <c r="FE88" i="2"/>
  <c r="FF87" i="2"/>
  <c r="FG87" i="2"/>
  <c r="FH87" i="2"/>
  <c r="FI87" i="2"/>
  <c r="EJ88" i="2"/>
  <c r="EK87" i="2"/>
  <c r="EL87" i="2"/>
  <c r="EM87" i="2"/>
  <c r="EN87" i="2"/>
  <c r="DO88" i="2"/>
  <c r="DP87" i="2"/>
  <c r="DQ87" i="2"/>
  <c r="DR87" i="2"/>
  <c r="DS87" i="2"/>
  <c r="CT88" i="2"/>
  <c r="CU87" i="2"/>
  <c r="CV87" i="2"/>
  <c r="CW87" i="2"/>
  <c r="CX87" i="2"/>
  <c r="BY88" i="2"/>
  <c r="BZ87" i="2"/>
  <c r="CA87" i="2"/>
  <c r="CB87" i="2"/>
  <c r="CC87" i="2"/>
  <c r="N88" i="2"/>
  <c r="O87" i="2"/>
  <c r="P87" i="2"/>
  <c r="Q87" i="2"/>
  <c r="R87" i="2"/>
  <c r="GA87" i="2"/>
  <c r="GB87" i="2"/>
  <c r="GC87" i="2"/>
  <c r="GD87" i="2"/>
  <c r="GV87" i="2"/>
  <c r="GW87" i="2"/>
  <c r="GX87" i="2"/>
  <c r="GY87" i="2"/>
  <c r="AJ87" i="2"/>
  <c r="AK87" i="2"/>
  <c r="AL87" i="2"/>
  <c r="AM87" i="2"/>
  <c r="FE89" i="2"/>
  <c r="FF88" i="2"/>
  <c r="FG88" i="2"/>
  <c r="FH88" i="2"/>
  <c r="FI88" i="2"/>
  <c r="EJ89" i="2"/>
  <c r="EK88" i="2"/>
  <c r="EL88" i="2"/>
  <c r="EM88" i="2"/>
  <c r="EN88" i="2"/>
  <c r="DO89" i="2"/>
  <c r="DP88" i="2"/>
  <c r="DQ88" i="2"/>
  <c r="DR88" i="2"/>
  <c r="DS88" i="2"/>
  <c r="CT89" i="2"/>
  <c r="CU88" i="2"/>
  <c r="CV88" i="2"/>
  <c r="CW88" i="2"/>
  <c r="CX88" i="2"/>
  <c r="BY89" i="2"/>
  <c r="BZ88" i="2"/>
  <c r="CA88" i="2"/>
  <c r="CB88" i="2"/>
  <c r="CC88" i="2"/>
  <c r="N89" i="2"/>
  <c r="O88" i="2"/>
  <c r="P88" i="2"/>
  <c r="Q88" i="2"/>
  <c r="R88" i="2"/>
  <c r="GA88" i="2"/>
  <c r="GB88" i="2"/>
  <c r="GC88" i="2"/>
  <c r="GD88" i="2"/>
  <c r="GV88" i="2"/>
  <c r="GW88" i="2"/>
  <c r="GX88" i="2"/>
  <c r="GY88" i="2"/>
  <c r="AJ88" i="2"/>
  <c r="AK88" i="2"/>
  <c r="AL88" i="2"/>
  <c r="AM88" i="2"/>
  <c r="FE90" i="2"/>
  <c r="FF89" i="2"/>
  <c r="FG89" i="2"/>
  <c r="FH89" i="2"/>
  <c r="FI89" i="2"/>
  <c r="EJ90" i="2"/>
  <c r="EK89" i="2"/>
  <c r="EL89" i="2"/>
  <c r="EM89" i="2"/>
  <c r="EN89" i="2"/>
  <c r="DO90" i="2"/>
  <c r="DP89" i="2"/>
  <c r="DQ89" i="2"/>
  <c r="DR89" i="2"/>
  <c r="DS89" i="2"/>
  <c r="CT90" i="2"/>
  <c r="CU89" i="2"/>
  <c r="CV89" i="2"/>
  <c r="CW89" i="2"/>
  <c r="CX89" i="2"/>
  <c r="BY90" i="2"/>
  <c r="BZ89" i="2"/>
  <c r="CA89" i="2"/>
  <c r="CB89" i="2"/>
  <c r="CC89" i="2"/>
  <c r="N90" i="2"/>
  <c r="O89" i="2"/>
  <c r="P89" i="2"/>
  <c r="Q89" i="2"/>
  <c r="R89" i="2"/>
  <c r="GA89" i="2"/>
  <c r="GB89" i="2"/>
  <c r="GC89" i="2"/>
  <c r="GD89" i="2"/>
  <c r="GV89" i="2"/>
  <c r="GW89" i="2"/>
  <c r="GX89" i="2"/>
  <c r="GY89" i="2"/>
  <c r="AJ89" i="2"/>
  <c r="AK89" i="2"/>
  <c r="AL89" i="2"/>
  <c r="AM89" i="2"/>
  <c r="FE91" i="2"/>
  <c r="FF90" i="2"/>
  <c r="FG90" i="2"/>
  <c r="FH90" i="2"/>
  <c r="FI90" i="2"/>
  <c r="EJ91" i="2"/>
  <c r="EK90" i="2"/>
  <c r="EL90" i="2"/>
  <c r="EM90" i="2"/>
  <c r="EN90" i="2"/>
  <c r="DO91" i="2"/>
  <c r="DP90" i="2"/>
  <c r="DQ90" i="2"/>
  <c r="DR90" i="2"/>
  <c r="DS90" i="2"/>
  <c r="CT91" i="2"/>
  <c r="CU90" i="2"/>
  <c r="CV90" i="2"/>
  <c r="CW90" i="2"/>
  <c r="CX90" i="2"/>
  <c r="BY91" i="2"/>
  <c r="BZ90" i="2"/>
  <c r="CA90" i="2"/>
  <c r="CB90" i="2"/>
  <c r="CC90" i="2"/>
  <c r="N91" i="2"/>
  <c r="O90" i="2"/>
  <c r="P90" i="2"/>
  <c r="Q90" i="2"/>
  <c r="R90" i="2"/>
  <c r="GA90" i="2"/>
  <c r="GB90" i="2"/>
  <c r="GC90" i="2"/>
  <c r="GD90" i="2"/>
  <c r="GV90" i="2"/>
  <c r="GW90" i="2"/>
  <c r="GX90" i="2"/>
  <c r="GY90" i="2"/>
  <c r="AJ90" i="2"/>
  <c r="AK90" i="2"/>
  <c r="AL90" i="2"/>
  <c r="AM90" i="2"/>
  <c r="FE92" i="2"/>
  <c r="FF91" i="2"/>
  <c r="FG91" i="2"/>
  <c r="FH91" i="2"/>
  <c r="FI91" i="2"/>
  <c r="EJ92" i="2"/>
  <c r="EK91" i="2"/>
  <c r="EL91" i="2"/>
  <c r="EM91" i="2"/>
  <c r="EN91" i="2"/>
  <c r="DO92" i="2"/>
  <c r="DP91" i="2"/>
  <c r="DQ91" i="2"/>
  <c r="DR91" i="2"/>
  <c r="DS91" i="2"/>
  <c r="CT92" i="2"/>
  <c r="CU91" i="2"/>
  <c r="CV91" i="2"/>
  <c r="CW91" i="2"/>
  <c r="CX91" i="2"/>
  <c r="BY92" i="2"/>
  <c r="BZ91" i="2"/>
  <c r="CA91" i="2"/>
  <c r="CB91" i="2"/>
  <c r="CC91" i="2"/>
  <c r="N92" i="2"/>
  <c r="O91" i="2"/>
  <c r="P91" i="2"/>
  <c r="Q91" i="2"/>
  <c r="R91" i="2"/>
  <c r="GA91" i="2"/>
  <c r="GB91" i="2"/>
  <c r="GC91" i="2"/>
  <c r="GD91" i="2"/>
  <c r="GV91" i="2"/>
  <c r="GW91" i="2"/>
  <c r="GX91" i="2"/>
  <c r="GY91" i="2"/>
  <c r="AJ91" i="2"/>
  <c r="AK91" i="2"/>
  <c r="AL91" i="2"/>
  <c r="AM91" i="2"/>
  <c r="FE93" i="2"/>
  <c r="FF92" i="2"/>
  <c r="FG92" i="2"/>
  <c r="FH92" i="2"/>
  <c r="FI92" i="2"/>
  <c r="EJ93" i="2"/>
  <c r="EK92" i="2"/>
  <c r="EL92" i="2"/>
  <c r="EM92" i="2"/>
  <c r="EN92" i="2"/>
  <c r="DO93" i="2"/>
  <c r="DP92" i="2"/>
  <c r="DQ92" i="2"/>
  <c r="DR92" i="2"/>
  <c r="DS92" i="2"/>
  <c r="CT93" i="2"/>
  <c r="CU92" i="2"/>
  <c r="CV92" i="2"/>
  <c r="CW92" i="2"/>
  <c r="CX92" i="2"/>
  <c r="BY93" i="2"/>
  <c r="BZ92" i="2"/>
  <c r="CA92" i="2"/>
  <c r="CB92" i="2"/>
  <c r="CC92" i="2"/>
  <c r="N93" i="2"/>
  <c r="O92" i="2"/>
  <c r="P92" i="2"/>
  <c r="Q92" i="2"/>
  <c r="R92" i="2"/>
  <c r="GA92" i="2"/>
  <c r="GB92" i="2"/>
  <c r="GC92" i="2"/>
  <c r="GD92" i="2"/>
  <c r="GV92" i="2"/>
  <c r="GW92" i="2"/>
  <c r="GX92" i="2"/>
  <c r="GY92" i="2"/>
  <c r="AJ92" i="2"/>
  <c r="AK92" i="2"/>
  <c r="AL92" i="2"/>
  <c r="AM92" i="2"/>
  <c r="FE94" i="2"/>
  <c r="FF93" i="2"/>
  <c r="FG93" i="2"/>
  <c r="FH93" i="2"/>
  <c r="FI93" i="2"/>
  <c r="EJ94" i="2"/>
  <c r="EK93" i="2"/>
  <c r="EL93" i="2"/>
  <c r="EM93" i="2"/>
  <c r="EN93" i="2"/>
  <c r="DO94" i="2"/>
  <c r="DP93" i="2"/>
  <c r="DQ93" i="2"/>
  <c r="DR93" i="2"/>
  <c r="DS93" i="2"/>
  <c r="CT94" i="2"/>
  <c r="CU93" i="2"/>
  <c r="CV93" i="2"/>
  <c r="CW93" i="2"/>
  <c r="CX93" i="2"/>
  <c r="BY94" i="2"/>
  <c r="BZ93" i="2"/>
  <c r="CA93" i="2"/>
  <c r="CB93" i="2"/>
  <c r="CC93" i="2"/>
  <c r="N94" i="2"/>
  <c r="O93" i="2"/>
  <c r="P93" i="2"/>
  <c r="Q93" i="2"/>
  <c r="R93" i="2"/>
  <c r="GA93" i="2"/>
  <c r="GB93" i="2"/>
  <c r="GC93" i="2"/>
  <c r="GD93" i="2"/>
  <c r="GV93" i="2"/>
  <c r="GW93" i="2"/>
  <c r="GX93" i="2"/>
  <c r="GY93" i="2"/>
  <c r="AJ93" i="2"/>
  <c r="AK93" i="2"/>
  <c r="AL93" i="2"/>
  <c r="AM93" i="2"/>
  <c r="FE95" i="2"/>
  <c r="FF94" i="2"/>
  <c r="FG94" i="2"/>
  <c r="FH94" i="2"/>
  <c r="FI94" i="2"/>
  <c r="EJ95" i="2"/>
  <c r="EK94" i="2"/>
  <c r="EL94" i="2"/>
  <c r="EM94" i="2"/>
  <c r="EN94" i="2"/>
  <c r="DO95" i="2"/>
  <c r="DP94" i="2"/>
  <c r="DQ94" i="2"/>
  <c r="DR94" i="2"/>
  <c r="DS94" i="2"/>
  <c r="CT95" i="2"/>
  <c r="CU94" i="2"/>
  <c r="CV94" i="2"/>
  <c r="CW94" i="2"/>
  <c r="CX94" i="2"/>
  <c r="BY95" i="2"/>
  <c r="BZ94" i="2"/>
  <c r="CA94" i="2"/>
  <c r="CB94" i="2"/>
  <c r="CC94" i="2"/>
  <c r="N95" i="2"/>
  <c r="O94" i="2"/>
  <c r="P94" i="2"/>
  <c r="Q94" i="2"/>
  <c r="R94" i="2"/>
  <c r="GA94" i="2"/>
  <c r="GB94" i="2"/>
  <c r="GC94" i="2"/>
  <c r="GD94" i="2"/>
  <c r="GV94" i="2"/>
  <c r="GW94" i="2"/>
  <c r="GX94" i="2"/>
  <c r="GY94" i="2"/>
  <c r="AJ94" i="2"/>
  <c r="AK94" i="2"/>
  <c r="AL94" i="2"/>
  <c r="AM94" i="2"/>
  <c r="FE96" i="2"/>
  <c r="FF95" i="2"/>
  <c r="FG95" i="2"/>
  <c r="FH95" i="2"/>
  <c r="FI95" i="2"/>
  <c r="EJ96" i="2"/>
  <c r="EK95" i="2"/>
  <c r="EL95" i="2"/>
  <c r="EM95" i="2"/>
  <c r="EN95" i="2"/>
  <c r="DO96" i="2"/>
  <c r="DP95" i="2"/>
  <c r="DQ95" i="2"/>
  <c r="DR95" i="2"/>
  <c r="DS95" i="2"/>
  <c r="CT96" i="2"/>
  <c r="CU95" i="2"/>
  <c r="CV95" i="2"/>
  <c r="CW95" i="2"/>
  <c r="CX95" i="2"/>
  <c r="BY96" i="2"/>
  <c r="BZ95" i="2"/>
  <c r="CA95" i="2"/>
  <c r="CB95" i="2"/>
  <c r="CC95" i="2"/>
  <c r="N96" i="2"/>
  <c r="O95" i="2"/>
  <c r="P95" i="2"/>
  <c r="Q95" i="2"/>
  <c r="R95" i="2"/>
  <c r="GA95" i="2"/>
  <c r="GB95" i="2"/>
  <c r="GC95" i="2"/>
  <c r="GD95" i="2"/>
  <c r="GV95" i="2"/>
  <c r="GW95" i="2"/>
  <c r="GX95" i="2"/>
  <c r="GY95" i="2"/>
  <c r="AJ95" i="2"/>
  <c r="AK95" i="2"/>
  <c r="AL95" i="2"/>
  <c r="AM95" i="2"/>
  <c r="FE97" i="2"/>
  <c r="FF96" i="2"/>
  <c r="FG96" i="2"/>
  <c r="FH96" i="2"/>
  <c r="FI96" i="2"/>
  <c r="EJ97" i="2"/>
  <c r="EK96" i="2"/>
  <c r="EL96" i="2"/>
  <c r="EM96" i="2"/>
  <c r="EN96" i="2"/>
  <c r="DO97" i="2"/>
  <c r="DP96" i="2"/>
  <c r="DQ96" i="2"/>
  <c r="DR96" i="2"/>
  <c r="DS96" i="2"/>
  <c r="CT97" i="2"/>
  <c r="CU96" i="2"/>
  <c r="CV96" i="2"/>
  <c r="CW96" i="2"/>
  <c r="CX96" i="2"/>
  <c r="BY97" i="2"/>
  <c r="BZ96" i="2"/>
  <c r="CA96" i="2"/>
  <c r="CB96" i="2"/>
  <c r="CC96" i="2"/>
  <c r="N97" i="2"/>
  <c r="O96" i="2"/>
  <c r="P96" i="2"/>
  <c r="Q96" i="2"/>
  <c r="R96" i="2"/>
  <c r="GA96" i="2"/>
  <c r="GB96" i="2"/>
  <c r="GC96" i="2"/>
  <c r="GD96" i="2"/>
  <c r="GV96" i="2"/>
  <c r="GW96" i="2"/>
  <c r="GX96" i="2"/>
  <c r="GY96" i="2"/>
  <c r="AJ96" i="2"/>
  <c r="AK96" i="2"/>
  <c r="AL96" i="2"/>
  <c r="AM96" i="2"/>
  <c r="FE98" i="2"/>
  <c r="FF97" i="2"/>
  <c r="FG97" i="2"/>
  <c r="FH97" i="2"/>
  <c r="FI97" i="2"/>
  <c r="EJ98" i="2"/>
  <c r="EK97" i="2"/>
  <c r="EL97" i="2"/>
  <c r="EM97" i="2"/>
  <c r="EN97" i="2"/>
  <c r="DO98" i="2"/>
  <c r="DP97" i="2"/>
  <c r="DQ97" i="2"/>
  <c r="DR97" i="2"/>
  <c r="DS97" i="2"/>
  <c r="CT98" i="2"/>
  <c r="CU97" i="2"/>
  <c r="CV97" i="2"/>
  <c r="CW97" i="2"/>
  <c r="CX97" i="2"/>
  <c r="BY98" i="2"/>
  <c r="BZ97" i="2"/>
  <c r="CA97" i="2"/>
  <c r="CB97" i="2"/>
  <c r="CC97" i="2"/>
  <c r="N98" i="2"/>
  <c r="O97" i="2"/>
  <c r="P97" i="2"/>
  <c r="Q97" i="2"/>
  <c r="R97" i="2"/>
  <c r="GA97" i="2"/>
  <c r="GB97" i="2"/>
  <c r="GC97" i="2"/>
  <c r="GD97" i="2"/>
  <c r="GV97" i="2"/>
  <c r="GW97" i="2"/>
  <c r="GX97" i="2"/>
  <c r="GY97" i="2"/>
  <c r="AJ97" i="2"/>
  <c r="AK97" i="2"/>
  <c r="AL97" i="2"/>
  <c r="AM97" i="2"/>
  <c r="FE99" i="2"/>
  <c r="FF98" i="2"/>
  <c r="FG98" i="2"/>
  <c r="FH98" i="2"/>
  <c r="FI98" i="2"/>
  <c r="EJ99" i="2"/>
  <c r="EK98" i="2"/>
  <c r="EL98" i="2"/>
  <c r="EM98" i="2"/>
  <c r="EN98" i="2"/>
  <c r="DO99" i="2"/>
  <c r="DP98" i="2"/>
  <c r="DQ98" i="2"/>
  <c r="DR98" i="2"/>
  <c r="DS98" i="2"/>
  <c r="CT99" i="2"/>
  <c r="CU98" i="2"/>
  <c r="CV98" i="2"/>
  <c r="CW98" i="2"/>
  <c r="CX98" i="2"/>
  <c r="BY99" i="2"/>
  <c r="BZ98" i="2"/>
  <c r="CA98" i="2"/>
  <c r="CB98" i="2"/>
  <c r="CC98" i="2"/>
  <c r="N99" i="2"/>
  <c r="O98" i="2"/>
  <c r="P98" i="2"/>
  <c r="Q98" i="2"/>
  <c r="R98" i="2"/>
  <c r="GA98" i="2"/>
  <c r="GB98" i="2"/>
  <c r="GC98" i="2"/>
  <c r="GD98" i="2"/>
  <c r="GV98" i="2"/>
  <c r="GW98" i="2"/>
  <c r="GX98" i="2"/>
  <c r="GY98" i="2"/>
  <c r="AJ98" i="2"/>
  <c r="AK98" i="2"/>
  <c r="AL98" i="2"/>
  <c r="AM98" i="2"/>
  <c r="FE100" i="2"/>
  <c r="FF99" i="2"/>
  <c r="FG99" i="2"/>
  <c r="FH99" i="2"/>
  <c r="FI99" i="2"/>
  <c r="EJ100" i="2"/>
  <c r="EK99" i="2"/>
  <c r="EL99" i="2"/>
  <c r="EM99" i="2"/>
  <c r="EN99" i="2"/>
  <c r="DO100" i="2"/>
  <c r="DP99" i="2"/>
  <c r="DQ99" i="2"/>
  <c r="DR99" i="2"/>
  <c r="DS99" i="2"/>
  <c r="CT100" i="2"/>
  <c r="CU99" i="2"/>
  <c r="CV99" i="2"/>
  <c r="CW99" i="2"/>
  <c r="CX99" i="2"/>
  <c r="BY100" i="2"/>
  <c r="BZ99" i="2"/>
  <c r="CA99" i="2"/>
  <c r="CB99" i="2"/>
  <c r="CC99" i="2"/>
  <c r="N100" i="2"/>
  <c r="O99" i="2"/>
  <c r="P99" i="2"/>
  <c r="Q99" i="2"/>
  <c r="R99" i="2"/>
  <c r="GA99" i="2"/>
  <c r="GB99" i="2"/>
  <c r="GC99" i="2"/>
  <c r="GD99" i="2"/>
  <c r="GV99" i="2"/>
  <c r="GW99" i="2"/>
  <c r="GX99" i="2"/>
  <c r="GY99" i="2"/>
  <c r="AJ99" i="2"/>
  <c r="AK99" i="2"/>
  <c r="AL99" i="2"/>
  <c r="AM99" i="2"/>
  <c r="FE101" i="2"/>
  <c r="FF100" i="2"/>
  <c r="FG100" i="2"/>
  <c r="FH100" i="2"/>
  <c r="FI100" i="2"/>
  <c r="EJ101" i="2"/>
  <c r="EK100" i="2"/>
  <c r="EL100" i="2"/>
  <c r="EM100" i="2"/>
  <c r="EN100" i="2"/>
  <c r="DO101" i="2"/>
  <c r="DP100" i="2"/>
  <c r="DQ100" i="2"/>
  <c r="DR100" i="2"/>
  <c r="DS100" i="2"/>
  <c r="CT101" i="2"/>
  <c r="CU100" i="2"/>
  <c r="CV100" i="2"/>
  <c r="CW100" i="2"/>
  <c r="CX100" i="2"/>
  <c r="BY101" i="2"/>
  <c r="BZ100" i="2"/>
  <c r="CA100" i="2"/>
  <c r="CB100" i="2"/>
  <c r="CC100" i="2"/>
  <c r="N101" i="2"/>
  <c r="O100" i="2"/>
  <c r="P100" i="2"/>
  <c r="Q100" i="2"/>
  <c r="R100" i="2"/>
  <c r="GA100" i="2"/>
  <c r="GB100" i="2"/>
  <c r="GC100" i="2"/>
  <c r="GD100" i="2"/>
  <c r="GV100" i="2"/>
  <c r="GW100" i="2"/>
  <c r="GX100" i="2"/>
  <c r="GY100" i="2"/>
  <c r="AJ100" i="2"/>
  <c r="AK100" i="2"/>
  <c r="AL100" i="2"/>
  <c r="AM100" i="2"/>
  <c r="FE102" i="2"/>
  <c r="FF101" i="2"/>
  <c r="FG101" i="2"/>
  <c r="FH101" i="2"/>
  <c r="FI101" i="2"/>
  <c r="EJ102" i="2"/>
  <c r="EK101" i="2"/>
  <c r="EL101" i="2"/>
  <c r="EM101" i="2"/>
  <c r="EN101" i="2"/>
  <c r="DO102" i="2"/>
  <c r="DP101" i="2"/>
  <c r="DQ101" i="2"/>
  <c r="DR101" i="2"/>
  <c r="DS101" i="2"/>
  <c r="CT102" i="2"/>
  <c r="CU101" i="2"/>
  <c r="CV101" i="2"/>
  <c r="CW101" i="2"/>
  <c r="CX101" i="2"/>
  <c r="BY102" i="2"/>
  <c r="BZ101" i="2"/>
  <c r="CA101" i="2"/>
  <c r="CB101" i="2"/>
  <c r="CC101" i="2"/>
  <c r="N102" i="2"/>
  <c r="O101" i="2"/>
  <c r="P101" i="2"/>
  <c r="Q101" i="2"/>
  <c r="R101" i="2"/>
  <c r="GA101" i="2"/>
  <c r="GB101" i="2"/>
  <c r="GC101" i="2"/>
  <c r="GD101" i="2"/>
  <c r="GV101" i="2"/>
  <c r="GW101" i="2"/>
  <c r="GX101" i="2"/>
  <c r="GY101" i="2"/>
  <c r="AJ101" i="2"/>
  <c r="AK101" i="2"/>
  <c r="AL101" i="2"/>
  <c r="AM101" i="2"/>
  <c r="FE103" i="2"/>
  <c r="FF102" i="2"/>
  <c r="FG102" i="2"/>
  <c r="FH102" i="2"/>
  <c r="FI102" i="2"/>
  <c r="EJ103" i="2"/>
  <c r="EK102" i="2"/>
  <c r="EL102" i="2"/>
  <c r="EM102" i="2"/>
  <c r="EN102" i="2"/>
  <c r="DO103" i="2"/>
  <c r="DP102" i="2"/>
  <c r="DQ102" i="2"/>
  <c r="DR102" i="2"/>
  <c r="DS102" i="2"/>
  <c r="CT103" i="2"/>
  <c r="CU102" i="2"/>
  <c r="CV102" i="2"/>
  <c r="CW102" i="2"/>
  <c r="CX102" i="2"/>
  <c r="BY103" i="2"/>
  <c r="BZ102" i="2"/>
  <c r="CA102" i="2"/>
  <c r="CB102" i="2"/>
  <c r="CC102" i="2"/>
  <c r="N103" i="2"/>
  <c r="O102" i="2"/>
  <c r="P102" i="2"/>
  <c r="Q102" i="2"/>
  <c r="R102" i="2"/>
  <c r="GA102" i="2"/>
  <c r="GB102" i="2"/>
  <c r="GC102" i="2"/>
  <c r="GD102" i="2"/>
  <c r="GV102" i="2"/>
  <c r="GW102" i="2"/>
  <c r="GX102" i="2"/>
  <c r="GY102" i="2"/>
  <c r="AJ102" i="2"/>
  <c r="AK102" i="2"/>
  <c r="AL102" i="2"/>
  <c r="AM102" i="2"/>
  <c r="FE104" i="2"/>
  <c r="FF103" i="2"/>
  <c r="FG103" i="2"/>
  <c r="FH103" i="2"/>
  <c r="FI103" i="2"/>
  <c r="EJ104" i="2"/>
  <c r="EK103" i="2"/>
  <c r="EL103" i="2"/>
  <c r="EM103" i="2"/>
  <c r="EN103" i="2"/>
  <c r="DO104" i="2"/>
  <c r="DP103" i="2"/>
  <c r="DQ103" i="2"/>
  <c r="DR103" i="2"/>
  <c r="DS103" i="2"/>
  <c r="CT104" i="2"/>
  <c r="CU103" i="2"/>
  <c r="CV103" i="2"/>
  <c r="CW103" i="2"/>
  <c r="CX103" i="2"/>
  <c r="BY104" i="2"/>
  <c r="BZ103" i="2"/>
  <c r="CA103" i="2"/>
  <c r="CB103" i="2"/>
  <c r="CC103" i="2"/>
  <c r="N104" i="2"/>
  <c r="O103" i="2"/>
  <c r="P103" i="2"/>
  <c r="Q103" i="2"/>
  <c r="R103" i="2"/>
  <c r="GA103" i="2"/>
  <c r="GB103" i="2"/>
  <c r="GC103" i="2"/>
  <c r="GD103" i="2"/>
  <c r="GV103" i="2"/>
  <c r="GW103" i="2"/>
  <c r="GX103" i="2"/>
  <c r="GY103" i="2"/>
  <c r="AJ103" i="2"/>
  <c r="AK103" i="2"/>
  <c r="AL103" i="2"/>
  <c r="AM10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/>
  <c r="E10" i="4"/>
  <c r="F10" i="4"/>
  <c r="G10" i="4"/>
  <c r="L10" i="4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/>
  <c r="FH104" i="2"/>
  <c r="FI104" i="2"/>
  <c r="EJ105" i="2"/>
  <c r="EK104" i="2"/>
  <c r="EL104" i="2"/>
  <c r="EM104" i="2"/>
  <c r="EN104" i="2"/>
  <c r="DO105" i="2"/>
  <c r="DP104" i="2"/>
  <c r="DQ104" i="2"/>
  <c r="DR104" i="2"/>
  <c r="DS104" i="2"/>
  <c r="CT105" i="2"/>
  <c r="CU104" i="2"/>
  <c r="CV104" i="2"/>
  <c r="CW104" i="2"/>
  <c r="CX104" i="2"/>
  <c r="BY105" i="2"/>
  <c r="BZ104" i="2"/>
  <c r="CA104" i="2"/>
  <c r="CB104" i="2"/>
  <c r="CC104" i="2"/>
  <c r="N105" i="2"/>
  <c r="O104" i="2"/>
  <c r="P104" i="2"/>
  <c r="Q104" i="2"/>
  <c r="R104" i="2"/>
  <c r="GA104" i="2"/>
  <c r="GB104" i="2"/>
  <c r="GC104" i="2"/>
  <c r="GD104" i="2"/>
  <c r="GV104" i="2"/>
  <c r="GW104" i="2"/>
  <c r="GX104" i="2"/>
  <c r="GY104" i="2"/>
  <c r="AJ104" i="2"/>
  <c r="AK104" i="2"/>
  <c r="AL104" i="2"/>
  <c r="AM104" i="2"/>
  <c r="FE106" i="2"/>
  <c r="FF105" i="2"/>
  <c r="FG105" i="2"/>
  <c r="FH105" i="2"/>
  <c r="FI105" i="2"/>
  <c r="EJ106" i="2"/>
  <c r="EK105" i="2"/>
  <c r="EL105" i="2"/>
  <c r="EM105" i="2"/>
  <c r="EN105" i="2"/>
  <c r="DO106" i="2"/>
  <c r="DP105" i="2"/>
  <c r="DQ105" i="2"/>
  <c r="DR105" i="2"/>
  <c r="DS105" i="2"/>
  <c r="CT106" i="2"/>
  <c r="CU105" i="2"/>
  <c r="CV105" i="2"/>
  <c r="CW105" i="2"/>
  <c r="CX105" i="2"/>
  <c r="BY106" i="2"/>
  <c r="BZ105" i="2"/>
  <c r="CA105" i="2"/>
  <c r="CB105" i="2"/>
  <c r="CC105" i="2"/>
  <c r="N106" i="2"/>
  <c r="O105" i="2"/>
  <c r="P105" i="2"/>
  <c r="Q105" i="2"/>
  <c r="R105" i="2"/>
  <c r="GA105" i="2"/>
  <c r="GB105" i="2"/>
  <c r="GC105" i="2"/>
  <c r="GD105" i="2"/>
  <c r="GV105" i="2"/>
  <c r="GW105" i="2"/>
  <c r="GX105" i="2"/>
  <c r="GY105" i="2"/>
  <c r="AJ105" i="2"/>
  <c r="AK105" i="2"/>
  <c r="AL105" i="2"/>
  <c r="AM105" i="2"/>
  <c r="FE107" i="2"/>
  <c r="FF106" i="2"/>
  <c r="FG106" i="2"/>
  <c r="FH106" i="2"/>
  <c r="FI106" i="2"/>
  <c r="EJ107" i="2"/>
  <c r="EK106" i="2"/>
  <c r="EL106" i="2"/>
  <c r="EM106" i="2"/>
  <c r="EN106" i="2"/>
  <c r="DO107" i="2"/>
  <c r="DP106" i="2"/>
  <c r="DQ106" i="2"/>
  <c r="DR106" i="2"/>
  <c r="DS106" i="2"/>
  <c r="CT107" i="2"/>
  <c r="CU106" i="2"/>
  <c r="CV106" i="2"/>
  <c r="CW106" i="2"/>
  <c r="CX106" i="2"/>
  <c r="BY107" i="2"/>
  <c r="BZ106" i="2"/>
  <c r="CA106" i="2"/>
  <c r="CB106" i="2"/>
  <c r="CC106" i="2"/>
  <c r="N107" i="2"/>
  <c r="O106" i="2"/>
  <c r="P106" i="2"/>
  <c r="Q106" i="2"/>
  <c r="R106" i="2"/>
  <c r="GA106" i="2"/>
  <c r="GB106" i="2"/>
  <c r="GC106" i="2"/>
  <c r="GD106" i="2"/>
  <c r="GV106" i="2"/>
  <c r="GW106" i="2"/>
  <c r="GX106" i="2"/>
  <c r="GY106" i="2"/>
  <c r="AJ106" i="2"/>
  <c r="AK106" i="2"/>
  <c r="AL106" i="2"/>
  <c r="AM106" i="2"/>
  <c r="J8" i="4"/>
  <c r="FE108" i="2"/>
  <c r="FF107" i="2"/>
  <c r="FG107" i="2"/>
  <c r="FH107" i="2"/>
  <c r="FI107" i="2"/>
  <c r="EJ108" i="2"/>
  <c r="EK107" i="2"/>
  <c r="EL107" i="2"/>
  <c r="EM107" i="2"/>
  <c r="EN107" i="2"/>
  <c r="DO108" i="2"/>
  <c r="DP107" i="2"/>
  <c r="DQ107" i="2"/>
  <c r="DR107" i="2"/>
  <c r="DS107" i="2"/>
  <c r="CT108" i="2"/>
  <c r="CU107" i="2"/>
  <c r="CV107" i="2"/>
  <c r="CW107" i="2"/>
  <c r="CX107" i="2"/>
  <c r="BY108" i="2"/>
  <c r="BZ107" i="2"/>
  <c r="CA107" i="2"/>
  <c r="CB107" i="2"/>
  <c r="CC107" i="2"/>
  <c r="N108" i="2"/>
  <c r="O107" i="2"/>
  <c r="P107" i="2"/>
  <c r="Q107" i="2"/>
  <c r="R107" i="2"/>
  <c r="GA107" i="2"/>
  <c r="GB107" i="2"/>
  <c r="GC107" i="2"/>
  <c r="GD107" i="2"/>
  <c r="GV107" i="2"/>
  <c r="GW107" i="2"/>
  <c r="GX107" i="2"/>
  <c r="GY107" i="2"/>
  <c r="AJ107" i="2"/>
  <c r="AK107" i="2"/>
  <c r="AL107" i="2"/>
  <c r="AM107" i="2"/>
  <c r="BS19" i="2"/>
  <c r="BE20" i="2"/>
  <c r="BF20" i="2"/>
  <c r="BE21" i="2"/>
  <c r="K8" i="4"/>
  <c r="FE109" i="2"/>
  <c r="FF108" i="2"/>
  <c r="FG108" i="2"/>
  <c r="FH108" i="2"/>
  <c r="FI108" i="2"/>
  <c r="EJ109" i="2"/>
  <c r="EK108" i="2"/>
  <c r="EL108" i="2"/>
  <c r="EM108" i="2"/>
  <c r="EN108" i="2"/>
  <c r="DO109" i="2"/>
  <c r="DP108" i="2"/>
  <c r="DQ108" i="2"/>
  <c r="DR108" i="2"/>
  <c r="DS108" i="2"/>
  <c r="CT109" i="2"/>
  <c r="CU108" i="2"/>
  <c r="CV108" i="2"/>
  <c r="CW108" i="2"/>
  <c r="CX108" i="2"/>
  <c r="BY109" i="2"/>
  <c r="BZ108" i="2"/>
  <c r="CA108" i="2"/>
  <c r="CB108" i="2"/>
  <c r="CC108" i="2"/>
  <c r="N109" i="2"/>
  <c r="O108" i="2"/>
  <c r="P108" i="2"/>
  <c r="Q108" i="2"/>
  <c r="R108" i="2"/>
  <c r="GA108" i="2"/>
  <c r="GB108" i="2"/>
  <c r="GC108" i="2"/>
  <c r="GD108" i="2"/>
  <c r="GV108" i="2"/>
  <c r="GW108" i="2"/>
  <c r="GX108" i="2"/>
  <c r="GY108" i="2"/>
  <c r="AJ108" i="2"/>
  <c r="AK108" i="2"/>
  <c r="AL108" i="2"/>
  <c r="AM108" i="2"/>
  <c r="BG20" i="2"/>
  <c r="BH20" i="2"/>
  <c r="BS20" i="2"/>
  <c r="BE22" i="2"/>
  <c r="BF21" i="2"/>
  <c r="BG21" i="2"/>
  <c r="BH21" i="2"/>
  <c r="FE110" i="2"/>
  <c r="FF109" i="2"/>
  <c r="FG109" i="2"/>
  <c r="FH109" i="2"/>
  <c r="FI109" i="2"/>
  <c r="EJ110" i="2"/>
  <c r="EK109" i="2"/>
  <c r="EL109" i="2"/>
  <c r="EM109" i="2"/>
  <c r="EN109" i="2"/>
  <c r="DO110" i="2"/>
  <c r="DP109" i="2"/>
  <c r="DQ109" i="2"/>
  <c r="DR109" i="2"/>
  <c r="DS109" i="2"/>
  <c r="CT110" i="2"/>
  <c r="CU109" i="2"/>
  <c r="CV109" i="2"/>
  <c r="CW109" i="2"/>
  <c r="CX109" i="2"/>
  <c r="BY110" i="2"/>
  <c r="BZ109" i="2"/>
  <c r="CA109" i="2"/>
  <c r="CB109" i="2"/>
  <c r="CC109" i="2"/>
  <c r="N110" i="2"/>
  <c r="O109" i="2"/>
  <c r="P109" i="2"/>
  <c r="Q109" i="2"/>
  <c r="R109" i="2"/>
  <c r="GA109" i="2"/>
  <c r="GB109" i="2"/>
  <c r="GC109" i="2"/>
  <c r="GD109" i="2"/>
  <c r="GV109" i="2"/>
  <c r="GW109" i="2"/>
  <c r="GX109" i="2"/>
  <c r="GY109" i="2"/>
  <c r="AJ109" i="2"/>
  <c r="AK109" i="2"/>
  <c r="AL109" i="2"/>
  <c r="AM109" i="2"/>
  <c r="BS21" i="2"/>
  <c r="BF22" i="2"/>
  <c r="BG22" i="2"/>
  <c r="BH22" i="2"/>
  <c r="BE23" i="2"/>
  <c r="FE111" i="2"/>
  <c r="FF110" i="2"/>
  <c r="FG110" i="2"/>
  <c r="FH110" i="2"/>
  <c r="FI110" i="2"/>
  <c r="EJ111" i="2"/>
  <c r="EK110" i="2"/>
  <c r="EL110" i="2"/>
  <c r="EM110" i="2"/>
  <c r="EN110" i="2"/>
  <c r="DO111" i="2"/>
  <c r="DP110" i="2"/>
  <c r="DQ110" i="2"/>
  <c r="DR110" i="2"/>
  <c r="DS110" i="2"/>
  <c r="CT111" i="2"/>
  <c r="CU110" i="2"/>
  <c r="CV110" i="2"/>
  <c r="CW110" i="2"/>
  <c r="CX110" i="2"/>
  <c r="BY111" i="2"/>
  <c r="BZ110" i="2"/>
  <c r="CA110" i="2"/>
  <c r="CB110" i="2"/>
  <c r="CC110" i="2"/>
  <c r="N111" i="2"/>
  <c r="O110" i="2"/>
  <c r="P110" i="2"/>
  <c r="Q110" i="2"/>
  <c r="R110" i="2"/>
  <c r="GA110" i="2"/>
  <c r="GB110" i="2"/>
  <c r="GC110" i="2"/>
  <c r="GD110" i="2"/>
  <c r="GV110" i="2"/>
  <c r="GW110" i="2"/>
  <c r="GX110" i="2"/>
  <c r="GY110" i="2"/>
  <c r="AJ110" i="2"/>
  <c r="AK110" i="2"/>
  <c r="AL110" i="2"/>
  <c r="AM110" i="2"/>
  <c r="BS22" i="2"/>
  <c r="BE24" i="2"/>
  <c r="BF23" i="2"/>
  <c r="BG23" i="2"/>
  <c r="BH23" i="2"/>
  <c r="FE112" i="2"/>
  <c r="FF111" i="2"/>
  <c r="FG111" i="2"/>
  <c r="FH111" i="2"/>
  <c r="FI111" i="2"/>
  <c r="EJ112" i="2"/>
  <c r="EK111" i="2"/>
  <c r="EL111" i="2"/>
  <c r="EM111" i="2"/>
  <c r="EN111" i="2"/>
  <c r="DO112" i="2"/>
  <c r="DP111" i="2"/>
  <c r="DQ111" i="2"/>
  <c r="DR111" i="2"/>
  <c r="DS111" i="2"/>
  <c r="CT112" i="2"/>
  <c r="CU111" i="2"/>
  <c r="CV111" i="2"/>
  <c r="CW111" i="2"/>
  <c r="CX111" i="2"/>
  <c r="BY112" i="2"/>
  <c r="BZ111" i="2"/>
  <c r="CA111" i="2"/>
  <c r="CB111" i="2"/>
  <c r="CC111" i="2"/>
  <c r="N112" i="2"/>
  <c r="O111" i="2"/>
  <c r="P111" i="2"/>
  <c r="Q111" i="2"/>
  <c r="R111" i="2"/>
  <c r="GA111" i="2"/>
  <c r="GB111" i="2"/>
  <c r="GC111" i="2"/>
  <c r="GD111" i="2"/>
  <c r="GV111" i="2"/>
  <c r="GW111" i="2"/>
  <c r="GX111" i="2"/>
  <c r="GY111" i="2"/>
  <c r="AJ111" i="2"/>
  <c r="AK111" i="2"/>
  <c r="AL111" i="2"/>
  <c r="AM111" i="2"/>
  <c r="BE25" i="2"/>
  <c r="BS23" i="2"/>
  <c r="BF24" i="2"/>
  <c r="BG24" i="2"/>
  <c r="BH24" i="2"/>
  <c r="FE113" i="2"/>
  <c r="FF112" i="2"/>
  <c r="FG112" i="2"/>
  <c r="FH112" i="2"/>
  <c r="FI112" i="2"/>
  <c r="EJ113" i="2"/>
  <c r="EK112" i="2"/>
  <c r="EL112" i="2"/>
  <c r="EM112" i="2"/>
  <c r="EN112" i="2"/>
  <c r="DO113" i="2"/>
  <c r="DP112" i="2"/>
  <c r="DQ112" i="2"/>
  <c r="DR112" i="2"/>
  <c r="DS112" i="2"/>
  <c r="CT113" i="2"/>
  <c r="CU112" i="2"/>
  <c r="CV112" i="2"/>
  <c r="CW112" i="2"/>
  <c r="CX112" i="2"/>
  <c r="BY113" i="2"/>
  <c r="BZ112" i="2"/>
  <c r="CA112" i="2"/>
  <c r="CB112" i="2"/>
  <c r="CC112" i="2"/>
  <c r="N113" i="2"/>
  <c r="O112" i="2"/>
  <c r="P112" i="2"/>
  <c r="Q112" i="2"/>
  <c r="R112" i="2"/>
  <c r="GA112" i="2"/>
  <c r="GB112" i="2"/>
  <c r="GC112" i="2"/>
  <c r="GD112" i="2"/>
  <c r="GV112" i="2"/>
  <c r="GW112" i="2"/>
  <c r="GX112" i="2"/>
  <c r="GY112" i="2"/>
  <c r="AJ112" i="2"/>
  <c r="AK112" i="2"/>
  <c r="AL112" i="2"/>
  <c r="AM112" i="2"/>
  <c r="BS24" i="2"/>
  <c r="BE26" i="2"/>
  <c r="BF25" i="2"/>
  <c r="BG25" i="2"/>
  <c r="BH25" i="2"/>
  <c r="FE114" i="2"/>
  <c r="FF113" i="2"/>
  <c r="FG113" i="2"/>
  <c r="FH113" i="2"/>
  <c r="FI113" i="2"/>
  <c r="EJ114" i="2"/>
  <c r="EK113" i="2"/>
  <c r="EL113" i="2"/>
  <c r="EM113" i="2"/>
  <c r="EN113" i="2"/>
  <c r="DO114" i="2"/>
  <c r="DP113" i="2"/>
  <c r="DQ113" i="2"/>
  <c r="DR113" i="2"/>
  <c r="DS113" i="2"/>
  <c r="CT114" i="2"/>
  <c r="CU113" i="2"/>
  <c r="CV113" i="2"/>
  <c r="CW113" i="2"/>
  <c r="CX113" i="2"/>
  <c r="BY114" i="2"/>
  <c r="BZ113" i="2"/>
  <c r="CA113" i="2"/>
  <c r="CB113" i="2"/>
  <c r="CC113" i="2"/>
  <c r="N114" i="2"/>
  <c r="O113" i="2"/>
  <c r="P113" i="2"/>
  <c r="Q113" i="2"/>
  <c r="R113" i="2"/>
  <c r="GA113" i="2"/>
  <c r="GB113" i="2"/>
  <c r="GC113" i="2"/>
  <c r="GD113" i="2"/>
  <c r="GV113" i="2"/>
  <c r="GW113" i="2"/>
  <c r="GX113" i="2"/>
  <c r="GY113" i="2"/>
  <c r="AJ113" i="2"/>
  <c r="AK113" i="2"/>
  <c r="AL113" i="2"/>
  <c r="AM113" i="2"/>
  <c r="BE27" i="2"/>
  <c r="BS25" i="2"/>
  <c r="BF26" i="2"/>
  <c r="BG26" i="2"/>
  <c r="BH26" i="2"/>
  <c r="FE115" i="2"/>
  <c r="FF114" i="2"/>
  <c r="FG114" i="2"/>
  <c r="FH114" i="2"/>
  <c r="FI114" i="2"/>
  <c r="EJ115" i="2"/>
  <c r="EK114" i="2"/>
  <c r="EL114" i="2"/>
  <c r="EM114" i="2"/>
  <c r="EN114" i="2"/>
  <c r="DO115" i="2"/>
  <c r="DP114" i="2"/>
  <c r="DQ114" i="2"/>
  <c r="DR114" i="2"/>
  <c r="DS114" i="2"/>
  <c r="CT115" i="2"/>
  <c r="CU114" i="2"/>
  <c r="CV114" i="2"/>
  <c r="CW114" i="2"/>
  <c r="CX114" i="2"/>
  <c r="BY115" i="2"/>
  <c r="BZ114" i="2"/>
  <c r="CA114" i="2"/>
  <c r="CB114" i="2"/>
  <c r="CC114" i="2"/>
  <c r="N115" i="2"/>
  <c r="O114" i="2"/>
  <c r="P114" i="2"/>
  <c r="Q114" i="2"/>
  <c r="R114" i="2"/>
  <c r="GA114" i="2"/>
  <c r="GB114" i="2"/>
  <c r="GC114" i="2"/>
  <c r="GD114" i="2"/>
  <c r="GV114" i="2"/>
  <c r="GW114" i="2"/>
  <c r="GX114" i="2"/>
  <c r="GY114" i="2"/>
  <c r="AJ114" i="2"/>
  <c r="AK114" i="2"/>
  <c r="AL114" i="2"/>
  <c r="AM114" i="2"/>
  <c r="BS26" i="2"/>
  <c r="BE28" i="2"/>
  <c r="BF27" i="2"/>
  <c r="BG27" i="2"/>
  <c r="BH27" i="2"/>
  <c r="FE116" i="2"/>
  <c r="FF115" i="2"/>
  <c r="FG115" i="2"/>
  <c r="FH115" i="2"/>
  <c r="FI115" i="2"/>
  <c r="EJ116" i="2"/>
  <c r="EK115" i="2"/>
  <c r="EL115" i="2"/>
  <c r="EM115" i="2"/>
  <c r="EN115" i="2"/>
  <c r="DO116" i="2"/>
  <c r="DP115" i="2"/>
  <c r="DQ115" i="2"/>
  <c r="DR115" i="2"/>
  <c r="DS115" i="2"/>
  <c r="CT116" i="2"/>
  <c r="CU115" i="2"/>
  <c r="CV115" i="2"/>
  <c r="CW115" i="2"/>
  <c r="CX115" i="2"/>
  <c r="BY116" i="2"/>
  <c r="BZ115" i="2"/>
  <c r="CA115" i="2"/>
  <c r="CB115" i="2"/>
  <c r="CC115" i="2"/>
  <c r="N116" i="2"/>
  <c r="O115" i="2"/>
  <c r="P115" i="2"/>
  <c r="Q115" i="2"/>
  <c r="R115" i="2"/>
  <c r="GA115" i="2"/>
  <c r="GB115" i="2"/>
  <c r="GC115" i="2"/>
  <c r="GD115" i="2"/>
  <c r="GV115" i="2"/>
  <c r="GW115" i="2"/>
  <c r="GX115" i="2"/>
  <c r="GY115" i="2"/>
  <c r="AJ115" i="2"/>
  <c r="AK115" i="2"/>
  <c r="AL115" i="2"/>
  <c r="AM115" i="2"/>
  <c r="BE29" i="2"/>
  <c r="BS27" i="2"/>
  <c r="BF28" i="2"/>
  <c r="BG28" i="2"/>
  <c r="BH28" i="2"/>
  <c r="FE117" i="2"/>
  <c r="FF116" i="2"/>
  <c r="FG116" i="2"/>
  <c r="FH116" i="2"/>
  <c r="FI116" i="2"/>
  <c r="EJ117" i="2"/>
  <c r="EK116" i="2"/>
  <c r="EL116" i="2"/>
  <c r="EM116" i="2"/>
  <c r="EN116" i="2"/>
  <c r="DO117" i="2"/>
  <c r="DP116" i="2"/>
  <c r="DQ116" i="2"/>
  <c r="DR116" i="2"/>
  <c r="DS116" i="2"/>
  <c r="CT117" i="2"/>
  <c r="CU116" i="2"/>
  <c r="CV116" i="2"/>
  <c r="CW116" i="2"/>
  <c r="CX116" i="2"/>
  <c r="BY117" i="2"/>
  <c r="BZ116" i="2"/>
  <c r="CA116" i="2"/>
  <c r="CB116" i="2"/>
  <c r="CC116" i="2"/>
  <c r="N117" i="2"/>
  <c r="O116" i="2"/>
  <c r="P116" i="2"/>
  <c r="Q116" i="2"/>
  <c r="R116" i="2"/>
  <c r="GA116" i="2"/>
  <c r="GB116" i="2"/>
  <c r="GC116" i="2"/>
  <c r="GD116" i="2"/>
  <c r="GV116" i="2"/>
  <c r="GW116" i="2"/>
  <c r="GX116" i="2"/>
  <c r="GY116" i="2"/>
  <c r="AJ116" i="2"/>
  <c r="AK116" i="2"/>
  <c r="AL116" i="2"/>
  <c r="AM116" i="2"/>
  <c r="BS28" i="2"/>
  <c r="BE30" i="2"/>
  <c r="BF29" i="2"/>
  <c r="BG29" i="2"/>
  <c r="BH29" i="2"/>
  <c r="FE118" i="2"/>
  <c r="FF117" i="2"/>
  <c r="FG117" i="2"/>
  <c r="FH117" i="2"/>
  <c r="FI117" i="2"/>
  <c r="EJ118" i="2"/>
  <c r="EK117" i="2"/>
  <c r="EL117" i="2"/>
  <c r="EM117" i="2"/>
  <c r="EN117" i="2"/>
  <c r="DO118" i="2"/>
  <c r="DP117" i="2"/>
  <c r="DQ117" i="2"/>
  <c r="DR117" i="2"/>
  <c r="DS117" i="2"/>
  <c r="CT118" i="2"/>
  <c r="CU117" i="2"/>
  <c r="CV117" i="2"/>
  <c r="CW117" i="2"/>
  <c r="CX117" i="2"/>
  <c r="BY118" i="2"/>
  <c r="BZ117" i="2"/>
  <c r="CA117" i="2"/>
  <c r="CB117" i="2"/>
  <c r="CC117" i="2"/>
  <c r="N118" i="2"/>
  <c r="O117" i="2"/>
  <c r="P117" i="2"/>
  <c r="Q117" i="2"/>
  <c r="R117" i="2"/>
  <c r="GA117" i="2"/>
  <c r="GB117" i="2"/>
  <c r="GC117" i="2"/>
  <c r="GD117" i="2"/>
  <c r="GV117" i="2"/>
  <c r="GW117" i="2"/>
  <c r="GX117" i="2"/>
  <c r="GY117" i="2"/>
  <c r="AJ117" i="2"/>
  <c r="AK117" i="2"/>
  <c r="AL117" i="2"/>
  <c r="AM117" i="2"/>
  <c r="BF30" i="2"/>
  <c r="BG30" i="2"/>
  <c r="BH30" i="2"/>
  <c r="BE31" i="2"/>
  <c r="BS29" i="2"/>
  <c r="FE119" i="2"/>
  <c r="FF118" i="2"/>
  <c r="FG118" i="2"/>
  <c r="FH118" i="2"/>
  <c r="FI118" i="2"/>
  <c r="EJ119" i="2"/>
  <c r="EK118" i="2"/>
  <c r="EL118" i="2"/>
  <c r="EM118" i="2"/>
  <c r="EN118" i="2"/>
  <c r="DO119" i="2"/>
  <c r="DP118" i="2"/>
  <c r="DQ118" i="2"/>
  <c r="DR118" i="2"/>
  <c r="DS118" i="2"/>
  <c r="CT119" i="2"/>
  <c r="CU118" i="2"/>
  <c r="CV118" i="2"/>
  <c r="CW118" i="2"/>
  <c r="CX118" i="2"/>
  <c r="BY119" i="2"/>
  <c r="BZ118" i="2"/>
  <c r="CA118" i="2"/>
  <c r="CB118" i="2"/>
  <c r="CC118" i="2"/>
  <c r="N119" i="2"/>
  <c r="O118" i="2"/>
  <c r="P118" i="2"/>
  <c r="Q118" i="2"/>
  <c r="R118" i="2"/>
  <c r="GA118" i="2"/>
  <c r="GB118" i="2"/>
  <c r="GC118" i="2"/>
  <c r="GD118" i="2"/>
  <c r="GV118" i="2"/>
  <c r="GW118" i="2"/>
  <c r="GX118" i="2"/>
  <c r="GY118" i="2"/>
  <c r="AJ118" i="2"/>
  <c r="AK118" i="2"/>
  <c r="AL118" i="2"/>
  <c r="AM118" i="2"/>
  <c r="BF31" i="2"/>
  <c r="BG31" i="2"/>
  <c r="BH31" i="2"/>
  <c r="BS30" i="2"/>
  <c r="BE32" i="2"/>
  <c r="FE120" i="2"/>
  <c r="FF119" i="2"/>
  <c r="FG119" i="2"/>
  <c r="FH119" i="2"/>
  <c r="FI119" i="2"/>
  <c r="EJ120" i="2"/>
  <c r="EK119" i="2"/>
  <c r="EL119" i="2"/>
  <c r="EM119" i="2"/>
  <c r="EN119" i="2"/>
  <c r="DO120" i="2"/>
  <c r="DP119" i="2"/>
  <c r="DQ119" i="2"/>
  <c r="DR119" i="2"/>
  <c r="DS119" i="2"/>
  <c r="CT120" i="2"/>
  <c r="CU119" i="2"/>
  <c r="CV119" i="2"/>
  <c r="CW119" i="2"/>
  <c r="CX119" i="2"/>
  <c r="BY120" i="2"/>
  <c r="BZ119" i="2"/>
  <c r="CA119" i="2"/>
  <c r="CB119" i="2"/>
  <c r="CC119" i="2"/>
  <c r="N120" i="2"/>
  <c r="O119" i="2"/>
  <c r="P119" i="2"/>
  <c r="Q119" i="2"/>
  <c r="R119" i="2"/>
  <c r="GA119" i="2"/>
  <c r="GB119" i="2"/>
  <c r="GC119" i="2"/>
  <c r="GD119" i="2"/>
  <c r="GV119" i="2"/>
  <c r="GW119" i="2"/>
  <c r="GX119" i="2"/>
  <c r="GY119" i="2"/>
  <c r="AJ119" i="2"/>
  <c r="AK119" i="2"/>
  <c r="AL119" i="2"/>
  <c r="AM119" i="2"/>
  <c r="BF32" i="2"/>
  <c r="BG32" i="2"/>
  <c r="BH32" i="2"/>
  <c r="BE33" i="2"/>
  <c r="BS31" i="2"/>
  <c r="FE121" i="2"/>
  <c r="FF120" i="2"/>
  <c r="FG120" i="2"/>
  <c r="FH120" i="2"/>
  <c r="FI120" i="2"/>
  <c r="EJ121" i="2"/>
  <c r="EK120" i="2"/>
  <c r="EL120" i="2"/>
  <c r="EM120" i="2"/>
  <c r="EN120" i="2"/>
  <c r="DO121" i="2"/>
  <c r="DP120" i="2"/>
  <c r="DQ120" i="2"/>
  <c r="DR120" i="2"/>
  <c r="DS120" i="2"/>
  <c r="CT121" i="2"/>
  <c r="CU120" i="2"/>
  <c r="CV120" i="2"/>
  <c r="CW120" i="2"/>
  <c r="CX120" i="2"/>
  <c r="BY121" i="2"/>
  <c r="BZ120" i="2"/>
  <c r="CA120" i="2"/>
  <c r="CB120" i="2"/>
  <c r="CC120" i="2"/>
  <c r="N121" i="2"/>
  <c r="O120" i="2"/>
  <c r="P120" i="2"/>
  <c r="Q120" i="2"/>
  <c r="R120" i="2"/>
  <c r="GA120" i="2"/>
  <c r="GB120" i="2"/>
  <c r="GC120" i="2"/>
  <c r="GD120" i="2"/>
  <c r="GV120" i="2"/>
  <c r="GW120" i="2"/>
  <c r="GX120" i="2"/>
  <c r="GY120" i="2"/>
  <c r="AJ120" i="2"/>
  <c r="AK120" i="2"/>
  <c r="AL120" i="2"/>
  <c r="AM120" i="2"/>
  <c r="BS32" i="2"/>
  <c r="BE34" i="2"/>
  <c r="BF33" i="2"/>
  <c r="BG33" i="2"/>
  <c r="BH33" i="2"/>
  <c r="BJ3" i="2"/>
  <c r="FE122" i="2"/>
  <c r="FF121" i="2"/>
  <c r="FG121" i="2"/>
  <c r="FH121" i="2"/>
  <c r="FI121" i="2"/>
  <c r="EJ122" i="2"/>
  <c r="EK121" i="2"/>
  <c r="EL121" i="2"/>
  <c r="EM121" i="2"/>
  <c r="EN121" i="2"/>
  <c r="DO122" i="2"/>
  <c r="DP121" i="2"/>
  <c r="DQ121" i="2"/>
  <c r="DR121" i="2"/>
  <c r="DS121" i="2"/>
  <c r="CT122" i="2"/>
  <c r="CU121" i="2"/>
  <c r="CV121" i="2"/>
  <c r="CW121" i="2"/>
  <c r="CX121" i="2"/>
  <c r="BY122" i="2"/>
  <c r="BZ121" i="2"/>
  <c r="CA121" i="2"/>
  <c r="CB121" i="2"/>
  <c r="CC121" i="2"/>
  <c r="N122" i="2"/>
  <c r="O121" i="2"/>
  <c r="P121" i="2"/>
  <c r="Q121" i="2"/>
  <c r="R121" i="2"/>
  <c r="GA121" i="2"/>
  <c r="GB121" i="2"/>
  <c r="GC121" i="2"/>
  <c r="GD121" i="2"/>
  <c r="GV121" i="2"/>
  <c r="GW121" i="2"/>
  <c r="GX121" i="2"/>
  <c r="GY121" i="2"/>
  <c r="AJ121" i="2"/>
  <c r="AK121" i="2"/>
  <c r="AL121" i="2"/>
  <c r="AM121" i="2"/>
  <c r="D8" i="4"/>
  <c r="BF34" i="2"/>
  <c r="BG34" i="2"/>
  <c r="BH34" i="2"/>
  <c r="BE35" i="2"/>
  <c r="BS33" i="2"/>
  <c r="H8" i="4"/>
  <c r="FE123" i="2"/>
  <c r="FF122" i="2"/>
  <c r="FG122" i="2"/>
  <c r="FH122" i="2"/>
  <c r="FI122" i="2"/>
  <c r="EJ123" i="2"/>
  <c r="EK122" i="2"/>
  <c r="EL122" i="2"/>
  <c r="EM122" i="2"/>
  <c r="EN122" i="2"/>
  <c r="DO123" i="2"/>
  <c r="DP122" i="2"/>
  <c r="DQ122" i="2"/>
  <c r="DR122" i="2"/>
  <c r="DS122" i="2"/>
  <c r="CT123" i="2"/>
  <c r="CU122" i="2"/>
  <c r="CV122" i="2"/>
  <c r="CW122" i="2"/>
  <c r="CX122" i="2"/>
  <c r="BY123" i="2"/>
  <c r="BZ122" i="2"/>
  <c r="CA122" i="2"/>
  <c r="CB122" i="2"/>
  <c r="CC122" i="2"/>
  <c r="N123" i="2"/>
  <c r="O122" i="2"/>
  <c r="P122" i="2"/>
  <c r="Q122" i="2"/>
  <c r="R122" i="2"/>
  <c r="GA122" i="2"/>
  <c r="GB122" i="2"/>
  <c r="GC122" i="2"/>
  <c r="GD122" i="2"/>
  <c r="GV122" i="2"/>
  <c r="GW122" i="2"/>
  <c r="GX122" i="2"/>
  <c r="GY122" i="2"/>
  <c r="AJ122" i="2"/>
  <c r="AK122" i="2"/>
  <c r="AL122" i="2"/>
  <c r="AM122" i="2"/>
  <c r="I8" i="4"/>
  <c r="BS34" i="2"/>
  <c r="BE36" i="2"/>
  <c r="BF35" i="2"/>
  <c r="BG35" i="2"/>
  <c r="BH35" i="2"/>
  <c r="FE124" i="2"/>
  <c r="FF123" i="2"/>
  <c r="FG123" i="2"/>
  <c r="FH123" i="2"/>
  <c r="FI123" i="2"/>
  <c r="EJ124" i="2"/>
  <c r="EK123" i="2"/>
  <c r="EL123" i="2"/>
  <c r="EM123" i="2"/>
  <c r="EN123" i="2"/>
  <c r="DO124" i="2"/>
  <c r="DP123" i="2"/>
  <c r="DQ123" i="2"/>
  <c r="DR123" i="2"/>
  <c r="DS123" i="2"/>
  <c r="CT124" i="2"/>
  <c r="CU123" i="2"/>
  <c r="CV123" i="2"/>
  <c r="CW123" i="2"/>
  <c r="CX123" i="2"/>
  <c r="BY124" i="2"/>
  <c r="BZ123" i="2"/>
  <c r="CA123" i="2"/>
  <c r="CB123" i="2"/>
  <c r="CC123" i="2"/>
  <c r="N124" i="2"/>
  <c r="O123" i="2"/>
  <c r="P123" i="2"/>
  <c r="Q123" i="2"/>
  <c r="R123" i="2"/>
  <c r="GA123" i="2"/>
  <c r="GB123" i="2"/>
  <c r="GC123" i="2"/>
  <c r="GD123" i="2"/>
  <c r="GV123" i="2"/>
  <c r="GW123" i="2"/>
  <c r="GX123" i="2"/>
  <c r="GY123" i="2"/>
  <c r="AJ123" i="2"/>
  <c r="AK123" i="2"/>
  <c r="AL123" i="2"/>
  <c r="AM123" i="2"/>
  <c r="BE37" i="2"/>
  <c r="BS35" i="2"/>
  <c r="BF36" i="2"/>
  <c r="BG36" i="2"/>
  <c r="BH36" i="2"/>
  <c r="FE125" i="2"/>
  <c r="FF124" i="2"/>
  <c r="FG124" i="2"/>
  <c r="FH124" i="2"/>
  <c r="FI124" i="2"/>
  <c r="EJ125" i="2"/>
  <c r="EK124" i="2"/>
  <c r="EL124" i="2"/>
  <c r="EM124" i="2"/>
  <c r="EN124" i="2"/>
  <c r="DO125" i="2"/>
  <c r="DP124" i="2"/>
  <c r="DQ124" i="2"/>
  <c r="DR124" i="2"/>
  <c r="DS124" i="2"/>
  <c r="CT125" i="2"/>
  <c r="CU124" i="2"/>
  <c r="CV124" i="2"/>
  <c r="CW124" i="2"/>
  <c r="CX124" i="2"/>
  <c r="BY125" i="2"/>
  <c r="BZ124" i="2"/>
  <c r="CA124" i="2"/>
  <c r="CB124" i="2"/>
  <c r="CC124" i="2"/>
  <c r="N125" i="2"/>
  <c r="O124" i="2"/>
  <c r="P124" i="2"/>
  <c r="Q124" i="2"/>
  <c r="R124" i="2"/>
  <c r="GA124" i="2"/>
  <c r="GB124" i="2"/>
  <c r="GC124" i="2"/>
  <c r="GD124" i="2"/>
  <c r="GV124" i="2"/>
  <c r="GW124" i="2"/>
  <c r="GX124" i="2"/>
  <c r="GY124" i="2"/>
  <c r="AJ124" i="2"/>
  <c r="AK124" i="2"/>
  <c r="AL124" i="2"/>
  <c r="AM124" i="2"/>
  <c r="BS36" i="2"/>
  <c r="BE38" i="2"/>
  <c r="BF37" i="2"/>
  <c r="BG37" i="2"/>
  <c r="BH37" i="2"/>
  <c r="FE126" i="2"/>
  <c r="FF125" i="2"/>
  <c r="FG125" i="2"/>
  <c r="FH125" i="2"/>
  <c r="FI125" i="2"/>
  <c r="EJ126" i="2"/>
  <c r="EK125" i="2"/>
  <c r="EL125" i="2"/>
  <c r="EM125" i="2"/>
  <c r="EN125" i="2"/>
  <c r="DO126" i="2"/>
  <c r="DP125" i="2"/>
  <c r="DQ125" i="2"/>
  <c r="DR125" i="2"/>
  <c r="DS125" i="2"/>
  <c r="CT126" i="2"/>
  <c r="CU125" i="2"/>
  <c r="CV125" i="2"/>
  <c r="CW125" i="2"/>
  <c r="CX125" i="2"/>
  <c r="BY126" i="2"/>
  <c r="BZ125" i="2"/>
  <c r="CA125" i="2"/>
  <c r="CB125" i="2"/>
  <c r="CC125" i="2"/>
  <c r="N126" i="2"/>
  <c r="O125" i="2"/>
  <c r="P125" i="2"/>
  <c r="Q125" i="2"/>
  <c r="R125" i="2"/>
  <c r="GA125" i="2"/>
  <c r="GB125" i="2"/>
  <c r="GC125" i="2"/>
  <c r="GD125" i="2"/>
  <c r="GV125" i="2"/>
  <c r="GW125" i="2"/>
  <c r="GX125" i="2"/>
  <c r="GY125" i="2"/>
  <c r="AJ125" i="2"/>
  <c r="AK125" i="2"/>
  <c r="AL125" i="2"/>
  <c r="AM125" i="2"/>
  <c r="BS37" i="2"/>
  <c r="BE39" i="2"/>
  <c r="BF38" i="2"/>
  <c r="BG38" i="2"/>
  <c r="BH38" i="2"/>
  <c r="FE127" i="2"/>
  <c r="FF126" i="2"/>
  <c r="FG126" i="2"/>
  <c r="FH126" i="2"/>
  <c r="FI126" i="2"/>
  <c r="EJ127" i="2"/>
  <c r="EK126" i="2"/>
  <c r="EL126" i="2"/>
  <c r="EM126" i="2"/>
  <c r="EN126" i="2"/>
  <c r="DO127" i="2"/>
  <c r="DP126" i="2"/>
  <c r="DQ126" i="2"/>
  <c r="DR126" i="2"/>
  <c r="DS126" i="2"/>
  <c r="CT127" i="2"/>
  <c r="CU126" i="2"/>
  <c r="CV126" i="2"/>
  <c r="CW126" i="2"/>
  <c r="CX126" i="2"/>
  <c r="BY127" i="2"/>
  <c r="BZ126" i="2"/>
  <c r="CA126" i="2"/>
  <c r="CB126" i="2"/>
  <c r="CC126" i="2"/>
  <c r="N127" i="2"/>
  <c r="O126" i="2"/>
  <c r="P126" i="2"/>
  <c r="Q126" i="2"/>
  <c r="R126" i="2"/>
  <c r="GA126" i="2"/>
  <c r="GB126" i="2"/>
  <c r="GC126" i="2"/>
  <c r="GD126" i="2"/>
  <c r="GV126" i="2"/>
  <c r="GW126" i="2"/>
  <c r="GX126" i="2"/>
  <c r="GY126" i="2"/>
  <c r="AJ126" i="2"/>
  <c r="AK126" i="2"/>
  <c r="AL126" i="2"/>
  <c r="AM126" i="2"/>
  <c r="BS38" i="2"/>
  <c r="BE40" i="2"/>
  <c r="BF39" i="2"/>
  <c r="BG39" i="2"/>
  <c r="BH39" i="2"/>
  <c r="FE128" i="2"/>
  <c r="FF127" i="2"/>
  <c r="FG127" i="2"/>
  <c r="FH127" i="2"/>
  <c r="FI127" i="2"/>
  <c r="EJ128" i="2"/>
  <c r="EK127" i="2"/>
  <c r="EL127" i="2"/>
  <c r="EM127" i="2"/>
  <c r="EN127" i="2"/>
  <c r="DO128" i="2"/>
  <c r="DP127" i="2"/>
  <c r="DQ127" i="2"/>
  <c r="DR127" i="2"/>
  <c r="DS127" i="2"/>
  <c r="CT128" i="2"/>
  <c r="CU127" i="2"/>
  <c r="CV127" i="2"/>
  <c r="CW127" i="2"/>
  <c r="CX127" i="2"/>
  <c r="BY128" i="2"/>
  <c r="BZ127" i="2"/>
  <c r="CA127" i="2"/>
  <c r="CB127" i="2"/>
  <c r="CC127" i="2"/>
  <c r="N128" i="2"/>
  <c r="O127" i="2"/>
  <c r="P127" i="2"/>
  <c r="Q127" i="2"/>
  <c r="R127" i="2"/>
  <c r="GA127" i="2"/>
  <c r="GB127" i="2"/>
  <c r="GC127" i="2"/>
  <c r="GD127" i="2"/>
  <c r="GV127" i="2"/>
  <c r="GW127" i="2"/>
  <c r="GX127" i="2"/>
  <c r="GY127" i="2"/>
  <c r="AJ127" i="2"/>
  <c r="AK127" i="2"/>
  <c r="AL127" i="2"/>
  <c r="AM127" i="2"/>
  <c r="BS39" i="2"/>
  <c r="BE41" i="2"/>
  <c r="BF40" i="2"/>
  <c r="BG40" i="2"/>
  <c r="BH40" i="2"/>
  <c r="FE129" i="2"/>
  <c r="FF128" i="2"/>
  <c r="FG128" i="2"/>
  <c r="FH128" i="2"/>
  <c r="FI128" i="2"/>
  <c r="EJ129" i="2"/>
  <c r="EK128" i="2"/>
  <c r="EL128" i="2"/>
  <c r="EM128" i="2"/>
  <c r="EN128" i="2"/>
  <c r="DO129" i="2"/>
  <c r="DP128" i="2"/>
  <c r="DQ128" i="2"/>
  <c r="DR128" i="2"/>
  <c r="DS128" i="2"/>
  <c r="CT129" i="2"/>
  <c r="CU128" i="2"/>
  <c r="CV128" i="2"/>
  <c r="CW128" i="2"/>
  <c r="CX128" i="2"/>
  <c r="BY129" i="2"/>
  <c r="BZ128" i="2"/>
  <c r="CA128" i="2"/>
  <c r="CB128" i="2"/>
  <c r="CC128" i="2"/>
  <c r="N129" i="2"/>
  <c r="O128" i="2"/>
  <c r="P128" i="2"/>
  <c r="Q128" i="2"/>
  <c r="R128" i="2"/>
  <c r="GA128" i="2"/>
  <c r="GB128" i="2"/>
  <c r="GC128" i="2"/>
  <c r="GD128" i="2"/>
  <c r="GV128" i="2"/>
  <c r="GW128" i="2"/>
  <c r="GX128" i="2"/>
  <c r="GY128" i="2"/>
  <c r="AJ128" i="2"/>
  <c r="AK128" i="2"/>
  <c r="AL128" i="2"/>
  <c r="AM128" i="2"/>
  <c r="BS40" i="2"/>
  <c r="BE42" i="2"/>
  <c r="BF41" i="2"/>
  <c r="BG41" i="2"/>
  <c r="BH41" i="2"/>
  <c r="FE130" i="2"/>
  <c r="FF129" i="2"/>
  <c r="FG129" i="2"/>
  <c r="FH129" i="2"/>
  <c r="FI129" i="2"/>
  <c r="EJ130" i="2"/>
  <c r="EK129" i="2"/>
  <c r="EL129" i="2"/>
  <c r="EM129" i="2"/>
  <c r="EN129" i="2"/>
  <c r="DO130" i="2"/>
  <c r="DP129" i="2"/>
  <c r="DQ129" i="2"/>
  <c r="DR129" i="2"/>
  <c r="DS129" i="2"/>
  <c r="CT130" i="2"/>
  <c r="CU129" i="2"/>
  <c r="CV129" i="2"/>
  <c r="CW129" i="2"/>
  <c r="CX129" i="2"/>
  <c r="BY130" i="2"/>
  <c r="BZ129" i="2"/>
  <c r="CA129" i="2"/>
  <c r="CB129" i="2"/>
  <c r="CC129" i="2"/>
  <c r="N130" i="2"/>
  <c r="O129" i="2"/>
  <c r="P129" i="2"/>
  <c r="Q129" i="2"/>
  <c r="R129" i="2"/>
  <c r="GA129" i="2"/>
  <c r="GB129" i="2"/>
  <c r="GC129" i="2"/>
  <c r="GD129" i="2"/>
  <c r="GV129" i="2"/>
  <c r="GW129" i="2"/>
  <c r="GX129" i="2"/>
  <c r="GY129" i="2"/>
  <c r="AJ129" i="2"/>
  <c r="AK129" i="2"/>
  <c r="AL129" i="2"/>
  <c r="AM129" i="2"/>
  <c r="BS41" i="2"/>
  <c r="BE43" i="2"/>
  <c r="BF42" i="2"/>
  <c r="BG42" i="2"/>
  <c r="BH42" i="2"/>
  <c r="FE131" i="2"/>
  <c r="FF130" i="2"/>
  <c r="FG130" i="2"/>
  <c r="FH130" i="2"/>
  <c r="FI130" i="2"/>
  <c r="EJ131" i="2"/>
  <c r="EK130" i="2"/>
  <c r="EL130" i="2"/>
  <c r="EM130" i="2"/>
  <c r="EN130" i="2"/>
  <c r="DO131" i="2"/>
  <c r="DP130" i="2"/>
  <c r="DQ130" i="2"/>
  <c r="DR130" i="2"/>
  <c r="DS130" i="2"/>
  <c r="CT131" i="2"/>
  <c r="CU130" i="2"/>
  <c r="CV130" i="2"/>
  <c r="CW130" i="2"/>
  <c r="CX130" i="2"/>
  <c r="BY131" i="2"/>
  <c r="BZ130" i="2"/>
  <c r="CA130" i="2"/>
  <c r="CB130" i="2"/>
  <c r="CC130" i="2"/>
  <c r="N131" i="2"/>
  <c r="O130" i="2"/>
  <c r="P130" i="2"/>
  <c r="Q130" i="2"/>
  <c r="R130" i="2"/>
  <c r="GA130" i="2"/>
  <c r="GB130" i="2"/>
  <c r="GC130" i="2"/>
  <c r="GD130" i="2"/>
  <c r="GV130" i="2"/>
  <c r="GW130" i="2"/>
  <c r="GX130" i="2"/>
  <c r="GY130" i="2"/>
  <c r="AJ130" i="2"/>
  <c r="AK130" i="2"/>
  <c r="AL130" i="2"/>
  <c r="AM130" i="2"/>
  <c r="BS42" i="2"/>
  <c r="BE44" i="2"/>
  <c r="BF43" i="2"/>
  <c r="BG43" i="2"/>
  <c r="BH43" i="2"/>
  <c r="FE132" i="2"/>
  <c r="FF131" i="2"/>
  <c r="FG131" i="2"/>
  <c r="FH131" i="2"/>
  <c r="FI131" i="2"/>
  <c r="EJ132" i="2"/>
  <c r="EK131" i="2"/>
  <c r="EL131" i="2"/>
  <c r="EM131" i="2"/>
  <c r="EN131" i="2"/>
  <c r="DO132" i="2"/>
  <c r="DP131" i="2"/>
  <c r="DQ131" i="2"/>
  <c r="DR131" i="2"/>
  <c r="DS131" i="2"/>
  <c r="CT132" i="2"/>
  <c r="CU131" i="2"/>
  <c r="CV131" i="2"/>
  <c r="CW131" i="2"/>
  <c r="CX131" i="2"/>
  <c r="BY132" i="2"/>
  <c r="BZ131" i="2"/>
  <c r="CA131" i="2"/>
  <c r="CB131" i="2"/>
  <c r="CC131" i="2"/>
  <c r="N132" i="2"/>
  <c r="O131" i="2"/>
  <c r="P131" i="2"/>
  <c r="Q131" i="2"/>
  <c r="R131" i="2"/>
  <c r="GA131" i="2"/>
  <c r="GB131" i="2"/>
  <c r="GC131" i="2"/>
  <c r="GD131" i="2"/>
  <c r="GV131" i="2"/>
  <c r="GW131" i="2"/>
  <c r="GX131" i="2"/>
  <c r="GY131" i="2"/>
  <c r="AJ131" i="2"/>
  <c r="AK131" i="2"/>
  <c r="AL131" i="2"/>
  <c r="AM131" i="2"/>
  <c r="BS43" i="2"/>
  <c r="BE45" i="2"/>
  <c r="BF44" i="2"/>
  <c r="BG44" i="2"/>
  <c r="BH44" i="2"/>
  <c r="FE133" i="2"/>
  <c r="FF132" i="2"/>
  <c r="FG132" i="2"/>
  <c r="FH132" i="2"/>
  <c r="FI132" i="2"/>
  <c r="EJ133" i="2"/>
  <c r="EK132" i="2"/>
  <c r="EL132" i="2"/>
  <c r="EM132" i="2"/>
  <c r="EN132" i="2"/>
  <c r="DO133" i="2"/>
  <c r="DP132" i="2"/>
  <c r="DQ132" i="2"/>
  <c r="DR132" i="2"/>
  <c r="DS132" i="2"/>
  <c r="CT133" i="2"/>
  <c r="CU132" i="2"/>
  <c r="CV132" i="2"/>
  <c r="CW132" i="2"/>
  <c r="CX132" i="2"/>
  <c r="BY133" i="2"/>
  <c r="BZ132" i="2"/>
  <c r="CA132" i="2"/>
  <c r="CB132" i="2"/>
  <c r="CC132" i="2"/>
  <c r="N133" i="2"/>
  <c r="O132" i="2"/>
  <c r="P132" i="2"/>
  <c r="Q132" i="2"/>
  <c r="R132" i="2"/>
  <c r="GA132" i="2"/>
  <c r="GB132" i="2"/>
  <c r="GC132" i="2"/>
  <c r="GD132" i="2"/>
  <c r="GV132" i="2"/>
  <c r="GW132" i="2"/>
  <c r="GX132" i="2"/>
  <c r="GY132" i="2"/>
  <c r="AJ132" i="2"/>
  <c r="AK132" i="2"/>
  <c r="AL132" i="2"/>
  <c r="AM132" i="2"/>
  <c r="BS44" i="2"/>
  <c r="BE46" i="2"/>
  <c r="BF45" i="2"/>
  <c r="BG45" i="2"/>
  <c r="BH45" i="2"/>
  <c r="FE134" i="2"/>
  <c r="FF133" i="2"/>
  <c r="FG133" i="2"/>
  <c r="FH133" i="2"/>
  <c r="FI133" i="2"/>
  <c r="EJ134" i="2"/>
  <c r="EK133" i="2"/>
  <c r="EL133" i="2"/>
  <c r="EM133" i="2"/>
  <c r="EN133" i="2"/>
  <c r="DO134" i="2"/>
  <c r="DP133" i="2"/>
  <c r="DQ133" i="2"/>
  <c r="DR133" i="2"/>
  <c r="DS133" i="2"/>
  <c r="CT134" i="2"/>
  <c r="CU133" i="2"/>
  <c r="CV133" i="2"/>
  <c r="CW133" i="2"/>
  <c r="CX133" i="2"/>
  <c r="BY134" i="2"/>
  <c r="BZ133" i="2"/>
  <c r="CA133" i="2"/>
  <c r="CB133" i="2"/>
  <c r="CC133" i="2"/>
  <c r="N134" i="2"/>
  <c r="O133" i="2"/>
  <c r="P133" i="2"/>
  <c r="Q133" i="2"/>
  <c r="R133" i="2"/>
  <c r="GA133" i="2"/>
  <c r="GB133" i="2"/>
  <c r="GC133" i="2"/>
  <c r="GD133" i="2"/>
  <c r="GV133" i="2"/>
  <c r="GW133" i="2"/>
  <c r="GX133" i="2"/>
  <c r="GY133" i="2"/>
  <c r="AJ133" i="2"/>
  <c r="AK133" i="2"/>
  <c r="AL133" i="2"/>
  <c r="AM133" i="2"/>
  <c r="BS45" i="2"/>
  <c r="BE47" i="2"/>
  <c r="BF46" i="2"/>
  <c r="BG46" i="2"/>
  <c r="BH46" i="2"/>
  <c r="FE135" i="2"/>
  <c r="FF134" i="2"/>
  <c r="FG134" i="2"/>
  <c r="FH134" i="2"/>
  <c r="FI134" i="2"/>
  <c r="EJ135" i="2"/>
  <c r="EK134" i="2"/>
  <c r="EL134" i="2"/>
  <c r="EM134" i="2"/>
  <c r="EN134" i="2"/>
  <c r="DO135" i="2"/>
  <c r="DP134" i="2"/>
  <c r="DQ134" i="2"/>
  <c r="DR134" i="2"/>
  <c r="DS134" i="2"/>
  <c r="CT135" i="2"/>
  <c r="CU134" i="2"/>
  <c r="CV134" i="2"/>
  <c r="CW134" i="2"/>
  <c r="CX134" i="2"/>
  <c r="BY135" i="2"/>
  <c r="BZ134" i="2"/>
  <c r="CA134" i="2"/>
  <c r="CB134" i="2"/>
  <c r="CC134" i="2"/>
  <c r="N135" i="2"/>
  <c r="O134" i="2"/>
  <c r="P134" i="2"/>
  <c r="Q134" i="2"/>
  <c r="R134" i="2"/>
  <c r="GA134" i="2"/>
  <c r="GB134" i="2"/>
  <c r="GC134" i="2"/>
  <c r="GD134" i="2"/>
  <c r="GV134" i="2"/>
  <c r="GW134" i="2"/>
  <c r="GX134" i="2"/>
  <c r="GY134" i="2"/>
  <c r="AJ134" i="2"/>
  <c r="AK134" i="2"/>
  <c r="AL134" i="2"/>
  <c r="AM134" i="2"/>
  <c r="BS46" i="2"/>
  <c r="BE48" i="2"/>
  <c r="BF47" i="2"/>
  <c r="BG47" i="2"/>
  <c r="BH47" i="2"/>
  <c r="FE136" i="2"/>
  <c r="FF135" i="2"/>
  <c r="FG135" i="2"/>
  <c r="FH135" i="2"/>
  <c r="FI135" i="2"/>
  <c r="EJ136" i="2"/>
  <c r="EK135" i="2"/>
  <c r="EL135" i="2"/>
  <c r="EM135" i="2"/>
  <c r="EN135" i="2"/>
  <c r="DO136" i="2"/>
  <c r="DP135" i="2"/>
  <c r="DQ135" i="2"/>
  <c r="DR135" i="2"/>
  <c r="DS135" i="2"/>
  <c r="CT136" i="2"/>
  <c r="CU135" i="2"/>
  <c r="CV135" i="2"/>
  <c r="CW135" i="2"/>
  <c r="CX135" i="2"/>
  <c r="BY136" i="2"/>
  <c r="BZ135" i="2"/>
  <c r="CA135" i="2"/>
  <c r="CB135" i="2"/>
  <c r="CC135" i="2"/>
  <c r="N136" i="2"/>
  <c r="O135" i="2"/>
  <c r="P135" i="2"/>
  <c r="Q135" i="2"/>
  <c r="R135" i="2"/>
  <c r="GA135" i="2"/>
  <c r="GB135" i="2"/>
  <c r="GC135" i="2"/>
  <c r="GD135" i="2"/>
  <c r="GV135" i="2"/>
  <c r="GW135" i="2"/>
  <c r="GX135" i="2"/>
  <c r="GY135" i="2"/>
  <c r="AJ135" i="2"/>
  <c r="AK135" i="2"/>
  <c r="AL135" i="2"/>
  <c r="AM135" i="2"/>
  <c r="BE49" i="2"/>
  <c r="BS47" i="2"/>
  <c r="BF48" i="2"/>
  <c r="BG48" i="2"/>
  <c r="BH48" i="2"/>
  <c r="FE137" i="2"/>
  <c r="FF136" i="2"/>
  <c r="FG136" i="2"/>
  <c r="FH136" i="2"/>
  <c r="FI136" i="2"/>
  <c r="EJ137" i="2"/>
  <c r="EK136" i="2"/>
  <c r="EL136" i="2"/>
  <c r="EM136" i="2"/>
  <c r="EN136" i="2"/>
  <c r="DO137" i="2"/>
  <c r="DP136" i="2"/>
  <c r="DQ136" i="2"/>
  <c r="DR136" i="2"/>
  <c r="DS136" i="2"/>
  <c r="CT137" i="2"/>
  <c r="CU136" i="2"/>
  <c r="CV136" i="2"/>
  <c r="CW136" i="2"/>
  <c r="CX136" i="2"/>
  <c r="BY137" i="2"/>
  <c r="BZ136" i="2"/>
  <c r="CA136" i="2"/>
  <c r="CB136" i="2"/>
  <c r="CC136" i="2"/>
  <c r="N137" i="2"/>
  <c r="O136" i="2"/>
  <c r="P136" i="2"/>
  <c r="Q136" i="2"/>
  <c r="R136" i="2"/>
  <c r="GA136" i="2"/>
  <c r="GB136" i="2"/>
  <c r="GC136" i="2"/>
  <c r="GD136" i="2"/>
  <c r="GV136" i="2"/>
  <c r="GW136" i="2"/>
  <c r="GX136" i="2"/>
  <c r="GY136" i="2"/>
  <c r="AJ136" i="2"/>
  <c r="AK136" i="2"/>
  <c r="AL136" i="2"/>
  <c r="AM136" i="2"/>
  <c r="BS48" i="2"/>
  <c r="BE50" i="2"/>
  <c r="BF49" i="2"/>
  <c r="BG49" i="2"/>
  <c r="BH49" i="2"/>
  <c r="FE138" i="2"/>
  <c r="FF137" i="2"/>
  <c r="FG137" i="2"/>
  <c r="FH137" i="2"/>
  <c r="FI137" i="2"/>
  <c r="EJ138" i="2"/>
  <c r="EK137" i="2"/>
  <c r="EL137" i="2"/>
  <c r="EM137" i="2"/>
  <c r="EN137" i="2"/>
  <c r="DO138" i="2"/>
  <c r="DP137" i="2"/>
  <c r="DQ137" i="2"/>
  <c r="DR137" i="2"/>
  <c r="DS137" i="2"/>
  <c r="CT138" i="2"/>
  <c r="CU137" i="2"/>
  <c r="CV137" i="2"/>
  <c r="CW137" i="2"/>
  <c r="CX137" i="2"/>
  <c r="BY138" i="2"/>
  <c r="BZ137" i="2"/>
  <c r="CA137" i="2"/>
  <c r="CB137" i="2"/>
  <c r="CC137" i="2"/>
  <c r="N138" i="2"/>
  <c r="O137" i="2"/>
  <c r="P137" i="2"/>
  <c r="Q137" i="2"/>
  <c r="R137" i="2"/>
  <c r="GA137" i="2"/>
  <c r="GB137" i="2"/>
  <c r="GC137" i="2"/>
  <c r="GD137" i="2"/>
  <c r="GV137" i="2"/>
  <c r="GW137" i="2"/>
  <c r="GX137" i="2"/>
  <c r="GY137" i="2"/>
  <c r="AJ137" i="2"/>
  <c r="AK137" i="2"/>
  <c r="AL137" i="2"/>
  <c r="AM137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/>
  <c r="E11" i="4"/>
  <c r="F11" i="4"/>
  <c r="G11" i="4"/>
  <c r="L11" i="4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/>
  <c r="E12" i="4"/>
  <c r="F12" i="4"/>
  <c r="G12" i="4"/>
  <c r="L12" i="4"/>
  <c r="BE51" i="2"/>
  <c r="BS49" i="2"/>
  <c r="BF50" i="2"/>
  <c r="BG50" i="2"/>
  <c r="BH50" i="2"/>
  <c r="FE139" i="2"/>
  <c r="FF138" i="2"/>
  <c r="FG138" i="2"/>
  <c r="FH138" i="2"/>
  <c r="FI138" i="2"/>
  <c r="EJ139" i="2"/>
  <c r="EK138" i="2"/>
  <c r="EL138" i="2"/>
  <c r="EM138" i="2"/>
  <c r="EN138" i="2"/>
  <c r="DO139" i="2"/>
  <c r="DP138" i="2"/>
  <c r="DQ138" i="2"/>
  <c r="DR138" i="2"/>
  <c r="DS138" i="2"/>
  <c r="CT139" i="2"/>
  <c r="CU138" i="2"/>
  <c r="CV138" i="2"/>
  <c r="CW138" i="2"/>
  <c r="CX138" i="2"/>
  <c r="BY139" i="2"/>
  <c r="BZ138" i="2"/>
  <c r="CA138" i="2"/>
  <c r="CB138" i="2"/>
  <c r="CC138" i="2"/>
  <c r="N139" i="2"/>
  <c r="O138" i="2"/>
  <c r="P138" i="2"/>
  <c r="Q138" i="2"/>
  <c r="R138" i="2"/>
  <c r="GA138" i="2"/>
  <c r="GB138" i="2"/>
  <c r="GC138" i="2"/>
  <c r="GD138" i="2"/>
  <c r="GV138" i="2"/>
  <c r="GW138" i="2"/>
  <c r="GX138" i="2"/>
  <c r="GY138" i="2"/>
  <c r="AJ138" i="2"/>
  <c r="AK138" i="2"/>
  <c r="AL138" i="2"/>
  <c r="AM138" i="2"/>
  <c r="BS50" i="2"/>
  <c r="BE52" i="2"/>
  <c r="BF51" i="2"/>
  <c r="BG51" i="2"/>
  <c r="BH51" i="2"/>
  <c r="FE140" i="2"/>
  <c r="FF139" i="2"/>
  <c r="FG139" i="2"/>
  <c r="FH139" i="2"/>
  <c r="FI139" i="2"/>
  <c r="EJ140" i="2"/>
  <c r="EK139" i="2"/>
  <c r="EL139" i="2"/>
  <c r="EM139" i="2"/>
  <c r="EN139" i="2"/>
  <c r="DO140" i="2"/>
  <c r="DP139" i="2"/>
  <c r="DQ139" i="2"/>
  <c r="DR139" i="2"/>
  <c r="DS139" i="2"/>
  <c r="CT140" i="2"/>
  <c r="CU139" i="2"/>
  <c r="CV139" i="2"/>
  <c r="CW139" i="2"/>
  <c r="CX139" i="2"/>
  <c r="BY140" i="2"/>
  <c r="BZ139" i="2"/>
  <c r="CA139" i="2"/>
  <c r="CB139" i="2"/>
  <c r="CC139" i="2"/>
  <c r="N140" i="2"/>
  <c r="O139" i="2"/>
  <c r="P139" i="2"/>
  <c r="Q139" i="2"/>
  <c r="R139" i="2"/>
  <c r="GA139" i="2"/>
  <c r="GB139" i="2"/>
  <c r="GC139" i="2"/>
  <c r="GD139" i="2"/>
  <c r="GV139" i="2"/>
  <c r="GW139" i="2"/>
  <c r="GX139" i="2"/>
  <c r="GY139" i="2"/>
  <c r="AJ139" i="2"/>
  <c r="AK139" i="2"/>
  <c r="AL139" i="2"/>
  <c r="AM139" i="2"/>
  <c r="BE53" i="2"/>
  <c r="BS51" i="2"/>
  <c r="BF52" i="2"/>
  <c r="BG52" i="2"/>
  <c r="BH52" i="2"/>
  <c r="FE141" i="2"/>
  <c r="FF140" i="2"/>
  <c r="FG140" i="2"/>
  <c r="FH140" i="2"/>
  <c r="FI140" i="2"/>
  <c r="EJ141" i="2"/>
  <c r="EK140" i="2"/>
  <c r="EL140" i="2"/>
  <c r="EM140" i="2"/>
  <c r="EN140" i="2"/>
  <c r="DO141" i="2"/>
  <c r="DP140" i="2"/>
  <c r="DQ140" i="2"/>
  <c r="DR140" i="2"/>
  <c r="DS140" i="2"/>
  <c r="CT141" i="2"/>
  <c r="CU140" i="2"/>
  <c r="CV140" i="2"/>
  <c r="CW140" i="2"/>
  <c r="CX140" i="2"/>
  <c r="BY141" i="2"/>
  <c r="BZ140" i="2"/>
  <c r="CA140" i="2"/>
  <c r="CB140" i="2"/>
  <c r="CC140" i="2"/>
  <c r="N141" i="2"/>
  <c r="O140" i="2"/>
  <c r="P140" i="2"/>
  <c r="Q140" i="2"/>
  <c r="R140" i="2"/>
  <c r="GA140" i="2"/>
  <c r="GB140" i="2"/>
  <c r="GC140" i="2"/>
  <c r="GD140" i="2"/>
  <c r="GV140" i="2"/>
  <c r="GW140" i="2"/>
  <c r="GX140" i="2"/>
  <c r="GY140" i="2"/>
  <c r="AJ140" i="2"/>
  <c r="AK140" i="2"/>
  <c r="AL140" i="2"/>
  <c r="AM140" i="2"/>
  <c r="BS52" i="2"/>
  <c r="BE54" i="2"/>
  <c r="BF53" i="2"/>
  <c r="BG53" i="2"/>
  <c r="BH53" i="2"/>
  <c r="FE142" i="2"/>
  <c r="FF141" i="2"/>
  <c r="FG141" i="2"/>
  <c r="FH141" i="2"/>
  <c r="FI141" i="2"/>
  <c r="EJ142" i="2"/>
  <c r="EK141" i="2"/>
  <c r="EL141" i="2"/>
  <c r="EM141" i="2"/>
  <c r="EN141" i="2"/>
  <c r="DO142" i="2"/>
  <c r="DP141" i="2"/>
  <c r="DQ141" i="2"/>
  <c r="DR141" i="2"/>
  <c r="DS141" i="2"/>
  <c r="CT142" i="2"/>
  <c r="CU141" i="2"/>
  <c r="CV141" i="2"/>
  <c r="CW141" i="2"/>
  <c r="CX141" i="2"/>
  <c r="BY142" i="2"/>
  <c r="BZ141" i="2"/>
  <c r="CA141" i="2"/>
  <c r="CB141" i="2"/>
  <c r="CC141" i="2"/>
  <c r="N142" i="2"/>
  <c r="O141" i="2"/>
  <c r="P141" i="2"/>
  <c r="Q141" i="2"/>
  <c r="R141" i="2"/>
  <c r="GA141" i="2"/>
  <c r="GB141" i="2"/>
  <c r="GC141" i="2"/>
  <c r="GD141" i="2"/>
  <c r="GV141" i="2"/>
  <c r="GW141" i="2"/>
  <c r="GX141" i="2"/>
  <c r="GY141" i="2"/>
  <c r="AJ141" i="2"/>
  <c r="AK141" i="2"/>
  <c r="AL141" i="2"/>
  <c r="AM141" i="2"/>
  <c r="BE55" i="2"/>
  <c r="BS53" i="2"/>
  <c r="BF54" i="2"/>
  <c r="BG54" i="2"/>
  <c r="BH54" i="2"/>
  <c r="FE143" i="2"/>
  <c r="FF142" i="2"/>
  <c r="FG142" i="2"/>
  <c r="FH142" i="2"/>
  <c r="FI142" i="2"/>
  <c r="EJ143" i="2"/>
  <c r="EK142" i="2"/>
  <c r="EL142" i="2"/>
  <c r="EM142" i="2"/>
  <c r="EN142" i="2"/>
  <c r="DO143" i="2"/>
  <c r="DP142" i="2"/>
  <c r="DQ142" i="2"/>
  <c r="DR142" i="2"/>
  <c r="DS142" i="2"/>
  <c r="CT143" i="2"/>
  <c r="CU142" i="2"/>
  <c r="CV142" i="2"/>
  <c r="CW142" i="2"/>
  <c r="CX142" i="2"/>
  <c r="BY143" i="2"/>
  <c r="BZ142" i="2"/>
  <c r="CA142" i="2"/>
  <c r="CB142" i="2"/>
  <c r="CC142" i="2"/>
  <c r="N143" i="2"/>
  <c r="O142" i="2"/>
  <c r="P142" i="2"/>
  <c r="Q142" i="2"/>
  <c r="R142" i="2"/>
  <c r="GA142" i="2"/>
  <c r="GB142" i="2"/>
  <c r="GC142" i="2"/>
  <c r="GD142" i="2"/>
  <c r="GV142" i="2"/>
  <c r="GW142" i="2"/>
  <c r="GX142" i="2"/>
  <c r="GY142" i="2"/>
  <c r="AJ142" i="2"/>
  <c r="AK142" i="2"/>
  <c r="AL142" i="2"/>
  <c r="AM142" i="2"/>
  <c r="BS54" i="2"/>
  <c r="BE56" i="2"/>
  <c r="BF55" i="2"/>
  <c r="BG55" i="2"/>
  <c r="BH55" i="2"/>
  <c r="FE144" i="2"/>
  <c r="FF143" i="2"/>
  <c r="FG143" i="2"/>
  <c r="FH143" i="2"/>
  <c r="FI143" i="2"/>
  <c r="EJ144" i="2"/>
  <c r="EK143" i="2"/>
  <c r="EL143" i="2"/>
  <c r="EM143" i="2"/>
  <c r="EN143" i="2"/>
  <c r="DO144" i="2"/>
  <c r="DP143" i="2"/>
  <c r="DQ143" i="2"/>
  <c r="DR143" i="2"/>
  <c r="DS143" i="2"/>
  <c r="CT144" i="2"/>
  <c r="CU143" i="2"/>
  <c r="CV143" i="2"/>
  <c r="CW143" i="2"/>
  <c r="CX143" i="2"/>
  <c r="BY144" i="2"/>
  <c r="BZ143" i="2"/>
  <c r="CA143" i="2"/>
  <c r="CB143" i="2"/>
  <c r="CC143" i="2"/>
  <c r="N144" i="2"/>
  <c r="O143" i="2"/>
  <c r="P143" i="2"/>
  <c r="Q143" i="2"/>
  <c r="R143" i="2"/>
  <c r="GA143" i="2"/>
  <c r="GB143" i="2"/>
  <c r="GC143" i="2"/>
  <c r="GD143" i="2"/>
  <c r="GV143" i="2"/>
  <c r="GW143" i="2"/>
  <c r="GX143" i="2"/>
  <c r="GY143" i="2"/>
  <c r="AJ143" i="2"/>
  <c r="AK143" i="2"/>
  <c r="AL143" i="2"/>
  <c r="AM143" i="2"/>
  <c r="BE57" i="2"/>
  <c r="BS55" i="2"/>
  <c r="BF56" i="2"/>
  <c r="BG56" i="2"/>
  <c r="BH56" i="2"/>
  <c r="FE145" i="2"/>
  <c r="FF144" i="2"/>
  <c r="FG144" i="2"/>
  <c r="FH144" i="2"/>
  <c r="FI144" i="2"/>
  <c r="EJ145" i="2"/>
  <c r="EK144" i="2"/>
  <c r="EL144" i="2"/>
  <c r="EM144" i="2"/>
  <c r="EN144" i="2"/>
  <c r="DO145" i="2"/>
  <c r="DP144" i="2"/>
  <c r="DQ144" i="2"/>
  <c r="DR144" i="2"/>
  <c r="DS144" i="2"/>
  <c r="CT145" i="2"/>
  <c r="CU144" i="2"/>
  <c r="CV144" i="2"/>
  <c r="CW144" i="2"/>
  <c r="CX144" i="2"/>
  <c r="BY145" i="2"/>
  <c r="BZ144" i="2"/>
  <c r="CA144" i="2"/>
  <c r="CB144" i="2"/>
  <c r="CC144" i="2"/>
  <c r="N145" i="2"/>
  <c r="O144" i="2"/>
  <c r="P144" i="2"/>
  <c r="Q144" i="2"/>
  <c r="R144" i="2"/>
  <c r="GA144" i="2"/>
  <c r="GB144" i="2"/>
  <c r="GC144" i="2"/>
  <c r="GD144" i="2"/>
  <c r="GV144" i="2"/>
  <c r="GW144" i="2"/>
  <c r="GX144" i="2"/>
  <c r="GY144" i="2"/>
  <c r="AJ144" i="2"/>
  <c r="AK144" i="2"/>
  <c r="AL144" i="2"/>
  <c r="AM144" i="2"/>
  <c r="BS56" i="2"/>
  <c r="BE58" i="2"/>
  <c r="BF57" i="2"/>
  <c r="BG57" i="2"/>
  <c r="BH57" i="2"/>
  <c r="FE146" i="2"/>
  <c r="FF145" i="2"/>
  <c r="FG145" i="2"/>
  <c r="FH145" i="2"/>
  <c r="FI145" i="2"/>
  <c r="EJ146" i="2"/>
  <c r="EK145" i="2"/>
  <c r="EL145" i="2"/>
  <c r="EM145" i="2"/>
  <c r="EN145" i="2"/>
  <c r="DO146" i="2"/>
  <c r="DP145" i="2"/>
  <c r="DQ145" i="2"/>
  <c r="DR145" i="2"/>
  <c r="DS145" i="2"/>
  <c r="CT146" i="2"/>
  <c r="CU145" i="2"/>
  <c r="CV145" i="2"/>
  <c r="CW145" i="2"/>
  <c r="CX145" i="2"/>
  <c r="BY146" i="2"/>
  <c r="BZ145" i="2"/>
  <c r="CA145" i="2"/>
  <c r="CB145" i="2"/>
  <c r="CC145" i="2"/>
  <c r="N146" i="2"/>
  <c r="O145" i="2"/>
  <c r="P145" i="2"/>
  <c r="Q145" i="2"/>
  <c r="R145" i="2"/>
  <c r="GA145" i="2"/>
  <c r="GB145" i="2"/>
  <c r="GC145" i="2"/>
  <c r="GD145" i="2"/>
  <c r="GV145" i="2"/>
  <c r="GW145" i="2"/>
  <c r="GX145" i="2"/>
  <c r="GY145" i="2"/>
  <c r="AJ145" i="2"/>
  <c r="AK145" i="2"/>
  <c r="AL145" i="2"/>
  <c r="AM145" i="2"/>
  <c r="BE59" i="2"/>
  <c r="BS57" i="2"/>
  <c r="BF58" i="2"/>
  <c r="BG58" i="2"/>
  <c r="BH58" i="2"/>
  <c r="FE147" i="2"/>
  <c r="FF146" i="2"/>
  <c r="FG146" i="2"/>
  <c r="FH146" i="2"/>
  <c r="FI146" i="2"/>
  <c r="EJ147" i="2"/>
  <c r="EK146" i="2"/>
  <c r="EL146" i="2"/>
  <c r="EM146" i="2"/>
  <c r="EN146" i="2"/>
  <c r="DO147" i="2"/>
  <c r="DP146" i="2"/>
  <c r="DQ146" i="2"/>
  <c r="DR146" i="2"/>
  <c r="DS146" i="2"/>
  <c r="CT147" i="2"/>
  <c r="CU146" i="2"/>
  <c r="CV146" i="2"/>
  <c r="CW146" i="2"/>
  <c r="CX146" i="2"/>
  <c r="BY147" i="2"/>
  <c r="BZ146" i="2"/>
  <c r="CA146" i="2"/>
  <c r="CB146" i="2"/>
  <c r="CC146" i="2"/>
  <c r="N147" i="2"/>
  <c r="O146" i="2"/>
  <c r="P146" i="2"/>
  <c r="Q146" i="2"/>
  <c r="R146" i="2"/>
  <c r="GA146" i="2"/>
  <c r="GB146" i="2"/>
  <c r="GC146" i="2"/>
  <c r="GD146" i="2"/>
  <c r="GV146" i="2"/>
  <c r="GW146" i="2"/>
  <c r="GX146" i="2"/>
  <c r="GY146" i="2"/>
  <c r="AJ146" i="2"/>
  <c r="AK146" i="2"/>
  <c r="AL146" i="2"/>
  <c r="AM146" i="2"/>
  <c r="BS58" i="2"/>
  <c r="BE60" i="2"/>
  <c r="BF59" i="2"/>
  <c r="BG59" i="2"/>
  <c r="BH59" i="2"/>
  <c r="FE148" i="2"/>
  <c r="FF147" i="2"/>
  <c r="FG147" i="2"/>
  <c r="FH147" i="2"/>
  <c r="FI147" i="2"/>
  <c r="EJ148" i="2"/>
  <c r="EK147" i="2"/>
  <c r="EL147" i="2"/>
  <c r="EM147" i="2"/>
  <c r="EN147" i="2"/>
  <c r="DO148" i="2"/>
  <c r="DP147" i="2"/>
  <c r="DQ147" i="2"/>
  <c r="DR147" i="2"/>
  <c r="DS147" i="2"/>
  <c r="CT148" i="2"/>
  <c r="CU147" i="2"/>
  <c r="CV147" i="2"/>
  <c r="CW147" i="2"/>
  <c r="CX147" i="2"/>
  <c r="BY148" i="2"/>
  <c r="BZ147" i="2"/>
  <c r="CA147" i="2"/>
  <c r="CB147" i="2"/>
  <c r="CC147" i="2"/>
  <c r="N148" i="2"/>
  <c r="O147" i="2"/>
  <c r="P147" i="2"/>
  <c r="Q147" i="2"/>
  <c r="R147" i="2"/>
  <c r="GA147" i="2"/>
  <c r="GB147" i="2"/>
  <c r="GC147" i="2"/>
  <c r="GD147" i="2"/>
  <c r="GV147" i="2"/>
  <c r="GW147" i="2"/>
  <c r="GX147" i="2"/>
  <c r="GY147" i="2"/>
  <c r="AJ147" i="2"/>
  <c r="AK147" i="2"/>
  <c r="AL147" i="2"/>
  <c r="AM147" i="2"/>
  <c r="BE61" i="2"/>
  <c r="BS59" i="2"/>
  <c r="BF60" i="2"/>
  <c r="BG60" i="2"/>
  <c r="BH60" i="2"/>
  <c r="FE149" i="2"/>
  <c r="FF148" i="2"/>
  <c r="FG148" i="2"/>
  <c r="FH148" i="2"/>
  <c r="FI148" i="2"/>
  <c r="EJ149" i="2"/>
  <c r="EK148" i="2"/>
  <c r="EL148" i="2"/>
  <c r="EM148" i="2"/>
  <c r="EN148" i="2"/>
  <c r="DO149" i="2"/>
  <c r="DP148" i="2"/>
  <c r="DQ148" i="2"/>
  <c r="DR148" i="2"/>
  <c r="DS148" i="2"/>
  <c r="CT149" i="2"/>
  <c r="CU148" i="2"/>
  <c r="CV148" i="2"/>
  <c r="CW148" i="2"/>
  <c r="CX148" i="2"/>
  <c r="BY149" i="2"/>
  <c r="BZ148" i="2"/>
  <c r="CA148" i="2"/>
  <c r="CB148" i="2"/>
  <c r="CC148" i="2"/>
  <c r="N149" i="2"/>
  <c r="O148" i="2"/>
  <c r="P148" i="2"/>
  <c r="Q148" i="2"/>
  <c r="R148" i="2"/>
  <c r="GA148" i="2"/>
  <c r="GB148" i="2"/>
  <c r="GC148" i="2"/>
  <c r="GD148" i="2"/>
  <c r="GV148" i="2"/>
  <c r="GW148" i="2"/>
  <c r="GX148" i="2"/>
  <c r="GY148" i="2"/>
  <c r="AJ148" i="2"/>
  <c r="AK148" i="2"/>
  <c r="AL148" i="2"/>
  <c r="AM148" i="2"/>
  <c r="BS60" i="2"/>
  <c r="BE62" i="2"/>
  <c r="BF61" i="2"/>
  <c r="BG61" i="2"/>
  <c r="BH61" i="2"/>
  <c r="FE150" i="2"/>
  <c r="FF149" i="2"/>
  <c r="FG149" i="2"/>
  <c r="FH149" i="2"/>
  <c r="FI149" i="2"/>
  <c r="EJ150" i="2"/>
  <c r="EK149" i="2"/>
  <c r="EL149" i="2"/>
  <c r="EM149" i="2"/>
  <c r="EN149" i="2"/>
  <c r="DO150" i="2"/>
  <c r="DP149" i="2"/>
  <c r="DQ149" i="2"/>
  <c r="DR149" i="2"/>
  <c r="DS149" i="2"/>
  <c r="CT150" i="2"/>
  <c r="CU149" i="2"/>
  <c r="CV149" i="2"/>
  <c r="CW149" i="2"/>
  <c r="CX149" i="2"/>
  <c r="BY150" i="2"/>
  <c r="BZ149" i="2"/>
  <c r="CA149" i="2"/>
  <c r="CB149" i="2"/>
  <c r="CC149" i="2"/>
  <c r="N150" i="2"/>
  <c r="O149" i="2"/>
  <c r="P149" i="2"/>
  <c r="Q149" i="2"/>
  <c r="R149" i="2"/>
  <c r="GA149" i="2"/>
  <c r="GB149" i="2"/>
  <c r="GC149" i="2"/>
  <c r="GD149" i="2"/>
  <c r="GV149" i="2"/>
  <c r="GW149" i="2"/>
  <c r="GX149" i="2"/>
  <c r="GY149" i="2"/>
  <c r="AJ149" i="2"/>
  <c r="AK149" i="2"/>
  <c r="AL149" i="2"/>
  <c r="AM149" i="2"/>
  <c r="BE63" i="2"/>
  <c r="BS61" i="2"/>
  <c r="BF62" i="2"/>
  <c r="BG62" i="2"/>
  <c r="BH62" i="2"/>
  <c r="FE151" i="2"/>
  <c r="FF150" i="2"/>
  <c r="FG150" i="2"/>
  <c r="FH150" i="2"/>
  <c r="FI150" i="2"/>
  <c r="EJ151" i="2"/>
  <c r="EK150" i="2"/>
  <c r="EL150" i="2"/>
  <c r="EM150" i="2"/>
  <c r="EN150" i="2"/>
  <c r="DO151" i="2"/>
  <c r="DP150" i="2"/>
  <c r="DQ150" i="2"/>
  <c r="DR150" i="2"/>
  <c r="DS150" i="2"/>
  <c r="CT151" i="2"/>
  <c r="CU150" i="2"/>
  <c r="CV150" i="2"/>
  <c r="CW150" i="2"/>
  <c r="CX150" i="2"/>
  <c r="BY151" i="2"/>
  <c r="BZ150" i="2"/>
  <c r="CA150" i="2"/>
  <c r="CB150" i="2"/>
  <c r="CC150" i="2"/>
  <c r="N151" i="2"/>
  <c r="O150" i="2"/>
  <c r="P150" i="2"/>
  <c r="Q150" i="2"/>
  <c r="R150" i="2"/>
  <c r="GA150" i="2"/>
  <c r="GB150" i="2"/>
  <c r="GC150" i="2"/>
  <c r="GD150" i="2"/>
  <c r="GV150" i="2"/>
  <c r="GW150" i="2"/>
  <c r="GX150" i="2"/>
  <c r="GY150" i="2"/>
  <c r="AJ150" i="2"/>
  <c r="AK150" i="2"/>
  <c r="AL150" i="2"/>
  <c r="AM150" i="2"/>
  <c r="BS62" i="2"/>
  <c r="BE64" i="2"/>
  <c r="BF63" i="2"/>
  <c r="BG63" i="2"/>
  <c r="BH63" i="2"/>
  <c r="FE152" i="2"/>
  <c r="FF151" i="2"/>
  <c r="FG151" i="2"/>
  <c r="FH151" i="2"/>
  <c r="FI151" i="2"/>
  <c r="EJ152" i="2"/>
  <c r="EK151" i="2"/>
  <c r="EL151" i="2"/>
  <c r="EM151" i="2"/>
  <c r="EN151" i="2"/>
  <c r="DO152" i="2"/>
  <c r="DP151" i="2"/>
  <c r="DQ151" i="2"/>
  <c r="DR151" i="2"/>
  <c r="DS151" i="2"/>
  <c r="CT152" i="2"/>
  <c r="CU151" i="2"/>
  <c r="CV151" i="2"/>
  <c r="CW151" i="2"/>
  <c r="CX151" i="2"/>
  <c r="BY152" i="2"/>
  <c r="BZ151" i="2"/>
  <c r="CA151" i="2"/>
  <c r="CB151" i="2"/>
  <c r="CC151" i="2"/>
  <c r="N152" i="2"/>
  <c r="O151" i="2"/>
  <c r="P151" i="2"/>
  <c r="Q151" i="2"/>
  <c r="R151" i="2"/>
  <c r="GA151" i="2"/>
  <c r="GB151" i="2"/>
  <c r="GC151" i="2"/>
  <c r="GD151" i="2"/>
  <c r="GV151" i="2"/>
  <c r="GW151" i="2"/>
  <c r="GX151" i="2"/>
  <c r="GY151" i="2"/>
  <c r="AJ151" i="2"/>
  <c r="AK151" i="2"/>
  <c r="AL151" i="2"/>
  <c r="AM151" i="2"/>
  <c r="BE65" i="2"/>
  <c r="BS63" i="2"/>
  <c r="BF64" i="2"/>
  <c r="BG64" i="2"/>
  <c r="BH64" i="2"/>
  <c r="FE153" i="2"/>
  <c r="FF152" i="2"/>
  <c r="FG152" i="2"/>
  <c r="FH152" i="2"/>
  <c r="FI152" i="2"/>
  <c r="EJ153" i="2"/>
  <c r="EK152" i="2"/>
  <c r="EL152" i="2"/>
  <c r="EM152" i="2"/>
  <c r="EN152" i="2"/>
  <c r="DO153" i="2"/>
  <c r="DP152" i="2"/>
  <c r="DQ152" i="2"/>
  <c r="DR152" i="2"/>
  <c r="DS152" i="2"/>
  <c r="CT153" i="2"/>
  <c r="CU152" i="2"/>
  <c r="CV152" i="2"/>
  <c r="CW152" i="2"/>
  <c r="CX152" i="2"/>
  <c r="BY153" i="2"/>
  <c r="BZ152" i="2"/>
  <c r="CA152" i="2"/>
  <c r="CB152" i="2"/>
  <c r="CC152" i="2"/>
  <c r="N153" i="2"/>
  <c r="O152" i="2"/>
  <c r="P152" i="2"/>
  <c r="Q152" i="2"/>
  <c r="R152" i="2"/>
  <c r="GA152" i="2"/>
  <c r="GB152" i="2"/>
  <c r="GC152" i="2"/>
  <c r="GD152" i="2"/>
  <c r="GV152" i="2"/>
  <c r="GW152" i="2"/>
  <c r="GX152" i="2"/>
  <c r="GY152" i="2"/>
  <c r="AJ152" i="2"/>
  <c r="AK152" i="2"/>
  <c r="AL152" i="2"/>
  <c r="AM152" i="2"/>
  <c r="BS64" i="2"/>
  <c r="BE66" i="2"/>
  <c r="BF65" i="2"/>
  <c r="BG65" i="2"/>
  <c r="BH65" i="2"/>
  <c r="FE154" i="2"/>
  <c r="FF153" i="2"/>
  <c r="FG153" i="2"/>
  <c r="FH153" i="2"/>
  <c r="FI153" i="2"/>
  <c r="EJ154" i="2"/>
  <c r="EK153" i="2"/>
  <c r="EL153" i="2"/>
  <c r="EM153" i="2"/>
  <c r="EN153" i="2"/>
  <c r="DO154" i="2"/>
  <c r="DP153" i="2"/>
  <c r="DQ153" i="2"/>
  <c r="DR153" i="2"/>
  <c r="DS153" i="2"/>
  <c r="CT154" i="2"/>
  <c r="CU153" i="2"/>
  <c r="CV153" i="2"/>
  <c r="CW153" i="2"/>
  <c r="CX153" i="2"/>
  <c r="BY154" i="2"/>
  <c r="BZ153" i="2"/>
  <c r="CA153" i="2"/>
  <c r="CB153" i="2"/>
  <c r="CC153" i="2"/>
  <c r="N154" i="2"/>
  <c r="O153" i="2"/>
  <c r="P153" i="2"/>
  <c r="Q153" i="2"/>
  <c r="R153" i="2"/>
  <c r="GA153" i="2"/>
  <c r="GB153" i="2"/>
  <c r="GC153" i="2"/>
  <c r="GD153" i="2"/>
  <c r="GV153" i="2"/>
  <c r="GW153" i="2"/>
  <c r="GX153" i="2"/>
  <c r="GY153" i="2"/>
  <c r="AJ153" i="2"/>
  <c r="AK153" i="2"/>
  <c r="AL153" i="2"/>
  <c r="AM153" i="2"/>
  <c r="BE67" i="2"/>
  <c r="BS65" i="2"/>
  <c r="BF66" i="2"/>
  <c r="BG66" i="2"/>
  <c r="BH66" i="2"/>
  <c r="FE155" i="2"/>
  <c r="FF154" i="2"/>
  <c r="FG154" i="2"/>
  <c r="FH154" i="2"/>
  <c r="FI154" i="2"/>
  <c r="EJ155" i="2"/>
  <c r="EK154" i="2"/>
  <c r="EL154" i="2"/>
  <c r="EM154" i="2"/>
  <c r="EN154" i="2"/>
  <c r="DO155" i="2"/>
  <c r="DP154" i="2"/>
  <c r="DQ154" i="2"/>
  <c r="DR154" i="2"/>
  <c r="DS154" i="2"/>
  <c r="CT155" i="2"/>
  <c r="CU154" i="2"/>
  <c r="CV154" i="2"/>
  <c r="CW154" i="2"/>
  <c r="CX154" i="2"/>
  <c r="BY155" i="2"/>
  <c r="BZ154" i="2"/>
  <c r="CA154" i="2"/>
  <c r="CB154" i="2"/>
  <c r="CC154" i="2"/>
  <c r="N155" i="2"/>
  <c r="O154" i="2"/>
  <c r="P154" i="2"/>
  <c r="Q154" i="2"/>
  <c r="R154" i="2"/>
  <c r="GA154" i="2"/>
  <c r="GB154" i="2"/>
  <c r="GC154" i="2"/>
  <c r="GD154" i="2"/>
  <c r="GV154" i="2"/>
  <c r="GW154" i="2"/>
  <c r="GX154" i="2"/>
  <c r="GY154" i="2"/>
  <c r="AJ154" i="2"/>
  <c r="AK154" i="2"/>
  <c r="AL154" i="2"/>
  <c r="AM154" i="2"/>
  <c r="BS66" i="2"/>
  <c r="BE68" i="2"/>
  <c r="BF67" i="2"/>
  <c r="BG67" i="2"/>
  <c r="BH67" i="2"/>
  <c r="FE156" i="2"/>
  <c r="FF155" i="2"/>
  <c r="FG155" i="2"/>
  <c r="FH155" i="2"/>
  <c r="FI155" i="2"/>
  <c r="EJ156" i="2"/>
  <c r="EK155" i="2"/>
  <c r="EL155" i="2"/>
  <c r="EM155" i="2"/>
  <c r="EN155" i="2"/>
  <c r="DO156" i="2"/>
  <c r="DP155" i="2"/>
  <c r="DQ155" i="2"/>
  <c r="DR155" i="2"/>
  <c r="DS155" i="2"/>
  <c r="CT156" i="2"/>
  <c r="CU155" i="2"/>
  <c r="CV155" i="2"/>
  <c r="CW155" i="2"/>
  <c r="CX155" i="2"/>
  <c r="BY156" i="2"/>
  <c r="BZ155" i="2"/>
  <c r="CA155" i="2"/>
  <c r="CB155" i="2"/>
  <c r="CC155" i="2"/>
  <c r="N156" i="2"/>
  <c r="O155" i="2"/>
  <c r="P155" i="2"/>
  <c r="Q155" i="2"/>
  <c r="R155" i="2"/>
  <c r="GA155" i="2"/>
  <c r="GB155" i="2"/>
  <c r="GC155" i="2"/>
  <c r="GD155" i="2"/>
  <c r="GV155" i="2"/>
  <c r="GW155" i="2"/>
  <c r="GX155" i="2"/>
  <c r="GY155" i="2"/>
  <c r="AJ155" i="2"/>
  <c r="AK155" i="2"/>
  <c r="AL155" i="2"/>
  <c r="AM155" i="2"/>
  <c r="BE69" i="2"/>
  <c r="BS67" i="2"/>
  <c r="BF68" i="2"/>
  <c r="BG68" i="2"/>
  <c r="BH68" i="2"/>
  <c r="FE157" i="2"/>
  <c r="FF156" i="2"/>
  <c r="FG156" i="2"/>
  <c r="FH156" i="2"/>
  <c r="FI156" i="2"/>
  <c r="EJ157" i="2"/>
  <c r="EK156" i="2"/>
  <c r="EL156" i="2"/>
  <c r="EM156" i="2"/>
  <c r="EN156" i="2"/>
  <c r="DO157" i="2"/>
  <c r="DP156" i="2"/>
  <c r="DQ156" i="2"/>
  <c r="DR156" i="2"/>
  <c r="DS156" i="2"/>
  <c r="CT157" i="2"/>
  <c r="CU156" i="2"/>
  <c r="CV156" i="2"/>
  <c r="CW156" i="2"/>
  <c r="CX156" i="2"/>
  <c r="BY157" i="2"/>
  <c r="BZ156" i="2"/>
  <c r="CA156" i="2"/>
  <c r="CB156" i="2"/>
  <c r="CC156" i="2"/>
  <c r="N157" i="2"/>
  <c r="O156" i="2"/>
  <c r="P156" i="2"/>
  <c r="Q156" i="2"/>
  <c r="R156" i="2"/>
  <c r="GA156" i="2"/>
  <c r="GB156" i="2"/>
  <c r="GC156" i="2"/>
  <c r="GD156" i="2"/>
  <c r="GV156" i="2"/>
  <c r="GW156" i="2"/>
  <c r="GX156" i="2"/>
  <c r="GY156" i="2"/>
  <c r="AJ156" i="2"/>
  <c r="AK156" i="2"/>
  <c r="AL156" i="2"/>
  <c r="AM156" i="2"/>
  <c r="BS68" i="2"/>
  <c r="BE70" i="2"/>
  <c r="BF69" i="2"/>
  <c r="BG69" i="2"/>
  <c r="BH69" i="2"/>
  <c r="FE158" i="2"/>
  <c r="FF157" i="2"/>
  <c r="FG157" i="2"/>
  <c r="FH157" i="2"/>
  <c r="FI157" i="2"/>
  <c r="EJ158" i="2"/>
  <c r="EK157" i="2"/>
  <c r="EL157" i="2"/>
  <c r="EM157" i="2"/>
  <c r="EN157" i="2"/>
  <c r="DO158" i="2"/>
  <c r="DP157" i="2"/>
  <c r="DQ157" i="2"/>
  <c r="DR157" i="2"/>
  <c r="DS157" i="2"/>
  <c r="CT158" i="2"/>
  <c r="CU157" i="2"/>
  <c r="CV157" i="2"/>
  <c r="CW157" i="2"/>
  <c r="CX157" i="2"/>
  <c r="BY158" i="2"/>
  <c r="BZ157" i="2"/>
  <c r="CA157" i="2"/>
  <c r="CB157" i="2"/>
  <c r="CC157" i="2"/>
  <c r="N158" i="2"/>
  <c r="O157" i="2"/>
  <c r="P157" i="2"/>
  <c r="Q157" i="2"/>
  <c r="R157" i="2"/>
  <c r="GA157" i="2"/>
  <c r="GB157" i="2"/>
  <c r="GC157" i="2"/>
  <c r="GD157" i="2"/>
  <c r="GV157" i="2"/>
  <c r="GW157" i="2"/>
  <c r="GX157" i="2"/>
  <c r="GY157" i="2"/>
  <c r="AJ157" i="2"/>
  <c r="AK157" i="2"/>
  <c r="AL157" i="2"/>
  <c r="AM157" i="2"/>
  <c r="BE71" i="2"/>
  <c r="BS69" i="2"/>
  <c r="BF70" i="2"/>
  <c r="BG70" i="2"/>
  <c r="BH70" i="2"/>
  <c r="FE159" i="2"/>
  <c r="FF158" i="2"/>
  <c r="FG158" i="2"/>
  <c r="FH158" i="2"/>
  <c r="FI158" i="2"/>
  <c r="EJ159" i="2"/>
  <c r="EK158" i="2"/>
  <c r="EL158" i="2"/>
  <c r="EM158" i="2"/>
  <c r="EN158" i="2"/>
  <c r="DO159" i="2"/>
  <c r="DP158" i="2"/>
  <c r="DQ158" i="2"/>
  <c r="DR158" i="2"/>
  <c r="DS158" i="2"/>
  <c r="CT159" i="2"/>
  <c r="CU158" i="2"/>
  <c r="CV158" i="2"/>
  <c r="CW158" i="2"/>
  <c r="CX158" i="2"/>
  <c r="BY159" i="2"/>
  <c r="BZ158" i="2"/>
  <c r="CA158" i="2"/>
  <c r="CB158" i="2"/>
  <c r="CC158" i="2"/>
  <c r="N159" i="2"/>
  <c r="O158" i="2"/>
  <c r="P158" i="2"/>
  <c r="Q158" i="2"/>
  <c r="R158" i="2"/>
  <c r="GA158" i="2"/>
  <c r="GB158" i="2"/>
  <c r="GC158" i="2"/>
  <c r="GD158" i="2"/>
  <c r="GV158" i="2"/>
  <c r="GW158" i="2"/>
  <c r="GX158" i="2"/>
  <c r="GY158" i="2"/>
  <c r="AJ158" i="2"/>
  <c r="AK158" i="2"/>
  <c r="AL158" i="2"/>
  <c r="AM158" i="2"/>
  <c r="BS70" i="2"/>
  <c r="BE72" i="2"/>
  <c r="BF71" i="2"/>
  <c r="BG71" i="2"/>
  <c r="BH71" i="2"/>
  <c r="FE160" i="2"/>
  <c r="FF159" i="2"/>
  <c r="FG159" i="2"/>
  <c r="FH159" i="2"/>
  <c r="FI159" i="2"/>
  <c r="EJ160" i="2"/>
  <c r="EK159" i="2"/>
  <c r="EL159" i="2"/>
  <c r="EM159" i="2"/>
  <c r="EN159" i="2"/>
  <c r="DO160" i="2"/>
  <c r="DP159" i="2"/>
  <c r="DQ159" i="2"/>
  <c r="DR159" i="2"/>
  <c r="DS159" i="2"/>
  <c r="CT160" i="2"/>
  <c r="CU159" i="2"/>
  <c r="CV159" i="2"/>
  <c r="CW159" i="2"/>
  <c r="CX159" i="2"/>
  <c r="BY160" i="2"/>
  <c r="BZ159" i="2"/>
  <c r="CA159" i="2"/>
  <c r="CB159" i="2"/>
  <c r="CC159" i="2"/>
  <c r="N160" i="2"/>
  <c r="O159" i="2"/>
  <c r="P159" i="2"/>
  <c r="Q159" i="2"/>
  <c r="R159" i="2"/>
  <c r="GA159" i="2"/>
  <c r="GB159" i="2"/>
  <c r="GC159" i="2"/>
  <c r="GD159" i="2"/>
  <c r="GV159" i="2"/>
  <c r="GW159" i="2"/>
  <c r="GX159" i="2"/>
  <c r="GY159" i="2"/>
  <c r="AJ159" i="2"/>
  <c r="AK159" i="2"/>
  <c r="AL159" i="2"/>
  <c r="AM159" i="2"/>
  <c r="BE73" i="2"/>
  <c r="BS71" i="2"/>
  <c r="BF72" i="2"/>
  <c r="BG72" i="2"/>
  <c r="BH72" i="2"/>
  <c r="FE161" i="2"/>
  <c r="FF160" i="2"/>
  <c r="FG160" i="2"/>
  <c r="FH160" i="2"/>
  <c r="FI160" i="2"/>
  <c r="EJ161" i="2"/>
  <c r="EK160" i="2"/>
  <c r="EL160" i="2"/>
  <c r="EM160" i="2"/>
  <c r="EN160" i="2"/>
  <c r="DO161" i="2"/>
  <c r="DP160" i="2"/>
  <c r="DQ160" i="2"/>
  <c r="DR160" i="2"/>
  <c r="DS160" i="2"/>
  <c r="CT161" i="2"/>
  <c r="CU160" i="2"/>
  <c r="CV160" i="2"/>
  <c r="CW160" i="2"/>
  <c r="CX160" i="2"/>
  <c r="BY161" i="2"/>
  <c r="BZ160" i="2"/>
  <c r="CA160" i="2"/>
  <c r="CB160" i="2"/>
  <c r="CC160" i="2"/>
  <c r="N161" i="2"/>
  <c r="O160" i="2"/>
  <c r="P160" i="2"/>
  <c r="Q160" i="2"/>
  <c r="R160" i="2"/>
  <c r="GA160" i="2"/>
  <c r="GB160" i="2"/>
  <c r="GC160" i="2"/>
  <c r="GD160" i="2"/>
  <c r="GV160" i="2"/>
  <c r="GW160" i="2"/>
  <c r="GX160" i="2"/>
  <c r="GY160" i="2"/>
  <c r="AJ160" i="2"/>
  <c r="AK160" i="2"/>
  <c r="AL160" i="2"/>
  <c r="AM160" i="2"/>
  <c r="BS72" i="2"/>
  <c r="BE74" i="2"/>
  <c r="BF73" i="2"/>
  <c r="BG73" i="2"/>
  <c r="BH73" i="2"/>
  <c r="FE162" i="2"/>
  <c r="FF161" i="2"/>
  <c r="FG161" i="2"/>
  <c r="FH161" i="2"/>
  <c r="FI161" i="2"/>
  <c r="EJ162" i="2"/>
  <c r="EK161" i="2"/>
  <c r="EL161" i="2"/>
  <c r="EM161" i="2"/>
  <c r="EN161" i="2"/>
  <c r="DO162" i="2"/>
  <c r="DP161" i="2"/>
  <c r="DQ161" i="2"/>
  <c r="DR161" i="2"/>
  <c r="DS161" i="2"/>
  <c r="CT162" i="2"/>
  <c r="CU161" i="2"/>
  <c r="CV161" i="2"/>
  <c r="CW161" i="2"/>
  <c r="CX161" i="2"/>
  <c r="BY162" i="2"/>
  <c r="BZ161" i="2"/>
  <c r="CA161" i="2"/>
  <c r="CB161" i="2"/>
  <c r="CC161" i="2"/>
  <c r="N162" i="2"/>
  <c r="O161" i="2"/>
  <c r="P161" i="2"/>
  <c r="Q161" i="2"/>
  <c r="R161" i="2"/>
  <c r="GA161" i="2"/>
  <c r="GB161" i="2"/>
  <c r="GC161" i="2"/>
  <c r="GD161" i="2"/>
  <c r="GV161" i="2"/>
  <c r="GW161" i="2"/>
  <c r="GX161" i="2"/>
  <c r="GY161" i="2"/>
  <c r="AJ161" i="2"/>
  <c r="AK161" i="2"/>
  <c r="AL161" i="2"/>
  <c r="AM161" i="2"/>
  <c r="BE75" i="2"/>
  <c r="BS73" i="2"/>
  <c r="BF74" i="2"/>
  <c r="BG74" i="2"/>
  <c r="BH74" i="2"/>
  <c r="FE163" i="2"/>
  <c r="FF162" i="2"/>
  <c r="FG162" i="2"/>
  <c r="FH162" i="2"/>
  <c r="FI162" i="2"/>
  <c r="EJ163" i="2"/>
  <c r="EK162" i="2"/>
  <c r="EL162" i="2"/>
  <c r="EM162" i="2"/>
  <c r="EN162" i="2"/>
  <c r="DO163" i="2"/>
  <c r="DP162" i="2"/>
  <c r="DQ162" i="2"/>
  <c r="DR162" i="2"/>
  <c r="DS162" i="2"/>
  <c r="CT163" i="2"/>
  <c r="CU162" i="2"/>
  <c r="CV162" i="2"/>
  <c r="CW162" i="2"/>
  <c r="CX162" i="2"/>
  <c r="BY163" i="2"/>
  <c r="BZ162" i="2"/>
  <c r="CA162" i="2"/>
  <c r="CB162" i="2"/>
  <c r="CC162" i="2"/>
  <c r="N163" i="2"/>
  <c r="O162" i="2"/>
  <c r="P162" i="2"/>
  <c r="Q162" i="2"/>
  <c r="R162" i="2"/>
  <c r="GA162" i="2"/>
  <c r="GB162" i="2"/>
  <c r="GC162" i="2"/>
  <c r="GD162" i="2"/>
  <c r="GV162" i="2"/>
  <c r="GW162" i="2"/>
  <c r="GX162" i="2"/>
  <c r="GY162" i="2"/>
  <c r="AJ162" i="2"/>
  <c r="AK162" i="2"/>
  <c r="AL162" i="2"/>
  <c r="AM162" i="2"/>
  <c r="BS74" i="2"/>
  <c r="BE76" i="2"/>
  <c r="BF75" i="2"/>
  <c r="BG75" i="2"/>
  <c r="BH75" i="2"/>
  <c r="FE164" i="2"/>
  <c r="FF163" i="2"/>
  <c r="FG163" i="2"/>
  <c r="FH163" i="2"/>
  <c r="FI163" i="2"/>
  <c r="EJ164" i="2"/>
  <c r="EK163" i="2"/>
  <c r="EL163" i="2"/>
  <c r="EM163" i="2"/>
  <c r="EN163" i="2"/>
  <c r="DO164" i="2"/>
  <c r="DP163" i="2"/>
  <c r="DQ163" i="2"/>
  <c r="DR163" i="2"/>
  <c r="DS163" i="2"/>
  <c r="CT164" i="2"/>
  <c r="CU163" i="2"/>
  <c r="CV163" i="2"/>
  <c r="CW163" i="2"/>
  <c r="CX163" i="2"/>
  <c r="BY164" i="2"/>
  <c r="BZ163" i="2"/>
  <c r="CA163" i="2"/>
  <c r="CB163" i="2"/>
  <c r="CC163" i="2"/>
  <c r="N164" i="2"/>
  <c r="O163" i="2"/>
  <c r="P163" i="2"/>
  <c r="Q163" i="2"/>
  <c r="R163" i="2"/>
  <c r="GA163" i="2"/>
  <c r="GB163" i="2"/>
  <c r="GC163" i="2"/>
  <c r="GD163" i="2"/>
  <c r="GV163" i="2"/>
  <c r="GW163" i="2"/>
  <c r="GX163" i="2"/>
  <c r="GY163" i="2"/>
  <c r="AJ163" i="2"/>
  <c r="AK163" i="2"/>
  <c r="AL163" i="2"/>
  <c r="AM163" i="2"/>
  <c r="BE77" i="2"/>
  <c r="BS75" i="2"/>
  <c r="BF76" i="2"/>
  <c r="BG76" i="2"/>
  <c r="BH76" i="2"/>
  <c r="FE165" i="2"/>
  <c r="FF164" i="2"/>
  <c r="FG164" i="2"/>
  <c r="FH164" i="2"/>
  <c r="FI164" i="2"/>
  <c r="EJ165" i="2"/>
  <c r="EK164" i="2"/>
  <c r="EL164" i="2"/>
  <c r="EM164" i="2"/>
  <c r="EN164" i="2"/>
  <c r="DO165" i="2"/>
  <c r="DP164" i="2"/>
  <c r="DQ164" i="2"/>
  <c r="DR164" i="2"/>
  <c r="DS164" i="2"/>
  <c r="CT165" i="2"/>
  <c r="CU164" i="2"/>
  <c r="CV164" i="2"/>
  <c r="CW164" i="2"/>
  <c r="CX164" i="2"/>
  <c r="BY165" i="2"/>
  <c r="BZ164" i="2"/>
  <c r="CA164" i="2"/>
  <c r="CB164" i="2"/>
  <c r="CC164" i="2"/>
  <c r="N165" i="2"/>
  <c r="O164" i="2"/>
  <c r="P164" i="2"/>
  <c r="Q164" i="2"/>
  <c r="R164" i="2"/>
  <c r="GA164" i="2"/>
  <c r="GB164" i="2"/>
  <c r="GC164" i="2"/>
  <c r="GD164" i="2"/>
  <c r="GV164" i="2"/>
  <c r="GW164" i="2"/>
  <c r="GX164" i="2"/>
  <c r="GY164" i="2"/>
  <c r="AJ164" i="2"/>
  <c r="AK164" i="2"/>
  <c r="AL164" i="2"/>
  <c r="AM164" i="2"/>
  <c r="BS76" i="2"/>
  <c r="BE78" i="2"/>
  <c r="BF77" i="2"/>
  <c r="BG77" i="2"/>
  <c r="BH77" i="2"/>
  <c r="FE166" i="2"/>
  <c r="FF165" i="2"/>
  <c r="FG165" i="2"/>
  <c r="FH165" i="2"/>
  <c r="FI165" i="2"/>
  <c r="EJ166" i="2"/>
  <c r="EK165" i="2"/>
  <c r="EL165" i="2"/>
  <c r="EM165" i="2"/>
  <c r="EN165" i="2"/>
  <c r="DO166" i="2"/>
  <c r="DP165" i="2"/>
  <c r="DQ165" i="2"/>
  <c r="DR165" i="2"/>
  <c r="DS165" i="2"/>
  <c r="CT166" i="2"/>
  <c r="CU165" i="2"/>
  <c r="CV165" i="2"/>
  <c r="CW165" i="2"/>
  <c r="CX165" i="2"/>
  <c r="BY166" i="2"/>
  <c r="BZ165" i="2"/>
  <c r="CA165" i="2"/>
  <c r="CB165" i="2"/>
  <c r="CC165" i="2"/>
  <c r="N166" i="2"/>
  <c r="O165" i="2"/>
  <c r="P165" i="2"/>
  <c r="Q165" i="2"/>
  <c r="R165" i="2"/>
  <c r="GA165" i="2"/>
  <c r="GB165" i="2"/>
  <c r="GC165" i="2"/>
  <c r="GD165" i="2"/>
  <c r="GV165" i="2"/>
  <c r="GW165" i="2"/>
  <c r="GX165" i="2"/>
  <c r="GY165" i="2"/>
  <c r="AJ165" i="2"/>
  <c r="AK165" i="2"/>
  <c r="AL165" i="2"/>
  <c r="AM165" i="2"/>
  <c r="BE79" i="2"/>
  <c r="BS77" i="2"/>
  <c r="BF78" i="2"/>
  <c r="BG78" i="2"/>
  <c r="BH78" i="2"/>
  <c r="FE167" i="2"/>
  <c r="FF166" i="2"/>
  <c r="FG166" i="2"/>
  <c r="FH166" i="2"/>
  <c r="FI166" i="2"/>
  <c r="EJ167" i="2"/>
  <c r="EK166" i="2"/>
  <c r="EL166" i="2"/>
  <c r="EM166" i="2"/>
  <c r="EN166" i="2"/>
  <c r="DO167" i="2"/>
  <c r="DP166" i="2"/>
  <c r="DQ166" i="2"/>
  <c r="DR166" i="2"/>
  <c r="DS166" i="2"/>
  <c r="CT167" i="2"/>
  <c r="CU166" i="2"/>
  <c r="CV166" i="2"/>
  <c r="CW166" i="2"/>
  <c r="CX166" i="2"/>
  <c r="BY167" i="2"/>
  <c r="BZ166" i="2"/>
  <c r="CA166" i="2"/>
  <c r="CB166" i="2"/>
  <c r="CC166" i="2"/>
  <c r="N167" i="2"/>
  <c r="O166" i="2"/>
  <c r="P166" i="2"/>
  <c r="Q166" i="2"/>
  <c r="R166" i="2"/>
  <c r="GA166" i="2"/>
  <c r="GB166" i="2"/>
  <c r="GC166" i="2"/>
  <c r="GD166" i="2"/>
  <c r="GV166" i="2"/>
  <c r="GW166" i="2"/>
  <c r="GX166" i="2"/>
  <c r="GY166" i="2"/>
  <c r="AJ166" i="2"/>
  <c r="AK166" i="2"/>
  <c r="AL166" i="2"/>
  <c r="AM166" i="2"/>
  <c r="BS78" i="2"/>
  <c r="BE80" i="2"/>
  <c r="BF79" i="2"/>
  <c r="BG79" i="2"/>
  <c r="BH79" i="2"/>
  <c r="FE168" i="2"/>
  <c r="FF167" i="2"/>
  <c r="FG167" i="2"/>
  <c r="FH167" i="2"/>
  <c r="FI167" i="2"/>
  <c r="EJ168" i="2"/>
  <c r="EK167" i="2"/>
  <c r="EL167" i="2"/>
  <c r="EM167" i="2"/>
  <c r="EN167" i="2"/>
  <c r="DO168" i="2"/>
  <c r="DP167" i="2"/>
  <c r="DQ167" i="2"/>
  <c r="DR167" i="2"/>
  <c r="DS167" i="2"/>
  <c r="CT168" i="2"/>
  <c r="CU167" i="2"/>
  <c r="CV167" i="2"/>
  <c r="CW167" i="2"/>
  <c r="CX167" i="2"/>
  <c r="BY168" i="2"/>
  <c r="BZ167" i="2"/>
  <c r="CA167" i="2"/>
  <c r="CB167" i="2"/>
  <c r="CC167" i="2"/>
  <c r="N168" i="2"/>
  <c r="O167" i="2"/>
  <c r="P167" i="2"/>
  <c r="Q167" i="2"/>
  <c r="R167" i="2"/>
  <c r="GA167" i="2"/>
  <c r="GB167" i="2"/>
  <c r="GC167" i="2"/>
  <c r="GD167" i="2"/>
  <c r="GV167" i="2"/>
  <c r="GW167" i="2"/>
  <c r="GX167" i="2"/>
  <c r="GY167" i="2"/>
  <c r="AJ167" i="2"/>
  <c r="AK167" i="2"/>
  <c r="AL167" i="2"/>
  <c r="AM167" i="2"/>
  <c r="BE81" i="2"/>
  <c r="BS79" i="2"/>
  <c r="BF80" i="2"/>
  <c r="BG80" i="2"/>
  <c r="BH80" i="2"/>
  <c r="FE169" i="2"/>
  <c r="FF168" i="2"/>
  <c r="FG168" i="2"/>
  <c r="FH168" i="2"/>
  <c r="FI168" i="2"/>
  <c r="EJ169" i="2"/>
  <c r="EK168" i="2"/>
  <c r="EL168" i="2"/>
  <c r="EM168" i="2"/>
  <c r="EN168" i="2"/>
  <c r="DO169" i="2"/>
  <c r="DP168" i="2"/>
  <c r="DQ168" i="2"/>
  <c r="DR168" i="2"/>
  <c r="DS168" i="2"/>
  <c r="CT169" i="2"/>
  <c r="CU168" i="2"/>
  <c r="CV168" i="2"/>
  <c r="CW168" i="2"/>
  <c r="CX168" i="2"/>
  <c r="BY169" i="2"/>
  <c r="BZ168" i="2"/>
  <c r="CA168" i="2"/>
  <c r="CB168" i="2"/>
  <c r="CC168" i="2"/>
  <c r="N169" i="2"/>
  <c r="O168" i="2"/>
  <c r="P168" i="2"/>
  <c r="Q168" i="2"/>
  <c r="R168" i="2"/>
  <c r="GA168" i="2"/>
  <c r="GB168" i="2"/>
  <c r="GC168" i="2"/>
  <c r="GD168" i="2"/>
  <c r="GV168" i="2"/>
  <c r="GW168" i="2"/>
  <c r="GX168" i="2"/>
  <c r="GY168" i="2"/>
  <c r="AJ168" i="2"/>
  <c r="AK168" i="2"/>
  <c r="AL168" i="2"/>
  <c r="AM168" i="2"/>
  <c r="BS80" i="2"/>
  <c r="BE82" i="2"/>
  <c r="BF81" i="2"/>
  <c r="BG81" i="2"/>
  <c r="BH81" i="2"/>
  <c r="FE170" i="2"/>
  <c r="FF169" i="2"/>
  <c r="FG169" i="2"/>
  <c r="FH169" i="2"/>
  <c r="FI169" i="2"/>
  <c r="EJ170" i="2"/>
  <c r="EK169" i="2"/>
  <c r="EL169" i="2"/>
  <c r="EM169" i="2"/>
  <c r="EN169" i="2"/>
  <c r="DO170" i="2"/>
  <c r="DP169" i="2"/>
  <c r="DQ169" i="2"/>
  <c r="DR169" i="2"/>
  <c r="DS169" i="2"/>
  <c r="CT170" i="2"/>
  <c r="CU169" i="2"/>
  <c r="CV169" i="2"/>
  <c r="CW169" i="2"/>
  <c r="CX169" i="2"/>
  <c r="BY170" i="2"/>
  <c r="BZ169" i="2"/>
  <c r="CA169" i="2"/>
  <c r="CB169" i="2"/>
  <c r="CC169" i="2"/>
  <c r="N170" i="2"/>
  <c r="O169" i="2"/>
  <c r="P169" i="2"/>
  <c r="Q169" i="2"/>
  <c r="R169" i="2"/>
  <c r="GA169" i="2"/>
  <c r="GB169" i="2"/>
  <c r="GC169" i="2"/>
  <c r="GD169" i="2"/>
  <c r="GV169" i="2"/>
  <c r="GW169" i="2"/>
  <c r="GX169" i="2"/>
  <c r="GY169" i="2"/>
  <c r="AJ169" i="2"/>
  <c r="AK169" i="2"/>
  <c r="AL169" i="2"/>
  <c r="AM169" i="2"/>
  <c r="BE83" i="2"/>
  <c r="BS81" i="2"/>
  <c r="BF82" i="2"/>
  <c r="BG82" i="2"/>
  <c r="BH82" i="2"/>
  <c r="FE171" i="2"/>
  <c r="FF170" i="2"/>
  <c r="FG170" i="2"/>
  <c r="FH170" i="2"/>
  <c r="FI170" i="2"/>
  <c r="EJ171" i="2"/>
  <c r="EK170" i="2"/>
  <c r="EL170" i="2"/>
  <c r="EM170" i="2"/>
  <c r="EN170" i="2"/>
  <c r="DO171" i="2"/>
  <c r="DP170" i="2"/>
  <c r="DQ170" i="2"/>
  <c r="DR170" i="2"/>
  <c r="DS170" i="2"/>
  <c r="CT171" i="2"/>
  <c r="CU170" i="2"/>
  <c r="CV170" i="2"/>
  <c r="CW170" i="2"/>
  <c r="CX170" i="2"/>
  <c r="BY171" i="2"/>
  <c r="BZ170" i="2"/>
  <c r="CA170" i="2"/>
  <c r="CB170" i="2"/>
  <c r="CC170" i="2"/>
  <c r="N171" i="2"/>
  <c r="O170" i="2"/>
  <c r="P170" i="2"/>
  <c r="Q170" i="2"/>
  <c r="R170" i="2"/>
  <c r="GA170" i="2"/>
  <c r="GB170" i="2"/>
  <c r="GC170" i="2"/>
  <c r="GD170" i="2"/>
  <c r="GV170" i="2"/>
  <c r="GW170" i="2"/>
  <c r="GX170" i="2"/>
  <c r="GY170" i="2"/>
  <c r="AJ170" i="2"/>
  <c r="AK170" i="2"/>
  <c r="AL170" i="2"/>
  <c r="AM170" i="2"/>
  <c r="BS82" i="2"/>
  <c r="BE84" i="2"/>
  <c r="BF83" i="2"/>
  <c r="BG83" i="2"/>
  <c r="BH83" i="2"/>
  <c r="FE172" i="2"/>
  <c r="FF171" i="2"/>
  <c r="FG171" i="2"/>
  <c r="FH171" i="2"/>
  <c r="FI171" i="2"/>
  <c r="EJ172" i="2"/>
  <c r="EK171" i="2"/>
  <c r="EL171" i="2"/>
  <c r="EM171" i="2"/>
  <c r="EN171" i="2"/>
  <c r="DO172" i="2"/>
  <c r="DP171" i="2"/>
  <c r="DQ171" i="2"/>
  <c r="DR171" i="2"/>
  <c r="DS171" i="2"/>
  <c r="CT172" i="2"/>
  <c r="CU171" i="2"/>
  <c r="CV171" i="2"/>
  <c r="CW171" i="2"/>
  <c r="CX171" i="2"/>
  <c r="BY172" i="2"/>
  <c r="BZ171" i="2"/>
  <c r="CA171" i="2"/>
  <c r="CB171" i="2"/>
  <c r="CC171" i="2"/>
  <c r="N172" i="2"/>
  <c r="O171" i="2"/>
  <c r="P171" i="2"/>
  <c r="Q171" i="2"/>
  <c r="R171" i="2"/>
  <c r="GA171" i="2"/>
  <c r="GB171" i="2"/>
  <c r="GC171" i="2"/>
  <c r="GD171" i="2"/>
  <c r="GV171" i="2"/>
  <c r="GW171" i="2"/>
  <c r="GX171" i="2"/>
  <c r="GY171" i="2"/>
  <c r="AJ171" i="2"/>
  <c r="AK171" i="2"/>
  <c r="AL171" i="2"/>
  <c r="AM171" i="2"/>
  <c r="BF84" i="2"/>
  <c r="BG84" i="2"/>
  <c r="BH84" i="2"/>
  <c r="BE85" i="2"/>
  <c r="BS83" i="2"/>
  <c r="FE173" i="2"/>
  <c r="FF172" i="2"/>
  <c r="FG172" i="2"/>
  <c r="FH172" i="2"/>
  <c r="FI172" i="2"/>
  <c r="EJ173" i="2"/>
  <c r="EK172" i="2"/>
  <c r="EL172" i="2"/>
  <c r="EM172" i="2"/>
  <c r="EN172" i="2"/>
  <c r="DO173" i="2"/>
  <c r="DP172" i="2"/>
  <c r="DQ172" i="2"/>
  <c r="DR172" i="2"/>
  <c r="DS172" i="2"/>
  <c r="CT173" i="2"/>
  <c r="CU172" i="2"/>
  <c r="CV172" i="2"/>
  <c r="CW172" i="2"/>
  <c r="CX172" i="2"/>
  <c r="BY173" i="2"/>
  <c r="BZ172" i="2"/>
  <c r="CA172" i="2"/>
  <c r="CB172" i="2"/>
  <c r="CC172" i="2"/>
  <c r="N173" i="2"/>
  <c r="O172" i="2"/>
  <c r="P172" i="2"/>
  <c r="Q172" i="2"/>
  <c r="R172" i="2"/>
  <c r="GA172" i="2"/>
  <c r="GB172" i="2"/>
  <c r="GC172" i="2"/>
  <c r="GD172" i="2"/>
  <c r="GV172" i="2"/>
  <c r="GW172" i="2"/>
  <c r="GX172" i="2"/>
  <c r="GY172" i="2"/>
  <c r="AJ172" i="2"/>
  <c r="AK172" i="2"/>
  <c r="AL172" i="2"/>
  <c r="AM172" i="2"/>
  <c r="BF85" i="2"/>
  <c r="BG85" i="2"/>
  <c r="BH85" i="2"/>
  <c r="BS84" i="2"/>
  <c r="BE86" i="2"/>
  <c r="FE174" i="2"/>
  <c r="FF173" i="2"/>
  <c r="FG173" i="2"/>
  <c r="FH173" i="2"/>
  <c r="FI173" i="2"/>
  <c r="EJ174" i="2"/>
  <c r="EK173" i="2"/>
  <c r="EL173" i="2"/>
  <c r="EM173" i="2"/>
  <c r="EN173" i="2"/>
  <c r="DO174" i="2"/>
  <c r="DP173" i="2"/>
  <c r="DQ173" i="2"/>
  <c r="DR173" i="2"/>
  <c r="DS173" i="2"/>
  <c r="CT174" i="2"/>
  <c r="CU173" i="2"/>
  <c r="CV173" i="2"/>
  <c r="CW173" i="2"/>
  <c r="CX173" i="2"/>
  <c r="BY174" i="2"/>
  <c r="BZ173" i="2"/>
  <c r="CA173" i="2"/>
  <c r="CB173" i="2"/>
  <c r="CC173" i="2"/>
  <c r="N174" i="2"/>
  <c r="O173" i="2"/>
  <c r="P173" i="2"/>
  <c r="Q173" i="2"/>
  <c r="R173" i="2"/>
  <c r="GA173" i="2"/>
  <c r="GB173" i="2"/>
  <c r="GC173" i="2"/>
  <c r="GD173" i="2"/>
  <c r="GV173" i="2"/>
  <c r="GW173" i="2"/>
  <c r="GX173" i="2"/>
  <c r="GY173" i="2"/>
  <c r="AJ173" i="2"/>
  <c r="AK173" i="2"/>
  <c r="AL173" i="2"/>
  <c r="AM173" i="2"/>
  <c r="BF86" i="2"/>
  <c r="BG86" i="2"/>
  <c r="BH86" i="2"/>
  <c r="BE87" i="2"/>
  <c r="BS85" i="2"/>
  <c r="FE175" i="2"/>
  <c r="FF174" i="2"/>
  <c r="FG174" i="2"/>
  <c r="FH174" i="2"/>
  <c r="FI174" i="2"/>
  <c r="EJ175" i="2"/>
  <c r="EK174" i="2"/>
  <c r="EL174" i="2"/>
  <c r="EM174" i="2"/>
  <c r="EN174" i="2"/>
  <c r="DO175" i="2"/>
  <c r="DP174" i="2"/>
  <c r="DQ174" i="2"/>
  <c r="DR174" i="2"/>
  <c r="DS174" i="2"/>
  <c r="CT175" i="2"/>
  <c r="CU174" i="2"/>
  <c r="CV174" i="2"/>
  <c r="CW174" i="2"/>
  <c r="CX174" i="2"/>
  <c r="BY175" i="2"/>
  <c r="BZ174" i="2"/>
  <c r="CA174" i="2"/>
  <c r="CB174" i="2"/>
  <c r="CC174" i="2"/>
  <c r="N175" i="2"/>
  <c r="O174" i="2"/>
  <c r="P174" i="2"/>
  <c r="Q174" i="2"/>
  <c r="R174" i="2"/>
  <c r="GA174" i="2"/>
  <c r="GB174" i="2"/>
  <c r="GC174" i="2"/>
  <c r="GD174" i="2"/>
  <c r="GV174" i="2"/>
  <c r="GW174" i="2"/>
  <c r="GX174" i="2"/>
  <c r="GY174" i="2"/>
  <c r="AJ174" i="2"/>
  <c r="AK174" i="2"/>
  <c r="AL174" i="2"/>
  <c r="AM174" i="2"/>
  <c r="BF87" i="2"/>
  <c r="BG87" i="2"/>
  <c r="BH87" i="2"/>
  <c r="BS86" i="2"/>
  <c r="BE88" i="2"/>
  <c r="FE176" i="2"/>
  <c r="FF175" i="2"/>
  <c r="FG175" i="2"/>
  <c r="FH175" i="2"/>
  <c r="FI175" i="2"/>
  <c r="EJ176" i="2"/>
  <c r="EK175" i="2"/>
  <c r="EL175" i="2"/>
  <c r="EM175" i="2"/>
  <c r="EN175" i="2"/>
  <c r="DO176" i="2"/>
  <c r="DP175" i="2"/>
  <c r="DQ175" i="2"/>
  <c r="DR175" i="2"/>
  <c r="DS175" i="2"/>
  <c r="CT176" i="2"/>
  <c r="CU175" i="2"/>
  <c r="CV175" i="2"/>
  <c r="CW175" i="2"/>
  <c r="CX175" i="2"/>
  <c r="BY176" i="2"/>
  <c r="BZ175" i="2"/>
  <c r="CA175" i="2"/>
  <c r="CB175" i="2"/>
  <c r="CC175" i="2"/>
  <c r="N176" i="2"/>
  <c r="O175" i="2"/>
  <c r="P175" i="2"/>
  <c r="Q175" i="2"/>
  <c r="R175" i="2"/>
  <c r="GA175" i="2"/>
  <c r="GB175" i="2"/>
  <c r="GC175" i="2"/>
  <c r="GD175" i="2"/>
  <c r="GV175" i="2"/>
  <c r="GW175" i="2"/>
  <c r="GX175" i="2"/>
  <c r="GY175" i="2"/>
  <c r="AJ175" i="2"/>
  <c r="AK175" i="2"/>
  <c r="AL175" i="2"/>
  <c r="AM175" i="2"/>
  <c r="BF88" i="2"/>
  <c r="BG88" i="2"/>
  <c r="BH88" i="2"/>
  <c r="BE89" i="2"/>
  <c r="BS87" i="2"/>
  <c r="FE177" i="2"/>
  <c r="FF176" i="2"/>
  <c r="FG176" i="2"/>
  <c r="FH176" i="2"/>
  <c r="FI176" i="2"/>
  <c r="EJ177" i="2"/>
  <c r="EK176" i="2"/>
  <c r="EL176" i="2"/>
  <c r="EM176" i="2"/>
  <c r="EN176" i="2"/>
  <c r="DO177" i="2"/>
  <c r="DP176" i="2"/>
  <c r="DQ176" i="2"/>
  <c r="DR176" i="2"/>
  <c r="DS176" i="2"/>
  <c r="CT177" i="2"/>
  <c r="CU176" i="2"/>
  <c r="CV176" i="2"/>
  <c r="CW176" i="2"/>
  <c r="CX176" i="2"/>
  <c r="BY177" i="2"/>
  <c r="BZ176" i="2"/>
  <c r="CA176" i="2"/>
  <c r="CB176" i="2"/>
  <c r="CC176" i="2"/>
  <c r="N177" i="2"/>
  <c r="O176" i="2"/>
  <c r="P176" i="2"/>
  <c r="Q176" i="2"/>
  <c r="R176" i="2"/>
  <c r="GA176" i="2"/>
  <c r="GB176" i="2"/>
  <c r="GC176" i="2"/>
  <c r="GD176" i="2"/>
  <c r="GV176" i="2"/>
  <c r="GW176" i="2"/>
  <c r="GX176" i="2"/>
  <c r="GY176" i="2"/>
  <c r="AJ176" i="2"/>
  <c r="AK176" i="2"/>
  <c r="AL176" i="2"/>
  <c r="AM176" i="2"/>
  <c r="BF89" i="2"/>
  <c r="BG89" i="2"/>
  <c r="BH89" i="2"/>
  <c r="BS88" i="2"/>
  <c r="BE90" i="2"/>
  <c r="FE178" i="2"/>
  <c r="FF177" i="2"/>
  <c r="FG177" i="2"/>
  <c r="FH177" i="2"/>
  <c r="FI177" i="2"/>
  <c r="EJ178" i="2"/>
  <c r="EK177" i="2"/>
  <c r="EL177" i="2"/>
  <c r="EM177" i="2"/>
  <c r="EN177" i="2"/>
  <c r="DO178" i="2"/>
  <c r="DP177" i="2"/>
  <c r="DQ177" i="2"/>
  <c r="DR177" i="2"/>
  <c r="DS177" i="2"/>
  <c r="CT178" i="2"/>
  <c r="CU177" i="2"/>
  <c r="CV177" i="2"/>
  <c r="CW177" i="2"/>
  <c r="CX177" i="2"/>
  <c r="BY178" i="2"/>
  <c r="BZ177" i="2"/>
  <c r="CA177" i="2"/>
  <c r="CB177" i="2"/>
  <c r="CC177" i="2"/>
  <c r="N178" i="2"/>
  <c r="O177" i="2"/>
  <c r="P177" i="2"/>
  <c r="Q177" i="2"/>
  <c r="R177" i="2"/>
  <c r="GA177" i="2"/>
  <c r="GB177" i="2"/>
  <c r="GC177" i="2"/>
  <c r="GD177" i="2"/>
  <c r="GV177" i="2"/>
  <c r="GW177" i="2"/>
  <c r="GX177" i="2"/>
  <c r="GY177" i="2"/>
  <c r="AJ177" i="2"/>
  <c r="AK177" i="2"/>
  <c r="AL177" i="2"/>
  <c r="AM177" i="2"/>
  <c r="BF90" i="2"/>
  <c r="BG90" i="2"/>
  <c r="BH90" i="2"/>
  <c r="BE91" i="2"/>
  <c r="BS89" i="2"/>
  <c r="FE179" i="2"/>
  <c r="FF178" i="2"/>
  <c r="FG178" i="2"/>
  <c r="FH178" i="2"/>
  <c r="FI178" i="2"/>
  <c r="EJ179" i="2"/>
  <c r="EK178" i="2"/>
  <c r="EL178" i="2"/>
  <c r="EM178" i="2"/>
  <c r="EN178" i="2"/>
  <c r="DO179" i="2"/>
  <c r="DP178" i="2"/>
  <c r="DQ178" i="2"/>
  <c r="DR178" i="2"/>
  <c r="DS178" i="2"/>
  <c r="CT179" i="2"/>
  <c r="CU178" i="2"/>
  <c r="CV178" i="2"/>
  <c r="CW178" i="2"/>
  <c r="CX178" i="2"/>
  <c r="BY179" i="2"/>
  <c r="BZ178" i="2"/>
  <c r="CA178" i="2"/>
  <c r="CB178" i="2"/>
  <c r="CC178" i="2"/>
  <c r="N179" i="2"/>
  <c r="O178" i="2"/>
  <c r="P178" i="2"/>
  <c r="Q178" i="2"/>
  <c r="R178" i="2"/>
  <c r="GA178" i="2"/>
  <c r="GB178" i="2"/>
  <c r="GC178" i="2"/>
  <c r="GD178" i="2"/>
  <c r="GV178" i="2"/>
  <c r="GW178" i="2"/>
  <c r="GX178" i="2"/>
  <c r="GY178" i="2"/>
  <c r="AJ178" i="2"/>
  <c r="AK178" i="2"/>
  <c r="AL178" i="2"/>
  <c r="AM178" i="2"/>
  <c r="BF91" i="2"/>
  <c r="BG91" i="2"/>
  <c r="BH91" i="2"/>
  <c r="BS90" i="2"/>
  <c r="BE92" i="2"/>
  <c r="FE180" i="2"/>
  <c r="FF179" i="2"/>
  <c r="FG179" i="2"/>
  <c r="FH179" i="2"/>
  <c r="FI179" i="2"/>
  <c r="EJ180" i="2"/>
  <c r="EK179" i="2"/>
  <c r="EL179" i="2"/>
  <c r="EM179" i="2"/>
  <c r="EN179" i="2"/>
  <c r="DO180" i="2"/>
  <c r="DP179" i="2"/>
  <c r="DQ179" i="2"/>
  <c r="DR179" i="2"/>
  <c r="DS179" i="2"/>
  <c r="CT180" i="2"/>
  <c r="CU179" i="2"/>
  <c r="CV179" i="2"/>
  <c r="CW179" i="2"/>
  <c r="CX179" i="2"/>
  <c r="BY180" i="2"/>
  <c r="BZ179" i="2"/>
  <c r="CA179" i="2"/>
  <c r="CB179" i="2"/>
  <c r="CC179" i="2"/>
  <c r="N180" i="2"/>
  <c r="O179" i="2"/>
  <c r="P179" i="2"/>
  <c r="Q179" i="2"/>
  <c r="R179" i="2"/>
  <c r="GA179" i="2"/>
  <c r="GB179" i="2"/>
  <c r="GC179" i="2"/>
  <c r="GD179" i="2"/>
  <c r="GV179" i="2"/>
  <c r="GW179" i="2"/>
  <c r="GX179" i="2"/>
  <c r="GY179" i="2"/>
  <c r="AJ179" i="2"/>
  <c r="AK179" i="2"/>
  <c r="AL179" i="2"/>
  <c r="AM179" i="2"/>
  <c r="BF92" i="2"/>
  <c r="BG92" i="2"/>
  <c r="BH92" i="2"/>
  <c r="BE93" i="2"/>
  <c r="BS91" i="2"/>
  <c r="FE181" i="2"/>
  <c r="FF180" i="2"/>
  <c r="FG180" i="2"/>
  <c r="FH180" i="2"/>
  <c r="FI180" i="2"/>
  <c r="EJ181" i="2"/>
  <c r="EK180" i="2"/>
  <c r="EL180" i="2"/>
  <c r="EM180" i="2"/>
  <c r="EN180" i="2"/>
  <c r="DO181" i="2"/>
  <c r="DP180" i="2"/>
  <c r="DQ180" i="2"/>
  <c r="DR180" i="2"/>
  <c r="DS180" i="2"/>
  <c r="CT181" i="2"/>
  <c r="CU180" i="2"/>
  <c r="CV180" i="2"/>
  <c r="CW180" i="2"/>
  <c r="CX180" i="2"/>
  <c r="BY181" i="2"/>
  <c r="BZ180" i="2"/>
  <c r="CA180" i="2"/>
  <c r="CB180" i="2"/>
  <c r="CC180" i="2"/>
  <c r="N181" i="2"/>
  <c r="O180" i="2"/>
  <c r="P180" i="2"/>
  <c r="Q180" i="2"/>
  <c r="R180" i="2"/>
  <c r="GA180" i="2"/>
  <c r="GB180" i="2"/>
  <c r="GC180" i="2"/>
  <c r="GD180" i="2"/>
  <c r="GV180" i="2"/>
  <c r="GW180" i="2"/>
  <c r="GX180" i="2"/>
  <c r="GY180" i="2"/>
  <c r="AJ180" i="2"/>
  <c r="AK180" i="2"/>
  <c r="AL180" i="2"/>
  <c r="AM180" i="2"/>
  <c r="BF93" i="2"/>
  <c r="BG93" i="2"/>
  <c r="BH93" i="2"/>
  <c r="BS92" i="2"/>
  <c r="BE94" i="2"/>
  <c r="FE182" i="2"/>
  <c r="FF181" i="2"/>
  <c r="FG181" i="2"/>
  <c r="FH181" i="2"/>
  <c r="FI181" i="2"/>
  <c r="EJ182" i="2"/>
  <c r="EK181" i="2"/>
  <c r="EL181" i="2"/>
  <c r="EM181" i="2"/>
  <c r="EN181" i="2"/>
  <c r="DO182" i="2"/>
  <c r="DP181" i="2"/>
  <c r="DQ181" i="2"/>
  <c r="DR181" i="2"/>
  <c r="DS181" i="2"/>
  <c r="CT182" i="2"/>
  <c r="CU181" i="2"/>
  <c r="CV181" i="2"/>
  <c r="CW181" i="2"/>
  <c r="CX181" i="2"/>
  <c r="BY182" i="2"/>
  <c r="BZ181" i="2"/>
  <c r="CA181" i="2"/>
  <c r="CB181" i="2"/>
  <c r="CC181" i="2"/>
  <c r="N182" i="2"/>
  <c r="O181" i="2"/>
  <c r="P181" i="2"/>
  <c r="Q181" i="2"/>
  <c r="R181" i="2"/>
  <c r="GA181" i="2"/>
  <c r="GB181" i="2"/>
  <c r="GC181" i="2"/>
  <c r="GD181" i="2"/>
  <c r="GV181" i="2"/>
  <c r="GW181" i="2"/>
  <c r="GX181" i="2"/>
  <c r="GY181" i="2"/>
  <c r="AJ181" i="2"/>
  <c r="AK181" i="2"/>
  <c r="AL181" i="2"/>
  <c r="AM181" i="2"/>
  <c r="BF94" i="2"/>
  <c r="BG94" i="2"/>
  <c r="BH94" i="2"/>
  <c r="BE95" i="2"/>
  <c r="BS93" i="2"/>
  <c r="FE183" i="2"/>
  <c r="FF182" i="2"/>
  <c r="FG182" i="2"/>
  <c r="FH182" i="2"/>
  <c r="FI182" i="2"/>
  <c r="EJ183" i="2"/>
  <c r="EK182" i="2"/>
  <c r="EL182" i="2"/>
  <c r="EM182" i="2"/>
  <c r="EN182" i="2"/>
  <c r="DO183" i="2"/>
  <c r="DP182" i="2"/>
  <c r="DQ182" i="2"/>
  <c r="DR182" i="2"/>
  <c r="DS182" i="2"/>
  <c r="CT183" i="2"/>
  <c r="CU182" i="2"/>
  <c r="CV182" i="2"/>
  <c r="CW182" i="2"/>
  <c r="CX182" i="2"/>
  <c r="BY183" i="2"/>
  <c r="BZ182" i="2"/>
  <c r="CA182" i="2"/>
  <c r="CB182" i="2"/>
  <c r="CC182" i="2"/>
  <c r="N183" i="2"/>
  <c r="O182" i="2"/>
  <c r="P182" i="2"/>
  <c r="Q182" i="2"/>
  <c r="R182" i="2"/>
  <c r="GA182" i="2"/>
  <c r="GB182" i="2"/>
  <c r="GC182" i="2"/>
  <c r="GD182" i="2"/>
  <c r="GV182" i="2"/>
  <c r="GW182" i="2"/>
  <c r="GX182" i="2"/>
  <c r="GY182" i="2"/>
  <c r="AJ182" i="2"/>
  <c r="AK182" i="2"/>
  <c r="AL182" i="2"/>
  <c r="AM182" i="2"/>
  <c r="BF95" i="2"/>
  <c r="BG95" i="2"/>
  <c r="BH95" i="2"/>
  <c r="BS94" i="2"/>
  <c r="BE96" i="2"/>
  <c r="FE184" i="2"/>
  <c r="FF183" i="2"/>
  <c r="FG183" i="2"/>
  <c r="FH183" i="2"/>
  <c r="FI183" i="2"/>
  <c r="EJ184" i="2"/>
  <c r="EK183" i="2"/>
  <c r="EL183" i="2"/>
  <c r="EM183" i="2"/>
  <c r="EN183" i="2"/>
  <c r="DO184" i="2"/>
  <c r="DP183" i="2"/>
  <c r="DQ183" i="2"/>
  <c r="DR183" i="2"/>
  <c r="DS183" i="2"/>
  <c r="CT184" i="2"/>
  <c r="CU183" i="2"/>
  <c r="CV183" i="2"/>
  <c r="CW183" i="2"/>
  <c r="CX183" i="2"/>
  <c r="BY184" i="2"/>
  <c r="BZ183" i="2"/>
  <c r="CA183" i="2"/>
  <c r="CB183" i="2"/>
  <c r="CC183" i="2"/>
  <c r="N184" i="2"/>
  <c r="O183" i="2"/>
  <c r="P183" i="2"/>
  <c r="Q183" i="2"/>
  <c r="R183" i="2"/>
  <c r="GA183" i="2"/>
  <c r="GB183" i="2"/>
  <c r="GC183" i="2"/>
  <c r="GD183" i="2"/>
  <c r="GV183" i="2"/>
  <c r="GW183" i="2"/>
  <c r="GX183" i="2"/>
  <c r="GY183" i="2"/>
  <c r="AJ183" i="2"/>
  <c r="AK183" i="2"/>
  <c r="AL183" i="2"/>
  <c r="AM183" i="2"/>
  <c r="BF96" i="2"/>
  <c r="BG96" i="2"/>
  <c r="BH96" i="2"/>
  <c r="BE97" i="2"/>
  <c r="BS95" i="2"/>
  <c r="FE185" i="2"/>
  <c r="FF184" i="2"/>
  <c r="FG184" i="2"/>
  <c r="FH184" i="2"/>
  <c r="FI184" i="2"/>
  <c r="EJ185" i="2"/>
  <c r="EK184" i="2"/>
  <c r="EL184" i="2"/>
  <c r="EM184" i="2"/>
  <c r="EN184" i="2"/>
  <c r="DO185" i="2"/>
  <c r="DP184" i="2"/>
  <c r="DQ184" i="2"/>
  <c r="DR184" i="2"/>
  <c r="DS184" i="2"/>
  <c r="CT185" i="2"/>
  <c r="CU184" i="2"/>
  <c r="CV184" i="2"/>
  <c r="CW184" i="2"/>
  <c r="CX184" i="2"/>
  <c r="BY185" i="2"/>
  <c r="BZ184" i="2"/>
  <c r="CA184" i="2"/>
  <c r="CB184" i="2"/>
  <c r="CC184" i="2"/>
  <c r="N185" i="2"/>
  <c r="O184" i="2"/>
  <c r="P184" i="2"/>
  <c r="Q184" i="2"/>
  <c r="R184" i="2"/>
  <c r="GA184" i="2"/>
  <c r="GB184" i="2"/>
  <c r="GC184" i="2"/>
  <c r="GD184" i="2"/>
  <c r="GV184" i="2"/>
  <c r="GW184" i="2"/>
  <c r="GX184" i="2"/>
  <c r="GY184" i="2"/>
  <c r="AJ184" i="2"/>
  <c r="AK184" i="2"/>
  <c r="AL184" i="2"/>
  <c r="AM184" i="2"/>
  <c r="BF97" i="2"/>
  <c r="BG97" i="2"/>
  <c r="BH97" i="2"/>
  <c r="BS96" i="2"/>
  <c r="BE98" i="2"/>
  <c r="FE186" i="2"/>
  <c r="FF185" i="2"/>
  <c r="FG185" i="2"/>
  <c r="FH185" i="2"/>
  <c r="FI185" i="2"/>
  <c r="EJ186" i="2"/>
  <c r="EK185" i="2"/>
  <c r="EL185" i="2"/>
  <c r="EM185" i="2"/>
  <c r="EN185" i="2"/>
  <c r="DO186" i="2"/>
  <c r="DP185" i="2"/>
  <c r="DQ185" i="2"/>
  <c r="DR185" i="2"/>
  <c r="DS185" i="2"/>
  <c r="CT186" i="2"/>
  <c r="CU185" i="2"/>
  <c r="CV185" i="2"/>
  <c r="CW185" i="2"/>
  <c r="CX185" i="2"/>
  <c r="BY186" i="2"/>
  <c r="BZ185" i="2"/>
  <c r="CA185" i="2"/>
  <c r="CB185" i="2"/>
  <c r="CC185" i="2"/>
  <c r="N186" i="2"/>
  <c r="O185" i="2"/>
  <c r="P185" i="2"/>
  <c r="Q185" i="2"/>
  <c r="R185" i="2"/>
  <c r="GA185" i="2"/>
  <c r="GB185" i="2"/>
  <c r="GC185" i="2"/>
  <c r="GD185" i="2"/>
  <c r="GV185" i="2"/>
  <c r="GW185" i="2"/>
  <c r="GX185" i="2"/>
  <c r="GY185" i="2"/>
  <c r="AJ185" i="2"/>
  <c r="AK185" i="2"/>
  <c r="AL185" i="2"/>
  <c r="AM185" i="2"/>
  <c r="BF98" i="2"/>
  <c r="BG98" i="2"/>
  <c r="BH98" i="2"/>
  <c r="BE99" i="2"/>
  <c r="BS97" i="2"/>
  <c r="FE187" i="2"/>
  <c r="FF186" i="2"/>
  <c r="FG186" i="2"/>
  <c r="FH186" i="2"/>
  <c r="FI186" i="2"/>
  <c r="EJ187" i="2"/>
  <c r="EK186" i="2"/>
  <c r="EL186" i="2"/>
  <c r="EM186" i="2"/>
  <c r="EN186" i="2"/>
  <c r="DO187" i="2"/>
  <c r="DP186" i="2"/>
  <c r="DQ186" i="2"/>
  <c r="DR186" i="2"/>
  <c r="DS186" i="2"/>
  <c r="CT187" i="2"/>
  <c r="CU186" i="2"/>
  <c r="CV186" i="2"/>
  <c r="CW186" i="2"/>
  <c r="CX186" i="2"/>
  <c r="BY187" i="2"/>
  <c r="BZ186" i="2"/>
  <c r="CA186" i="2"/>
  <c r="CB186" i="2"/>
  <c r="CC186" i="2"/>
  <c r="N187" i="2"/>
  <c r="O186" i="2"/>
  <c r="P186" i="2"/>
  <c r="Q186" i="2"/>
  <c r="R186" i="2"/>
  <c r="GA186" i="2"/>
  <c r="GB186" i="2"/>
  <c r="GC186" i="2"/>
  <c r="GD186" i="2"/>
  <c r="GV186" i="2"/>
  <c r="GW186" i="2"/>
  <c r="GX186" i="2"/>
  <c r="GY186" i="2"/>
  <c r="AJ186" i="2"/>
  <c r="AK186" i="2"/>
  <c r="AL186" i="2"/>
  <c r="AM186" i="2"/>
  <c r="BF99" i="2"/>
  <c r="BG99" i="2"/>
  <c r="BH99" i="2"/>
  <c r="BS98" i="2"/>
  <c r="BE100" i="2"/>
  <c r="AN189" i="2"/>
  <c r="AN182" i="2"/>
  <c r="AN146" i="2"/>
  <c r="AN119" i="2"/>
  <c r="AN59" i="2"/>
  <c r="AN76" i="2"/>
  <c r="AN47" i="2"/>
  <c r="AN136" i="2"/>
  <c r="AN98" i="2"/>
  <c r="AN151" i="2"/>
  <c r="AN73" i="2"/>
  <c r="AN118" i="2"/>
  <c r="AN153" i="2"/>
  <c r="AN166" i="2"/>
  <c r="AN158" i="2"/>
  <c r="AN123" i="2"/>
  <c r="AN149" i="2"/>
  <c r="AN201" i="2"/>
  <c r="AN169" i="2"/>
  <c r="AN178" i="2"/>
  <c r="AN69" i="2"/>
  <c r="AN148" i="2"/>
  <c r="AN93" i="2"/>
  <c r="AN82" i="2"/>
  <c r="AN170" i="2"/>
  <c r="AN107" i="2"/>
  <c r="AN144" i="2"/>
  <c r="AN5" i="2"/>
  <c r="AN141" i="2"/>
  <c r="AN106" i="2"/>
  <c r="AN18" i="2"/>
  <c r="AN190" i="2"/>
  <c r="AN175" i="2"/>
  <c r="AN179" i="2"/>
  <c r="AN142" i="2"/>
  <c r="AN20" i="2"/>
  <c r="AN77" i="2"/>
  <c r="AN152" i="2"/>
  <c r="AN87" i="2"/>
  <c r="AN187" i="2"/>
  <c r="AN90" i="2"/>
  <c r="AN173" i="2"/>
  <c r="AN9" i="2"/>
  <c r="AN196" i="2"/>
  <c r="AN120" i="2"/>
  <c r="AN27" i="2"/>
  <c r="AN113" i="2"/>
  <c r="AN94" i="2"/>
  <c r="AN192" i="2"/>
  <c r="AN60" i="2"/>
  <c r="AN165" i="2"/>
  <c r="AN79" i="2"/>
  <c r="AN135" i="2"/>
  <c r="AN32" i="2"/>
  <c r="AN164" i="2"/>
  <c r="AN57" i="2"/>
  <c r="AN34" i="2"/>
  <c r="AN100" i="2"/>
  <c r="AN41" i="2"/>
  <c r="AN127" i="2"/>
  <c r="AN58" i="2"/>
  <c r="AN114" i="2"/>
  <c r="AN12" i="2"/>
  <c r="AN61" i="2"/>
  <c r="AN203" i="2"/>
  <c r="AN84" i="2"/>
  <c r="AN36" i="2"/>
  <c r="AN122" i="2"/>
  <c r="AN155" i="2"/>
  <c r="AN4" i="2"/>
  <c r="AN180" i="2"/>
  <c r="AN125" i="2"/>
  <c r="AN70" i="2"/>
  <c r="AN139" i="2"/>
  <c r="AN108" i="2"/>
  <c r="AN89" i="2"/>
  <c r="AN51" i="2"/>
  <c r="AN124" i="2"/>
  <c r="AN31" i="2"/>
  <c r="AN112" i="2"/>
  <c r="AN52" i="2"/>
  <c r="AN103" i="2"/>
  <c r="AN17" i="2"/>
  <c r="AN44" i="2"/>
  <c r="AN91" i="2"/>
  <c r="AN121" i="2"/>
  <c r="AN7" i="2"/>
  <c r="AN88" i="2"/>
  <c r="AN81" i="2"/>
  <c r="AN200" i="2"/>
  <c r="AN63" i="2"/>
  <c r="AN167" i="2"/>
  <c r="AN140" i="2"/>
  <c r="AN183" i="2"/>
  <c r="AN191" i="2"/>
  <c r="AN202" i="2"/>
  <c r="AN129" i="2"/>
  <c r="AN104" i="2"/>
  <c r="AN54" i="2"/>
  <c r="AN172" i="2"/>
  <c r="AN15" i="2"/>
  <c r="AN186" i="2"/>
  <c r="AN72" i="2"/>
  <c r="AN92" i="2"/>
  <c r="AN111" i="2"/>
  <c r="AN33" i="2"/>
  <c r="AN28" i="2"/>
  <c r="AN48" i="2"/>
  <c r="AN22" i="2"/>
  <c r="AN39" i="2"/>
  <c r="AN117" i="2"/>
  <c r="AN65" i="2"/>
  <c r="AN66" i="2"/>
  <c r="AN38" i="2"/>
  <c r="AN97" i="2"/>
  <c r="AN132" i="2"/>
  <c r="AN45" i="2"/>
  <c r="AN161" i="2"/>
  <c r="AN19" i="2"/>
  <c r="AN157" i="2"/>
  <c r="AN37" i="2"/>
  <c r="AN55" i="2"/>
  <c r="AN126" i="2"/>
  <c r="AN154" i="2"/>
  <c r="AN101" i="2"/>
  <c r="AN162" i="2"/>
  <c r="AN67" i="2"/>
  <c r="AN62" i="2"/>
  <c r="AN78" i="2"/>
  <c r="AN137" i="2"/>
  <c r="AN177" i="2"/>
  <c r="AN83" i="2"/>
  <c r="AN160" i="2"/>
  <c r="AN143" i="2"/>
  <c r="AN147" i="2"/>
  <c r="AN56" i="2"/>
  <c r="AN68" i="2"/>
  <c r="AN35" i="2"/>
  <c r="AN197" i="2"/>
  <c r="AN188" i="2"/>
  <c r="AN96" i="2"/>
  <c r="AN24" i="2"/>
  <c r="AN163" i="2"/>
  <c r="AN11" i="2"/>
  <c r="AN105" i="2"/>
  <c r="AN128" i="2"/>
  <c r="AN194" i="2"/>
  <c r="AN6" i="2"/>
  <c r="AN102" i="2"/>
  <c r="AN21" i="2"/>
  <c r="AN134" i="2"/>
  <c r="AN53" i="2"/>
  <c r="AN16" i="2"/>
  <c r="AN145" i="2"/>
  <c r="AN14" i="2"/>
  <c r="AN138" i="2"/>
  <c r="AN133" i="2"/>
  <c r="AN13" i="2"/>
  <c r="AN10" i="2"/>
  <c r="AN43" i="2"/>
  <c r="AN46" i="2"/>
  <c r="AN130" i="2"/>
  <c r="AN159" i="2"/>
  <c r="AN109" i="2"/>
  <c r="AN99" i="2"/>
  <c r="AN150" i="2"/>
  <c r="AN174" i="2"/>
  <c r="AN80" i="2"/>
  <c r="AN85" i="2"/>
  <c r="AN176" i="2"/>
  <c r="AN75" i="2"/>
  <c r="AN50" i="2"/>
  <c r="AN26" i="2"/>
  <c r="AN184" i="2"/>
  <c r="AN168" i="2"/>
  <c r="AN30" i="2"/>
  <c r="AN42" i="2"/>
  <c r="AN193" i="2"/>
  <c r="AN8" i="2"/>
  <c r="AN64" i="2"/>
  <c r="AN185" i="2"/>
  <c r="AN116" i="2"/>
  <c r="AN3" i="2"/>
  <c r="C7" i="4" s="1"/>
  <c r="E7" i="4" s="1"/>
  <c r="F7" i="4" s="1"/>
  <c r="G7" i="4" s="1"/>
  <c r="AN49" i="2"/>
  <c r="AN171" i="2"/>
  <c r="AN71" i="2"/>
  <c r="AN198" i="2"/>
  <c r="AN74" i="2"/>
  <c r="AN199" i="2"/>
  <c r="AN110" i="2"/>
  <c r="AN23" i="2"/>
  <c r="AN29" i="2"/>
  <c r="AN156" i="2"/>
  <c r="AN195" i="2"/>
  <c r="AN86" i="2"/>
  <c r="AN25" i="2"/>
  <c r="AN131" i="2"/>
  <c r="AN40" i="2"/>
  <c r="AN115" i="2"/>
  <c r="AN95" i="2"/>
  <c r="AN181" i="2"/>
  <c r="CD13" i="2"/>
  <c r="CD63" i="2"/>
  <c r="CD18" i="2"/>
  <c r="CD124" i="2"/>
  <c r="CD117" i="2"/>
  <c r="CD196" i="2"/>
  <c r="CD166" i="2"/>
  <c r="CD70" i="2"/>
  <c r="CD20" i="2"/>
  <c r="CD121" i="2"/>
  <c r="CD57" i="2"/>
  <c r="CD73" i="2"/>
  <c r="CD103" i="2"/>
  <c r="CD158" i="2"/>
  <c r="CD30" i="2"/>
  <c r="CD161" i="2"/>
  <c r="CD25" i="2"/>
  <c r="CD23" i="2"/>
  <c r="CD159" i="2"/>
  <c r="CD105" i="2"/>
  <c r="CD82" i="2"/>
  <c r="CD67" i="2"/>
  <c r="CD132" i="2"/>
  <c r="CD173" i="2"/>
  <c r="CD71" i="2"/>
  <c r="CD170" i="2"/>
  <c r="CD65" i="2"/>
  <c r="CD104" i="2"/>
  <c r="CD109" i="2"/>
  <c r="CD145" i="2"/>
  <c r="CD183" i="2"/>
  <c r="CD155" i="2"/>
  <c r="CD122" i="2"/>
  <c r="CD163" i="2"/>
  <c r="CD36" i="2"/>
  <c r="CD190" i="2"/>
  <c r="CD19" i="2"/>
  <c r="CD199" i="2"/>
  <c r="CD50" i="2"/>
  <c r="CD37" i="2"/>
  <c r="CD92" i="2"/>
  <c r="CD51" i="2"/>
  <c r="CD9" i="2"/>
  <c r="CD136" i="2"/>
  <c r="CD160" i="2"/>
  <c r="CD139" i="2"/>
  <c r="CD78" i="2"/>
  <c r="CD194" i="2"/>
  <c r="CD21" i="2"/>
  <c r="CD168" i="2"/>
  <c r="CD96" i="2"/>
  <c r="CD191" i="2"/>
  <c r="CD24" i="2"/>
  <c r="CD69" i="2"/>
  <c r="CD68" i="2"/>
  <c r="CD177" i="2"/>
  <c r="CD35" i="2"/>
  <c r="CD102" i="2"/>
  <c r="CD141" i="2"/>
  <c r="CD167" i="2"/>
  <c r="CD187" i="2"/>
  <c r="CD27" i="2"/>
  <c r="CD53" i="2"/>
  <c r="CD202" i="2"/>
  <c r="CD114" i="2"/>
  <c r="CD189" i="2"/>
  <c r="CD54" i="2"/>
  <c r="CD185" i="2"/>
  <c r="CD4" i="2"/>
  <c r="CD48" i="2"/>
  <c r="CD150" i="2"/>
  <c r="CD42" i="2"/>
  <c r="CD28" i="2"/>
  <c r="CD156" i="2"/>
  <c r="CD157" i="2"/>
  <c r="CD115" i="2"/>
  <c r="CD106" i="2"/>
  <c r="CD152" i="2"/>
  <c r="CD120" i="2"/>
  <c r="CD200" i="2"/>
  <c r="CD171" i="2"/>
  <c r="CD133" i="2"/>
  <c r="CD60" i="2"/>
  <c r="CD33" i="2"/>
  <c r="CD47" i="2"/>
  <c r="CD107" i="2"/>
  <c r="CD198" i="2"/>
  <c r="CD182" i="2"/>
  <c r="CD127" i="2"/>
  <c r="CD184" i="2"/>
  <c r="CD193" i="2"/>
  <c r="CD142" i="2"/>
  <c r="CD123" i="2"/>
  <c r="CD32" i="2"/>
  <c r="CD165" i="2"/>
  <c r="CD203" i="2"/>
  <c r="CD201" i="2"/>
  <c r="CD89" i="2"/>
  <c r="CD17" i="2"/>
  <c r="CD97" i="2"/>
  <c r="CD16" i="2"/>
  <c r="CD153" i="2"/>
  <c r="CD188" i="2"/>
  <c r="CD14" i="2"/>
  <c r="CD38" i="2"/>
  <c r="CD154" i="2"/>
  <c r="CD98" i="2"/>
  <c r="CD118" i="2"/>
  <c r="CD56" i="2"/>
  <c r="CD162" i="2"/>
  <c r="CD129" i="2"/>
  <c r="CD40" i="2"/>
  <c r="CD79" i="2"/>
  <c r="CD178" i="2"/>
  <c r="CD80" i="2"/>
  <c r="CD41" i="2"/>
  <c r="CD95" i="2"/>
  <c r="CD88" i="2"/>
  <c r="CD100" i="2"/>
  <c r="CD34" i="2"/>
  <c r="CD119" i="2"/>
  <c r="CD176" i="2"/>
  <c r="CD77" i="2"/>
  <c r="CD110" i="2"/>
  <c r="CD126" i="2"/>
  <c r="CD7" i="2"/>
  <c r="CD5" i="2"/>
  <c r="CD43" i="2"/>
  <c r="CD31" i="2"/>
  <c r="CD195" i="2"/>
  <c r="CD46" i="2"/>
  <c r="CD61" i="2"/>
  <c r="CD12" i="2"/>
  <c r="CD137" i="2"/>
  <c r="CD81" i="2"/>
  <c r="CD55" i="2"/>
  <c r="CD138" i="2"/>
  <c r="CD151" i="2"/>
  <c r="CD58" i="2"/>
  <c r="CD11" i="2"/>
  <c r="CD146" i="2"/>
  <c r="CD113" i="2"/>
  <c r="CD186" i="2"/>
  <c r="CD86" i="2"/>
  <c r="CD125" i="2"/>
  <c r="CD130" i="2"/>
  <c r="CD135" i="2"/>
  <c r="CD192" i="2"/>
  <c r="CD181" i="2"/>
  <c r="CD45" i="2"/>
  <c r="CD59" i="2"/>
  <c r="CD99" i="2"/>
  <c r="CD101" i="2"/>
  <c r="CD144" i="2"/>
  <c r="CD111" i="2"/>
  <c r="CD83" i="2"/>
  <c r="CD197" i="2"/>
  <c r="CD175" i="2"/>
  <c r="CD74" i="2"/>
  <c r="CD66" i="2"/>
  <c r="CD72" i="2"/>
  <c r="CD172" i="2"/>
  <c r="CD180" i="2"/>
  <c r="CD164" i="2"/>
  <c r="CD140" i="2"/>
  <c r="CD3" i="2"/>
  <c r="C9" i="4" s="1"/>
  <c r="E9" i="4" s="1"/>
  <c r="CD94" i="2"/>
  <c r="CD90" i="2"/>
  <c r="CD179" i="2"/>
  <c r="CD143" i="2"/>
  <c r="CD49" i="2"/>
  <c r="CD85" i="2"/>
  <c r="CD87" i="2"/>
  <c r="CD112" i="2"/>
  <c r="CD93" i="2"/>
  <c r="CD147" i="2"/>
  <c r="CD75" i="2"/>
  <c r="CD39" i="2"/>
  <c r="CD76" i="2"/>
  <c r="CD10" i="2"/>
  <c r="CD8" i="2"/>
  <c r="CD84" i="2"/>
  <c r="CD15" i="2"/>
  <c r="CD22" i="2"/>
  <c r="CD26" i="2"/>
  <c r="CD29" i="2"/>
  <c r="CD128" i="2"/>
  <c r="CD44" i="2"/>
  <c r="CD52" i="2"/>
  <c r="CD62" i="2"/>
  <c r="CD91" i="2"/>
  <c r="CD64" i="2"/>
  <c r="CD6" i="2"/>
  <c r="CD169" i="2"/>
  <c r="CD131" i="2"/>
  <c r="CD149" i="2"/>
  <c r="CD148" i="2"/>
  <c r="CD134" i="2"/>
  <c r="CD174" i="2"/>
  <c r="CD108" i="2"/>
  <c r="CD116" i="2"/>
  <c r="FE188" i="2"/>
  <c r="FF187" i="2"/>
  <c r="FG187" i="2"/>
  <c r="FH187" i="2"/>
  <c r="FI187" i="2"/>
  <c r="EJ188" i="2"/>
  <c r="EK187" i="2"/>
  <c r="EL187" i="2"/>
  <c r="EM187" i="2"/>
  <c r="EN187" i="2"/>
  <c r="DO188" i="2"/>
  <c r="DP187" i="2"/>
  <c r="DQ187" i="2"/>
  <c r="DR187" i="2"/>
  <c r="DS187" i="2"/>
  <c r="CT188" i="2"/>
  <c r="CU187" i="2"/>
  <c r="CV187" i="2"/>
  <c r="CW187" i="2"/>
  <c r="CX187" i="2"/>
  <c r="BY188" i="2"/>
  <c r="BZ187" i="2"/>
  <c r="CA187" i="2"/>
  <c r="CB187" i="2"/>
  <c r="CC187" i="2"/>
  <c r="N188" i="2"/>
  <c r="O187" i="2"/>
  <c r="P187" i="2"/>
  <c r="Q187" i="2"/>
  <c r="R187" i="2"/>
  <c r="GA187" i="2"/>
  <c r="GB187" i="2"/>
  <c r="GC187" i="2"/>
  <c r="GD187" i="2"/>
  <c r="GV187" i="2"/>
  <c r="GW187" i="2"/>
  <c r="GX187" i="2"/>
  <c r="GY187" i="2"/>
  <c r="AJ187" i="2"/>
  <c r="AK187" i="2"/>
  <c r="AL187" i="2"/>
  <c r="AM187" i="2"/>
  <c r="BF100" i="2"/>
  <c r="BG100" i="2"/>
  <c r="BH100" i="2"/>
  <c r="BE101" i="2"/>
  <c r="BS99" i="2"/>
  <c r="FE189" i="2"/>
  <c r="FF188" i="2"/>
  <c r="FG188" i="2"/>
  <c r="FH188" i="2"/>
  <c r="FI188" i="2"/>
  <c r="EJ189" i="2"/>
  <c r="EK188" i="2"/>
  <c r="EL188" i="2"/>
  <c r="EM188" i="2"/>
  <c r="EN188" i="2"/>
  <c r="DO189" i="2"/>
  <c r="DP188" i="2"/>
  <c r="DQ188" i="2"/>
  <c r="DR188" i="2"/>
  <c r="DS188" i="2"/>
  <c r="CT189" i="2"/>
  <c r="CU188" i="2"/>
  <c r="CV188" i="2"/>
  <c r="CW188" i="2"/>
  <c r="CX188" i="2"/>
  <c r="BY189" i="2"/>
  <c r="BZ188" i="2"/>
  <c r="CA188" i="2"/>
  <c r="CB188" i="2"/>
  <c r="CC188" i="2"/>
  <c r="N189" i="2"/>
  <c r="O188" i="2"/>
  <c r="P188" i="2"/>
  <c r="Q188" i="2"/>
  <c r="R188" i="2"/>
  <c r="GA188" i="2"/>
  <c r="GB188" i="2"/>
  <c r="GC188" i="2"/>
  <c r="GD188" i="2"/>
  <c r="GV188" i="2"/>
  <c r="GW188" i="2"/>
  <c r="GX188" i="2"/>
  <c r="GY188" i="2"/>
  <c r="AJ188" i="2"/>
  <c r="AK188" i="2"/>
  <c r="AL188" i="2"/>
  <c r="AM188" i="2"/>
  <c r="BF101" i="2"/>
  <c r="BG101" i="2"/>
  <c r="BH101" i="2"/>
  <c r="BS100" i="2"/>
  <c r="BE102" i="2"/>
  <c r="FE190" i="2"/>
  <c r="FF189" i="2"/>
  <c r="FG189" i="2"/>
  <c r="FH189" i="2"/>
  <c r="FI189" i="2"/>
  <c r="EJ190" i="2"/>
  <c r="EK189" i="2"/>
  <c r="EL189" i="2"/>
  <c r="EM189" i="2"/>
  <c r="EN189" i="2"/>
  <c r="DO190" i="2"/>
  <c r="DP189" i="2"/>
  <c r="DQ189" i="2"/>
  <c r="DR189" i="2"/>
  <c r="DS189" i="2"/>
  <c r="CT190" i="2"/>
  <c r="CU189" i="2"/>
  <c r="CV189" i="2"/>
  <c r="CW189" i="2"/>
  <c r="CX189" i="2"/>
  <c r="BY190" i="2"/>
  <c r="BZ189" i="2"/>
  <c r="CA189" i="2"/>
  <c r="CB189" i="2"/>
  <c r="CC189" i="2"/>
  <c r="N190" i="2"/>
  <c r="O189" i="2"/>
  <c r="P189" i="2"/>
  <c r="Q189" i="2"/>
  <c r="R189" i="2"/>
  <c r="GA189" i="2"/>
  <c r="GB189" i="2"/>
  <c r="GC189" i="2"/>
  <c r="GD189" i="2"/>
  <c r="GV189" i="2"/>
  <c r="GW189" i="2"/>
  <c r="GX189" i="2"/>
  <c r="GY189" i="2"/>
  <c r="AJ189" i="2"/>
  <c r="AK189" i="2"/>
  <c r="AL189" i="2"/>
  <c r="AM189" i="2"/>
  <c r="BF102" i="2"/>
  <c r="BG102" i="2"/>
  <c r="BH102" i="2"/>
  <c r="BE103" i="2"/>
  <c r="BS101" i="2"/>
  <c r="FE191" i="2"/>
  <c r="FF190" i="2"/>
  <c r="FG190" i="2"/>
  <c r="FH190" i="2"/>
  <c r="FI190" i="2"/>
  <c r="EJ191" i="2"/>
  <c r="EK190" i="2"/>
  <c r="EL190" i="2"/>
  <c r="EM190" i="2"/>
  <c r="EN190" i="2"/>
  <c r="DO191" i="2"/>
  <c r="DP190" i="2"/>
  <c r="DQ190" i="2"/>
  <c r="DR190" i="2"/>
  <c r="DS190" i="2"/>
  <c r="CT191" i="2"/>
  <c r="CU190" i="2"/>
  <c r="CV190" i="2"/>
  <c r="CW190" i="2"/>
  <c r="CX190" i="2"/>
  <c r="BY191" i="2"/>
  <c r="BZ190" i="2"/>
  <c r="CA190" i="2"/>
  <c r="CB190" i="2"/>
  <c r="CC190" i="2"/>
  <c r="N191" i="2"/>
  <c r="O190" i="2"/>
  <c r="P190" i="2"/>
  <c r="Q190" i="2"/>
  <c r="R190" i="2"/>
  <c r="GA190" i="2"/>
  <c r="GB190" i="2"/>
  <c r="GC190" i="2"/>
  <c r="GD190" i="2"/>
  <c r="GV190" i="2"/>
  <c r="GW190" i="2"/>
  <c r="GX190" i="2"/>
  <c r="GY190" i="2"/>
  <c r="AJ190" i="2"/>
  <c r="AK190" i="2"/>
  <c r="AL190" i="2"/>
  <c r="AM190" i="2"/>
  <c r="BF103" i="2"/>
  <c r="BG103" i="2"/>
  <c r="BH103" i="2"/>
  <c r="BS102" i="2"/>
  <c r="BE104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/>
  <c r="FH191" i="2"/>
  <c r="FI191" i="2"/>
  <c r="EJ192" i="2"/>
  <c r="EK191" i="2"/>
  <c r="EL191" i="2"/>
  <c r="EM191" i="2"/>
  <c r="EN191" i="2"/>
  <c r="DO192" i="2"/>
  <c r="DP191" i="2"/>
  <c r="DQ191" i="2"/>
  <c r="DR191" i="2"/>
  <c r="DS191" i="2"/>
  <c r="CT192" i="2"/>
  <c r="CU191" i="2"/>
  <c r="CV191" i="2"/>
  <c r="CW191" i="2"/>
  <c r="CX191" i="2"/>
  <c r="BY192" i="2"/>
  <c r="BZ191" i="2"/>
  <c r="CA191" i="2"/>
  <c r="CB191" i="2"/>
  <c r="CC191" i="2"/>
  <c r="N192" i="2"/>
  <c r="O191" i="2"/>
  <c r="P191" i="2"/>
  <c r="Q191" i="2"/>
  <c r="R191" i="2"/>
  <c r="GA191" i="2"/>
  <c r="GB191" i="2"/>
  <c r="GC191" i="2"/>
  <c r="GD191" i="2"/>
  <c r="GV191" i="2"/>
  <c r="GW191" i="2"/>
  <c r="GX191" i="2"/>
  <c r="GY191" i="2"/>
  <c r="AJ191" i="2"/>
  <c r="AK191" i="2"/>
  <c r="AL191" i="2"/>
  <c r="AM191" i="2"/>
  <c r="BF104" i="2"/>
  <c r="BG104" i="2"/>
  <c r="BH104" i="2"/>
  <c r="BE105" i="2"/>
  <c r="BS103" i="2"/>
  <c r="FE193" i="2"/>
  <c r="FF192" i="2"/>
  <c r="FG192" i="2"/>
  <c r="FH192" i="2"/>
  <c r="FI192" i="2"/>
  <c r="EJ193" i="2"/>
  <c r="EK192" i="2"/>
  <c r="EL192" i="2"/>
  <c r="EM192" i="2"/>
  <c r="EN192" i="2"/>
  <c r="DO193" i="2"/>
  <c r="DP192" i="2"/>
  <c r="DQ192" i="2"/>
  <c r="DR192" i="2"/>
  <c r="DS192" i="2"/>
  <c r="CT193" i="2"/>
  <c r="CU192" i="2"/>
  <c r="CV192" i="2"/>
  <c r="CW192" i="2"/>
  <c r="CX192" i="2"/>
  <c r="BY193" i="2"/>
  <c r="BZ192" i="2"/>
  <c r="CA192" i="2"/>
  <c r="CB192" i="2"/>
  <c r="CC192" i="2"/>
  <c r="N193" i="2"/>
  <c r="O192" i="2"/>
  <c r="P192" i="2"/>
  <c r="Q192" i="2"/>
  <c r="R192" i="2"/>
  <c r="GA192" i="2"/>
  <c r="GB192" i="2"/>
  <c r="GC192" i="2"/>
  <c r="GD192" i="2"/>
  <c r="GV192" i="2"/>
  <c r="GW192" i="2"/>
  <c r="GX192" i="2"/>
  <c r="GY192" i="2"/>
  <c r="AJ192" i="2"/>
  <c r="AK192" i="2"/>
  <c r="AL192" i="2"/>
  <c r="AM192" i="2"/>
  <c r="BF105" i="2"/>
  <c r="BG105" i="2"/>
  <c r="BH105" i="2"/>
  <c r="BS104" i="2"/>
  <c r="BE106" i="2"/>
  <c r="FE194" i="2"/>
  <c r="FF193" i="2"/>
  <c r="FG193" i="2"/>
  <c r="FH193" i="2"/>
  <c r="FI193" i="2"/>
  <c r="EJ194" i="2"/>
  <c r="EK193" i="2"/>
  <c r="EL193" i="2"/>
  <c r="EM193" i="2"/>
  <c r="EN193" i="2"/>
  <c r="DO194" i="2"/>
  <c r="DP193" i="2"/>
  <c r="DQ193" i="2"/>
  <c r="DR193" i="2"/>
  <c r="DS193" i="2"/>
  <c r="CT194" i="2"/>
  <c r="CU193" i="2"/>
  <c r="CV193" i="2"/>
  <c r="CW193" i="2"/>
  <c r="CX193" i="2"/>
  <c r="BY194" i="2"/>
  <c r="BZ193" i="2"/>
  <c r="CA193" i="2"/>
  <c r="CB193" i="2"/>
  <c r="CC193" i="2"/>
  <c r="N194" i="2"/>
  <c r="O193" i="2"/>
  <c r="P193" i="2"/>
  <c r="Q193" i="2"/>
  <c r="R193" i="2"/>
  <c r="GA193" i="2"/>
  <c r="GB193" i="2"/>
  <c r="GC193" i="2"/>
  <c r="GD193" i="2"/>
  <c r="GV193" i="2"/>
  <c r="GW193" i="2"/>
  <c r="GX193" i="2"/>
  <c r="GY193" i="2"/>
  <c r="AJ193" i="2"/>
  <c r="AK193" i="2"/>
  <c r="AL193" i="2"/>
  <c r="AM193" i="2"/>
  <c r="BF106" i="2"/>
  <c r="BG106" i="2"/>
  <c r="BH106" i="2"/>
  <c r="BE107" i="2"/>
  <c r="BS105" i="2"/>
  <c r="FE195" i="2"/>
  <c r="FF194" i="2"/>
  <c r="FG194" i="2"/>
  <c r="FH194" i="2"/>
  <c r="FI194" i="2"/>
  <c r="EJ195" i="2"/>
  <c r="EK194" i="2"/>
  <c r="EL194" i="2"/>
  <c r="EM194" i="2"/>
  <c r="EN194" i="2"/>
  <c r="DO195" i="2"/>
  <c r="DP194" i="2"/>
  <c r="DQ194" i="2"/>
  <c r="DR194" i="2"/>
  <c r="DS194" i="2"/>
  <c r="CT195" i="2"/>
  <c r="CU194" i="2"/>
  <c r="CV194" i="2"/>
  <c r="CW194" i="2"/>
  <c r="CX194" i="2"/>
  <c r="BY195" i="2"/>
  <c r="BZ194" i="2"/>
  <c r="CA194" i="2"/>
  <c r="CB194" i="2"/>
  <c r="CC194" i="2"/>
  <c r="N195" i="2"/>
  <c r="O194" i="2"/>
  <c r="P194" i="2"/>
  <c r="Q194" i="2"/>
  <c r="R194" i="2"/>
  <c r="GA194" i="2"/>
  <c r="GB194" i="2"/>
  <c r="GC194" i="2"/>
  <c r="GD194" i="2"/>
  <c r="GV194" i="2"/>
  <c r="GW194" i="2"/>
  <c r="GX194" i="2"/>
  <c r="GY194" i="2"/>
  <c r="AJ194" i="2"/>
  <c r="AK194" i="2"/>
  <c r="AL194" i="2"/>
  <c r="AM194" i="2"/>
  <c r="BF107" i="2"/>
  <c r="BG107" i="2"/>
  <c r="BH107" i="2"/>
  <c r="BS106" i="2"/>
  <c r="BE108" i="2"/>
  <c r="FE196" i="2"/>
  <c r="FF195" i="2"/>
  <c r="FG195" i="2"/>
  <c r="FH195" i="2"/>
  <c r="FI195" i="2"/>
  <c r="EJ196" i="2"/>
  <c r="EK195" i="2"/>
  <c r="EL195" i="2"/>
  <c r="EM195" i="2"/>
  <c r="EN195" i="2"/>
  <c r="DO196" i="2"/>
  <c r="DP195" i="2"/>
  <c r="DQ195" i="2"/>
  <c r="DR195" i="2"/>
  <c r="DS195" i="2"/>
  <c r="CT196" i="2"/>
  <c r="CU195" i="2"/>
  <c r="CV195" i="2"/>
  <c r="CW195" i="2"/>
  <c r="CX195" i="2"/>
  <c r="BY196" i="2"/>
  <c r="BZ195" i="2"/>
  <c r="CA195" i="2"/>
  <c r="CB195" i="2"/>
  <c r="CC195" i="2"/>
  <c r="N196" i="2"/>
  <c r="O195" i="2"/>
  <c r="P195" i="2"/>
  <c r="Q195" i="2"/>
  <c r="R195" i="2"/>
  <c r="GA195" i="2"/>
  <c r="GB195" i="2"/>
  <c r="GC195" i="2"/>
  <c r="GD195" i="2"/>
  <c r="GV195" i="2"/>
  <c r="GW195" i="2"/>
  <c r="GX195" i="2"/>
  <c r="GY195" i="2"/>
  <c r="AJ195" i="2"/>
  <c r="AK195" i="2"/>
  <c r="AL195" i="2"/>
  <c r="AM195" i="2"/>
  <c r="BF108" i="2"/>
  <c r="BG108" i="2"/>
  <c r="BH108" i="2"/>
  <c r="BE109" i="2"/>
  <c r="BS107" i="2"/>
  <c r="FE197" i="2"/>
  <c r="FF196" i="2"/>
  <c r="FG196" i="2"/>
  <c r="FH196" i="2"/>
  <c r="FI196" i="2"/>
  <c r="EJ197" i="2"/>
  <c r="EK196" i="2"/>
  <c r="EL196" i="2"/>
  <c r="EM196" i="2"/>
  <c r="EN196" i="2"/>
  <c r="DO197" i="2"/>
  <c r="DP196" i="2"/>
  <c r="DQ196" i="2"/>
  <c r="DR196" i="2"/>
  <c r="DS196" i="2"/>
  <c r="CT197" i="2"/>
  <c r="CU196" i="2"/>
  <c r="CV196" i="2"/>
  <c r="CW196" i="2"/>
  <c r="CX196" i="2"/>
  <c r="BY197" i="2"/>
  <c r="BZ196" i="2"/>
  <c r="CA196" i="2"/>
  <c r="CB196" i="2"/>
  <c r="CC196" i="2"/>
  <c r="N197" i="2"/>
  <c r="O196" i="2"/>
  <c r="P196" i="2"/>
  <c r="Q196" i="2"/>
  <c r="R196" i="2"/>
  <c r="GA196" i="2"/>
  <c r="GB196" i="2"/>
  <c r="GC196" i="2"/>
  <c r="GD196" i="2"/>
  <c r="GV196" i="2"/>
  <c r="GW196" i="2"/>
  <c r="GX196" i="2"/>
  <c r="GY196" i="2"/>
  <c r="AJ196" i="2"/>
  <c r="AK196" i="2"/>
  <c r="AL196" i="2"/>
  <c r="AM196" i="2"/>
  <c r="BF109" i="2"/>
  <c r="BG109" i="2"/>
  <c r="BH109" i="2"/>
  <c r="BS108" i="2"/>
  <c r="BE110" i="2"/>
  <c r="FE198" i="2"/>
  <c r="FF197" i="2"/>
  <c r="FG197" i="2"/>
  <c r="FH197" i="2"/>
  <c r="FI197" i="2"/>
  <c r="EJ198" i="2"/>
  <c r="EK197" i="2"/>
  <c r="EL197" i="2"/>
  <c r="EM197" i="2"/>
  <c r="EN197" i="2"/>
  <c r="DO198" i="2"/>
  <c r="DP197" i="2"/>
  <c r="DQ197" i="2"/>
  <c r="DR197" i="2"/>
  <c r="DS197" i="2"/>
  <c r="CT198" i="2"/>
  <c r="CU197" i="2"/>
  <c r="CV197" i="2"/>
  <c r="CW197" i="2"/>
  <c r="CX197" i="2"/>
  <c r="BY198" i="2"/>
  <c r="BZ197" i="2"/>
  <c r="CA197" i="2"/>
  <c r="CB197" i="2"/>
  <c r="CC197" i="2"/>
  <c r="N198" i="2"/>
  <c r="O197" i="2"/>
  <c r="P197" i="2"/>
  <c r="Q197" i="2"/>
  <c r="R197" i="2"/>
  <c r="GA197" i="2"/>
  <c r="GB197" i="2"/>
  <c r="GC197" i="2"/>
  <c r="GD197" i="2"/>
  <c r="GV197" i="2"/>
  <c r="GW197" i="2"/>
  <c r="GX197" i="2"/>
  <c r="GY197" i="2"/>
  <c r="AJ197" i="2"/>
  <c r="AK197" i="2"/>
  <c r="AL197" i="2"/>
  <c r="AM197" i="2"/>
  <c r="BF110" i="2"/>
  <c r="BG110" i="2"/>
  <c r="BH110" i="2"/>
  <c r="BE111" i="2"/>
  <c r="BS109" i="2"/>
  <c r="FE199" i="2"/>
  <c r="FF198" i="2"/>
  <c r="FG198" i="2"/>
  <c r="FH198" i="2"/>
  <c r="FI198" i="2"/>
  <c r="EJ199" i="2"/>
  <c r="EK198" i="2"/>
  <c r="EL198" i="2"/>
  <c r="EM198" i="2"/>
  <c r="EN198" i="2"/>
  <c r="DO199" i="2"/>
  <c r="DP198" i="2"/>
  <c r="DQ198" i="2"/>
  <c r="DR198" i="2"/>
  <c r="DS198" i="2"/>
  <c r="CT199" i="2"/>
  <c r="CU198" i="2"/>
  <c r="CV198" i="2"/>
  <c r="CW198" i="2"/>
  <c r="CX198" i="2"/>
  <c r="BY199" i="2"/>
  <c r="BZ198" i="2"/>
  <c r="CA198" i="2"/>
  <c r="CB198" i="2"/>
  <c r="CC198" i="2"/>
  <c r="N199" i="2"/>
  <c r="O198" i="2"/>
  <c r="P198" i="2"/>
  <c r="Q198" i="2"/>
  <c r="R198" i="2"/>
  <c r="GA198" i="2"/>
  <c r="GB198" i="2"/>
  <c r="GC198" i="2"/>
  <c r="GD198" i="2"/>
  <c r="GV198" i="2"/>
  <c r="GW198" i="2"/>
  <c r="GX198" i="2"/>
  <c r="GY198" i="2"/>
  <c r="AJ198" i="2"/>
  <c r="AK198" i="2"/>
  <c r="AL198" i="2"/>
  <c r="AM198" i="2"/>
  <c r="BF111" i="2"/>
  <c r="BG111" i="2"/>
  <c r="BH111" i="2"/>
  <c r="BS110" i="2"/>
  <c r="BE112" i="2"/>
  <c r="FE200" i="2"/>
  <c r="FF199" i="2"/>
  <c r="FG199" i="2"/>
  <c r="FH199" i="2"/>
  <c r="FI199" i="2"/>
  <c r="EJ200" i="2"/>
  <c r="EK199" i="2"/>
  <c r="EL199" i="2"/>
  <c r="EM199" i="2"/>
  <c r="EN199" i="2"/>
  <c r="DO200" i="2"/>
  <c r="DP199" i="2"/>
  <c r="DQ199" i="2"/>
  <c r="DR199" i="2"/>
  <c r="DS199" i="2"/>
  <c r="CT200" i="2"/>
  <c r="CU199" i="2"/>
  <c r="CV199" i="2"/>
  <c r="CW199" i="2"/>
  <c r="CX199" i="2"/>
  <c r="BY200" i="2"/>
  <c r="BZ199" i="2"/>
  <c r="CA199" i="2"/>
  <c r="CB199" i="2"/>
  <c r="CC199" i="2"/>
  <c r="N200" i="2"/>
  <c r="O199" i="2"/>
  <c r="P199" i="2"/>
  <c r="Q199" i="2"/>
  <c r="R199" i="2"/>
  <c r="GA199" i="2"/>
  <c r="GB199" i="2"/>
  <c r="GC199" i="2"/>
  <c r="GD199" i="2"/>
  <c r="GV199" i="2"/>
  <c r="GW199" i="2"/>
  <c r="GX199" i="2"/>
  <c r="GY199" i="2"/>
  <c r="AJ199" i="2"/>
  <c r="AK199" i="2"/>
  <c r="AL199" i="2"/>
  <c r="AM199" i="2"/>
  <c r="BF112" i="2"/>
  <c r="BG112" i="2"/>
  <c r="BH112" i="2"/>
  <c r="BE113" i="2"/>
  <c r="BS111" i="2"/>
  <c r="FE201" i="2"/>
  <c r="FF200" i="2"/>
  <c r="FG200" i="2"/>
  <c r="FH200" i="2"/>
  <c r="FI200" i="2"/>
  <c r="EJ201" i="2"/>
  <c r="EK200" i="2"/>
  <c r="EL200" i="2"/>
  <c r="EM200" i="2"/>
  <c r="EN200" i="2"/>
  <c r="DO201" i="2"/>
  <c r="DP200" i="2"/>
  <c r="DQ200" i="2"/>
  <c r="DR200" i="2"/>
  <c r="DS200" i="2"/>
  <c r="CT201" i="2"/>
  <c r="CU200" i="2"/>
  <c r="CV200" i="2"/>
  <c r="CW200" i="2"/>
  <c r="CX200" i="2"/>
  <c r="BY201" i="2"/>
  <c r="BZ200" i="2"/>
  <c r="CA200" i="2"/>
  <c r="CB200" i="2"/>
  <c r="CC200" i="2"/>
  <c r="N201" i="2"/>
  <c r="O200" i="2"/>
  <c r="P200" i="2"/>
  <c r="Q200" i="2"/>
  <c r="R200" i="2"/>
  <c r="GA200" i="2"/>
  <c r="GB200" i="2"/>
  <c r="GC200" i="2"/>
  <c r="GD200" i="2"/>
  <c r="GV200" i="2"/>
  <c r="GW200" i="2"/>
  <c r="GX200" i="2"/>
  <c r="GY200" i="2"/>
  <c r="AJ200" i="2"/>
  <c r="AK200" i="2"/>
  <c r="AL200" i="2"/>
  <c r="AM200" i="2"/>
  <c r="BF113" i="2"/>
  <c r="BG113" i="2"/>
  <c r="BH113" i="2"/>
  <c r="BS112" i="2"/>
  <c r="BE114" i="2"/>
  <c r="FE202" i="2"/>
  <c r="FF201" i="2"/>
  <c r="FG201" i="2"/>
  <c r="FH201" i="2"/>
  <c r="FI201" i="2"/>
  <c r="EJ202" i="2"/>
  <c r="EK201" i="2"/>
  <c r="EL201" i="2"/>
  <c r="EM201" i="2"/>
  <c r="EN201" i="2"/>
  <c r="DO202" i="2"/>
  <c r="DP201" i="2"/>
  <c r="DQ201" i="2"/>
  <c r="DR201" i="2"/>
  <c r="DS201" i="2"/>
  <c r="CT202" i="2"/>
  <c r="CU201" i="2"/>
  <c r="CV201" i="2"/>
  <c r="CW201" i="2"/>
  <c r="CX201" i="2"/>
  <c r="BY202" i="2"/>
  <c r="BZ201" i="2"/>
  <c r="CA201" i="2"/>
  <c r="CB201" i="2"/>
  <c r="CC201" i="2"/>
  <c r="N202" i="2"/>
  <c r="O201" i="2"/>
  <c r="P201" i="2"/>
  <c r="Q201" i="2"/>
  <c r="R201" i="2"/>
  <c r="GA201" i="2"/>
  <c r="GB201" i="2"/>
  <c r="GC201" i="2"/>
  <c r="GD201" i="2"/>
  <c r="GV201" i="2"/>
  <c r="GW201" i="2"/>
  <c r="GX201" i="2"/>
  <c r="GY201" i="2"/>
  <c r="AJ201" i="2"/>
  <c r="AK201" i="2"/>
  <c r="AL201" i="2"/>
  <c r="AM201" i="2"/>
  <c r="BF114" i="2"/>
  <c r="BG114" i="2"/>
  <c r="BH114" i="2"/>
  <c r="BE115" i="2"/>
  <c r="BS113" i="2"/>
  <c r="FE203" i="2"/>
  <c r="FF203" i="2"/>
  <c r="FG203" i="2"/>
  <c r="FH203" i="2"/>
  <c r="FI203" i="2"/>
  <c r="FF202" i="2"/>
  <c r="FG202" i="2"/>
  <c r="FH202" i="2"/>
  <c r="FI202" i="2"/>
  <c r="EJ203" i="2"/>
  <c r="EK203" i="2"/>
  <c r="EL203" i="2"/>
  <c r="EM203" i="2"/>
  <c r="EN203" i="2"/>
  <c r="EK202" i="2"/>
  <c r="EL202" i="2"/>
  <c r="EM202" i="2"/>
  <c r="EN202" i="2"/>
  <c r="DO203" i="2"/>
  <c r="DP203" i="2"/>
  <c r="DQ203" i="2"/>
  <c r="DR203" i="2"/>
  <c r="DS203" i="2"/>
  <c r="DP202" i="2"/>
  <c r="DQ202" i="2"/>
  <c r="DR202" i="2"/>
  <c r="DS202" i="2"/>
  <c r="CT203" i="2"/>
  <c r="CU203" i="2"/>
  <c r="CV203" i="2"/>
  <c r="CW203" i="2"/>
  <c r="CX203" i="2"/>
  <c r="CU202" i="2"/>
  <c r="CV202" i="2"/>
  <c r="CW202" i="2"/>
  <c r="CX202" i="2"/>
  <c r="BY203" i="2"/>
  <c r="BZ203" i="2"/>
  <c r="CA203" i="2"/>
  <c r="CB203" i="2"/>
  <c r="CC203" i="2"/>
  <c r="BZ202" i="2"/>
  <c r="CA202" i="2"/>
  <c r="CB202" i="2"/>
  <c r="CC202" i="2"/>
  <c r="N203" i="2"/>
  <c r="O203" i="2"/>
  <c r="P203" i="2"/>
  <c r="Q203" i="2"/>
  <c r="R203" i="2"/>
  <c r="O202" i="2"/>
  <c r="P202" i="2"/>
  <c r="Q202" i="2"/>
  <c r="R202" i="2"/>
  <c r="GA202" i="2"/>
  <c r="GB202" i="2"/>
  <c r="GC202" i="2"/>
  <c r="GD202" i="2"/>
  <c r="GA203" i="2"/>
  <c r="GB203" i="2"/>
  <c r="GC203" i="2"/>
  <c r="GD203" i="2"/>
  <c r="GV203" i="2"/>
  <c r="GW203" i="2"/>
  <c r="GX203" i="2"/>
  <c r="GY203" i="2"/>
  <c r="GV202" i="2"/>
  <c r="GW202" i="2"/>
  <c r="GX202" i="2"/>
  <c r="GY202" i="2"/>
  <c r="AJ202" i="2"/>
  <c r="AK202" i="2"/>
  <c r="AL202" i="2"/>
  <c r="AM202" i="2"/>
  <c r="AJ203" i="2"/>
  <c r="AK203" i="2"/>
  <c r="AL203" i="2"/>
  <c r="AM203" i="2"/>
  <c r="BF115" i="2"/>
  <c r="BG115" i="2"/>
  <c r="BH115" i="2"/>
  <c r="BS114" i="2"/>
  <c r="BE116" i="2"/>
  <c r="BF116" i="2"/>
  <c r="BG116" i="2"/>
  <c r="BH116" i="2"/>
  <c r="BE117" i="2"/>
  <c r="BS115" i="2"/>
  <c r="BF117" i="2"/>
  <c r="BG117" i="2"/>
  <c r="BH117" i="2"/>
  <c r="BS116" i="2"/>
  <c r="BE118" i="2"/>
  <c r="BF118" i="2"/>
  <c r="BG118" i="2"/>
  <c r="BH118" i="2"/>
  <c r="BE119" i="2"/>
  <c r="BS117" i="2"/>
  <c r="BF119" i="2"/>
  <c r="BG119" i="2"/>
  <c r="BH119" i="2"/>
  <c r="BS118" i="2"/>
  <c r="BE120" i="2"/>
  <c r="BF120" i="2"/>
  <c r="BG120" i="2"/>
  <c r="BH120" i="2"/>
  <c r="BE121" i="2"/>
  <c r="BS119" i="2"/>
  <c r="BF121" i="2"/>
  <c r="BG121" i="2"/>
  <c r="BH121" i="2"/>
  <c r="BS120" i="2"/>
  <c r="BE122" i="2"/>
  <c r="BF122" i="2"/>
  <c r="BG122" i="2"/>
  <c r="BH122" i="2"/>
  <c r="BE123" i="2"/>
  <c r="BS121" i="2"/>
  <c r="BF123" i="2"/>
  <c r="BG123" i="2"/>
  <c r="BH123" i="2"/>
  <c r="BS122" i="2"/>
  <c r="BE124" i="2"/>
  <c r="BF124" i="2"/>
  <c r="BG124" i="2"/>
  <c r="BH124" i="2"/>
  <c r="BS123" i="2"/>
  <c r="BE125" i="2"/>
  <c r="BF125" i="2"/>
  <c r="BG125" i="2"/>
  <c r="BH125" i="2"/>
  <c r="BE126" i="2"/>
  <c r="BS124" i="2"/>
  <c r="BF126" i="2"/>
  <c r="BG126" i="2"/>
  <c r="BH126" i="2"/>
  <c r="BE127" i="2"/>
  <c r="BS125" i="2"/>
  <c r="BF127" i="2"/>
  <c r="BG127" i="2"/>
  <c r="BH127" i="2"/>
  <c r="BS126" i="2"/>
  <c r="BE128" i="2"/>
  <c r="BF128" i="2"/>
  <c r="BG128" i="2"/>
  <c r="BH128" i="2"/>
  <c r="BS127" i="2"/>
  <c r="BE129" i="2"/>
  <c r="BF129" i="2"/>
  <c r="BG129" i="2"/>
  <c r="BH129" i="2"/>
  <c r="BE130" i="2"/>
  <c r="BS128" i="2"/>
  <c r="BF130" i="2"/>
  <c r="BG130" i="2"/>
  <c r="BH130" i="2"/>
  <c r="BE131" i="2"/>
  <c r="BS129" i="2"/>
  <c r="BF131" i="2"/>
  <c r="BG131" i="2"/>
  <c r="BH131" i="2"/>
  <c r="BS130" i="2"/>
  <c r="BE132" i="2"/>
  <c r="BF132" i="2"/>
  <c r="BG132" i="2"/>
  <c r="BH132" i="2"/>
  <c r="BS131" i="2"/>
  <c r="BE133" i="2"/>
  <c r="BF133" i="2"/>
  <c r="BG133" i="2"/>
  <c r="BH133" i="2"/>
  <c r="BE134" i="2"/>
  <c r="BS132" i="2"/>
  <c r="BF134" i="2"/>
  <c r="BG134" i="2"/>
  <c r="BH134" i="2"/>
  <c r="BE135" i="2"/>
  <c r="BS133" i="2"/>
  <c r="BF135" i="2"/>
  <c r="BG135" i="2"/>
  <c r="BH135" i="2"/>
  <c r="BS134" i="2"/>
  <c r="BE136" i="2"/>
  <c r="BF136" i="2"/>
  <c r="BG136" i="2"/>
  <c r="BH136" i="2"/>
  <c r="BS135" i="2"/>
  <c r="BE137" i="2"/>
  <c r="BF137" i="2"/>
  <c r="BG137" i="2"/>
  <c r="BH137" i="2"/>
  <c r="BE138" i="2"/>
  <c r="BS136" i="2"/>
  <c r="BS137" i="2"/>
  <c r="BF138" i="2"/>
  <c r="BG138" i="2"/>
  <c r="BH138" i="2"/>
  <c r="BE139" i="2"/>
  <c r="BF139" i="2"/>
  <c r="BG139" i="2"/>
  <c r="BH139" i="2"/>
  <c r="BE140" i="2"/>
  <c r="BS138" i="2"/>
  <c r="BF140" i="2"/>
  <c r="BG140" i="2"/>
  <c r="BH140" i="2"/>
  <c r="BE141" i="2"/>
  <c r="BS139" i="2"/>
  <c r="BF141" i="2"/>
  <c r="BG141" i="2"/>
  <c r="BH141" i="2"/>
  <c r="BS140" i="2"/>
  <c r="BE142" i="2"/>
  <c r="BF142" i="2"/>
  <c r="BG142" i="2"/>
  <c r="BH142" i="2"/>
  <c r="BS141" i="2"/>
  <c r="BE143" i="2"/>
  <c r="BF143" i="2"/>
  <c r="BG143" i="2"/>
  <c r="BH143" i="2"/>
  <c r="BE144" i="2"/>
  <c r="BS142" i="2"/>
  <c r="BF144" i="2"/>
  <c r="BG144" i="2"/>
  <c r="BH144" i="2"/>
  <c r="BE145" i="2"/>
  <c r="BS143" i="2"/>
  <c r="BF145" i="2"/>
  <c r="BG145" i="2"/>
  <c r="BH145" i="2"/>
  <c r="BS144" i="2"/>
  <c r="BE146" i="2"/>
  <c r="BF146" i="2"/>
  <c r="BG146" i="2"/>
  <c r="BH146" i="2"/>
  <c r="BS145" i="2"/>
  <c r="BE147" i="2"/>
  <c r="BF147" i="2"/>
  <c r="BG147" i="2"/>
  <c r="BH147" i="2"/>
  <c r="BE148" i="2"/>
  <c r="BS146" i="2"/>
  <c r="BF148" i="2"/>
  <c r="BG148" i="2"/>
  <c r="BH148" i="2"/>
  <c r="BE149" i="2"/>
  <c r="BS147" i="2"/>
  <c r="BF149" i="2"/>
  <c r="BG149" i="2"/>
  <c r="BH149" i="2"/>
  <c r="BS148" i="2"/>
  <c r="BE150" i="2"/>
  <c r="BF150" i="2"/>
  <c r="BG150" i="2"/>
  <c r="BH150" i="2"/>
  <c r="BS149" i="2"/>
  <c r="BE151" i="2"/>
  <c r="BF151" i="2"/>
  <c r="BG151" i="2"/>
  <c r="BH151" i="2"/>
  <c r="BE152" i="2"/>
  <c r="BE153" i="2"/>
  <c r="BS150" i="2"/>
  <c r="BF152" i="2"/>
  <c r="BG152" i="2"/>
  <c r="BH152" i="2"/>
  <c r="BF153" i="2"/>
  <c r="BG153" i="2"/>
  <c r="BH153" i="2"/>
  <c r="BS151" i="2"/>
  <c r="BI139" i="2"/>
  <c r="BI47" i="2"/>
  <c r="BI200" i="2"/>
  <c r="BI72" i="2"/>
  <c r="BI91" i="2"/>
  <c r="BI158" i="2"/>
  <c r="BI9" i="2"/>
  <c r="BI128" i="2"/>
  <c r="BI45" i="2"/>
  <c r="BI73" i="2"/>
  <c r="BI16" i="2"/>
  <c r="BI103" i="2"/>
  <c r="BI120" i="2"/>
  <c r="BI26" i="2"/>
  <c r="BI23" i="2"/>
  <c r="BI82" i="2"/>
  <c r="BI57" i="2"/>
  <c r="BI144" i="2"/>
  <c r="BI108" i="2"/>
  <c r="BI21" i="2"/>
  <c r="BI24" i="2"/>
  <c r="BI87" i="2"/>
  <c r="BI31" i="2"/>
  <c r="BI198" i="2"/>
  <c r="BI95" i="2"/>
  <c r="BI43" i="2"/>
  <c r="BI15" i="2"/>
  <c r="BI196" i="2"/>
  <c r="BI99" i="2"/>
  <c r="BI114" i="2"/>
  <c r="BI77" i="2"/>
  <c r="BI156" i="2"/>
  <c r="BI11" i="2"/>
  <c r="BI166" i="2"/>
  <c r="BI58" i="2"/>
  <c r="BI126" i="2"/>
  <c r="BI197" i="2"/>
  <c r="BI132" i="2"/>
  <c r="BI154" i="2"/>
  <c r="BI164" i="2"/>
  <c r="BI149" i="2"/>
  <c r="BI52" i="2"/>
  <c r="BI69" i="2"/>
  <c r="BI190" i="2"/>
  <c r="BI178" i="2"/>
  <c r="BI19" i="2"/>
  <c r="BI117" i="2"/>
  <c r="BI180" i="2"/>
  <c r="BI3" i="2"/>
  <c r="C8" i="4" s="1"/>
  <c r="E8" i="4" s="1"/>
  <c r="F8" i="4" s="1"/>
  <c r="G8" i="4" s="1"/>
  <c r="L8" i="4" s="1"/>
  <c r="BI35" i="2"/>
  <c r="BI199" i="2"/>
  <c r="BI74" i="2"/>
  <c r="BI93" i="2"/>
  <c r="BI136" i="2"/>
  <c r="BI90" i="2"/>
  <c r="BI146" i="2"/>
  <c r="BI75" i="2"/>
  <c r="BI68" i="2"/>
  <c r="BI201" i="2"/>
  <c r="BI151" i="2"/>
  <c r="BI109" i="2"/>
  <c r="BI94" i="2"/>
  <c r="BI172" i="2"/>
  <c r="BI167" i="2"/>
  <c r="BI67" i="2"/>
  <c r="BI145" i="2"/>
  <c r="BI203" i="2"/>
  <c r="BI133" i="2"/>
  <c r="BI143" i="2"/>
  <c r="BI76" i="2"/>
  <c r="BI193" i="2"/>
  <c r="BI65" i="2"/>
  <c r="BI127" i="2"/>
  <c r="BI100" i="2"/>
  <c r="BI88" i="2"/>
  <c r="BI39" i="2"/>
  <c r="BI162" i="2"/>
  <c r="BI6" i="2"/>
  <c r="BI101" i="2"/>
  <c r="BI175" i="2"/>
  <c r="BI112" i="2"/>
  <c r="BI89" i="2"/>
  <c r="BI169" i="2"/>
  <c r="BI189" i="2"/>
  <c r="BI179" i="2"/>
  <c r="BI159" i="2"/>
  <c r="BI27" i="2"/>
  <c r="BI152" i="2"/>
  <c r="BI185" i="2"/>
  <c r="BI131" i="2"/>
  <c r="BI157" i="2"/>
  <c r="BI170" i="2"/>
  <c r="BI79" i="2"/>
  <c r="BI147" i="2"/>
  <c r="BI5" i="2"/>
  <c r="BI160" i="2"/>
  <c r="BI122" i="2"/>
  <c r="BI163" i="2"/>
  <c r="BI38" i="2"/>
  <c r="BI66" i="2"/>
  <c r="BI176" i="2"/>
  <c r="BI80" i="2"/>
  <c r="BI113" i="2"/>
  <c r="BI142" i="2"/>
  <c r="BI182" i="2"/>
  <c r="BI141" i="2"/>
  <c r="BI59" i="2"/>
  <c r="BI44" i="2"/>
  <c r="BI177" i="2"/>
  <c r="BI92" i="2"/>
  <c r="BI36" i="2"/>
  <c r="BI194" i="2"/>
  <c r="BI187" i="2"/>
  <c r="BI33" i="2"/>
  <c r="BI53" i="2"/>
  <c r="BI186" i="2"/>
  <c r="BI153" i="2"/>
  <c r="BI25" i="2"/>
  <c r="BI97" i="2"/>
  <c r="BI188" i="2"/>
  <c r="BI150" i="2"/>
  <c r="BI98" i="2"/>
  <c r="BI202" i="2"/>
  <c r="BI40" i="2"/>
  <c r="BI14" i="2"/>
  <c r="BI34" i="2"/>
  <c r="BI184" i="2"/>
  <c r="BI83" i="2"/>
  <c r="BI70" i="2"/>
  <c r="BI12" i="2"/>
  <c r="BI121" i="2"/>
  <c r="BI18" i="2"/>
  <c r="BI60" i="2"/>
  <c r="BI165" i="2"/>
  <c r="BI191" i="2"/>
  <c r="BI55" i="2"/>
  <c r="BI119" i="2"/>
  <c r="BI111" i="2"/>
  <c r="BI28" i="2"/>
  <c r="BI135" i="2"/>
  <c r="BI171" i="2"/>
  <c r="BI32" i="2"/>
  <c r="BI7" i="2"/>
  <c r="BI96" i="2"/>
  <c r="BI10" i="2"/>
  <c r="BI129" i="2"/>
  <c r="BI81" i="2"/>
  <c r="BI42" i="2"/>
  <c r="BI183" i="2"/>
  <c r="BI20" i="2"/>
  <c r="BI107" i="2"/>
  <c r="BI41" i="2"/>
  <c r="BI49" i="2"/>
  <c r="BI64" i="2"/>
  <c r="BI110" i="2"/>
  <c r="BI13" i="2"/>
  <c r="BI123" i="2"/>
  <c r="BI168" i="2"/>
  <c r="BI192" i="2"/>
  <c r="BI148" i="2"/>
  <c r="BI174" i="2"/>
  <c r="BI105" i="2"/>
  <c r="BI161" i="2"/>
  <c r="BI48" i="2"/>
  <c r="BI63" i="2"/>
  <c r="BI22" i="2"/>
  <c r="BI134" i="2"/>
  <c r="BI125" i="2"/>
  <c r="BI56" i="2"/>
  <c r="BI30" i="2"/>
  <c r="BI130" i="2"/>
  <c r="BI4" i="2"/>
  <c r="BI124" i="2"/>
  <c r="BI71" i="2"/>
  <c r="BI46" i="2"/>
  <c r="BI118" i="2"/>
  <c r="BI102" i="2"/>
  <c r="BI61" i="2"/>
  <c r="BI51" i="2"/>
  <c r="BI173" i="2"/>
  <c r="BI104" i="2"/>
  <c r="BI37" i="2"/>
  <c r="BI155" i="2"/>
  <c r="BI106" i="2"/>
  <c r="BI116" i="2"/>
  <c r="BI84" i="2"/>
  <c r="BI78" i="2"/>
  <c r="BI86" i="2"/>
  <c r="BI140" i="2"/>
  <c r="BI137" i="2"/>
  <c r="BI62" i="2"/>
  <c r="BI29" i="2"/>
  <c r="BI85" i="2"/>
  <c r="BI195" i="2"/>
  <c r="BI115" i="2"/>
  <c r="BI50" i="2"/>
  <c r="BI54" i="2"/>
  <c r="BI138" i="2"/>
  <c r="BI17" i="2"/>
  <c r="BI8" i="2"/>
  <c r="BI181" i="2"/>
  <c r="BS152" i="2"/>
  <c r="BS153" i="2"/>
  <c r="P4" i="2"/>
  <c r="Q4" i="2"/>
  <c r="R4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/>
  <c r="BS156" i="2"/>
  <c r="BS157" i="2"/>
  <c r="D6" i="4"/>
  <c r="BS158" i="2"/>
  <c r="BS159" i="2"/>
  <c r="C6" i="4"/>
  <c r="BS160" i="2"/>
  <c r="BS161" i="2"/>
  <c r="BS162" i="2"/>
  <c r="BS163" i="2"/>
  <c r="BS164" i="2"/>
  <c r="BS165" i="2"/>
  <c r="BS166" i="2"/>
  <c r="BS167" i="2"/>
  <c r="BS168" i="2"/>
  <c r="BS169" i="2"/>
  <c r="BS170" i="2"/>
  <c r="BS171" i="2"/>
  <c r="BS172" i="2"/>
  <c r="BS173" i="2"/>
  <c r="BS174" i="2"/>
  <c r="BS175" i="2"/>
  <c r="BS176" i="2"/>
  <c r="BS177" i="2"/>
  <c r="BS178" i="2"/>
  <c r="BS179" i="2"/>
  <c r="BS180" i="2"/>
  <c r="BS181" i="2"/>
  <c r="BS182" i="2"/>
  <c r="BS183" i="2"/>
  <c r="BS184" i="2"/>
  <c r="BS185" i="2"/>
  <c r="BS186" i="2"/>
  <c r="BS187" i="2"/>
  <c r="BS188" i="2"/>
  <c r="BS189" i="2"/>
  <c r="BS190" i="2"/>
  <c r="BS191" i="2"/>
  <c r="BS192" i="2"/>
  <c r="BS193" i="2"/>
  <c r="BS194" i="2"/>
  <c r="BS195" i="2"/>
  <c r="BS196" i="2"/>
  <c r="BS197" i="2"/>
  <c r="BS198" i="2"/>
  <c r="BS199" i="2"/>
  <c r="BS200" i="2"/>
  <c r="BS201" i="2"/>
  <c r="BS202" i="2"/>
  <c r="BS203" i="2"/>
  <c r="U13" i="6" l="1"/>
  <c r="V13" i="6" s="1"/>
  <c r="L7" i="4"/>
  <c r="B9" i="4"/>
  <c r="V10" i="6"/>
  <c r="I22" i="6"/>
  <c r="E6" i="4"/>
  <c r="F6" i="4" s="1"/>
  <c r="G6" i="4" s="1"/>
  <c r="I20" i="6" l="1"/>
  <c r="U30" i="6"/>
  <c r="I24" i="6"/>
  <c r="H9" i="4"/>
  <c r="J9" i="4"/>
  <c r="F9" i="4"/>
  <c r="G9" i="4" s="1"/>
  <c r="G16" i="4" s="1"/>
  <c r="L6" i="4"/>
  <c r="T23" i="6" l="1"/>
  <c r="T25" i="6" s="1"/>
  <c r="T26" i="6" s="1"/>
  <c r="U31" i="6"/>
  <c r="U33" i="6" s="1"/>
  <c r="F16" i="4"/>
  <c r="K9" i="4"/>
  <c r="K16" i="4" s="1"/>
  <c r="J16" i="4"/>
  <c r="H16" i="4"/>
  <c r="I9" i="4"/>
  <c r="I16" i="4" s="1"/>
  <c r="L9" i="4" l="1"/>
  <c r="L1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tc={8C331F6B-1009-4978-AF51-2ABD7B7C20C0}</author>
    <author>tc={578577E5-2939-463F-8723-22C51A93A5CB}</author>
    <author>tc={BE4C2F60-94F3-40AB-920E-4CD9FDFF61DA}</author>
    <author>tc={4F67BF59-1DD7-476D-AFF6-E883467CDD14}</author>
    <author>tc={F3610C32-27B9-4DA3-99AD-56D5ECBAB906}</author>
    <author>tc={9CAE7BC2-080E-42AB-B5A4-3BB740C02861}</author>
    <author>tc={68E96E34-9364-48E5-B818-74F348BA2706}</author>
    <author>tc={A1FC4F60-B2D1-4DFD-BF16-2D7ABBCA6B9A}</author>
    <author>tc={ED866E1B-EB11-4227-9B4E-0BD9AE76A45F}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8C331F6B-1009-4978-AF51-2ABD7B7C20C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578577E5-2939-463F-8723-22C51A93A5C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BE4C2F60-94F3-40AB-920E-4CD9FDFF61D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4F67BF59-1DD7-476D-AFF6-E883467CDD1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F3610C32-27B9-4DA3-99AD-56D5ECBAB90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9CAE7BC2-080E-42AB-B5A4-3BB740C0286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68E96E34-9364-48E5-B818-74F348BA270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A1FC4F60-B2D1-4DFD-BF16-2D7ABBCA6B9A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ED866E1B-EB11-4227-9B4E-0BD9AE76A45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<sst xmlns="http://schemas.openxmlformats.org/spreadsheetml/2006/main" count="1179" uniqueCount="329">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</sst>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7.8416812518275494</c:v>
                </c:pt>
                <c:pt idx="2">
                  <c:v>15.334584394665216</c:v>
                </c:pt>
                <c:pt idx="3">
                  <c:v>22.714849715865025</c:v>
                </c:pt>
                <c:pt idx="4">
                  <c:v>30.025682463014238</c:v>
                </c:pt>
                <c:pt idx="5">
                  <c:v>37.286664670681112</c:v>
                </c:pt>
                <c:pt idx="6">
                  <c:v>44.508966748956091</c:v>
                </c:pt>
                <c:pt idx="7">
                  <c:v>51.699789829314369</c:v>
                </c:pt>
                <c:pt idx="8">
                  <c:v>58.864149784128841</c:v>
                </c:pt>
                <c:pt idx="9">
                  <c:v>66.005733343400635</c:v>
                </c:pt>
                <c:pt idx="10">
                  <c:v>73.127359901020441</c:v>
                </c:pt>
                <c:pt idx="11">
                  <c:v>80.231252341942835</c:v>
                </c:pt>
                <c:pt idx="12">
                  <c:v>87.319206208881965</c:v>
                </c:pt>
                <c:pt idx="13">
                  <c:v>94.392700722529355</c:v>
                </c:pt>
                <c:pt idx="14">
                  <c:v>101.45297460358488</c:v>
                </c:pt>
                <c:pt idx="15">
                  <c:v>108.50107958525473</c:v>
                </c:pt>
                <c:pt idx="16">
                  <c:v>115.53791923613043</c:v>
                </c:pt>
                <c:pt idx="17">
                  <c:v>122.56427779499695</c:v>
                </c:pt>
                <c:pt idx="18">
                  <c:v>129.58084202522676</c:v>
                </c:pt>
                <c:pt idx="19">
                  <c:v>136.58821807340979</c:v>
                </c:pt>
                <c:pt idx="20">
                  <c:v>143.58694467754751</c:v>
                </c:pt>
                <c:pt idx="21">
                  <c:v>150.57750365853744</c:v>
                </c:pt>
                <c:pt idx="22">
                  <c:v>157.56032835665889</c:v>
                </c:pt>
                <c:pt idx="23">
                  <c:v>164.5358104907921</c:v>
                </c:pt>
                <c:pt idx="24">
                  <c:v>171.50430579106953</c:v>
                </c:pt>
                <c:pt idx="25">
                  <c:v>178.46613866629886</c:v>
                </c:pt>
                <c:pt idx="26">
                  <c:v>185.42160610357715</c:v>
                </c:pt>
                <c:pt idx="27">
                  <c:v>192.3709809510899</c:v>
                </c:pt>
                <c:pt idx="28">
                  <c:v>199.31451470089735</c:v>
                </c:pt>
                <c:pt idx="29">
                  <c:v>206.25243986300856</c:v>
                </c:pt>
                <c:pt idx="30">
                  <c:v>213.18497200279739</c:v>
                </c:pt>
                <c:pt idx="31">
                  <c:v>220.11231149913181</c:v>
                </c:pt>
                <c:pt idx="32">
                  <c:v>227.03464506927492</c:v>
                </c:pt>
                <c:pt idx="33">
                  <c:v>233.95214709781916</c:v>
                </c:pt>
                <c:pt idx="34">
                  <c:v>240.86498080001115</c:v>
                </c:pt>
                <c:pt idx="35">
                  <c:v>247.77329924436927</c:v>
                </c:pt>
                <c:pt idx="36">
                  <c:v>254.677246255146</c:v>
                </c:pt>
                <c:pt idx="37">
                  <c:v>261.57695721169699</c:v>
                </c:pt>
                <c:pt idx="38">
                  <c:v>268.47255975900185</c:v>
                </c:pt>
                <c:pt idx="39">
                  <c:v>159.13424306647443</c:v>
                </c:pt>
                <c:pt idx="40">
                  <c:v>175.51556479645032</c:v>
                </c:pt>
                <c:pt idx="41">
                  <c:v>191.86098640807214</c:v>
                </c:pt>
                <c:pt idx="42">
                  <c:v>208.17399808399605</c:v>
                </c:pt>
                <c:pt idx="43">
                  <c:v>224.45749769106285</c:v>
                </c:pt>
                <c:pt idx="44">
                  <c:v>240.7139279284028</c:v>
                </c:pt>
                <c:pt idx="45">
                  <c:v>256.94537440132541</c:v>
                </c:pt>
                <c:pt idx="46">
                  <c:v>202.22829097191121</c:v>
                </c:pt>
                <c:pt idx="47">
                  <c:v>218.55599706941132</c:v>
                </c:pt>
                <c:pt idx="48">
                  <c:v>234.85567780270017</c:v>
                </c:pt>
                <c:pt idx="49">
                  <c:v>251.12955222049018</c:v>
                </c:pt>
                <c:pt idx="50">
                  <c:v>267.37952812778133</c:v>
                </c:pt>
                <c:pt idx="51">
                  <c:v>283.60726240907678</c:v>
                </c:pt>
                <c:pt idx="52">
                  <c:v>299.81420680494631</c:v>
                </c:pt>
                <c:pt idx="53">
                  <c:v>241.6852366162332</c:v>
                </c:pt>
                <c:pt idx="54">
                  <c:v>257.55058563444715</c:v>
                </c:pt>
                <c:pt idx="55">
                  <c:v>273.39384260859043</c:v>
                </c:pt>
                <c:pt idx="56">
                  <c:v>289.21646803530473</c:v>
                </c:pt>
                <c:pt idx="57">
                  <c:v>305.01974952062346</c:v>
                </c:pt>
                <c:pt idx="58">
                  <c:v>320.80483033300214</c:v>
                </c:pt>
                <c:pt idx="59">
                  <c:v>336.57273203877315</c:v>
                </c:pt>
                <c:pt idx="60">
                  <c:v>283.25886324647348</c:v>
                </c:pt>
                <c:pt idx="61">
                  <c:v>298.69552666245664</c:v>
                </c:pt>
                <c:pt idx="62">
                  <c:v>314.11441948835591</c:v>
                </c:pt>
                <c:pt idx="63">
                  <c:v>329.5165368153817</c:v>
                </c:pt>
                <c:pt idx="64">
                  <c:v>344.90277311048459</c:v>
                </c:pt>
                <c:pt idx="65">
                  <c:v>360.27393652075779</c:v>
                </c:pt>
                <c:pt idx="66">
                  <c:v>375.63076060827984</c:v>
                </c:pt>
                <c:pt idx="67">
                  <c:v>390.97391406527368</c:v>
                </c:pt>
                <c:pt idx="68">
                  <c:v>337.3982904915398</c:v>
                </c:pt>
                <c:pt idx="69">
                  <c:v>352.52277406224692</c:v>
                </c:pt>
                <c:pt idx="70">
                  <c:v>367.633038881017</c:v>
                </c:pt>
                <c:pt idx="71">
                  <c:v>382.72975159104658</c:v>
                </c:pt>
                <c:pt idx="72">
                  <c:v>397.81352195706603</c:v>
                </c:pt>
                <c:pt idx="73">
                  <c:v>412.88490973595452</c:v>
                </c:pt>
                <c:pt idx="74">
                  <c:v>427.94443049178523</c:v>
                </c:pt>
                <c:pt idx="75">
                  <c:v>442.99256054965764</c:v>
                </c:pt>
                <c:pt idx="76">
                  <c:v>387.99604929412675</c:v>
                </c:pt>
                <c:pt idx="77">
                  <c:v>402.71916140738546</c:v>
                </c:pt>
                <c:pt idx="78">
                  <c:v>417.43063383513555</c:v>
                </c:pt>
                <c:pt idx="79">
                  <c:v>432.13093449997854</c:v>
                </c:pt>
                <c:pt idx="80">
                  <c:v>446.82049689717434</c:v>
                </c:pt>
                <c:pt idx="81">
                  <c:v>461.49972369979611</c:v>
                </c:pt>
                <c:pt idx="82">
                  <c:v>476.16898988135159</c:v>
                </c:pt>
                <c:pt idx="83">
                  <c:v>490.8286454336303</c:v>
                </c:pt>
                <c:pt idx="84">
                  <c:v>426.05876215311855</c:v>
                </c:pt>
                <c:pt idx="85">
                  <c:v>440.35552328942782</c:v>
                </c:pt>
                <c:pt idx="86">
                  <c:v>454.64233594685237</c:v>
                </c:pt>
                <c:pt idx="87">
                  <c:v>468.91955672259991</c:v>
                </c:pt>
                <c:pt idx="88">
                  <c:v>483.18751873278489</c:v>
                </c:pt>
                <c:pt idx="89">
                  <c:v>497.44653382078923</c:v>
                </c:pt>
                <c:pt idx="90">
                  <c:v>511.69689449928336</c:v>
                </c:pt>
                <c:pt idx="91">
                  <c:v>525.93887566470653</c:v>
                </c:pt>
                <c:pt idx="92">
                  <c:v>540.17273611642679</c:v>
                </c:pt>
                <c:pt idx="93">
                  <c:v>554.39871990749418</c:v>
                </c:pt>
                <c:pt idx="94">
                  <c:v>462.45057577316379</c:v>
                </c:pt>
                <c:pt idx="95">
                  <c:v>476.2297193668951</c:v>
                </c:pt>
                <c:pt idx="96">
                  <c:v>490.00038431965748</c:v>
                </c:pt>
                <c:pt idx="97">
                  <c:v>503.76284242511315</c:v>
                </c:pt>
                <c:pt idx="98">
                  <c:v>517.51734941902237</c:v>
                </c:pt>
                <c:pt idx="99">
                  <c:v>531.26414633845241</c:v>
                </c:pt>
                <c:pt idx="100">
                  <c:v>545.00346073302319</c:v>
                </c:pt>
                <c:pt idx="101">
                  <c:v>558.73550774769456</c:v>
                </c:pt>
                <c:pt idx="102">
                  <c:v>572.46049109360445</c:v>
                </c:pt>
                <c:pt idx="103">
                  <c:v>586.17860392099487</c:v>
                </c:pt>
                <c:pt idx="104">
                  <c:v>494.39304365003255</c:v>
                </c:pt>
                <c:pt idx="105">
                  <c:v>507.69808885047905</c:v>
                </c:pt>
                <c:pt idx="106">
                  <c:v>520.99576594668645</c:v>
                </c:pt>
                <c:pt idx="107">
                  <c:v>534.28628945011303</c:v>
                </c:pt>
                <c:pt idx="108">
                  <c:v>547.56986233272289</c:v>
                </c:pt>
                <c:pt idx="109">
                  <c:v>560.84667691848119</c:v>
                </c:pt>
                <c:pt idx="110">
                  <c:v>574.11691568606932</c:v>
                </c:pt>
                <c:pt idx="111">
                  <c:v>587.38075199355023</c:v>
                </c:pt>
                <c:pt idx="112">
                  <c:v>600.63835073419614</c:v>
                </c:pt>
                <c:pt idx="113">
                  <c:v>613.88986893142953</c:v>
                </c:pt>
                <c:pt idx="114">
                  <c:v>521.12234181312056</c:v>
                </c:pt>
                <c:pt idx="115">
                  <c:v>534.29698035461945</c:v>
                </c:pt>
                <c:pt idx="116">
                  <c:v>547.46478909061773</c:v>
                </c:pt>
                <c:pt idx="117">
                  <c:v>560.62595539326617</c:v>
                </c:pt>
                <c:pt idx="118">
                  <c:v>573.78065712263424</c:v>
                </c:pt>
                <c:pt idx="119">
                  <c:v>586.92906332116638</c:v>
                </c:pt>
                <c:pt idx="120">
                  <c:v>600.07133484269514</c:v>
                </c:pt>
                <c:pt idx="121">
                  <c:v>613.20762492350696</c:v>
                </c:pt>
                <c:pt idx="122">
                  <c:v>626.33807970195176</c:v>
                </c:pt>
                <c:pt idx="123">
                  <c:v>639.46283869223191</c:v>
                </c:pt>
                <c:pt idx="124">
                  <c:v>333.6660506110839</c:v>
                </c:pt>
                <c:pt idx="125">
                  <c:v>341.01717737647567</c:v>
                </c:pt>
                <c:pt idx="126">
                  <c:v>236.43132973115257</c:v>
                </c:pt>
                <c:pt idx="127">
                  <c:v>241.4909819994119</c:v>
                </c:pt>
                <c:pt idx="128">
                  <c:v>173.26777390076953</c:v>
                </c:pt>
                <c:pt idx="129">
                  <c:v>177.0427019008545</c:v>
                </c:pt>
                <c:pt idx="130">
                  <c:v>180.81574144693499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8C331F6B-1009-4978-AF51-2ABD7B7C20C0}">
    <text>A recopier sur toutes les essences.
Correspond aux frais fixes d’entretien mécanique + répulsif gibier</text>
  </threadedComment>
  <threadedComment ref="E50" dT="2024-11-27T17:08:05.48" personId="{44BC7BF0-8157-4572-8E12-7E0C99523682}" id="{578577E5-2939-463F-8723-22C51A93A5CB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BE4C2F60-94F3-40AB-920E-4CD9FDFF61DA}">
    <text>A recopier sur toutes les essences.
Correspond aux frais fixes d’entretien mécanique + répulsif gibier</text>
  </threadedComment>
  <threadedComment ref="E80" dT="2024-11-27T17:07:34.75" personId="{44BC7BF0-8157-4572-8E12-7E0C99523682}" id="{4F67BF59-1DD7-476D-AFF6-E883467CDD14}">
    <text>A recopier sur toutes les essences.
Correspond aux frais fixes d’entretien mécanique + répulsif gibier</text>
  </threadedComment>
  <threadedComment ref="E81" dT="2024-11-27T17:08:05.48" personId="{44BC7BF0-8157-4572-8E12-7E0C99523682}" id="{F3610C32-27B9-4DA3-99AD-56D5ECBAB906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9CAE7BC2-080E-42AB-B5A4-3BB740C02861}">
    <text>A recopier sur toutes les essences.
Correspond aux frais fixes d’entretien mécanique + répulsif gibier</text>
  </threadedComment>
  <threadedComment ref="E111" dT="2024-11-27T17:07:34.75" personId="{44BC7BF0-8157-4572-8E12-7E0C99523682}" id="{68E96E34-9364-48E5-B818-74F348BA2706}">
    <text>A recopier sur toutes les essences.
Correspond aux frais fixes d’entretien mécanique + répulsif gibier</text>
  </threadedComment>
  <threadedComment ref="E112" dT="2024-11-27T17:08:05.48" personId="{44BC7BF0-8157-4572-8E12-7E0C99523682}" id="{A1FC4F60-B2D1-4DFD-BF16-2D7ABBCA6B9A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ED866E1B-EB11-4227-9B4E-0BD9AE76A45F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2" sqref="F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3.71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</v>
      </c>
      <c r="C9" s="32">
        <v>0.1</v>
      </c>
      <c r="D9" s="33">
        <f t="shared" ref="D9:D18" si="0">C9*$C$5</f>
        <v>0.371</v>
      </c>
      <c r="E9" s="34">
        <v>130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0.35</v>
      </c>
      <c r="D10" s="33">
        <f t="shared" si="0"/>
        <v>1.2985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6</v>
      </c>
      <c r="C11" s="32">
        <v>0.19700000000000001</v>
      </c>
      <c r="D11" s="33">
        <f t="shared" si="0"/>
        <v>0.73087000000000002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0.35</v>
      </c>
      <c r="D12" s="33">
        <f t="shared" si="0"/>
        <v>1.2985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0.997</v>
      </c>
      <c r="D19" s="38">
        <f>SUM(D9:D18)</f>
        <v>3.6988700000000003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pédonculé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38</v>
      </c>
      <c r="B36" s="258">
        <v>144.83000000000001</v>
      </c>
      <c r="C36" s="258">
        <v>1</v>
      </c>
      <c r="D36" s="259">
        <v>69.08</v>
      </c>
      <c r="E36" s="260">
        <v>0</v>
      </c>
      <c r="F36" s="260">
        <v>0</v>
      </c>
      <c r="G36" s="260">
        <v>0</v>
      </c>
      <c r="H36" s="260">
        <v>1</v>
      </c>
      <c r="I36" s="49">
        <f>IFERROR(B36/A36,"")</f>
        <v>3.8113157894736847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45</v>
      </c>
      <c r="B37" s="262">
        <v>138.46</v>
      </c>
      <c r="C37" s="262">
        <v>2</v>
      </c>
      <c r="D37" s="262">
        <v>39.119999999999997</v>
      </c>
      <c r="E37" s="263">
        <v>0.3</v>
      </c>
      <c r="F37" s="263">
        <v>0</v>
      </c>
      <c r="G37" s="263">
        <v>0</v>
      </c>
      <c r="H37" s="263">
        <v>0.7</v>
      </c>
      <c r="I37" s="53">
        <f t="shared" ref="I37:I55" si="1">IF(A37&lt;&gt;0,(B37-(B36-D36))/(A37-A36),"")</f>
        <v>8.9585714285714282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52</v>
      </c>
      <c r="B38" s="262">
        <v>162.18</v>
      </c>
      <c r="C38" s="262">
        <v>3</v>
      </c>
      <c r="D38" s="262">
        <v>40.9</v>
      </c>
      <c r="E38" s="263">
        <v>0.3</v>
      </c>
      <c r="F38" s="263">
        <v>0</v>
      </c>
      <c r="G38" s="263">
        <v>0</v>
      </c>
      <c r="H38" s="263">
        <v>0.7</v>
      </c>
      <c r="I38" s="53">
        <f t="shared" si="1"/>
        <v>8.9771428571428569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59</v>
      </c>
      <c r="B39" s="262">
        <v>182.58</v>
      </c>
      <c r="C39" s="262">
        <v>4</v>
      </c>
      <c r="D39" s="262">
        <v>38.119999999999997</v>
      </c>
      <c r="E39" s="263">
        <v>0.3</v>
      </c>
      <c r="F39" s="263">
        <v>0</v>
      </c>
      <c r="G39" s="263">
        <v>0</v>
      </c>
      <c r="H39" s="263">
        <v>0.7</v>
      </c>
      <c r="I39" s="49">
        <f t="shared" si="1"/>
        <v>8.757142857142858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67</v>
      </c>
      <c r="B40" s="262">
        <v>212.86</v>
      </c>
      <c r="C40" s="262">
        <v>5</v>
      </c>
      <c r="D40" s="262">
        <v>38.229999999999997</v>
      </c>
      <c r="E40" s="263">
        <v>0.6</v>
      </c>
      <c r="F40" s="263">
        <v>0</v>
      </c>
      <c r="G40" s="263">
        <v>0</v>
      </c>
      <c r="H40" s="263">
        <v>0.4</v>
      </c>
      <c r="I40" s="49">
        <f t="shared" si="1"/>
        <v>8.5500000000000007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75</v>
      </c>
      <c r="B41" s="262">
        <v>241.9</v>
      </c>
      <c r="C41" s="262">
        <v>6</v>
      </c>
      <c r="D41" s="262">
        <v>38.909999999999997</v>
      </c>
      <c r="E41" s="263">
        <v>0.6</v>
      </c>
      <c r="F41" s="263">
        <v>0</v>
      </c>
      <c r="G41" s="263">
        <v>0</v>
      </c>
      <c r="H41" s="263">
        <v>0.4</v>
      </c>
      <c r="I41" s="53">
        <f t="shared" si="1"/>
        <v>8.4087499999999977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83</v>
      </c>
      <c r="B42" s="262">
        <v>268.67</v>
      </c>
      <c r="C42" s="262">
        <v>7</v>
      </c>
      <c r="D42" s="262">
        <v>44.22</v>
      </c>
      <c r="E42" s="263">
        <v>0.6</v>
      </c>
      <c r="F42" s="263">
        <v>0</v>
      </c>
      <c r="G42" s="263">
        <v>0</v>
      </c>
      <c r="H42" s="263">
        <v>0.4</v>
      </c>
      <c r="I42" s="53">
        <f t="shared" si="1"/>
        <v>8.2100000000000009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93</v>
      </c>
      <c r="B43" s="262">
        <v>304.33</v>
      </c>
      <c r="C43" s="262">
        <v>8</v>
      </c>
      <c r="D43" s="262">
        <v>59.26</v>
      </c>
      <c r="E43" s="263">
        <v>0.6</v>
      </c>
      <c r="F43" s="263">
        <v>0</v>
      </c>
      <c r="G43" s="263">
        <v>0</v>
      </c>
      <c r="H43" s="263">
        <v>0.4</v>
      </c>
      <c r="I43" s="49">
        <f t="shared" si="1"/>
        <v>7.9879999999999969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103</v>
      </c>
      <c r="B44" s="262">
        <v>322.19</v>
      </c>
      <c r="C44" s="262">
        <v>9</v>
      </c>
      <c r="D44" s="262">
        <v>58.98</v>
      </c>
      <c r="E44" s="263">
        <v>0.6</v>
      </c>
      <c r="F44" s="263">
        <v>0</v>
      </c>
      <c r="G44" s="263">
        <v>0</v>
      </c>
      <c r="H44" s="263">
        <v>0.4</v>
      </c>
      <c r="I44" s="49">
        <f t="shared" si="1"/>
        <v>7.7120000000000006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113</v>
      </c>
      <c r="B45" s="262">
        <v>337.78</v>
      </c>
      <c r="C45" s="262">
        <v>10</v>
      </c>
      <c r="D45" s="262">
        <v>59.52</v>
      </c>
      <c r="E45" s="263">
        <v>0.6</v>
      </c>
      <c r="F45" s="263">
        <v>0</v>
      </c>
      <c r="G45" s="263">
        <v>0</v>
      </c>
      <c r="H45" s="263">
        <v>0.4</v>
      </c>
      <c r="I45" s="49">
        <f t="shared" si="1"/>
        <v>7.456999999999999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123</v>
      </c>
      <c r="B46" s="262">
        <v>352.18</v>
      </c>
      <c r="C46" s="262">
        <v>11</v>
      </c>
      <c r="D46" s="262">
        <v>175.3</v>
      </c>
      <c r="E46" s="263">
        <v>0.6</v>
      </c>
      <c r="F46" s="263">
        <v>0</v>
      </c>
      <c r="G46" s="263">
        <v>0</v>
      </c>
      <c r="H46" s="263">
        <v>0.4</v>
      </c>
      <c r="I46" s="49">
        <f t="shared" si="1"/>
        <v>7.3920000000000012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125</v>
      </c>
      <c r="B47" s="262">
        <v>185.05</v>
      </c>
      <c r="C47" s="262">
        <v>12</v>
      </c>
      <c r="D47" s="262">
        <v>60.7</v>
      </c>
      <c r="E47" s="263">
        <v>0.6</v>
      </c>
      <c r="F47" s="263">
        <v>0</v>
      </c>
      <c r="G47" s="263">
        <v>0</v>
      </c>
      <c r="H47" s="263">
        <v>0.4</v>
      </c>
      <c r="I47" s="49">
        <f t="shared" si="1"/>
        <v>4.085000000000008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127</v>
      </c>
      <c r="B48" s="262">
        <v>129.93</v>
      </c>
      <c r="C48" s="262">
        <v>13</v>
      </c>
      <c r="D48" s="262">
        <v>39.56</v>
      </c>
      <c r="E48" s="263">
        <v>0.6</v>
      </c>
      <c r="F48" s="263">
        <v>0</v>
      </c>
      <c r="G48" s="263">
        <v>0</v>
      </c>
      <c r="H48" s="263">
        <v>0.4</v>
      </c>
      <c r="I48" s="49">
        <f t="shared" si="1"/>
        <v>2.7899999999999991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130</v>
      </c>
      <c r="B49" s="262">
        <v>96.57</v>
      </c>
      <c r="C49" s="262">
        <v>14</v>
      </c>
      <c r="D49" s="262">
        <v>96.57</v>
      </c>
      <c r="E49" s="263">
        <v>0.6</v>
      </c>
      <c r="F49" s="263">
        <v>0</v>
      </c>
      <c r="G49" s="263">
        <v>0</v>
      </c>
      <c r="H49" s="263">
        <v>0.4</v>
      </c>
      <c r="I49" s="49">
        <f t="shared" si="1"/>
        <v>2.0666666666666629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9" sqref="F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pédonculé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sessile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Charme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pubescent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360.95100301829234</v>
      </c>
      <c r="T3" s="59">
        <f>IF('Données projet'!E9&gt;30,$R$33-$H$33,LOOKUP('Données projet'!$E$9,$A$3:$A$203,R3:R203)-LOOKUP('Données projet'!$E$9,$A$3:$A$203,$H$3:$H$203))</f>
        <v>249.85163866946402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581.88778927327667</v>
      </c>
      <c r="AO3" s="59">
        <f>IF('Données projet'!E10&gt;30,$AM$33-$H$33,LOOKUP('Données projet'!$E$10,$A$3:$A$203,AM3:AM203)-LOOKUP('Données projet'!$E$10,$A$3:$A$203,$H$3:$H$203))</f>
        <v>269.67340993773422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609.60019207204277</v>
      </c>
      <c r="BJ3" s="59">
        <f>IF('Données projet'!E11&gt;30,$BH$33-$H$33,LOOKUP('Données projet'!$E$11,$A$3:$A$203,BH3:BH203)-LOOKUP('Données projet'!$E$11,$A$3:$A$203,$H$3:$H$203))</f>
        <v>281.42238288764503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646.50767193970182</v>
      </c>
      <c r="CE3" s="59">
        <f>IF('Données projet'!E12&gt;30,$CC$33-$H$33,LOOKUP('Données projet'!$E$12,$A$3:$A$203,CC3:CC203)-LOOKUP('Données projet'!$E$12,$A$3:$A$203,$H$3:$H$203))</f>
        <v>297.06786598620607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3.8113157894736847</v>
      </c>
      <c r="N4" s="13">
        <f>IF('Données projet'!$A$36&gt;35,N3+M4-V3,IF(A4&lt;'Données projet'!$A$36,$K$205^A4,IF(A4='Données projet'!$A$36,'Données projet'!$B$36,N3+M4-V3)))</f>
        <v>3.8113157894736847</v>
      </c>
      <c r="O4" s="13">
        <f>N4*VLOOKUP('Données projet'!$B$9,Paramètres!$A$1:$I$89,3,0)*VLOOKUP('Données projet'!$B$9,Paramètres!$A$1:$I$89,5,0)</f>
        <v>3.2106524210526319</v>
      </c>
      <c r="P4" s="13">
        <f>EXP(-1.0587+0.8836*LN(O4)+0.284)</f>
        <v>1.2917482977000276</v>
      </c>
      <c r="Q4" s="20">
        <f t="shared" ref="Q4:Q34" si="2">(O4+P4)*0.475*44/12</f>
        <v>7.8416812518275494</v>
      </c>
      <c r="R4" s="59">
        <f t="shared" si="0"/>
        <v>265.7305701407164</v>
      </c>
      <c r="S4" s="59">
        <f ca="1">AVERAGE(OFFSET($R$3,0,0,'Données projet'!$E$9+1,1))-AVERAGE(OFFSET($H$3,0,0,'Données projet'!$E$9+1,1))</f>
        <v>360.95100301829234</v>
      </c>
      <c r="T4" s="59">
        <f>$T$3</f>
        <v>249.85163866946402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266.45299152627967</v>
      </c>
      <c r="AN4" s="59">
        <f ca="1">AVERAGE(OFFSET($AM$3,0,0,'Données projet'!$E$10+1,1))-AVERAGE(OFFSET($H$3,0,0,'Données projet'!$E$10+1,1))</f>
        <v>581.88778927327667</v>
      </c>
      <c r="AO4" s="59">
        <f>$AO$3</f>
        <v>269.67340993773422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3.6990051428571427</v>
      </c>
      <c r="BF4" s="13">
        <f>EXP(-1.0587+0.8836*LN(BE4)+0.284)</f>
        <v>1.4639016946999945</v>
      </c>
      <c r="BG4" s="20">
        <f t="shared" ref="BG4:BG67" si="7">(BE4+BF4)*0.475*44/12</f>
        <v>8.9920627420786783</v>
      </c>
      <c r="BH4" s="59">
        <f t="shared" ref="BH4:BH67" si="8">BG4+(AY4+AZ4)*44/12</f>
        <v>266.88095163096756</v>
      </c>
      <c r="BI4" s="59">
        <f ca="1">AVERAGE(OFFSET($BH$3,0,0,'Données projet'!$E$11+1,1))-AVERAGE(OFFSET($H$3,0,0,'Données projet'!$E$11+1,1))</f>
        <v>609.60019207204277</v>
      </c>
      <c r="BJ4" s="59">
        <f>$BJ$3</f>
        <v>281.42238288764503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3.9415628571428569</v>
      </c>
      <c r="CA4" s="13">
        <f>EXP(-1.0587+0.8836*LN(BZ4)+0.284)</f>
        <v>1.5484055284644385</v>
      </c>
      <c r="CB4" s="20">
        <f t="shared" ref="CB4:CB67" si="10">(BZ4+CA4)*0.475*44/12</f>
        <v>9.5616949382660383</v>
      </c>
      <c r="CC4" s="59">
        <f t="shared" ref="CC4:CC67" si="11">CB4+(BT4+BU4)*44/12</f>
        <v>267.4505838271549</v>
      </c>
      <c r="CD4" s="59">
        <f ca="1">AVERAGE(OFFSET($CC$3,0,0,'Données projet'!$E$12+1,1))-AVERAGE(OFFSET($H$3,0,0,'Données projet'!$E$12+1,1))</f>
        <v>646.50767193970182</v>
      </c>
      <c r="CE4" s="59">
        <f>$CE$3</f>
        <v>297.06786598620607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3.8113157894736847</v>
      </c>
      <c r="N5" s="13">
        <f>IF('Données projet'!$A$36&gt;35,N4+M5-V4,IF(A5&lt;'Données projet'!$A$36,$K$205^A5,IF(A5='Données projet'!$A$36,'Données projet'!$B$36,N4+M5-V4)))</f>
        <v>7.6226315789473693</v>
      </c>
      <c r="O5" s="13">
        <f>N5*VLOOKUP('Données projet'!$B$9,Paramètres!$A$1:$I$89,3,0)*VLOOKUP('Données projet'!$B$9,Paramètres!$A$1:$I$89,5,0)</f>
        <v>6.4213048421052639</v>
      </c>
      <c r="P5" s="13">
        <f t="shared" ref="P5:P68" si="33">EXP(-1.0587+0.8836*LN(O5)+0.284)</f>
        <v>2.3832412218173489</v>
      </c>
      <c r="Q5" s="20">
        <f t="shared" si="2"/>
        <v>15.334584394665216</v>
      </c>
      <c r="R5" s="59">
        <f t="shared" si="0"/>
        <v>274.44569550577637</v>
      </c>
      <c r="S5" s="59">
        <f ca="1">AVERAGE(OFFSET($R$3,0,0,'Données projet'!$E$9+1,1))-AVERAGE(OFFSET($H$3,0,0,'Données projet'!$E$9+1,1))</f>
        <v>360.95100301829234</v>
      </c>
      <c r="T5" s="59">
        <f t="shared" ref="T5:T68" si="34">$T$3</f>
        <v>249.85163866946402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275.86128246803639</v>
      </c>
      <c r="AN5" s="59">
        <f ca="1">AVERAGE(OFFSET($AM$3,0,0,'Données projet'!$E$10+1,1))-AVERAGE(OFFSET($H$3,0,0,'Données projet'!$E$10+1,1))</f>
        <v>581.88778927327667</v>
      </c>
      <c r="AO5" s="59">
        <f t="shared" ref="AO5:AO68" si="36">$AO$3</f>
        <v>269.67340993773422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7.3980102857142853</v>
      </c>
      <c r="BF5" s="13">
        <f t="shared" ref="BF5:BF68" si="37">EXP(-1.0587+0.8836*LN(BE5)+0.284)</f>
        <v>2.7008596564123262</v>
      </c>
      <c r="BG5" s="20">
        <f t="shared" si="7"/>
        <v>17.588865149203851</v>
      </c>
      <c r="BH5" s="59">
        <f t="shared" si="8"/>
        <v>276.699976260315</v>
      </c>
      <c r="BI5" s="59">
        <f ca="1">AVERAGE(OFFSET($BH$3,0,0,'Données projet'!$E$11+1,1))-AVERAGE(OFFSET($H$3,0,0,'Données projet'!$E$11+1,1))</f>
        <v>609.60019207204277</v>
      </c>
      <c r="BJ5" s="59">
        <f t="shared" ref="BJ5:BJ68" si="38">$BJ$3</f>
        <v>281.42238288764503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7.8831257142857138</v>
      </c>
      <c r="CA5" s="13">
        <f t="shared" ref="CA5:CA68" si="39">EXP(-1.0587+0.8836*LN(BZ5)+0.284)</f>
        <v>2.8567669801437421</v>
      </c>
      <c r="CB5" s="20">
        <f t="shared" si="10"/>
        <v>18.705313109464633</v>
      </c>
      <c r="CC5" s="59">
        <f t="shared" si="11"/>
        <v>277.81642422057575</v>
      </c>
      <c r="CD5" s="59">
        <f ca="1">AVERAGE(OFFSET($CC$3,0,0,'Données projet'!$E$12+1,1))-AVERAGE(OFFSET($H$3,0,0,'Données projet'!$E$12+1,1))</f>
        <v>646.50767193970182</v>
      </c>
      <c r="CE5" s="59">
        <f t="shared" ref="CE5:CE68" si="40">$CE$3</f>
        <v>297.06786598620607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3.8113157894736847</v>
      </c>
      <c r="N6" s="13">
        <f>IF('Données projet'!$A$36&gt;35,N5+M6-V5,IF(A6&lt;'Données projet'!$A$36,$K$205^A6,IF(A6='Données projet'!$A$36,'Données projet'!$B$36,N5+M6-V5)))</f>
        <v>11.433947368421054</v>
      </c>
      <c r="O6" s="13">
        <f>N6*VLOOKUP('Données projet'!$B$9,Paramètres!$A$1:$I$89,3,0)*VLOOKUP('Données projet'!$B$9,Paramètres!$A$1:$I$89,5,0)</f>
        <v>9.6319572631578971</v>
      </c>
      <c r="P6" s="13">
        <f t="shared" si="33"/>
        <v>3.410061712458385</v>
      </c>
      <c r="Q6" s="20">
        <f t="shared" si="2"/>
        <v>22.714849715865025</v>
      </c>
      <c r="R6" s="59">
        <f t="shared" si="0"/>
        <v>283.04818304919831</v>
      </c>
      <c r="S6" s="59">
        <f ca="1">AVERAGE(OFFSET($R$3,0,0,'Données projet'!$E$9+1,1))-AVERAGE(OFFSET($H$3,0,0,'Données projet'!$E$9+1,1))</f>
        <v>360.95100301829234</v>
      </c>
      <c r="T6" s="59">
        <f t="shared" si="34"/>
        <v>249.85163866946402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285.147487430441</v>
      </c>
      <c r="AN6" s="59">
        <f ca="1">AVERAGE(OFFSET($AM$3,0,0,'Données projet'!$E$10+1,1))-AVERAGE(OFFSET($H$3,0,0,'Données projet'!$E$10+1,1))</f>
        <v>581.88778927327667</v>
      </c>
      <c r="AO6" s="59">
        <f t="shared" si="36"/>
        <v>269.67340993773422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11.097015428571428</v>
      </c>
      <c r="BF6" s="13">
        <f t="shared" si="37"/>
        <v>3.8645261842324077</v>
      </c>
      <c r="BG6" s="20">
        <f t="shared" si="7"/>
        <v>26.05801830896668</v>
      </c>
      <c r="BH6" s="59">
        <f t="shared" si="8"/>
        <v>286.39135164229998</v>
      </c>
      <c r="BI6" s="59">
        <f ca="1">AVERAGE(OFFSET($BH$3,0,0,'Données projet'!$E$11+1,1))-AVERAGE(OFFSET($H$3,0,0,'Données projet'!$E$11+1,1))</f>
        <v>609.60019207204277</v>
      </c>
      <c r="BJ6" s="59">
        <f t="shared" si="38"/>
        <v>281.42238288764503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11.824688571428572</v>
      </c>
      <c r="CA6" s="13">
        <f t="shared" si="39"/>
        <v>4.0876062444803347</v>
      </c>
      <c r="CB6" s="20">
        <f t="shared" si="10"/>
        <v>27.713913471041348</v>
      </c>
      <c r="CC6" s="59">
        <f t="shared" si="11"/>
        <v>288.04724680437465</v>
      </c>
      <c r="CD6" s="59">
        <f ca="1">AVERAGE(OFFSET($CC$3,0,0,'Données projet'!$E$12+1,1))-AVERAGE(OFFSET($H$3,0,0,'Données projet'!$E$12+1,1))</f>
        <v>646.50767193970182</v>
      </c>
      <c r="CE6" s="59">
        <f t="shared" si="40"/>
        <v>297.06786598620607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3.8113157894736847</v>
      </c>
      <c r="N7" s="13">
        <f>IF('Données projet'!$A$36&gt;35,N6+M7-V6,IF(A7&lt;'Données projet'!$A$36,$K$205^A7,IF(A7='Données projet'!$A$36,'Données projet'!$B$36,N6+M7-V6)))</f>
        <v>15.245263157894739</v>
      </c>
      <c r="O7" s="13">
        <f>N7*VLOOKUP('Données projet'!$B$9,Paramètres!$A$1:$I$89,3,0)*VLOOKUP('Données projet'!$B$9,Paramètres!$A$1:$I$89,5,0)</f>
        <v>12.842609684210528</v>
      </c>
      <c r="P7" s="13">
        <f t="shared" si="33"/>
        <v>4.397016610343103</v>
      </c>
      <c r="Q7" s="20">
        <f t="shared" si="2"/>
        <v>30.025682463014238</v>
      </c>
      <c r="R7" s="59">
        <f t="shared" si="0"/>
        <v>291.58123801856976</v>
      </c>
      <c r="S7" s="59">
        <f ca="1">AVERAGE(OFFSET($R$3,0,0,'Données projet'!$E$9+1,1))-AVERAGE(OFFSET($H$3,0,0,'Données projet'!$E$9+1,1))</f>
        <v>360.95100301829234</v>
      </c>
      <c r="T7" s="59">
        <f t="shared" si="34"/>
        <v>249.85163866946402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294.35843575454567</v>
      </c>
      <c r="AN7" s="59">
        <f ca="1">AVERAGE(OFFSET($AM$3,0,0,'Données projet'!$E$10+1,1))-AVERAGE(OFFSET($H$3,0,0,'Données projet'!$E$10+1,1))</f>
        <v>581.88778927327667</v>
      </c>
      <c r="AO7" s="59">
        <f t="shared" si="36"/>
        <v>269.67340993773422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14.796020571428571</v>
      </c>
      <c r="BF7" s="13">
        <f t="shared" si="37"/>
        <v>4.9830141668977559</v>
      </c>
      <c r="BG7" s="20">
        <f t="shared" si="7"/>
        <v>34.448485502585022</v>
      </c>
      <c r="BH7" s="59">
        <f t="shared" si="8"/>
        <v>296.00404105814056</v>
      </c>
      <c r="BI7" s="59">
        <f ca="1">AVERAGE(OFFSET($BH$3,0,0,'Données projet'!$E$11+1,1))-AVERAGE(OFFSET($H$3,0,0,'Données projet'!$E$11+1,1))</f>
        <v>609.60019207204277</v>
      </c>
      <c r="BJ7" s="59">
        <f t="shared" si="38"/>
        <v>281.42238288764503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15.766251428571428</v>
      </c>
      <c r="CA7" s="13">
        <f t="shared" si="39"/>
        <v>5.2706590287965538</v>
      </c>
      <c r="CB7" s="20">
        <f t="shared" si="10"/>
        <v>36.63928571324923</v>
      </c>
      <c r="CC7" s="59">
        <f t="shared" si="11"/>
        <v>298.19484126880479</v>
      </c>
      <c r="CD7" s="59">
        <f ca="1">AVERAGE(OFFSET($CC$3,0,0,'Données projet'!$E$12+1,1))-AVERAGE(OFFSET($H$3,0,0,'Données projet'!$E$12+1,1))</f>
        <v>646.50767193970182</v>
      </c>
      <c r="CE7" s="59">
        <f t="shared" si="40"/>
        <v>297.06786598620607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3.8113157894736847</v>
      </c>
      <c r="N8" s="13">
        <f>IF('Données projet'!$A$36&gt;35,N7+M8-V7,IF(A8&lt;'Données projet'!$A$36,$K$205^A8,IF(A8='Données projet'!$A$36,'Données projet'!$B$36,N7+M8-V7)))</f>
        <v>19.056578947368422</v>
      </c>
      <c r="O8" s="13">
        <f>N8*VLOOKUP('Données projet'!$B$9,Paramètres!$A$1:$I$89,3,0)*VLOOKUP('Données projet'!$B$9,Paramètres!$A$1:$I$89,5,0)</f>
        <v>16.053262105263162</v>
      </c>
      <c r="P8" s="13">
        <f t="shared" si="33"/>
        <v>5.3553491889078098</v>
      </c>
      <c r="Q8" s="20">
        <f t="shared" si="2"/>
        <v>37.286664670681112</v>
      </c>
      <c r="R8" s="59">
        <f t="shared" si="0"/>
        <v>300.06444244845886</v>
      </c>
      <c r="S8" s="59">
        <f ca="1">AVERAGE(OFFSET($R$3,0,0,'Données projet'!$E$9+1,1))-AVERAGE(OFFSET($H$3,0,0,'Données projet'!$E$9+1,1))</f>
        <v>360.95100301829234</v>
      </c>
      <c r="T8" s="59">
        <f t="shared" si="34"/>
        <v>249.85163866946402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303.51535203288245</v>
      </c>
      <c r="AN8" s="59">
        <f ca="1">AVERAGE(OFFSET($AM$3,0,0,'Données projet'!$E$10+1,1))-AVERAGE(OFFSET($H$3,0,0,'Données projet'!$E$10+1,1))</f>
        <v>581.88778927327667</v>
      </c>
      <c r="AO8" s="59">
        <f t="shared" si="36"/>
        <v>269.67340993773422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18.495025714285713</v>
      </c>
      <c r="BF8" s="13">
        <f t="shared" si="37"/>
        <v>6.0690652871856443</v>
      </c>
      <c r="BG8" s="20">
        <f t="shared" si="7"/>
        <v>42.782458494229274</v>
      </c>
      <c r="BH8" s="59">
        <f t="shared" si="8"/>
        <v>305.56023627200705</v>
      </c>
      <c r="BI8" s="59">
        <f ca="1">AVERAGE(OFFSET($BH$3,0,0,'Données projet'!$E$11+1,1))-AVERAGE(OFFSET($H$3,0,0,'Données projet'!$E$11+1,1))</f>
        <v>609.60019207204277</v>
      </c>
      <c r="BJ8" s="59">
        <f t="shared" si="38"/>
        <v>281.42238288764503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19.707814285714285</v>
      </c>
      <c r="CA8" s="13">
        <f t="shared" si="39"/>
        <v>6.4194025304518281</v>
      </c>
      <c r="CB8" s="20">
        <f t="shared" si="10"/>
        <v>45.504902621489315</v>
      </c>
      <c r="CC8" s="59">
        <f t="shared" si="11"/>
        <v>308.28268039926706</v>
      </c>
      <c r="CD8" s="59">
        <f ca="1">AVERAGE(OFFSET($CC$3,0,0,'Données projet'!$E$12+1,1))-AVERAGE(OFFSET($H$3,0,0,'Données projet'!$E$12+1,1))</f>
        <v>646.50767193970182</v>
      </c>
      <c r="CE8" s="59">
        <f t="shared" si="40"/>
        <v>297.06786598620607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3.8113157894736847</v>
      </c>
      <c r="N9" s="13">
        <f>IF('Données projet'!$A$36&gt;35,N8+M9-V8,IF(A9&lt;'Données projet'!$A$36,$K$205^A9,IF(A9='Données projet'!$A$36,'Données projet'!$B$36,N8+M9-V8)))</f>
        <v>22.867894736842107</v>
      </c>
      <c r="O9" s="13">
        <f>N9*VLOOKUP('Données projet'!$B$9,Paramètres!$A$1:$I$89,3,0)*VLOOKUP('Données projet'!$B$9,Paramètres!$A$1:$I$89,5,0)</f>
        <v>19.263914526315794</v>
      </c>
      <c r="P9" s="13">
        <f t="shared" si="33"/>
        <v>6.2914730807403405</v>
      </c>
      <c r="Q9" s="20">
        <f t="shared" si="2"/>
        <v>44.508966748956091</v>
      </c>
      <c r="R9" s="59">
        <f t="shared" si="0"/>
        <v>308.50896674895608</v>
      </c>
      <c r="S9" s="59">
        <f ca="1">AVERAGE(OFFSET($R$3,0,0,'Données projet'!$E$9+1,1))-AVERAGE(OFFSET($H$3,0,0,'Données projet'!$E$9+1,1))</f>
        <v>360.95100301829234</v>
      </c>
      <c r="T9" s="59">
        <f t="shared" si="34"/>
        <v>249.85163866946402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312.63034365918315</v>
      </c>
      <c r="AN9" s="59">
        <f ca="1">AVERAGE(OFFSET($AM$3,0,0,'Données projet'!$E$10+1,1))-AVERAGE(OFFSET($H$3,0,0,'Données projet'!$E$10+1,1))</f>
        <v>581.88778927327667</v>
      </c>
      <c r="AO9" s="59">
        <f t="shared" si="36"/>
        <v>269.67340993773422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22.194030857142852</v>
      </c>
      <c r="BF9" s="13">
        <f t="shared" si="37"/>
        <v>7.1299479329323407</v>
      </c>
      <c r="BG9" s="20">
        <f t="shared" si="7"/>
        <v>51.072596392714296</v>
      </c>
      <c r="BH9" s="59">
        <f t="shared" si="8"/>
        <v>315.07259639271427</v>
      </c>
      <c r="BI9" s="59">
        <f ca="1">AVERAGE(OFFSET($BH$3,0,0,'Données projet'!$E$11+1,1))-AVERAGE(OFFSET($H$3,0,0,'Données projet'!$E$11+1,1))</f>
        <v>609.60019207204277</v>
      </c>
      <c r="BJ9" s="59">
        <f t="shared" si="38"/>
        <v>281.42238288764503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23.649377142857141</v>
      </c>
      <c r="CA9" s="13">
        <f t="shared" si="39"/>
        <v>7.5415247055086745</v>
      </c>
      <c r="CB9" s="20">
        <f t="shared" si="10"/>
        <v>54.324154052570456</v>
      </c>
      <c r="CC9" s="59">
        <f t="shared" si="11"/>
        <v>318.32415405257046</v>
      </c>
      <c r="CD9" s="59">
        <f ca="1">AVERAGE(OFFSET($CC$3,0,0,'Données projet'!$E$12+1,1))-AVERAGE(OFFSET($H$3,0,0,'Données projet'!$E$12+1,1))</f>
        <v>646.50767193970182</v>
      </c>
      <c r="CE9" s="59">
        <f t="shared" si="40"/>
        <v>297.06786598620607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3.8113157894736847</v>
      </c>
      <c r="N10" s="13">
        <f>IF('Données projet'!$A$36&gt;35,N9+M10-V9,IF(A10&lt;'Données projet'!$A$36,$K$205^A10,IF(A10='Données projet'!$A$36,'Données projet'!$B$36,N9+M10-V9)))</f>
        <v>26.679210526315792</v>
      </c>
      <c r="O10" s="13">
        <f>N10*VLOOKUP('Données projet'!$B$9,Paramètres!$A$1:$I$89,3,0)*VLOOKUP('Données projet'!$B$9,Paramètres!$A$1:$I$89,5,0)</f>
        <v>22.474566947368427</v>
      </c>
      <c r="P10" s="13">
        <f t="shared" si="33"/>
        <v>7.2095229067833655</v>
      </c>
      <c r="Q10" s="20">
        <f t="shared" si="2"/>
        <v>51.699789829314369</v>
      </c>
      <c r="R10" s="59">
        <f t="shared" si="0"/>
        <v>316.92201205153663</v>
      </c>
      <c r="S10" s="59">
        <f ca="1">AVERAGE(OFFSET($R$3,0,0,'Données projet'!$E$9+1,1))-AVERAGE(OFFSET($H$3,0,0,'Données projet'!$E$9+1,1))</f>
        <v>360.95100301829234</v>
      </c>
      <c r="T10" s="59">
        <f t="shared" si="34"/>
        <v>249.85163866946402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321.71121580204749</v>
      </c>
      <c r="AN10" s="59">
        <f ca="1">AVERAGE(OFFSET($AM$3,0,0,'Données projet'!$E$10+1,1))-AVERAGE(OFFSET($H$3,0,0,'Données projet'!$E$10+1,1))</f>
        <v>581.88778927327667</v>
      </c>
      <c r="AO10" s="59">
        <f t="shared" si="36"/>
        <v>269.67340993773422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25.893035999999995</v>
      </c>
      <c r="BF10" s="13">
        <f t="shared" si="37"/>
        <v>8.1703477527395769</v>
      </c>
      <c r="BG10" s="20">
        <f t="shared" si="7"/>
        <v>59.327060036021408</v>
      </c>
      <c r="BH10" s="59">
        <f t="shared" si="8"/>
        <v>324.54928225824364</v>
      </c>
      <c r="BI10" s="59">
        <f ca="1">AVERAGE(OFFSET($BH$3,0,0,'Données projet'!$E$11+1,1))-AVERAGE(OFFSET($H$3,0,0,'Données projet'!$E$11+1,1))</f>
        <v>609.60019207204277</v>
      </c>
      <c r="BJ10" s="59">
        <f t="shared" si="38"/>
        <v>281.42238288764503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27.590939999999993</v>
      </c>
      <c r="CA10" s="13">
        <f t="shared" si="39"/>
        <v>8.6419816819814557</v>
      </c>
      <c r="CB10" s="20">
        <f t="shared" si="10"/>
        <v>63.105671929451027</v>
      </c>
      <c r="CC10" s="59">
        <f t="shared" si="11"/>
        <v>328.32789415167326</v>
      </c>
      <c r="CD10" s="59">
        <f ca="1">AVERAGE(OFFSET($CC$3,0,0,'Données projet'!$E$12+1,1))-AVERAGE(OFFSET($H$3,0,0,'Données projet'!$E$12+1,1))</f>
        <v>646.50767193970182</v>
      </c>
      <c r="CE10" s="59">
        <f t="shared" si="40"/>
        <v>297.06786598620607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3.8113157894736847</v>
      </c>
      <c r="N11" s="13">
        <f>IF('Données projet'!$A$36&gt;35,N10+M11-V10,IF(A11&lt;'Données projet'!$A$36,$K$205^A11,IF(A11='Données projet'!$A$36,'Données projet'!$B$36,N10+M11-V10)))</f>
        <v>30.490526315789477</v>
      </c>
      <c r="O11" s="13">
        <f>N11*VLOOKUP('Données projet'!$B$9,Paramètres!$A$1:$I$89,3,0)*VLOOKUP('Données projet'!$B$9,Paramètres!$A$1:$I$89,5,0)</f>
        <v>25.685219368421055</v>
      </c>
      <c r="P11" s="13">
        <f t="shared" si="33"/>
        <v>8.1123785937581836</v>
      </c>
      <c r="Q11" s="20">
        <f t="shared" si="2"/>
        <v>58.864149784128841</v>
      </c>
      <c r="R11" s="59">
        <f t="shared" si="0"/>
        <v>325.30859422857327</v>
      </c>
      <c r="S11" s="59">
        <f ca="1">AVERAGE(OFFSET($R$3,0,0,'Données projet'!$E$9+1,1))-AVERAGE(OFFSET($H$3,0,0,'Données projet'!$E$9+1,1))</f>
        <v>360.95100301829234</v>
      </c>
      <c r="T11" s="59">
        <f t="shared" si="34"/>
        <v>249.85163866946402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330.76340506955302</v>
      </c>
      <c r="AN11" s="59">
        <f ca="1">AVERAGE(OFFSET($AM$3,0,0,'Données projet'!$E$10+1,1))-AVERAGE(OFFSET($H$3,0,0,'Données projet'!$E$10+1,1))</f>
        <v>581.88778927327667</v>
      </c>
      <c r="AO11" s="59">
        <f t="shared" si="36"/>
        <v>269.67340993773422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29.592041142857138</v>
      </c>
      <c r="BF11" s="13">
        <f t="shared" si="37"/>
        <v>9.1935284858477626</v>
      </c>
      <c r="BG11" s="20">
        <f t="shared" si="7"/>
        <v>67.551533769994364</v>
      </c>
      <c r="BH11" s="59">
        <f t="shared" si="8"/>
        <v>333.99597821443882</v>
      </c>
      <c r="BI11" s="59">
        <f ca="1">AVERAGE(OFFSET($BH$3,0,0,'Données projet'!$E$11+1,1))-AVERAGE(OFFSET($H$3,0,0,'Données projet'!$E$11+1,1))</f>
        <v>609.60019207204277</v>
      </c>
      <c r="BJ11" s="59">
        <f t="shared" si="38"/>
        <v>281.42238288764503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31.532502857142852</v>
      </c>
      <c r="CA11" s="13">
        <f t="shared" si="39"/>
        <v>9.7242255986999844</v>
      </c>
      <c r="CB11" s="20">
        <f t="shared" si="10"/>
        <v>71.855468727259591</v>
      </c>
      <c r="CC11" s="59">
        <f t="shared" si="11"/>
        <v>338.29991317170402</v>
      </c>
      <c r="CD11" s="59">
        <f ca="1">AVERAGE(OFFSET($CC$3,0,0,'Données projet'!$E$12+1,1))-AVERAGE(OFFSET($H$3,0,0,'Données projet'!$E$12+1,1))</f>
        <v>646.50767193970182</v>
      </c>
      <c r="CE11" s="59">
        <f t="shared" si="40"/>
        <v>297.06786598620607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3.8113157894736847</v>
      </c>
      <c r="N12" s="13">
        <f>IF('Données projet'!$A$36&gt;35,N11+M12-V11,IF(A12&lt;'Données projet'!$A$36,$K$205^A12,IF(A12='Données projet'!$A$36,'Données projet'!$B$36,N11+M12-V11)))</f>
        <v>34.301842105263162</v>
      </c>
      <c r="O12" s="13">
        <f>N12*VLOOKUP('Données projet'!$B$9,Paramètres!$A$1:$I$89,3,0)*VLOOKUP('Données projet'!$B$9,Paramètres!$A$1:$I$89,5,0)</f>
        <v>28.895871789473688</v>
      </c>
      <c r="P12" s="13">
        <f t="shared" si="33"/>
        <v>9.002156924440559</v>
      </c>
      <c r="Q12" s="20">
        <f t="shared" si="2"/>
        <v>66.005733343400635</v>
      </c>
      <c r="R12" s="59">
        <f t="shared" si="0"/>
        <v>333.67240001006735</v>
      </c>
      <c r="S12" s="59">
        <f ca="1">AVERAGE(OFFSET($R$3,0,0,'Données projet'!$E$9+1,1))-AVERAGE(OFFSET($H$3,0,0,'Données projet'!$E$9+1,1))</f>
        <v>360.95100301829234</v>
      </c>
      <c r="T12" s="59">
        <f t="shared" si="34"/>
        <v>249.85163866946402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339.79090743779591</v>
      </c>
      <c r="AN12" s="59">
        <f ca="1">AVERAGE(OFFSET($AM$3,0,0,'Données projet'!$E$10+1,1))-AVERAGE(OFFSET($H$3,0,0,'Données projet'!$E$10+1,1))</f>
        <v>581.88778927327667</v>
      </c>
      <c r="AO12" s="59">
        <f t="shared" si="36"/>
        <v>269.67340993773422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33.291046285714273</v>
      </c>
      <c r="BF12" s="13">
        <f t="shared" si="37"/>
        <v>10.201889022116685</v>
      </c>
      <c r="BG12" s="20">
        <f t="shared" si="7"/>
        <v>75.750195661138918</v>
      </c>
      <c r="BH12" s="59">
        <f t="shared" si="8"/>
        <v>343.41686232780557</v>
      </c>
      <c r="BI12" s="59">
        <f ca="1">AVERAGE(OFFSET($BH$3,0,0,'Données projet'!$E$11+1,1))-AVERAGE(OFFSET($H$3,0,0,'Données projet'!$E$11+1,1))</f>
        <v>609.60019207204277</v>
      </c>
      <c r="BJ12" s="59">
        <f t="shared" si="38"/>
        <v>281.42238288764503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35.474065714285707</v>
      </c>
      <c r="CA12" s="13">
        <f t="shared" si="39"/>
        <v>10.790793821618898</v>
      </c>
      <c r="CB12" s="20">
        <f t="shared" si="10"/>
        <v>80.577963691700518</v>
      </c>
      <c r="CC12" s="59">
        <f t="shared" si="11"/>
        <v>348.2446303583672</v>
      </c>
      <c r="CD12" s="59">
        <f ca="1">AVERAGE(OFFSET($CC$3,0,0,'Données projet'!$E$12+1,1))-AVERAGE(OFFSET($H$3,0,0,'Données projet'!$E$12+1,1))</f>
        <v>646.50767193970182</v>
      </c>
      <c r="CE12" s="59">
        <f t="shared" si="40"/>
        <v>297.06786598620607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3.8113157894736847</v>
      </c>
      <c r="N13" s="13">
        <f>IF('Données projet'!$A$36&gt;35,N12+M13-V12,IF(A13&lt;'Données projet'!$A$36,$K$205^A13,IF(A13='Données projet'!$A$36,'Données projet'!$B$36,N12+M13-V12)))</f>
        <v>38.113157894736844</v>
      </c>
      <c r="O13" s="13">
        <f>N13*VLOOKUP('Données projet'!$B$9,Paramètres!$A$1:$I$89,3,0)*VLOOKUP('Données projet'!$B$9,Paramètres!$A$1:$I$89,5,0)</f>
        <v>32.106524210526324</v>
      </c>
      <c r="P13" s="13">
        <f t="shared" si="33"/>
        <v>9.8804766895811049</v>
      </c>
      <c r="Q13" s="20">
        <f t="shared" si="2"/>
        <v>73.127359901020441</v>
      </c>
      <c r="R13" s="59">
        <f t="shared" si="0"/>
        <v>342.0162487899093</v>
      </c>
      <c r="S13" s="59">
        <f ca="1">AVERAGE(OFFSET($R$3,0,0,'Données projet'!$E$9+1,1))-AVERAGE(OFFSET($H$3,0,0,'Données projet'!$E$9+1,1))</f>
        <v>360.95100301829234</v>
      </c>
      <c r="T13" s="59">
        <f t="shared" si="34"/>
        <v>249.85163866946402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348.79677879386014</v>
      </c>
      <c r="AN13" s="59">
        <f ca="1">AVERAGE(OFFSET($AM$3,0,0,'Données projet'!$E$10+1,1))-AVERAGE(OFFSET($H$3,0,0,'Données projet'!$E$10+1,1))</f>
        <v>581.88778927327667</v>
      </c>
      <c r="AO13" s="59">
        <f t="shared" si="36"/>
        <v>269.67340993773422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36.990051428571419</v>
      </c>
      <c r="BF13" s="13">
        <f t="shared" si="37"/>
        <v>11.197263891173662</v>
      </c>
      <c r="BG13" s="20">
        <f t="shared" si="7"/>
        <v>83.92624084855602</v>
      </c>
      <c r="BH13" s="59">
        <f t="shared" si="8"/>
        <v>352.81512973744486</v>
      </c>
      <c r="BI13" s="59">
        <f ca="1">AVERAGE(OFFSET($BH$3,0,0,'Données projet'!$E$11+1,1))-AVERAGE(OFFSET($H$3,0,0,'Données projet'!$E$11+1,1))</f>
        <v>609.60019207204277</v>
      </c>
      <c r="BJ13" s="59">
        <f t="shared" si="38"/>
        <v>281.42238288764503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39.415628571428563</v>
      </c>
      <c r="CA13" s="13">
        <f t="shared" si="39"/>
        <v>11.843626778724154</v>
      </c>
      <c r="CB13" s="20">
        <f t="shared" si="10"/>
        <v>89.276536401515969</v>
      </c>
      <c r="CC13" s="59">
        <f t="shared" si="11"/>
        <v>358.16542529040481</v>
      </c>
      <c r="CD13" s="59">
        <f ca="1">AVERAGE(OFFSET($CC$3,0,0,'Données projet'!$E$12+1,1))-AVERAGE(OFFSET($H$3,0,0,'Données projet'!$E$12+1,1))</f>
        <v>646.50767193970182</v>
      </c>
      <c r="CE13" s="59">
        <f t="shared" si="40"/>
        <v>297.06786598620607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3.8113157894736847</v>
      </c>
      <c r="N14" s="13">
        <f>IF('Données projet'!$A$36&gt;35,N13+M14-V13,IF(A14&lt;'Données projet'!$A$36,$K$205^A14,IF(A14='Données projet'!$A$36,'Données projet'!$B$36,N13+M14-V13)))</f>
        <v>41.924473684210525</v>
      </c>
      <c r="O14" s="13">
        <f>N14*VLOOKUP('Données projet'!$B$9,Paramètres!$A$1:$I$89,3,0)*VLOOKUP('Données projet'!$B$9,Paramètres!$A$1:$I$89,5,0)</f>
        <v>35.317176631578953</v>
      </c>
      <c r="P14" s="13">
        <f t="shared" si="33"/>
        <v>10.748614186761438</v>
      </c>
      <c r="Q14" s="20">
        <f t="shared" si="2"/>
        <v>80.231252341942835</v>
      </c>
      <c r="R14" s="59">
        <f t="shared" si="0"/>
        <v>350.34236345305396</v>
      </c>
      <c r="S14" s="59">
        <f ca="1">AVERAGE(OFFSET($R$3,0,0,'Données projet'!$E$9+1,1))-AVERAGE(OFFSET($H$3,0,0,'Données projet'!$E$9+1,1))</f>
        <v>360.95100301829234</v>
      </c>
      <c r="T14" s="59">
        <f t="shared" si="34"/>
        <v>249.85163866946402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357.78342848020947</v>
      </c>
      <c r="AN14" s="59">
        <f ca="1">AVERAGE(OFFSET($AM$3,0,0,'Données projet'!$E$10+1,1))-AVERAGE(OFFSET($H$3,0,0,'Données projet'!$E$10+1,1))</f>
        <v>581.88778927327667</v>
      </c>
      <c r="AO14" s="59">
        <f t="shared" si="36"/>
        <v>269.67340993773422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40.689056571428559</v>
      </c>
      <c r="BF14" s="13">
        <f t="shared" si="37"/>
        <v>12.181099484855261</v>
      </c>
      <c r="BG14" s="20">
        <f t="shared" si="7"/>
        <v>92.082188464694312</v>
      </c>
      <c r="BH14" s="59">
        <f t="shared" si="8"/>
        <v>362.19329957580544</v>
      </c>
      <c r="BI14" s="59">
        <f ca="1">AVERAGE(OFFSET($BH$3,0,0,'Données projet'!$E$11+1,1))-AVERAGE(OFFSET($H$3,0,0,'Données projet'!$E$11+1,1))</f>
        <v>609.60019207204277</v>
      </c>
      <c r="BJ14" s="59">
        <f t="shared" si="38"/>
        <v>281.42238288764503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43.357191428571419</v>
      </c>
      <c r="CA14" s="13">
        <f t="shared" si="39"/>
        <v>12.884254354928219</v>
      </c>
      <c r="CB14" s="20">
        <f t="shared" si="10"/>
        <v>97.953851406261848</v>
      </c>
      <c r="CC14" s="59">
        <f t="shared" si="11"/>
        <v>368.06496251737298</v>
      </c>
      <c r="CD14" s="59">
        <f ca="1">AVERAGE(OFFSET($CC$3,0,0,'Données projet'!$E$12+1,1))-AVERAGE(OFFSET($H$3,0,0,'Données projet'!$E$12+1,1))</f>
        <v>646.50767193970182</v>
      </c>
      <c r="CE14" s="59">
        <f t="shared" si="40"/>
        <v>297.06786598620607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3.8113157894736847</v>
      </c>
      <c r="N15" s="13">
        <f>IF('Données projet'!$A$36&gt;35,N14+M15-V14,IF(A15&lt;'Données projet'!$A$36,$K$205^A15,IF(A15='Données projet'!$A$36,'Données projet'!$B$36,N14+M15-V14)))</f>
        <v>45.735789473684207</v>
      </c>
      <c r="O15" s="13">
        <f>N15*VLOOKUP('Données projet'!$B$9,Paramètres!$A$1:$I$89,3,0)*VLOOKUP('Données projet'!$B$9,Paramètres!$A$1:$I$89,5,0)</f>
        <v>38.527829052631581</v>
      </c>
      <c r="P15" s="13">
        <f t="shared" si="33"/>
        <v>11.607600349597307</v>
      </c>
      <c r="Q15" s="20">
        <f t="shared" si="2"/>
        <v>87.319206208881965</v>
      </c>
      <c r="R15" s="59">
        <f t="shared" si="0"/>
        <v>358.65253954221527</v>
      </c>
      <c r="S15" s="59">
        <f ca="1">AVERAGE(OFFSET($R$3,0,0,'Données projet'!$E$9+1,1))-AVERAGE(OFFSET($H$3,0,0,'Données projet'!$E$9+1,1))</f>
        <v>360.95100301829234</v>
      </c>
      <c r="T15" s="59">
        <f t="shared" si="34"/>
        <v>249.85163866946402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366.7528026512307</v>
      </c>
      <c r="AN15" s="59">
        <f ca="1">AVERAGE(OFFSET($AM$3,0,0,'Données projet'!$E$10+1,1))-AVERAGE(OFFSET($H$3,0,0,'Données projet'!$E$10+1,1))</f>
        <v>581.88778927327667</v>
      </c>
      <c r="AO15" s="59">
        <f t="shared" si="36"/>
        <v>269.67340993773422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44.388061714285698</v>
      </c>
      <c r="BF15" s="13">
        <f t="shared" si="37"/>
        <v>13.154564130977278</v>
      </c>
      <c r="BG15" s="20">
        <f t="shared" si="7"/>
        <v>100.22007334716635</v>
      </c>
      <c r="BH15" s="59">
        <f t="shared" si="8"/>
        <v>371.55340668049968</v>
      </c>
      <c r="BI15" s="59">
        <f ca="1">AVERAGE(OFFSET($BH$3,0,0,'Données projet'!$E$11+1,1))-AVERAGE(OFFSET($H$3,0,0,'Données projet'!$E$11+1,1))</f>
        <v>609.60019207204277</v>
      </c>
      <c r="BJ15" s="59">
        <f t="shared" si="38"/>
        <v>281.42238288764503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47.298754285714274</v>
      </c>
      <c r="CA15" s="13">
        <f t="shared" si="39"/>
        <v>13.913912319856609</v>
      </c>
      <c r="CB15" s="20">
        <f t="shared" si="10"/>
        <v>106.6120610047026</v>
      </c>
      <c r="CC15" s="59">
        <f t="shared" si="11"/>
        <v>377.9453943380359</v>
      </c>
      <c r="CD15" s="59">
        <f ca="1">AVERAGE(OFFSET($CC$3,0,0,'Données projet'!$E$12+1,1))-AVERAGE(OFFSET($H$3,0,0,'Données projet'!$E$12+1,1))</f>
        <v>646.50767193970182</v>
      </c>
      <c r="CE15" s="59">
        <f t="shared" si="40"/>
        <v>297.06786598620607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3.8113157894736847</v>
      </c>
      <c r="N16" s="13">
        <f>IF('Données projet'!$A$36&gt;35,N15+M16-V15,IF(A16&lt;'Données projet'!$A$36,$K$205^A16,IF(A16='Données projet'!$A$36,'Données projet'!$B$36,N15+M16-V15)))</f>
        <v>49.547105263157889</v>
      </c>
      <c r="O16" s="13">
        <f>N16*VLOOKUP('Données projet'!$B$9,Paramètres!$A$1:$I$89,3,0)*VLOOKUP('Données projet'!$B$9,Paramètres!$A$1:$I$89,5,0)</f>
        <v>41.73848147368421</v>
      </c>
      <c r="P16" s="13">
        <f t="shared" si="33"/>
        <v>12.458284491404413</v>
      </c>
      <c r="Q16" s="20">
        <f t="shared" si="2"/>
        <v>94.392700722529355</v>
      </c>
      <c r="R16" s="59">
        <f t="shared" si="0"/>
        <v>366.9482562780849</v>
      </c>
      <c r="S16" s="59">
        <f ca="1">AVERAGE(OFFSET($R$3,0,0,'Données projet'!$E$9+1,1))-AVERAGE(OFFSET($H$3,0,0,'Données projet'!$E$9+1,1))</f>
        <v>360.95100301829234</v>
      </c>
      <c r="T16" s="59">
        <f t="shared" si="34"/>
        <v>249.85163866946402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375.70650460592395</v>
      </c>
      <c r="AN16" s="59">
        <f ca="1">AVERAGE(OFFSET($AM$3,0,0,'Données projet'!$E$10+1,1))-AVERAGE(OFFSET($H$3,0,0,'Données projet'!$E$10+1,1))</f>
        <v>581.88778927327667</v>
      </c>
      <c r="AO16" s="59">
        <f t="shared" si="36"/>
        <v>269.67340993773422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48.087066857142844</v>
      </c>
      <c r="BF16" s="13">
        <f t="shared" si="37"/>
        <v>14.118620332222624</v>
      </c>
      <c r="BG16" s="20">
        <f t="shared" si="7"/>
        <v>108.34157185481153</v>
      </c>
      <c r="BH16" s="59">
        <f t="shared" si="8"/>
        <v>380.89712741036709</v>
      </c>
      <c r="BI16" s="59">
        <f ca="1">AVERAGE(OFFSET($BH$3,0,0,'Données projet'!$E$11+1,1))-AVERAGE(OFFSET($H$3,0,0,'Données projet'!$E$11+1,1))</f>
        <v>609.60019207204277</v>
      </c>
      <c r="BJ16" s="59">
        <f t="shared" si="38"/>
        <v>281.42238288764503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51.240317142857123</v>
      </c>
      <c r="CA16" s="13">
        <f t="shared" si="39"/>
        <v>14.933618736730883</v>
      </c>
      <c r="CB16" s="20">
        <f t="shared" si="10"/>
        <v>115.25293832361577</v>
      </c>
      <c r="CC16" s="59">
        <f t="shared" si="11"/>
        <v>387.80849387917129</v>
      </c>
      <c r="CD16" s="59">
        <f ca="1">AVERAGE(OFFSET($CC$3,0,0,'Données projet'!$E$12+1,1))-AVERAGE(OFFSET($H$3,0,0,'Données projet'!$E$12+1,1))</f>
        <v>646.50767193970182</v>
      </c>
      <c r="CE16" s="59">
        <f t="shared" si="40"/>
        <v>297.06786598620607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3.8113157894736847</v>
      </c>
      <c r="N17" s="13">
        <f>IF('Données projet'!$A$36&gt;35,N16+M17-V16,IF(A17&lt;'Données projet'!$A$36,$K$205^A17,IF(A17='Données projet'!$A$36,'Données projet'!$B$36,N16+M17-V16)))</f>
        <v>53.35842105263157</v>
      </c>
      <c r="O17" s="13">
        <f>N17*VLOOKUP('Données projet'!$B$9,Paramètres!$A$1:$I$89,3,0)*VLOOKUP('Données projet'!$B$9,Paramètres!$A$1:$I$89,5,0)</f>
        <v>44.949133894736839</v>
      </c>
      <c r="P17" s="13">
        <f t="shared" si="33"/>
        <v>13.301377839378887</v>
      </c>
      <c r="Q17" s="20">
        <f t="shared" si="2"/>
        <v>101.45297460358488</v>
      </c>
      <c r="R17" s="59">
        <f t="shared" si="0"/>
        <v>375.23075238136266</v>
      </c>
      <c r="S17" s="59">
        <f ca="1">AVERAGE(OFFSET($R$3,0,0,'Données projet'!$E$9+1,1))-AVERAGE(OFFSET($H$3,0,0,'Données projet'!$E$9+1,1))</f>
        <v>360.95100301829234</v>
      </c>
      <c r="T17" s="59">
        <f t="shared" si="34"/>
        <v>249.85163866946402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384.64587696995079</v>
      </c>
      <c r="AN17" s="59">
        <f ca="1">AVERAGE(OFFSET($AM$3,0,0,'Données projet'!$E$10+1,1))-AVERAGE(OFFSET($H$3,0,0,'Données projet'!$E$10+1,1))</f>
        <v>581.88778927327667</v>
      </c>
      <c r="AO17" s="59">
        <f t="shared" si="36"/>
        <v>269.67340993773422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51.78607199999999</v>
      </c>
      <c r="BF17" s="13">
        <f t="shared" si="37"/>
        <v>15.07407410219286</v>
      </c>
      <c r="BG17" s="20">
        <f t="shared" si="7"/>
        <v>116.44808779465257</v>
      </c>
      <c r="BH17" s="59">
        <f t="shared" si="8"/>
        <v>390.22586557243034</v>
      </c>
      <c r="BI17" s="59">
        <f ca="1">AVERAGE(OFFSET($BH$3,0,0,'Données projet'!$E$11+1,1))-AVERAGE(OFFSET($H$3,0,0,'Données projet'!$E$11+1,1))</f>
        <v>609.60019207204277</v>
      </c>
      <c r="BJ17" s="59">
        <f t="shared" si="38"/>
        <v>281.42238288764503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55.181879999999985</v>
      </c>
      <c r="CA17" s="13">
        <f t="shared" si="39"/>
        <v>15.944226146347479</v>
      </c>
      <c r="CB17" s="20">
        <f t="shared" si="10"/>
        <v>123.87796820488852</v>
      </c>
      <c r="CC17" s="59">
        <f t="shared" si="11"/>
        <v>397.6557459826663</v>
      </c>
      <c r="CD17" s="59">
        <f ca="1">AVERAGE(OFFSET($CC$3,0,0,'Données projet'!$E$12+1,1))-AVERAGE(OFFSET($H$3,0,0,'Données projet'!$E$12+1,1))</f>
        <v>646.50767193970182</v>
      </c>
      <c r="CE17" s="59">
        <f t="shared" si="40"/>
        <v>297.06786598620607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3.8113157894736847</v>
      </c>
      <c r="N18" s="13">
        <f>IF('Données projet'!$A$36&gt;35,N17+M18-V17,IF(A18&lt;'Données projet'!$A$36,$K$205^A18,IF(A18='Données projet'!$A$36,'Données projet'!$B$36,N17+M18-V17)))</f>
        <v>57.169736842105252</v>
      </c>
      <c r="O18" s="13">
        <f>N18*VLOOKUP('Données projet'!$B$9,Paramètres!$A$1:$I$89,3,0)*VLOOKUP('Données projet'!$B$9,Paramètres!$A$1:$I$89,5,0)</f>
        <v>48.159786315789468</v>
      </c>
      <c r="P18" s="13">
        <f t="shared" si="33"/>
        <v>14.1374842594764</v>
      </c>
      <c r="Q18" s="20">
        <f t="shared" si="2"/>
        <v>108.50107958525473</v>
      </c>
      <c r="R18" s="59">
        <f t="shared" si="0"/>
        <v>383.50107958525473</v>
      </c>
      <c r="S18" s="59">
        <f ca="1">AVERAGE(OFFSET($R$3,0,0,'Données projet'!$E$9+1,1))-AVERAGE(OFFSET($H$3,0,0,'Données projet'!$E$9+1,1))</f>
        <v>360.95100301829234</v>
      </c>
      <c r="T18" s="59">
        <f t="shared" si="34"/>
        <v>249.85163866946402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393.5720596968066</v>
      </c>
      <c r="AN18" s="59">
        <f ca="1">AVERAGE(OFFSET($AM$3,0,0,'Données projet'!$E$10+1,1))-AVERAGE(OFFSET($H$3,0,0,'Données projet'!$E$10+1,1))</f>
        <v>581.88778927327667</v>
      </c>
      <c r="AO18" s="59">
        <f t="shared" si="36"/>
        <v>269.67340993773422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55.485077142857122</v>
      </c>
      <c r="BF18" s="13">
        <f t="shared" si="37"/>
        <v>16.021609785041925</v>
      </c>
      <c r="BG18" s="20">
        <f t="shared" si="7"/>
        <v>124.54081306609082</v>
      </c>
      <c r="BH18" s="59">
        <f t="shared" si="8"/>
        <v>399.54081306609083</v>
      </c>
      <c r="BI18" s="59">
        <f ca="1">AVERAGE(OFFSET($BH$3,0,0,'Données projet'!$E$11+1,1))-AVERAGE(OFFSET($H$3,0,0,'Données projet'!$E$11+1,1))</f>
        <v>609.60019207204277</v>
      </c>
      <c r="BJ18" s="59">
        <f t="shared" si="38"/>
        <v>281.42238288764503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59.123442857142841</v>
      </c>
      <c r="CA18" s="13">
        <f t="shared" si="39"/>
        <v>16.946458396677293</v>
      </c>
      <c r="CB18" s="20">
        <f t="shared" si="10"/>
        <v>132.4884113504034</v>
      </c>
      <c r="CC18" s="59">
        <f t="shared" si="11"/>
        <v>407.4884113504034</v>
      </c>
      <c r="CD18" s="59">
        <f ca="1">AVERAGE(OFFSET($CC$3,0,0,'Données projet'!$E$12+1,1))-AVERAGE(OFFSET($H$3,0,0,'Données projet'!$E$12+1,1))</f>
        <v>646.50767193970182</v>
      </c>
      <c r="CE18" s="59">
        <f t="shared" si="40"/>
        <v>297.06786598620607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3.8113157894736847</v>
      </c>
      <c r="N19" s="13">
        <f>IF('Données projet'!$A$36&gt;35,N18+M19-V18,IF(A19&lt;'Données projet'!$A$36,$K$205^A19,IF(A19='Données projet'!$A$36,'Données projet'!$B$36,N18+M19-V18)))</f>
        <v>60.981052631578933</v>
      </c>
      <c r="O19" s="13">
        <f>N19*VLOOKUP('Données projet'!$B$9,Paramètres!$A$1:$I$89,3,0)*VLOOKUP('Données projet'!$B$9,Paramètres!$A$1:$I$89,5,0)</f>
        <v>51.370438736842104</v>
      </c>
      <c r="P19" s="13">
        <f t="shared" si="33"/>
        <v>14.967122547060546</v>
      </c>
      <c r="Q19" s="20">
        <f t="shared" si="2"/>
        <v>115.53791923613043</v>
      </c>
      <c r="R19" s="59">
        <f t="shared" si="0"/>
        <v>391.76014145835268</v>
      </c>
      <c r="S19" s="59">
        <f ca="1">AVERAGE(OFFSET($R$3,0,0,'Données projet'!$E$9+1,1))-AVERAGE(OFFSET($H$3,0,0,'Données projet'!$E$9+1,1))</f>
        <v>360.95100301829234</v>
      </c>
      <c r="T19" s="59">
        <f t="shared" si="34"/>
        <v>249.85163866946402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402.4860321471964</v>
      </c>
      <c r="AN19" s="59">
        <f ca="1">AVERAGE(OFFSET($AM$3,0,0,'Données projet'!$E$10+1,1))-AVERAGE(OFFSET($H$3,0,0,'Données projet'!$E$10+1,1))</f>
        <v>581.88778927327667</v>
      </c>
      <c r="AO19" s="59">
        <f t="shared" si="36"/>
        <v>269.67340993773422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59.184082285714261</v>
      </c>
      <c r="BF19" s="13">
        <f t="shared" si="37"/>
        <v>16.961815316835434</v>
      </c>
      <c r="BG19" s="20">
        <f t="shared" si="7"/>
        <v>132.62077165777404</v>
      </c>
      <c r="BH19" s="59">
        <f t="shared" si="8"/>
        <v>408.84299387999624</v>
      </c>
      <c r="BI19" s="59">
        <f ca="1">AVERAGE(OFFSET($BH$3,0,0,'Données projet'!$E$11+1,1))-AVERAGE(OFFSET($H$3,0,0,'Données projet'!$E$11+1,1))</f>
        <v>609.60019207204277</v>
      </c>
      <c r="BJ19" s="59">
        <f t="shared" si="38"/>
        <v>281.42238288764503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63.065005714285689</v>
      </c>
      <c r="CA19" s="13">
        <f t="shared" si="39"/>
        <v>17.940937362438909</v>
      </c>
      <c r="CB19" s="20">
        <f t="shared" si="10"/>
        <v>141.08535085862869</v>
      </c>
      <c r="CC19" s="59">
        <f t="shared" si="11"/>
        <v>417.30757308085094</v>
      </c>
      <c r="CD19" s="59">
        <f ca="1">AVERAGE(OFFSET($CC$3,0,0,'Données projet'!$E$12+1,1))-AVERAGE(OFFSET($H$3,0,0,'Données projet'!$E$12+1,1))</f>
        <v>646.50767193970182</v>
      </c>
      <c r="CE19" s="59">
        <f t="shared" si="40"/>
        <v>297.06786598620607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3.8113157894736847</v>
      </c>
      <c r="N20" s="13">
        <f>IF('Données projet'!$A$36&gt;35,N19+M20-V19,IF(A20&lt;'Données projet'!$A$36,$K$205^A20,IF(A20='Données projet'!$A$36,'Données projet'!$B$36,N19+M20-V19)))</f>
        <v>64.792368421052615</v>
      </c>
      <c r="O20" s="13">
        <f>N20*VLOOKUP('Données projet'!$B$9,Paramètres!$A$1:$I$89,3,0)*VLOOKUP('Données projet'!$B$9,Paramètres!$A$1:$I$89,5,0)</f>
        <v>54.581091157894733</v>
      </c>
      <c r="P20" s="13">
        <f t="shared" si="33"/>
        <v>15.790742982773375</v>
      </c>
      <c r="Q20" s="20">
        <f t="shared" si="2"/>
        <v>122.56427779499695</v>
      </c>
      <c r="R20" s="59">
        <f t="shared" si="0"/>
        <v>400.0087222394414</v>
      </c>
      <c r="S20" s="59">
        <f ca="1">AVERAGE(OFFSET($R$3,0,0,'Données projet'!$E$9+1,1))-AVERAGE(OFFSET($H$3,0,0,'Données projet'!$E$9+1,1))</f>
        <v>360.95100301829234</v>
      </c>
      <c r="T20" s="59">
        <f t="shared" si="34"/>
        <v>249.85163866946402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411.38864434253145</v>
      </c>
      <c r="AN20" s="59">
        <f ca="1">AVERAGE(OFFSET($AM$3,0,0,'Données projet'!$E$10+1,1))-AVERAGE(OFFSET($H$3,0,0,'Données projet'!$E$10+1,1))</f>
        <v>581.88778927327667</v>
      </c>
      <c r="AO20" s="59">
        <f t="shared" si="36"/>
        <v>269.67340993773422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62.883087428571407</v>
      </c>
      <c r="BF20" s="13">
        <f t="shared" si="37"/>
        <v>17.895200987849151</v>
      </c>
      <c r="BG20" s="20">
        <f t="shared" si="7"/>
        <v>140.6888523252658</v>
      </c>
      <c r="BH20" s="59">
        <f t="shared" si="8"/>
        <v>418.13329676971023</v>
      </c>
      <c r="BI20" s="59">
        <f ca="1">AVERAGE(OFFSET($BH$3,0,0,'Données projet'!$E$11+1,1))-AVERAGE(OFFSET($H$3,0,0,'Données projet'!$E$11+1,1))</f>
        <v>609.60019207204277</v>
      </c>
      <c r="BJ20" s="59">
        <f t="shared" si="38"/>
        <v>281.42238288764503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67.006568571428559</v>
      </c>
      <c r="CA20" s="13">
        <f t="shared" si="39"/>
        <v>18.928202790452044</v>
      </c>
      <c r="CB20" s="20">
        <f t="shared" si="10"/>
        <v>149.66972678860873</v>
      </c>
      <c r="CC20" s="59">
        <f t="shared" si="11"/>
        <v>427.11417123305318</v>
      </c>
      <c r="CD20" s="59">
        <f ca="1">AVERAGE(OFFSET($CC$3,0,0,'Données projet'!$E$12+1,1))-AVERAGE(OFFSET($H$3,0,0,'Données projet'!$E$12+1,1))</f>
        <v>646.50767193970182</v>
      </c>
      <c r="CE20" s="59">
        <f t="shared" si="40"/>
        <v>297.06786598620607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3.8113157894736847</v>
      </c>
      <c r="N21" s="13">
        <f>IF('Données projet'!$A$36&gt;35,N20+M21-V20,IF(A21&lt;'Données projet'!$A$36,$K$205^A21,IF(A21='Données projet'!$A$36,'Données projet'!$B$36,N20+M21-V20)))</f>
        <v>68.603684210526296</v>
      </c>
      <c r="O21" s="13">
        <f>N21*VLOOKUP('Données projet'!$B$9,Paramètres!$A$1:$I$89,3,0)*VLOOKUP('Données projet'!$B$9,Paramètres!$A$1:$I$89,5,0)</f>
        <v>57.791743578947354</v>
      </c>
      <c r="P21" s="13">
        <f t="shared" si="33"/>
        <v>16.608739880512992</v>
      </c>
      <c r="Q21" s="20">
        <f t="shared" si="2"/>
        <v>129.58084202522676</v>
      </c>
      <c r="R21" s="59">
        <f t="shared" si="0"/>
        <v>408.24750869189347</v>
      </c>
      <c r="S21" s="59">
        <f ca="1">AVERAGE(OFFSET($R$3,0,0,'Données projet'!$E$9+1,1))-AVERAGE(OFFSET($H$3,0,0,'Données projet'!$E$9+1,1))</f>
        <v>360.95100301829234</v>
      </c>
      <c r="T21" s="59">
        <f t="shared" si="34"/>
        <v>249.85163866946402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420.28064065248873</v>
      </c>
      <c r="AN21" s="59">
        <f ca="1">AVERAGE(OFFSET($AM$3,0,0,'Données projet'!$E$10+1,1))-AVERAGE(OFFSET($H$3,0,0,'Données projet'!$E$10+1,1))</f>
        <v>581.88778927327667</v>
      </c>
      <c r="AO21" s="59">
        <f t="shared" si="36"/>
        <v>269.67340993773422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66.582092571428547</v>
      </c>
      <c r="BF21" s="13">
        <f t="shared" si="37"/>
        <v>18.822213662835811</v>
      </c>
      <c r="BG21" s="20">
        <f t="shared" si="7"/>
        <v>148.7458333580104</v>
      </c>
      <c r="BH21" s="59">
        <f t="shared" si="8"/>
        <v>427.41250002467712</v>
      </c>
      <c r="BI21" s="59">
        <f ca="1">AVERAGE(OFFSET($BH$3,0,0,'Données projet'!$E$11+1,1))-AVERAGE(OFFSET($H$3,0,0,'Données projet'!$E$11+1,1))</f>
        <v>609.60019207204277</v>
      </c>
      <c r="BJ21" s="59">
        <f t="shared" si="38"/>
        <v>281.42238288764503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70.948131428571415</v>
      </c>
      <c r="CA21" s="13">
        <f t="shared" si="39"/>
        <v>19.908727340770373</v>
      </c>
      <c r="CB21" s="20">
        <f t="shared" si="10"/>
        <v>158.24236235660359</v>
      </c>
      <c r="CC21" s="59">
        <f t="shared" si="11"/>
        <v>436.90902902327025</v>
      </c>
      <c r="CD21" s="59">
        <f ca="1">AVERAGE(OFFSET($CC$3,0,0,'Données projet'!$E$12+1,1))-AVERAGE(OFFSET($H$3,0,0,'Données projet'!$E$12+1,1))</f>
        <v>646.50767193970182</v>
      </c>
      <c r="CE21" s="59">
        <f t="shared" si="40"/>
        <v>297.06786598620607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3.8113157894736847</v>
      </c>
      <c r="N22" s="13">
        <f>IF('Données projet'!$A$36&gt;35,N21+M22-V21,IF(A22&lt;'Données projet'!$A$36,$K$205^A22,IF(A22='Données projet'!$A$36,'Données projet'!$B$36,N21+M22-V21)))</f>
        <v>72.414999999999978</v>
      </c>
      <c r="O22" s="13">
        <f>N22*VLOOKUP('Données projet'!$B$9,Paramètres!$A$1:$I$89,3,0)*VLOOKUP('Données projet'!$B$9,Paramètres!$A$1:$I$89,5,0)</f>
        <v>61.002395999999983</v>
      </c>
      <c r="P22" s="13">
        <f t="shared" si="33"/>
        <v>17.421461267029571</v>
      </c>
      <c r="Q22" s="20">
        <f t="shared" si="2"/>
        <v>136.58821807340979</v>
      </c>
      <c r="R22" s="59">
        <f t="shared" si="0"/>
        <v>416.47710696229865</v>
      </c>
      <c r="S22" s="59">
        <f ca="1">AVERAGE(OFFSET($R$3,0,0,'Données projet'!$E$9+1,1))-AVERAGE(OFFSET($H$3,0,0,'Données projet'!$E$9+1,1))</f>
        <v>360.95100301829234</v>
      </c>
      <c r="T22" s="59">
        <f t="shared" si="34"/>
        <v>249.85163866946402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429.16267806775738</v>
      </c>
      <c r="AN22" s="59">
        <f ca="1">AVERAGE(OFFSET($AM$3,0,0,'Données projet'!$E$10+1,1))-AVERAGE(OFFSET($H$3,0,0,'Données projet'!$E$10+1,1))</f>
        <v>581.88778927327667</v>
      </c>
      <c r="AO22" s="59">
        <f t="shared" si="36"/>
        <v>269.67340993773422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70.281097714285707</v>
      </c>
      <c r="BF22" s="13">
        <f t="shared" si="37"/>
        <v>19.743247750636755</v>
      </c>
      <c r="BG22" s="20">
        <f t="shared" si="7"/>
        <v>156.79240168473996</v>
      </c>
      <c r="BH22" s="59">
        <f t="shared" si="8"/>
        <v>436.68129057362881</v>
      </c>
      <c r="BI22" s="59">
        <f ca="1">AVERAGE(OFFSET($BH$3,0,0,'Données projet'!$E$11+1,1))-AVERAGE(OFFSET($H$3,0,0,'Données projet'!$E$11+1,1))</f>
        <v>609.60019207204277</v>
      </c>
      <c r="BJ22" s="59">
        <f t="shared" si="38"/>
        <v>281.42238288764503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74.889694285714285</v>
      </c>
      <c r="CA22" s="13">
        <f t="shared" si="39"/>
        <v>20.882928189514811</v>
      </c>
      <c r="CB22" s="20">
        <f t="shared" si="10"/>
        <v>166.80398414435732</v>
      </c>
      <c r="CC22" s="59">
        <f t="shared" si="11"/>
        <v>446.6928730332462</v>
      </c>
      <c r="CD22" s="59">
        <f ca="1">AVERAGE(OFFSET($CC$3,0,0,'Données projet'!$E$12+1,1))-AVERAGE(OFFSET($H$3,0,0,'Données projet'!$E$12+1,1))</f>
        <v>646.50767193970182</v>
      </c>
      <c r="CE22" s="59">
        <f t="shared" si="40"/>
        <v>297.06786598620607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3.8113157894736847</v>
      </c>
      <c r="N23" s="13">
        <f>IF('Données projet'!$A$36&gt;35,N22+M23-V22,IF(A23&lt;'Données projet'!$A$36,$K$205^A23,IF(A23='Données projet'!$A$36,'Données projet'!$B$36,N22+M23-V22)))</f>
        <v>76.226315789473659</v>
      </c>
      <c r="O23" s="13">
        <f>N23*VLOOKUP('Données projet'!$B$9,Paramètres!$A$1:$I$89,3,0)*VLOOKUP('Données projet'!$B$9,Paramètres!$A$1:$I$89,5,0)</f>
        <v>64.213048421052619</v>
      </c>
      <c r="P23" s="13">
        <f t="shared" si="33"/>
        <v>18.229216465577537</v>
      </c>
      <c r="Q23" s="20">
        <f t="shared" si="2"/>
        <v>143.58694467754751</v>
      </c>
      <c r="R23" s="59">
        <f t="shared" si="0"/>
        <v>424.69805578865862</v>
      </c>
      <c r="S23" s="59">
        <f ca="1">AVERAGE(OFFSET($R$3,0,0,'Données projet'!$E$9+1,1))-AVERAGE(OFFSET($H$3,0,0,'Données projet'!$E$9+1,1))</f>
        <v>360.95100301829234</v>
      </c>
      <c r="T23" s="59">
        <f t="shared" si="34"/>
        <v>249.85163866946402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438.03534051614758</v>
      </c>
      <c r="AN23" s="59">
        <f ca="1">AVERAGE(OFFSET($AM$3,0,0,'Données projet'!$E$10+1,1))-AVERAGE(OFFSET($H$3,0,0,'Données projet'!$E$10+1,1))</f>
        <v>581.88778927327667</v>
      </c>
      <c r="AO23" s="59">
        <f t="shared" si="36"/>
        <v>269.67340993773422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73.980102857142853</v>
      </c>
      <c r="BF23" s="13">
        <f t="shared" si="37"/>
        <v>20.65865379851968</v>
      </c>
      <c r="BG23" s="20">
        <f t="shared" si="7"/>
        <v>164.82916784194558</v>
      </c>
      <c r="BH23" s="59">
        <f t="shared" si="8"/>
        <v>445.94027895305669</v>
      </c>
      <c r="BI23" s="59">
        <f ca="1">AVERAGE(OFFSET($BH$3,0,0,'Données projet'!$E$11+1,1))-AVERAGE(OFFSET($H$3,0,0,'Données projet'!$E$11+1,1))</f>
        <v>609.60019207204277</v>
      </c>
      <c r="BJ23" s="59">
        <f t="shared" si="38"/>
        <v>281.42238288764503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78.83125714285714</v>
      </c>
      <c r="CA23" s="13">
        <f t="shared" si="39"/>
        <v>21.851176119320101</v>
      </c>
      <c r="CB23" s="20">
        <f t="shared" si="10"/>
        <v>175.35523793162534</v>
      </c>
      <c r="CC23" s="59">
        <f t="shared" si="11"/>
        <v>456.46634904273651</v>
      </c>
      <c r="CD23" s="59">
        <f ca="1">AVERAGE(OFFSET($CC$3,0,0,'Données projet'!$E$12+1,1))-AVERAGE(OFFSET($H$3,0,0,'Données projet'!$E$12+1,1))</f>
        <v>646.50767193970182</v>
      </c>
      <c r="CE23" s="59">
        <f t="shared" si="40"/>
        <v>297.06786598620607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3.8113157894736847</v>
      </c>
      <c r="N24" s="13">
        <f>IF('Données projet'!$A$36&gt;35,N23+M24-V23,IF(A24&lt;'Données projet'!$A$36,$K$205^A24,IF(A24='Données projet'!$A$36,'Données projet'!$B$36,N23+M24-V23)))</f>
        <v>80.037631578947341</v>
      </c>
      <c r="O24" s="13">
        <f>N24*VLOOKUP('Données projet'!$B$9,Paramètres!$A$1:$I$89,3,0)*VLOOKUP('Données projet'!$B$9,Paramètres!$A$1:$I$89,5,0)</f>
        <v>67.423700842105248</v>
      </c>
      <c r="P24" s="13">
        <f t="shared" si="33"/>
        <v>19.032282119734433</v>
      </c>
      <c r="Q24" s="20">
        <f t="shared" si="2"/>
        <v>150.57750365853744</v>
      </c>
      <c r="R24" s="59">
        <f t="shared" si="0"/>
        <v>432.91083699187072</v>
      </c>
      <c r="S24" s="59">
        <f ca="1">AVERAGE(OFFSET($R$3,0,0,'Données projet'!$E$9+1,1))-AVERAGE(OFFSET($H$3,0,0,'Données projet'!$E$9+1,1))</f>
        <v>360.95100301829234</v>
      </c>
      <c r="T24" s="59">
        <f t="shared" si="34"/>
        <v>249.85163866946402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446.89915023410947</v>
      </c>
      <c r="AN24" s="59">
        <f ca="1">AVERAGE(OFFSET($AM$3,0,0,'Données projet'!$E$10+1,1))-AVERAGE(OFFSET($H$3,0,0,'Données projet'!$E$10+1,1))</f>
        <v>581.88778927327667</v>
      </c>
      <c r="AO24" s="59">
        <f t="shared" si="36"/>
        <v>269.67340993773422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77.679107999999985</v>
      </c>
      <c r="BF24" s="13">
        <f t="shared" si="37"/>
        <v>21.568745318801785</v>
      </c>
      <c r="BG24" s="20">
        <f t="shared" si="7"/>
        <v>172.85667786357976</v>
      </c>
      <c r="BH24" s="59">
        <f t="shared" si="8"/>
        <v>455.19001119691308</v>
      </c>
      <c r="BI24" s="59">
        <f ca="1">AVERAGE(OFFSET($BH$3,0,0,'Données projet'!$E$11+1,1))-AVERAGE(OFFSET($H$3,0,0,'Données projet'!$E$11+1,1))</f>
        <v>609.60019207204277</v>
      </c>
      <c r="BJ24" s="59">
        <f t="shared" si="38"/>
        <v>281.42238288764503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82.772819999999996</v>
      </c>
      <c r="CA24" s="13">
        <f t="shared" si="39"/>
        <v>22.813802740025121</v>
      </c>
      <c r="CB24" s="20">
        <f t="shared" si="10"/>
        <v>183.89670127221041</v>
      </c>
      <c r="CC24" s="59">
        <f t="shared" si="11"/>
        <v>466.23003460554372</v>
      </c>
      <c r="CD24" s="59">
        <f ca="1">AVERAGE(OFFSET($CC$3,0,0,'Données projet'!$E$12+1,1))-AVERAGE(OFFSET($H$3,0,0,'Données projet'!$E$12+1,1))</f>
        <v>646.50767193970182</v>
      </c>
      <c r="CE24" s="59">
        <f t="shared" si="40"/>
        <v>297.06786598620607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3.8113157894736847</v>
      </c>
      <c r="N25" s="13">
        <f>IF('Données projet'!$A$36&gt;35,N24+M25-V24,IF(A25&lt;'Données projet'!$A$36,$K$205^A25,IF(A25='Données projet'!$A$36,'Données projet'!$B$36,N24+M25-V24)))</f>
        <v>83.848947368421022</v>
      </c>
      <c r="O25" s="13">
        <f>N25*VLOOKUP('Données projet'!$B$9,Paramètres!$A$1:$I$89,3,0)*VLOOKUP('Données projet'!$B$9,Paramètres!$A$1:$I$89,5,0)</f>
        <v>70.634353263157877</v>
      </c>
      <c r="P25" s="13">
        <f t="shared" si="33"/>
        <v>19.83090703731613</v>
      </c>
      <c r="Q25" s="20">
        <f t="shared" si="2"/>
        <v>157.56032835665889</v>
      </c>
      <c r="R25" s="59">
        <f t="shared" si="0"/>
        <v>441.11588391221443</v>
      </c>
      <c r="S25" s="59">
        <f ca="1">AVERAGE(OFFSET($R$3,0,0,'Données projet'!$E$9+1,1))-AVERAGE(OFFSET($H$3,0,0,'Données projet'!$E$9+1,1))</f>
        <v>360.95100301829234</v>
      </c>
      <c r="T25" s="59">
        <f t="shared" si="34"/>
        <v>249.85163866946402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455.75457691087945</v>
      </c>
      <c r="AN25" s="59">
        <f ca="1">AVERAGE(OFFSET($AM$3,0,0,'Données projet'!$E$10+1,1))-AVERAGE(OFFSET($H$3,0,0,'Données projet'!$E$10+1,1))</f>
        <v>581.88778927327667</v>
      </c>
      <c r="AO25" s="59">
        <f t="shared" si="36"/>
        <v>269.67340993773422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81.378113142857146</v>
      </c>
      <c r="BF25" s="13">
        <f t="shared" si="37"/>
        <v>22.4738042783213</v>
      </c>
      <c r="BG25" s="20">
        <f t="shared" si="7"/>
        <v>180.87542284188578</v>
      </c>
      <c r="BH25" s="59">
        <f t="shared" si="8"/>
        <v>464.43097839744132</v>
      </c>
      <c r="BI25" s="59">
        <f ca="1">AVERAGE(OFFSET($BH$3,0,0,'Données projet'!$E$11+1,1))-AVERAGE(OFFSET($H$3,0,0,'Données projet'!$E$11+1,1))</f>
        <v>609.60019207204277</v>
      </c>
      <c r="BJ25" s="59">
        <f t="shared" si="38"/>
        <v>281.42238288764503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86.714382857142866</v>
      </c>
      <c r="CA25" s="13">
        <f t="shared" si="39"/>
        <v>23.771106295024762</v>
      </c>
      <c r="CB25" s="20">
        <f t="shared" si="10"/>
        <v>192.42889360669196</v>
      </c>
      <c r="CC25" s="59">
        <f t="shared" si="11"/>
        <v>475.98444916224753</v>
      </c>
      <c r="CD25" s="59">
        <f ca="1">AVERAGE(OFFSET($CC$3,0,0,'Données projet'!$E$12+1,1))-AVERAGE(OFFSET($H$3,0,0,'Données projet'!$E$12+1,1))</f>
        <v>646.50767193970182</v>
      </c>
      <c r="CE25" s="59">
        <f t="shared" si="40"/>
        <v>297.06786598620607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3.8113157894736847</v>
      </c>
      <c r="N26" s="13">
        <f>IF('Données projet'!$A$36&gt;35,N25+M26-V25,IF(A26&lt;'Données projet'!$A$36,$K$205^A26,IF(A26='Données projet'!$A$36,'Données projet'!$B$36,N25+M26-V25)))</f>
        <v>87.660263157894704</v>
      </c>
      <c r="O26" s="13">
        <f>N26*VLOOKUP('Données projet'!$B$9,Paramètres!$A$1:$I$89,3,0)*VLOOKUP('Données projet'!$B$9,Paramètres!$A$1:$I$89,5,0)</f>
        <v>73.845005684210506</v>
      </c>
      <c r="P26" s="13">
        <f t="shared" si="33"/>
        <v>20.625316128684492</v>
      </c>
      <c r="Q26" s="20">
        <f t="shared" si="2"/>
        <v>164.5358104907921</v>
      </c>
      <c r="R26" s="59">
        <f t="shared" si="0"/>
        <v>449.3135882685699</v>
      </c>
      <c r="S26" s="59">
        <f ca="1">AVERAGE(OFFSET($R$3,0,0,'Données projet'!$E$9+1,1))-AVERAGE(OFFSET($H$3,0,0,'Données projet'!$E$9+1,1))</f>
        <v>360.95100301829234</v>
      </c>
      <c r="T26" s="59">
        <f t="shared" si="34"/>
        <v>249.85163866946402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464.60204512305518</v>
      </c>
      <c r="AN26" s="59">
        <f ca="1">AVERAGE(OFFSET($AM$3,0,0,'Données projet'!$E$10+1,1))-AVERAGE(OFFSET($H$3,0,0,'Données projet'!$E$10+1,1))</f>
        <v>581.88778927327667</v>
      </c>
      <c r="AO26" s="59">
        <f t="shared" si="36"/>
        <v>269.67340993773422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85.077118285714292</v>
      </c>
      <c r="BF26" s="13">
        <f t="shared" si="37"/>
        <v>23.374085561609906</v>
      </c>
      <c r="BG26" s="20">
        <f t="shared" si="7"/>
        <v>188.88584670075628</v>
      </c>
      <c r="BH26" s="59">
        <f t="shared" si="8"/>
        <v>473.66362447853408</v>
      </c>
      <c r="BI26" s="59">
        <f ca="1">AVERAGE(OFFSET($BH$3,0,0,'Données projet'!$E$11+1,1))-AVERAGE(OFFSET($H$3,0,0,'Données projet'!$E$11+1,1))</f>
        <v>609.60019207204277</v>
      </c>
      <c r="BJ26" s="59">
        <f t="shared" si="38"/>
        <v>281.42238288764503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90.655945714285721</v>
      </c>
      <c r="CA26" s="13">
        <f t="shared" si="39"/>
        <v>24.723356382079128</v>
      </c>
      <c r="CB26" s="20">
        <f t="shared" si="10"/>
        <v>200.95228448450212</v>
      </c>
      <c r="CC26" s="59">
        <f t="shared" si="11"/>
        <v>485.73006226227989</v>
      </c>
      <c r="CD26" s="59">
        <f ca="1">AVERAGE(OFFSET($CC$3,0,0,'Données projet'!$E$12+1,1))-AVERAGE(OFFSET($H$3,0,0,'Données projet'!$E$12+1,1))</f>
        <v>646.50767193970182</v>
      </c>
      <c r="CE26" s="59">
        <f t="shared" si="40"/>
        <v>297.06786598620607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3.8113157894736847</v>
      </c>
      <c r="N27" s="13">
        <f>IF('Données projet'!$A$36&gt;35,N26+M27-V26,IF(A27&lt;'Données projet'!$A$36,$K$205^A27,IF(A27='Données projet'!$A$36,'Données projet'!$B$36,N26+M27-V26)))</f>
        <v>91.471578947368386</v>
      </c>
      <c r="O27" s="13">
        <f>N27*VLOOKUP('Données projet'!$B$9,Paramètres!$A$1:$I$89,3,0)*VLOOKUP('Données projet'!$B$9,Paramètres!$A$1:$I$89,5,0)</f>
        <v>77.055658105263134</v>
      </c>
      <c r="P27" s="13">
        <f t="shared" si="33"/>
        <v>21.415713640805496</v>
      </c>
      <c r="Q27" s="20">
        <f t="shared" si="2"/>
        <v>171.50430579106953</v>
      </c>
      <c r="R27" s="59">
        <f t="shared" si="0"/>
        <v>457.50430579106956</v>
      </c>
      <c r="S27" s="59">
        <f ca="1">AVERAGE(OFFSET($R$3,0,0,'Données projet'!$E$9+1,1))-AVERAGE(OFFSET($H$3,0,0,'Données projet'!$E$9+1,1))</f>
        <v>360.95100301829234</v>
      </c>
      <c r="T27" s="59">
        <f t="shared" si="34"/>
        <v>249.85163866946402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473.44194043971993</v>
      </c>
      <c r="AN27" s="59">
        <f ca="1">AVERAGE(OFFSET($AM$3,0,0,'Données projet'!$E$10+1,1))-AVERAGE(OFFSET($H$3,0,0,'Données projet'!$E$10+1,1))</f>
        <v>581.88778927327667</v>
      </c>
      <c r="AO27" s="59">
        <f t="shared" si="36"/>
        <v>269.67340993773422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88.776123428571438</v>
      </c>
      <c r="BF27" s="13">
        <f t="shared" si="37"/>
        <v>24.269820635958951</v>
      </c>
      <c r="BG27" s="20">
        <f t="shared" si="7"/>
        <v>196.88835257905711</v>
      </c>
      <c r="BH27" s="59">
        <f t="shared" si="8"/>
        <v>482.88835257905714</v>
      </c>
      <c r="BI27" s="59">
        <f ca="1">AVERAGE(OFFSET($BH$3,0,0,'Données projet'!$E$11+1,1))-AVERAGE(OFFSET($H$3,0,0,'Données projet'!$E$11+1,1))</f>
        <v>609.60019207204277</v>
      </c>
      <c r="BJ27" s="59">
        <f t="shared" si="38"/>
        <v>281.42238288764503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94.597508571428591</v>
      </c>
      <c r="CA27" s="13">
        <f t="shared" si="39"/>
        <v>25.670797829946185</v>
      </c>
      <c r="CB27" s="20">
        <f t="shared" si="10"/>
        <v>209.4673003157277</v>
      </c>
      <c r="CC27" s="59">
        <f t="shared" si="11"/>
        <v>495.4673003157277</v>
      </c>
      <c r="CD27" s="59">
        <f ca="1">AVERAGE(OFFSET($CC$3,0,0,'Données projet'!$E$12+1,1))-AVERAGE(OFFSET($H$3,0,0,'Données projet'!$E$12+1,1))</f>
        <v>646.50767193970182</v>
      </c>
      <c r="CE27" s="59">
        <f t="shared" si="40"/>
        <v>297.06786598620607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3.8113157894736847</v>
      </c>
      <c r="N28" s="13">
        <f>IF('Données projet'!$A$36&gt;35,N27+M28-V27,IF(A28&lt;'Données projet'!$A$36,$K$205^A28,IF(A28='Données projet'!$A$36,'Données projet'!$B$36,N27+M28-V27)))</f>
        <v>95.282894736842067</v>
      </c>
      <c r="O28" s="13">
        <f>N28*VLOOKUP('Données projet'!$B$9,Paramètres!$A$1:$I$89,3,0)*VLOOKUP('Données projet'!$B$9,Paramètres!$A$1:$I$89,5,0)</f>
        <v>80.266310526315763</v>
      </c>
      <c r="P28" s="13">
        <f t="shared" si="33"/>
        <v>22.202285837109411</v>
      </c>
      <c r="Q28" s="20">
        <f t="shared" si="2"/>
        <v>178.46613866629886</v>
      </c>
      <c r="R28" s="59">
        <f t="shared" si="0"/>
        <v>465.68836088852106</v>
      </c>
      <c r="S28" s="59">
        <f ca="1">AVERAGE(OFFSET($R$3,0,0,'Données projet'!$E$9+1,1))-AVERAGE(OFFSET($H$3,0,0,'Données projet'!$E$9+1,1))</f>
        <v>360.95100301829234</v>
      </c>
      <c r="T28" s="59">
        <f t="shared" si="34"/>
        <v>249.85163866946402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482.27461448137217</v>
      </c>
      <c r="AN28" s="59">
        <f ca="1">AVERAGE(OFFSET($AM$3,0,0,'Données projet'!$E$10+1,1))-AVERAGE(OFFSET($H$3,0,0,'Données projet'!$E$10+1,1))</f>
        <v>581.88778927327667</v>
      </c>
      <c r="AO28" s="59">
        <f t="shared" si="36"/>
        <v>269.67340993773422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92.475128571428584</v>
      </c>
      <c r="BF28" s="13">
        <f t="shared" si="37"/>
        <v>25.161220588429078</v>
      </c>
      <c r="BG28" s="20">
        <f t="shared" si="7"/>
        <v>204.88330812008542</v>
      </c>
      <c r="BH28" s="59">
        <f t="shared" si="8"/>
        <v>492.10553034230765</v>
      </c>
      <c r="BI28" s="59">
        <f ca="1">AVERAGE(OFFSET($BH$3,0,0,'Données projet'!$E$11+1,1))-AVERAGE(OFFSET($H$3,0,0,'Données projet'!$E$11+1,1))</f>
        <v>609.60019207204277</v>
      </c>
      <c r="BJ28" s="59">
        <f t="shared" si="38"/>
        <v>281.42238288764503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98.539071428571447</v>
      </c>
      <c r="CA28" s="13">
        <f t="shared" si="39"/>
        <v>26.613653910702727</v>
      </c>
      <c r="CB28" s="20">
        <f t="shared" si="10"/>
        <v>217.97432996590248</v>
      </c>
      <c r="CC28" s="59">
        <f t="shared" si="11"/>
        <v>505.19655218812471</v>
      </c>
      <c r="CD28" s="59">
        <f ca="1">AVERAGE(OFFSET($CC$3,0,0,'Données projet'!$E$12+1,1))-AVERAGE(OFFSET($H$3,0,0,'Données projet'!$E$12+1,1))</f>
        <v>646.50767193970182</v>
      </c>
      <c r="CE28" s="59">
        <f t="shared" si="40"/>
        <v>297.06786598620607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3.8113157894736847</v>
      </c>
      <c r="N29" s="13">
        <f>IF('Données projet'!$A$36&gt;35,N28+M29-V28,IF(A29&lt;'Données projet'!$A$36,$K$205^A29,IF(A29='Données projet'!$A$36,'Données projet'!$B$36,N28+M29-V28)))</f>
        <v>99.094210526315749</v>
      </c>
      <c r="O29" s="13">
        <f>N29*VLOOKUP('Données projet'!$B$9,Paramètres!$A$1:$I$89,3,0)*VLOOKUP('Données projet'!$B$9,Paramètres!$A$1:$I$89,5,0)</f>
        <v>83.476962947368392</v>
      </c>
      <c r="P29" s="13">
        <f t="shared" si="33"/>
        <v>22.985203236503651</v>
      </c>
      <c r="Q29" s="20">
        <f t="shared" si="2"/>
        <v>185.42160610357715</v>
      </c>
      <c r="R29" s="59">
        <f t="shared" si="0"/>
        <v>473.86605054802158</v>
      </c>
      <c r="S29" s="59">
        <f ca="1">AVERAGE(OFFSET($R$3,0,0,'Données projet'!$E$9+1,1))-AVERAGE(OFFSET($H$3,0,0,'Données projet'!$E$9+1,1))</f>
        <v>360.95100301829234</v>
      </c>
      <c r="T29" s="59">
        <f t="shared" si="34"/>
        <v>249.85163866946402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491.10038914664312</v>
      </c>
      <c r="AN29" s="59">
        <f ca="1">AVERAGE(OFFSET($AM$3,0,0,'Données projet'!$E$10+1,1))-AVERAGE(OFFSET($H$3,0,0,'Données projet'!$E$10+1,1))</f>
        <v>581.88778927327667</v>
      </c>
      <c r="AO29" s="59">
        <f t="shared" si="36"/>
        <v>269.67340993773422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96.17413371428573</v>
      </c>
      <c r="BF29" s="13">
        <f t="shared" si="37"/>
        <v>26.048478663259949</v>
      </c>
      <c r="BG29" s="20">
        <f t="shared" si="7"/>
        <v>212.87104989089207</v>
      </c>
      <c r="BH29" s="59">
        <f t="shared" si="8"/>
        <v>501.31549433533655</v>
      </c>
      <c r="BI29" s="59">
        <f ca="1">AVERAGE(OFFSET($BH$3,0,0,'Données projet'!$E$11+1,1))-AVERAGE(OFFSET($H$3,0,0,'Données projet'!$E$11+1,1))</f>
        <v>609.60019207204277</v>
      </c>
      <c r="BJ29" s="59">
        <f t="shared" si="38"/>
        <v>281.42238288764503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102.48063428571432</v>
      </c>
      <c r="CA29" s="13">
        <f t="shared" si="39"/>
        <v>27.552129023626446</v>
      </c>
      <c r="CB29" s="20">
        <f t="shared" si="10"/>
        <v>226.47372943043516</v>
      </c>
      <c r="CC29" s="59">
        <f t="shared" si="11"/>
        <v>514.91817387487959</v>
      </c>
      <c r="CD29" s="59">
        <f ca="1">AVERAGE(OFFSET($CC$3,0,0,'Données projet'!$E$12+1,1))-AVERAGE(OFFSET($H$3,0,0,'Données projet'!$E$12+1,1))</f>
        <v>646.50767193970182</v>
      </c>
      <c r="CE29" s="59">
        <f t="shared" si="40"/>
        <v>297.06786598620607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3.8113157894736847</v>
      </c>
      <c r="N30" s="13">
        <f>IF('Données projet'!$A$36&gt;35,N29+M30-V29,IF(A30&lt;'Données projet'!$A$36,$K$205^A30,IF(A30='Données projet'!$A$36,'Données projet'!$B$36,N29+M30-V29)))</f>
        <v>102.90552631578943</v>
      </c>
      <c r="O30" s="13">
        <f>N30*VLOOKUP('Données projet'!$B$9,Paramètres!$A$1:$I$89,3,0)*VLOOKUP('Données projet'!$B$9,Paramètres!$A$1:$I$89,5,0)</f>
        <v>86.687615368421021</v>
      </c>
      <c r="P30" s="13">
        <f t="shared" si="33"/>
        <v>23.764622498233482</v>
      </c>
      <c r="Q30" s="20">
        <f t="shared" si="2"/>
        <v>192.3709809510899</v>
      </c>
      <c r="R30" s="59">
        <f t="shared" si="0"/>
        <v>482.03764761775659</v>
      </c>
      <c r="S30" s="59">
        <f ca="1">AVERAGE(OFFSET($R$3,0,0,'Données projet'!$E$9+1,1))-AVERAGE(OFFSET($H$3,0,0,'Données projet'!$E$9+1,1))</f>
        <v>360.95100301829234</v>
      </c>
      <c r="T30" s="59">
        <f t="shared" si="34"/>
        <v>249.85163866946402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499.91956017045948</v>
      </c>
      <c r="AN30" s="59">
        <f ca="1">AVERAGE(OFFSET($AM$3,0,0,'Données projet'!$E$10+1,1))-AVERAGE(OFFSET($H$3,0,0,'Données projet'!$E$10+1,1))</f>
        <v>581.88778927327667</v>
      </c>
      <c r="AO30" s="59">
        <f t="shared" si="36"/>
        <v>269.67340993773422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99.873138857142877</v>
      </c>
      <c r="BF30" s="13">
        <f t="shared" si="37"/>
        <v>26.931772397929201</v>
      </c>
      <c r="BG30" s="20">
        <f t="shared" si="7"/>
        <v>220.85188710258387</v>
      </c>
      <c r="BH30" s="59">
        <f t="shared" si="8"/>
        <v>510.51855376925056</v>
      </c>
      <c r="BI30" s="59">
        <f ca="1">AVERAGE(OFFSET($BH$3,0,0,'Données projet'!$E$11+1,1))-AVERAGE(OFFSET($H$3,0,0,'Données projet'!$E$11+1,1))</f>
        <v>609.60019207204277</v>
      </c>
      <c r="BJ30" s="59">
        <f t="shared" si="38"/>
        <v>281.42238288764503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106.42219714285717</v>
      </c>
      <c r="CA30" s="13">
        <f t="shared" si="39"/>
        <v>28.486410954559084</v>
      </c>
      <c r="CB30" s="20">
        <f t="shared" si="10"/>
        <v>234.96582576966659</v>
      </c>
      <c r="CC30" s="59">
        <f t="shared" si="11"/>
        <v>524.63249243633322</v>
      </c>
      <c r="CD30" s="59">
        <f ca="1">AVERAGE(OFFSET($CC$3,0,0,'Données projet'!$E$12+1,1))-AVERAGE(OFFSET($H$3,0,0,'Données projet'!$E$12+1,1))</f>
        <v>646.50767193970182</v>
      </c>
      <c r="CE30" s="59">
        <f t="shared" si="40"/>
        <v>297.06786598620607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3.8113157894736847</v>
      </c>
      <c r="N31" s="13">
        <f>IF('Données projet'!$A$36&gt;35,N30+M31-V30,IF(A31&lt;'Données projet'!$A$36,$K$205^A31,IF(A31='Données projet'!$A$36,'Données projet'!$B$36,N30+M31-V30)))</f>
        <v>106.71684210526311</v>
      </c>
      <c r="O31" s="13">
        <f>N31*VLOOKUP('Données projet'!$B$9,Paramètres!$A$1:$I$89,3,0)*VLOOKUP('Données projet'!$B$9,Paramètres!$A$1:$I$89,5,0)</f>
        <v>89.89826778947365</v>
      </c>
      <c r="P31" s="13">
        <f t="shared" si="33"/>
        <v>24.540688019654006</v>
      </c>
      <c r="Q31" s="20">
        <f t="shared" si="2"/>
        <v>199.31451470089735</v>
      </c>
      <c r="R31" s="59">
        <f t="shared" si="0"/>
        <v>490.20340358978621</v>
      </c>
      <c r="S31" s="59">
        <f ca="1">AVERAGE(OFFSET($R$3,0,0,'Données projet'!$E$9+1,1))-AVERAGE(OFFSET($H$3,0,0,'Données projet'!$E$9+1,1))</f>
        <v>360.95100301829234</v>
      </c>
      <c r="T31" s="59">
        <f t="shared" si="34"/>
        <v>249.85163866946402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508.73240014025259</v>
      </c>
      <c r="AN31" s="59">
        <f ca="1">AVERAGE(OFFSET($AM$3,0,0,'Données projet'!$E$10+1,1))-AVERAGE(OFFSET($H$3,0,0,'Données projet'!$E$10+1,1))</f>
        <v>581.88778927327667</v>
      </c>
      <c r="AO31" s="59">
        <f t="shared" si="36"/>
        <v>269.67340993773422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103.57214400000004</v>
      </c>
      <c r="BF31" s="13">
        <f t="shared" si="37"/>
        <v>27.811265433862424</v>
      </c>
      <c r="BG31" s="20">
        <f t="shared" si="7"/>
        <v>228.8261047639771</v>
      </c>
      <c r="BH31" s="59">
        <f t="shared" si="8"/>
        <v>519.71499365286593</v>
      </c>
      <c r="BI31" s="59">
        <f ca="1">AVERAGE(OFFSET($BH$3,0,0,'Données projet'!$E$11+1,1))-AVERAGE(OFFSET($H$3,0,0,'Données projet'!$E$11+1,1))</f>
        <v>609.60019207204277</v>
      </c>
      <c r="BJ31" s="59">
        <f t="shared" si="38"/>
        <v>281.42238288764503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110.36376000000004</v>
      </c>
      <c r="CA31" s="13">
        <f t="shared" si="39"/>
        <v>29.416672791139618</v>
      </c>
      <c r="CB31" s="20">
        <f t="shared" si="10"/>
        <v>243.45092044456825</v>
      </c>
      <c r="CC31" s="59">
        <f t="shared" si="11"/>
        <v>534.33980933345708</v>
      </c>
      <c r="CD31" s="59">
        <f ca="1">AVERAGE(OFFSET($CC$3,0,0,'Données projet'!$E$12+1,1))-AVERAGE(OFFSET($H$3,0,0,'Données projet'!$E$12+1,1))</f>
        <v>646.50767193970182</v>
      </c>
      <c r="CE31" s="59">
        <f t="shared" si="40"/>
        <v>297.06786598620607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3.8113157894736847</v>
      </c>
      <c r="N32" s="13">
        <f>IF('Données projet'!$A$36&gt;35,N31+M32-V31,IF(A32&lt;'Données projet'!$A$36,$K$205^A32,IF(A32='Données projet'!$A$36,'Données projet'!$B$36,N31+M32-V31)))</f>
        <v>110.52815789473679</v>
      </c>
      <c r="O32" s="13">
        <f>N32*VLOOKUP('Données projet'!$B$9,Paramètres!$A$1:$I$89,3,0)*VLOOKUP('Données projet'!$B$9,Paramètres!$A$1:$I$89,5,0)</f>
        <v>93.108920210526293</v>
      </c>
      <c r="P32" s="13">
        <f t="shared" si="33"/>
        <v>25.313533299335088</v>
      </c>
      <c r="Q32" s="20">
        <f t="shared" si="2"/>
        <v>206.25243986300856</v>
      </c>
      <c r="R32" s="59">
        <f t="shared" si="0"/>
        <v>498.36355097411968</v>
      </c>
      <c r="S32" s="59">
        <f ca="1">AVERAGE(OFFSET($R$3,0,0,'Données projet'!$E$9+1,1))-AVERAGE(OFFSET($H$3,0,0,'Données projet'!$E$9+1,1))</f>
        <v>360.95100301829234</v>
      </c>
      <c r="T32" s="59">
        <f t="shared" si="34"/>
        <v>249.85163866946402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517.539161069172</v>
      </c>
      <c r="AN32" s="59">
        <f ca="1">AVERAGE(OFFSET($AM$3,0,0,'Données projet'!$E$10+1,1))-AVERAGE(OFFSET($H$3,0,0,'Données projet'!$E$10+1,1))</f>
        <v>581.88778927327667</v>
      </c>
      <c r="AO32" s="59">
        <f t="shared" si="36"/>
        <v>269.67340993773422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107.27114914285718</v>
      </c>
      <c r="BF32" s="13">
        <f t="shared" si="37"/>
        <v>28.687109061200964</v>
      </c>
      <c r="BG32" s="20">
        <f t="shared" si="7"/>
        <v>236.79396637206796</v>
      </c>
      <c r="BH32" s="59">
        <f t="shared" si="8"/>
        <v>528.90507748317907</v>
      </c>
      <c r="BI32" s="59">
        <f ca="1">AVERAGE(OFFSET($BH$3,0,0,'Données projet'!$E$11+1,1))-AVERAGE(OFFSET($H$3,0,0,'Données projet'!$E$11+1,1))</f>
        <v>609.60019207204277</v>
      </c>
      <c r="BJ32" s="59">
        <f t="shared" si="38"/>
        <v>281.42238288764503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114.3053228571429</v>
      </c>
      <c r="CA32" s="13">
        <f t="shared" si="39"/>
        <v>30.343074556744043</v>
      </c>
      <c r="CB32" s="20">
        <f t="shared" si="10"/>
        <v>251.92929216251972</v>
      </c>
      <c r="CC32" s="59">
        <f t="shared" si="11"/>
        <v>544.04040327363089</v>
      </c>
      <c r="CD32" s="59">
        <f ca="1">AVERAGE(OFFSET($CC$3,0,0,'Données projet'!$E$12+1,1))-AVERAGE(OFFSET($H$3,0,0,'Données projet'!$E$12+1,1))</f>
        <v>646.50767193970182</v>
      </c>
      <c r="CE32" s="59">
        <f t="shared" si="40"/>
        <v>297.06786598620607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3.8113157894736847</v>
      </c>
      <c r="N33" s="13">
        <f>IF('Données projet'!$A$36&gt;35,N32+M33-V32,IF(A33&lt;'Données projet'!$A$36,$K$205^A33,IF(A33='Données projet'!$A$36,'Données projet'!$B$36,N32+M33-V32)))</f>
        <v>114.33947368421047</v>
      </c>
      <c r="O33" s="13">
        <f>N33*VLOOKUP('Données projet'!$B$9,Paramètres!$A$1:$I$89,3,0)*VLOOKUP('Données projet'!$B$9,Paramètres!$A$1:$I$89,5,0)</f>
        <v>96.319572631578922</v>
      </c>
      <c r="P33" s="13">
        <f t="shared" si="33"/>
        <v>26.083282106869351</v>
      </c>
      <c r="Q33" s="20">
        <f t="shared" si="2"/>
        <v>213.18497200279739</v>
      </c>
      <c r="R33" s="59">
        <f t="shared" si="0"/>
        <v>506.51830533613071</v>
      </c>
      <c r="S33" s="59">
        <f ca="1">AVERAGE(OFFSET($R$3,0,0,'Données projet'!$E$9+1,1))-AVERAGE(OFFSET($H$3,0,0,'Données projet'!$E$9+1,1))</f>
        <v>360.95100301829234</v>
      </c>
      <c r="T33" s="59">
        <f t="shared" si="34"/>
        <v>249.85163866946402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526.34007660440091</v>
      </c>
      <c r="AN33" s="59">
        <f ca="1">AVERAGE(OFFSET($AM$3,0,0,'Données projet'!$E$10+1,1))-AVERAGE(OFFSET($H$3,0,0,'Données projet'!$E$10+1,1))</f>
        <v>581.88778927327667</v>
      </c>
      <c r="AO33" s="59">
        <f t="shared" si="36"/>
        <v>269.67340993773422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110.97015428571433</v>
      </c>
      <c r="BF33" s="13">
        <f t="shared" si="37"/>
        <v>29.559443544512504</v>
      </c>
      <c r="BG33" s="20">
        <f t="shared" si="7"/>
        <v>244.75571622097837</v>
      </c>
      <c r="BH33" s="59">
        <f t="shared" si="8"/>
        <v>538.08904955431171</v>
      </c>
      <c r="BI33" s="59">
        <f ca="1">AVERAGE(OFFSET($BH$3,0,0,'Données projet'!$E$11+1,1))-AVERAGE(OFFSET($H$3,0,0,'Données projet'!$E$11+1,1))</f>
        <v>609.60019207204277</v>
      </c>
      <c r="BJ33" s="59">
        <f t="shared" si="38"/>
        <v>281.42238288764503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118.24688571428577</v>
      </c>
      <c r="CA33" s="13">
        <f t="shared" si="39"/>
        <v>31.265764612722538</v>
      </c>
      <c r="CB33" s="20">
        <f t="shared" si="10"/>
        <v>260.40119931953944</v>
      </c>
      <c r="CC33" s="59">
        <f t="shared" si="11"/>
        <v>553.73453265287276</v>
      </c>
      <c r="CD33" s="59">
        <f ca="1">AVERAGE(OFFSET($CC$3,0,0,'Données projet'!$E$12+1,1))-AVERAGE(OFFSET($H$3,0,0,'Données projet'!$E$12+1,1))</f>
        <v>646.50767193970182</v>
      </c>
      <c r="CE33" s="59">
        <f t="shared" si="40"/>
        <v>297.06786598620607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3.8113157894736847</v>
      </c>
      <c r="N34" s="13">
        <f>IF('Données projet'!$A$36&gt;35,N33+M34-V33,IF(A34&lt;'Données projet'!$A$36,$K$205^A34,IF(A34='Données projet'!$A$36,'Données projet'!$B$36,N33+M34-V33)))</f>
        <v>118.15078947368416</v>
      </c>
      <c r="O34" s="13">
        <f>N34*VLOOKUP('Données projet'!$B$9,Paramètres!$A$1:$I$89,3,0)*VLOOKUP('Données projet'!$B$9,Paramètres!$A$1:$I$89,5,0)</f>
        <v>99.53022505263155</v>
      </c>
      <c r="P34" s="13">
        <f t="shared" si="33"/>
        <v>26.850049492324516</v>
      </c>
      <c r="Q34" s="20">
        <f t="shared" si="2"/>
        <v>220.11231149913181</v>
      </c>
      <c r="R34" s="59">
        <f t="shared" si="0"/>
        <v>513.44564483246518</v>
      </c>
      <c r="S34" s="59">
        <f ca="1">AVERAGE(OFFSET($R$3,0,0,'Données projet'!$E$9+1,1))-AVERAGE(OFFSET($H$3,0,0,'Données projet'!$E$9+1,1))</f>
        <v>360.95100301829234</v>
      </c>
      <c r="T34" s="59">
        <f t="shared" si="34"/>
        <v>249.85163866946402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533.91314171053773</v>
      </c>
      <c r="AN34" s="59">
        <f ca="1">AVERAGE(OFFSET($AM$3,0,0,'Données projet'!$E$10+1,1))-AVERAGE(OFFSET($H$3,0,0,'Données projet'!$E$10+1,1))</f>
        <v>581.88778927327667</v>
      </c>
      <c r="AO34" s="59">
        <f t="shared" si="36"/>
        <v>269.67340993773422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114.66915942857148</v>
      </c>
      <c r="BF34" s="13">
        <f t="shared" si="37"/>
        <v>30.42839926677442</v>
      </c>
      <c r="BG34" s="20">
        <f t="shared" si="7"/>
        <v>252.71158139439407</v>
      </c>
      <c r="BH34" s="59">
        <f t="shared" si="8"/>
        <v>546.04491472772736</v>
      </c>
      <c r="BI34" s="59">
        <f ca="1">AVERAGE(OFFSET($BH$3,0,0,'Données projet'!$E$11+1,1))-AVERAGE(OFFSET($H$3,0,0,'Données projet'!$E$11+1,1))</f>
        <v>609.60019207204277</v>
      </c>
      <c r="BJ34" s="59">
        <f t="shared" si="38"/>
        <v>281.42238288764503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122.18844857142862</v>
      </c>
      <c r="CA34" s="13">
        <f t="shared" si="39"/>
        <v>32.184880868419519</v>
      </c>
      <c r="CB34" s="20">
        <f t="shared" si="10"/>
        <v>268.86688210773553</v>
      </c>
      <c r="CC34" s="59">
        <f t="shared" si="11"/>
        <v>562.20021544106885</v>
      </c>
      <c r="CD34" s="59">
        <f ca="1">AVERAGE(OFFSET($CC$3,0,0,'Données projet'!$E$12+1,1))-AVERAGE(OFFSET($H$3,0,0,'Données projet'!$E$12+1,1))</f>
        <v>646.50767193970182</v>
      </c>
      <c r="CE34" s="59">
        <f t="shared" si="40"/>
        <v>297.06786598620607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3.8113157894736847</v>
      </c>
      <c r="N35" s="13">
        <f>IF('Données projet'!$A$36&gt;35,N34+M35-V34,IF(A35&lt;'Données projet'!$A$36,$K$205^A35,IF(A35='Données projet'!$A$36,'Données projet'!$B$36,N34+M35-V34)))</f>
        <v>121.96210526315784</v>
      </c>
      <c r="O35" s="13">
        <f>N35*VLOOKUP('Données projet'!$B$9,Paramètres!$A$1:$I$89,3,0)*VLOOKUP('Données projet'!$B$9,Paramètres!$A$1:$I$89,5,0)</f>
        <v>102.74087747368418</v>
      </c>
      <c r="P35" s="13">
        <f t="shared" si="33"/>
        <v>27.613942661784687</v>
      </c>
      <c r="Q35" s="20">
        <f t="shared" ref="Q35:Q66" si="53">(O35+P35)*0.475*44/12</f>
        <v>227.03464506927492</v>
      </c>
      <c r="R35" s="59">
        <f t="shared" si="0"/>
        <v>520.36797840260829</v>
      </c>
      <c r="S35" s="59">
        <f ca="1">AVERAGE(OFFSET($R$3,0,0,'Données projet'!$E$9+1,1))-AVERAGE(OFFSET($H$3,0,0,'Données projet'!$E$9+1,1))</f>
        <v>360.95100301829234</v>
      </c>
      <c r="T35" s="59">
        <f t="shared" si="34"/>
        <v>249.85163866946402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541.48078098907297</v>
      </c>
      <c r="AN35" s="59">
        <f ca="1">AVERAGE(OFFSET($AM$3,0,0,'Données projet'!$E$10+1,1))-AVERAGE(OFFSET($H$3,0,0,'Données projet'!$E$10+1,1))</f>
        <v>581.88778927327667</v>
      </c>
      <c r="AO35" s="59">
        <f t="shared" si="36"/>
        <v>269.67340993773422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118.36816457142861</v>
      </c>
      <c r="BF35" s="13">
        <f t="shared" si="37"/>
        <v>31.294097721600011</v>
      </c>
      <c r="BG35" s="20">
        <f t="shared" si="7"/>
        <v>260.6617734936915</v>
      </c>
      <c r="BH35" s="59">
        <f t="shared" si="8"/>
        <v>553.99510682702476</v>
      </c>
      <c r="BI35" s="59">
        <f ca="1">AVERAGE(OFFSET($BH$3,0,0,'Données projet'!$E$11+1,1))-AVERAGE(OFFSET($H$3,0,0,'Données projet'!$E$11+1,1))</f>
        <v>609.60019207204277</v>
      </c>
      <c r="BJ35" s="59">
        <f t="shared" si="38"/>
        <v>281.42238288764503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126.13001142857149</v>
      </c>
      <c r="CA35" s="13">
        <f t="shared" si="39"/>
        <v>33.100551830676153</v>
      </c>
      <c r="CB35" s="20">
        <f t="shared" si="10"/>
        <v>277.32656434318966</v>
      </c>
      <c r="CC35" s="59">
        <f t="shared" si="11"/>
        <v>570.65989767652297</v>
      </c>
      <c r="CD35" s="59">
        <f ca="1">AVERAGE(OFFSET($CC$3,0,0,'Données projet'!$E$12+1,1))-AVERAGE(OFFSET($H$3,0,0,'Données projet'!$E$12+1,1))</f>
        <v>646.50767193970182</v>
      </c>
      <c r="CE35" s="59">
        <f t="shared" si="40"/>
        <v>297.06786598620607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3.8113157894736847</v>
      </c>
      <c r="N36" s="13">
        <f>IF('Données projet'!$A$36&gt;35,N35+M36-V35,IF(A36&lt;'Données projet'!$A$36,$K$205^A36,IF(A36='Données projet'!$A$36,'Données projet'!$B$36,N35+M36-V35)))</f>
        <v>125.77342105263152</v>
      </c>
      <c r="O36" s="13">
        <f>N36*VLOOKUP('Données projet'!$B$9,Paramètres!$A$1:$I$89,3,0)*VLOOKUP('Données projet'!$B$9,Paramètres!$A$1:$I$89,5,0)</f>
        <v>105.95152989473681</v>
      </c>
      <c r="P36" s="13">
        <f t="shared" si="33"/>
        <v>28.375061740374683</v>
      </c>
      <c r="Q36" s="20">
        <f t="shared" si="53"/>
        <v>233.95214709781916</v>
      </c>
      <c r="R36" s="59">
        <f t="shared" si="0"/>
        <v>527.28548043115245</v>
      </c>
      <c r="S36" s="59">
        <f ca="1">AVERAGE(OFFSET($R$3,0,0,'Données projet'!$E$9+1,1))-AVERAGE(OFFSET($H$3,0,0,'Données projet'!$E$9+1,1))</f>
        <v>360.95100301829234</v>
      </c>
      <c r="T36" s="59">
        <f t="shared" si="34"/>
        <v>249.85163866946402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549.04318345212914</v>
      </c>
      <c r="AN36" s="59">
        <f ca="1">AVERAGE(OFFSET($AM$3,0,0,'Données projet'!$E$10+1,1))-AVERAGE(OFFSET($H$3,0,0,'Données projet'!$E$10+1,1))</f>
        <v>581.88778927327667</v>
      </c>
      <c r="AO36" s="59">
        <f t="shared" si="36"/>
        <v>269.67340993773422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122.06716971428578</v>
      </c>
      <c r="BF36" s="13">
        <f t="shared" si="37"/>
        <v>32.156652377952369</v>
      </c>
      <c r="BG36" s="20">
        <f t="shared" si="7"/>
        <v>268.60649014398143</v>
      </c>
      <c r="BH36" s="59">
        <f t="shared" si="8"/>
        <v>561.9398234773148</v>
      </c>
      <c r="BI36" s="59">
        <f ca="1">AVERAGE(OFFSET($BH$3,0,0,'Données projet'!$E$11+1,1))-AVERAGE(OFFSET($H$3,0,0,'Données projet'!$E$11+1,1))</f>
        <v>609.60019207204277</v>
      </c>
      <c r="BJ36" s="59">
        <f t="shared" si="38"/>
        <v>281.42238288764503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130.07157428571435</v>
      </c>
      <c r="CA36" s="13">
        <f t="shared" si="39"/>
        <v>34.012897518459816</v>
      </c>
      <c r="CB36" s="20">
        <f t="shared" si="10"/>
        <v>285.78045505893664</v>
      </c>
      <c r="CC36" s="59">
        <f t="shared" si="11"/>
        <v>579.11378839226995</v>
      </c>
      <c r="CD36" s="59">
        <f ca="1">AVERAGE(OFFSET($CC$3,0,0,'Données projet'!$E$12+1,1))-AVERAGE(OFFSET($H$3,0,0,'Données projet'!$E$12+1,1))</f>
        <v>646.50767193970182</v>
      </c>
      <c r="CE36" s="59">
        <f t="shared" si="40"/>
        <v>297.06786598620607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3.8113157894736847</v>
      </c>
      <c r="N37" s="13">
        <f>IF('Données projet'!$A$36&gt;35,N36+M37-V36,IF(A37&lt;'Données projet'!$A$36,$K$205^A37,IF(A37='Données projet'!$A$36,'Données projet'!$B$36,N36+M37-V36)))</f>
        <v>129.5847368421052</v>
      </c>
      <c r="O37" s="13">
        <f>N37*VLOOKUP('Données projet'!$B$9,Paramètres!$A$1:$I$89,3,0)*VLOOKUP('Données projet'!$B$9,Paramètres!$A$1:$I$89,5,0)</f>
        <v>109.16218231578944</v>
      </c>
      <c r="P37" s="13">
        <f t="shared" si="33"/>
        <v>29.133500440197817</v>
      </c>
      <c r="Q37" s="20">
        <f t="shared" si="53"/>
        <v>240.86498080001115</v>
      </c>
      <c r="R37" s="59">
        <f t="shared" si="0"/>
        <v>534.19831413334441</v>
      </c>
      <c r="S37" s="59">
        <f ca="1">AVERAGE(OFFSET($R$3,0,0,'Données projet'!$E$9+1,1))-AVERAGE(OFFSET($H$3,0,0,'Données projet'!$E$9+1,1))</f>
        <v>360.95100301829234</v>
      </c>
      <c r="T37" s="59">
        <f t="shared" si="34"/>
        <v>249.85163866946402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556.60052600558856</v>
      </c>
      <c r="AN37" s="59">
        <f ca="1">AVERAGE(OFFSET($AM$3,0,0,'Données projet'!$E$10+1,1))-AVERAGE(OFFSET($H$3,0,0,'Données projet'!$E$10+1,1))</f>
        <v>581.88778927327667</v>
      </c>
      <c r="AO37" s="59">
        <f t="shared" si="36"/>
        <v>269.67340993773422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125.76617485714293</v>
      </c>
      <c r="BF37" s="13">
        <f t="shared" si="37"/>
        <v>33.016169437099272</v>
      </c>
      <c r="BG37" s="20">
        <f t="shared" si="7"/>
        <v>276.54591631247177</v>
      </c>
      <c r="BH37" s="59">
        <f t="shared" si="8"/>
        <v>569.87924964580509</v>
      </c>
      <c r="BI37" s="59">
        <f ca="1">AVERAGE(OFFSET($BH$3,0,0,'Données projet'!$E$11+1,1))-AVERAGE(OFFSET($H$3,0,0,'Données projet'!$E$11+1,1))</f>
        <v>609.60019207204277</v>
      </c>
      <c r="BJ37" s="59">
        <f t="shared" si="38"/>
        <v>281.42238288764503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134.0131371428572</v>
      </c>
      <c r="CA37" s="13">
        <f t="shared" si="39"/>
        <v>34.92203026351433</v>
      </c>
      <c r="CB37" s="20">
        <f t="shared" si="10"/>
        <v>294.2287498994304</v>
      </c>
      <c r="CC37" s="59">
        <f t="shared" si="11"/>
        <v>587.56208323276371</v>
      </c>
      <c r="CD37" s="59">
        <f ca="1">AVERAGE(OFFSET($CC$3,0,0,'Données projet'!$E$12+1,1))-AVERAGE(OFFSET($H$3,0,0,'Données projet'!$E$12+1,1))</f>
        <v>646.50767193970182</v>
      </c>
      <c r="CE37" s="59">
        <f t="shared" si="40"/>
        <v>297.06786598620607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3.8113157894736847</v>
      </c>
      <c r="N38" s="13">
        <f>IF('Données projet'!$A$36&gt;35,N37+M38-V37,IF(A38&lt;'Données projet'!$A$36,$K$205^A38,IF(A38='Données projet'!$A$36,'Données projet'!$B$36,N37+M38-V37)))</f>
        <v>133.3960526315789</v>
      </c>
      <c r="O38" s="13">
        <f>N38*VLOOKUP('Données projet'!$B$9,Paramètres!$A$1:$I$89,3,0)*VLOOKUP('Données projet'!$B$9,Paramètres!$A$1:$I$89,5,0)</f>
        <v>112.37283473684207</v>
      </c>
      <c r="P38" s="13">
        <f t="shared" si="33"/>
        <v>29.889346647484818</v>
      </c>
      <c r="Q38" s="20">
        <f t="shared" si="53"/>
        <v>247.77329924436927</v>
      </c>
      <c r="R38" s="59">
        <f t="shared" si="0"/>
        <v>541.10663257770261</v>
      </c>
      <c r="S38" s="59">
        <f ca="1">AVERAGE(OFFSET($R$3,0,0,'Données projet'!$E$9+1,1))-AVERAGE(OFFSET($H$3,0,0,'Données projet'!$E$9+1,1))</f>
        <v>360.95100301829234</v>
      </c>
      <c r="T38" s="59">
        <f t="shared" si="34"/>
        <v>249.85163866946402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564.1529745574893</v>
      </c>
      <c r="AN38" s="59">
        <f ca="1">AVERAGE(OFFSET($AM$3,0,0,'Données projet'!$E$10+1,1))-AVERAGE(OFFSET($H$3,0,0,'Données projet'!$E$10+1,1))</f>
        <v>581.88778927327667</v>
      </c>
      <c r="AO38" s="59">
        <f t="shared" si="36"/>
        <v>269.67340993773422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129.46518000000006</v>
      </c>
      <c r="BF38" s="13">
        <f t="shared" si="37"/>
        <v>33.872748498012392</v>
      </c>
      <c r="BG38" s="20">
        <f t="shared" si="7"/>
        <v>284.48022546737167</v>
      </c>
      <c r="BH38" s="59">
        <f t="shared" si="8"/>
        <v>577.81355880070498</v>
      </c>
      <c r="BI38" s="59">
        <f ca="1">AVERAGE(OFFSET($BH$3,0,0,'Données projet'!$E$11+1,1))-AVERAGE(OFFSET($H$3,0,0,'Données projet'!$E$11+1,1))</f>
        <v>609.60019207204277</v>
      </c>
      <c r="BJ38" s="59">
        <f t="shared" si="38"/>
        <v>281.42238288764503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137.95470000000009</v>
      </c>
      <c r="CA38" s="13">
        <f t="shared" si="39"/>
        <v>35.828055414169384</v>
      </c>
      <c r="CB38" s="20">
        <f t="shared" si="10"/>
        <v>302.67163234634512</v>
      </c>
      <c r="CC38" s="59">
        <f t="shared" si="11"/>
        <v>596.00496567967843</v>
      </c>
      <c r="CD38" s="59">
        <f ca="1">AVERAGE(OFFSET($CC$3,0,0,'Données projet'!$E$12+1,1))-AVERAGE(OFFSET($H$3,0,0,'Données projet'!$E$12+1,1))</f>
        <v>646.50767193970182</v>
      </c>
      <c r="CE38" s="59">
        <f t="shared" si="40"/>
        <v>297.06786598620607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3.8113157894736847</v>
      </c>
      <c r="N39" s="13">
        <f>IF('Données projet'!$A$36&gt;35,N38+M39-V38,IF(A39&lt;'Données projet'!$A$36,$K$205^A39,IF(A39='Données projet'!$A$36,'Données projet'!$B$36,N38+M39-V38)))</f>
        <v>137.20736842105259</v>
      </c>
      <c r="O39" s="13">
        <f>N39*VLOOKUP('Données projet'!$B$9,Paramètres!$A$1:$I$89,3,0)*VLOOKUP('Données projet'!$B$9,Paramètres!$A$1:$I$89,5,0)</f>
        <v>115.58348715789471</v>
      </c>
      <c r="P39" s="13">
        <f t="shared" si="33"/>
        <v>30.642682940753755</v>
      </c>
      <c r="Q39" s="20">
        <f t="shared" si="53"/>
        <v>254.677246255146</v>
      </c>
      <c r="R39" s="59">
        <f t="shared" si="0"/>
        <v>548.01057958847935</v>
      </c>
      <c r="S39" s="59">
        <f ca="1">AVERAGE(OFFSET($R$3,0,0,'Données projet'!$E$9+1,1))-AVERAGE(OFFSET($H$3,0,0,'Données projet'!$E$9+1,1))</f>
        <v>360.95100301829234</v>
      </c>
      <c r="T39" s="59">
        <f t="shared" si="34"/>
        <v>249.85163866946402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571.70068499618628</v>
      </c>
      <c r="AN39" s="59">
        <f ca="1">AVERAGE(OFFSET($AM$3,0,0,'Données projet'!$E$10+1,1))-AVERAGE(OFFSET($H$3,0,0,'Données projet'!$E$10+1,1))</f>
        <v>581.88778927327667</v>
      </c>
      <c r="AO39" s="59">
        <f t="shared" si="36"/>
        <v>269.67340993773422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133.16418514285721</v>
      </c>
      <c r="BF39" s="13">
        <f t="shared" si="37"/>
        <v>34.726483144583192</v>
      </c>
      <c r="BG39" s="20">
        <f t="shared" si="7"/>
        <v>292.40958060062536</v>
      </c>
      <c r="BH39" s="59">
        <f t="shared" si="8"/>
        <v>585.74291393395868</v>
      </c>
      <c r="BI39" s="59">
        <f ca="1">AVERAGE(OFFSET($BH$3,0,0,'Données projet'!$E$11+1,1))-AVERAGE(OFFSET($H$3,0,0,'Données projet'!$E$11+1,1))</f>
        <v>609.60019207204277</v>
      </c>
      <c r="BJ39" s="59">
        <f t="shared" si="38"/>
        <v>281.42238288764503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141.89626285714294</v>
      </c>
      <c r="CA39" s="13">
        <f t="shared" si="39"/>
        <v>36.73107195645354</v>
      </c>
      <c r="CB39" s="20">
        <f t="shared" si="10"/>
        <v>311.10927480034724</v>
      </c>
      <c r="CC39" s="59">
        <f t="shared" si="11"/>
        <v>604.44260813368055</v>
      </c>
      <c r="CD39" s="59">
        <f ca="1">AVERAGE(OFFSET($CC$3,0,0,'Données projet'!$E$12+1,1))-AVERAGE(OFFSET($H$3,0,0,'Données projet'!$E$12+1,1))</f>
        <v>646.50767193970182</v>
      </c>
      <c r="CE39" s="59">
        <f t="shared" si="40"/>
        <v>297.06786598620607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3.8113157894736847</v>
      </c>
      <c r="N40" s="13">
        <f>IF('Données projet'!$A$36&gt;35,N39+M40-V39,IF(A40&lt;'Données projet'!$A$36,$K$205^A40,IF(A40='Données projet'!$A$36,'Données projet'!$B$36,N39+M40-V39)))</f>
        <v>141.01868421052629</v>
      </c>
      <c r="O40" s="13">
        <f>N40*VLOOKUP('Données projet'!$B$9,Paramètres!$A$1:$I$89,3,0)*VLOOKUP('Données projet'!$B$9,Paramètres!$A$1:$I$89,5,0)</f>
        <v>118.79413957894737</v>
      </c>
      <c r="P40" s="13">
        <f t="shared" si="33"/>
        <v>31.393587049778187</v>
      </c>
      <c r="Q40" s="20">
        <f t="shared" si="53"/>
        <v>261.57695721169699</v>
      </c>
      <c r="R40" s="59">
        <f t="shared" si="0"/>
        <v>554.91029054503031</v>
      </c>
      <c r="S40" s="59">
        <f ca="1">AVERAGE(OFFSET($R$3,0,0,'Données projet'!$E$9+1,1))-AVERAGE(OFFSET($H$3,0,0,'Données projet'!$E$9+1,1))</f>
        <v>360.95100301829234</v>
      </c>
      <c r="T40" s="59">
        <f t="shared" si="34"/>
        <v>249.85163866946402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579.24380405677198</v>
      </c>
      <c r="AN40" s="59">
        <f ca="1">AVERAGE(OFFSET($AM$3,0,0,'Données projet'!$E$10+1,1))-AVERAGE(OFFSET($H$3,0,0,'Données projet'!$E$10+1,1))</f>
        <v>581.88778927327667</v>
      </c>
      <c r="AO40" s="59">
        <f t="shared" si="36"/>
        <v>269.67340993773422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136.86319028571435</v>
      </c>
      <c r="BF40" s="13">
        <f t="shared" si="37"/>
        <v>35.577461465758702</v>
      </c>
      <c r="BG40" s="20">
        <f t="shared" si="7"/>
        <v>300.33413513381555</v>
      </c>
      <c r="BH40" s="59">
        <f t="shared" si="8"/>
        <v>593.66746846714886</v>
      </c>
      <c r="BI40" s="59">
        <f ca="1">AVERAGE(OFFSET($BH$3,0,0,'Données projet'!$E$11+1,1))-AVERAGE(OFFSET($H$3,0,0,'Données projet'!$E$11+1,1))</f>
        <v>609.60019207204277</v>
      </c>
      <c r="BJ40" s="59">
        <f t="shared" si="38"/>
        <v>281.42238288764503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145.8378257142858</v>
      </c>
      <c r="CA40" s="13">
        <f t="shared" si="39"/>
        <v>37.631173064254732</v>
      </c>
      <c r="CB40" s="20">
        <f t="shared" si="10"/>
        <v>319.5418395392914</v>
      </c>
      <c r="CC40" s="59">
        <f t="shared" si="11"/>
        <v>612.87517287262472</v>
      </c>
      <c r="CD40" s="59">
        <f ca="1">AVERAGE(OFFSET($CC$3,0,0,'Données projet'!$E$12+1,1))-AVERAGE(OFFSET($H$3,0,0,'Données projet'!$E$12+1,1))</f>
        <v>646.50767193970182</v>
      </c>
      <c r="CE40" s="59">
        <f t="shared" si="40"/>
        <v>297.06786598620607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144.83000000000001</v>
      </c>
      <c r="L41" s="12">
        <f>VLOOKUP(A41,'Données projet'!$A$35:$I$55,9,0)</f>
        <v>3.8113157894736847</v>
      </c>
      <c r="M41" s="12">
        <f t="array" ref="M41">INDEX(L:L,MIN(IF(ISNUMBER(L41:L237),ROW(L41:L237),"")))</f>
        <v>3.8113157894736847</v>
      </c>
      <c r="N41" s="13">
        <f>IF('Données projet'!$A$36&gt;35,N40+M41-V40,IF(A41&lt;'Données projet'!$A$36,$K$205^A41,IF(A41='Données projet'!$A$36,'Données projet'!$B$36,N40+M41-V40)))</f>
        <v>144.82999999999998</v>
      </c>
      <c r="O41" s="13">
        <f>N41*VLOOKUP('Données projet'!$B$9,Paramètres!$A$1:$I$89,3,0)*VLOOKUP('Données projet'!$B$9,Paramètres!$A$1:$I$89,5,0)</f>
        <v>122.00479199999999</v>
      </c>
      <c r="P41" s="13">
        <f t="shared" si="33"/>
        <v>32.142132263541754</v>
      </c>
      <c r="Q41" s="20">
        <f t="shared" si="53"/>
        <v>268.47255975900185</v>
      </c>
      <c r="R41" s="59">
        <f t="shared" si="0"/>
        <v>561.80589309233517</v>
      </c>
      <c r="S41" s="59">
        <f ca="1">AVERAGE(OFFSET($R$3,0,0,'Données projet'!$E$9+1,1))-AVERAGE(OFFSET($H$3,0,0,'Données projet'!$E$9+1,1))</f>
        <v>360.95100301829234</v>
      </c>
      <c r="T41" s="59">
        <f t="shared" si="34"/>
        <v>249.85163866946402</v>
      </c>
      <c r="U41" s="15">
        <f>IF(ISNA(VLOOKUP(A41,'Données projet'!$A$35:$I$55,3,0)),0,VLOOKUP(A41,'Données projet'!$A$35:$I$55,3,0))</f>
        <v>1</v>
      </c>
      <c r="V41" s="15">
        <f>IF(ISNA(VLOOKUP(A41,'Données projet'!$A$35:$I$55,4,0)),0,VLOOKUP(A41,'Données projet'!$A$35:$I$55,4,0))</f>
        <v>69.08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586.78247009119764</v>
      </c>
      <c r="AN41" s="59">
        <f ca="1">AVERAGE(OFFSET($AM$3,0,0,'Données projet'!$E$10+1,1))-AVERAGE(OFFSET($H$3,0,0,'Données projet'!$E$10+1,1))</f>
        <v>581.88778927327667</v>
      </c>
      <c r="AO41" s="59">
        <f t="shared" si="36"/>
        <v>269.67340993773422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140.56219542857153</v>
      </c>
      <c r="BF41" s="13">
        <f t="shared" si="37"/>
        <v>36.425766517864517</v>
      </c>
      <c r="BG41" s="20">
        <f t="shared" si="7"/>
        <v>308.2540337233761</v>
      </c>
      <c r="BH41" s="59">
        <f t="shared" si="8"/>
        <v>601.58736705670935</v>
      </c>
      <c r="BI41" s="59">
        <f ca="1">AVERAGE(OFFSET($BH$3,0,0,'Données projet'!$E$11+1,1))-AVERAGE(OFFSET($H$3,0,0,'Données projet'!$E$11+1,1))</f>
        <v>609.60019207204277</v>
      </c>
      <c r="BJ41" s="59">
        <f t="shared" si="38"/>
        <v>281.42238288764503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149.77938857142865</v>
      </c>
      <c r="CA41" s="13">
        <f t="shared" si="39"/>
        <v>38.528446588331214</v>
      </c>
      <c r="CB41" s="20">
        <f t="shared" si="10"/>
        <v>327.96947956991511</v>
      </c>
      <c r="CC41" s="59">
        <f t="shared" si="11"/>
        <v>621.30281290324842</v>
      </c>
      <c r="CD41" s="59">
        <f ca="1">AVERAGE(OFFSET($CC$3,0,0,'Données projet'!$E$12+1,1))-AVERAGE(OFFSET($H$3,0,0,'Données projet'!$E$12+1,1))</f>
        <v>646.50767193970182</v>
      </c>
      <c r="CE41" s="59">
        <f t="shared" si="40"/>
        <v>297.06786598620607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8.9585714285714282</v>
      </c>
      <c r="N42" s="13">
        <f>IF('Données projet'!$A$36&gt;35,N41+M42-V41,IF(A42&lt;'Données projet'!$A$36,$K$205^A42,IF(A42='Données projet'!$A$36,'Données projet'!$B$36,N41+M42-V41)))</f>
        <v>84.708571428571403</v>
      </c>
      <c r="O42" s="13">
        <f>N42*VLOOKUP('Données projet'!$B$9,Paramètres!$A$1:$I$89,3,0)*VLOOKUP('Données projet'!$B$9,Paramètres!$A$1:$I$89,5,0)</f>
        <v>71.358500571428564</v>
      </c>
      <c r="P42" s="13">
        <f t="shared" si="33"/>
        <v>20.010442816020877</v>
      </c>
      <c r="Q42" s="20">
        <f t="shared" si="53"/>
        <v>159.13424306647443</v>
      </c>
      <c r="R42" s="59">
        <f t="shared" si="0"/>
        <v>452.46757639980774</v>
      </c>
      <c r="S42" s="59">
        <f ca="1">AVERAGE(OFFSET($R$3,0,0,'Données projet'!$E$9+1,1))-AVERAGE(OFFSET($H$3,0,0,'Données projet'!$E$9+1,1))</f>
        <v>360.95100301829234</v>
      </c>
      <c r="T42" s="59">
        <f t="shared" si="34"/>
        <v>249.85163866946402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594.31681375504627</v>
      </c>
      <c r="AN42" s="59">
        <f ca="1">AVERAGE(OFFSET($AM$3,0,0,'Données projet'!$E$10+1,1))-AVERAGE(OFFSET($H$3,0,0,'Données projet'!$E$10+1,1))</f>
        <v>581.88778927327667</v>
      </c>
      <c r="AO42" s="59">
        <f t="shared" si="36"/>
        <v>269.67340993773422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144.26120057142867</v>
      </c>
      <c r="BF42" s="13">
        <f t="shared" si="37"/>
        <v>37.271476736893916</v>
      </c>
      <c r="BG42" s="20">
        <f t="shared" si="7"/>
        <v>316.16941297866185</v>
      </c>
      <c r="BH42" s="59">
        <f t="shared" si="8"/>
        <v>609.50274631199522</v>
      </c>
      <c r="BI42" s="59">
        <f ca="1">AVERAGE(OFFSET($BH$3,0,0,'Données projet'!$E$11+1,1))-AVERAGE(OFFSET($H$3,0,0,'Données projet'!$E$11+1,1))</f>
        <v>609.60019207204277</v>
      </c>
      <c r="BJ42" s="59">
        <f t="shared" si="38"/>
        <v>281.42238288764503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153.72095142857154</v>
      </c>
      <c r="CA42" s="13">
        <f t="shared" si="39"/>
        <v>39.422975492399672</v>
      </c>
      <c r="CB42" s="20">
        <f t="shared" si="10"/>
        <v>336.39233938735816</v>
      </c>
      <c r="CC42" s="59">
        <f t="shared" si="11"/>
        <v>629.72567272069148</v>
      </c>
      <c r="CD42" s="59">
        <f ca="1">AVERAGE(OFFSET($CC$3,0,0,'Données projet'!$E$12+1,1))-AVERAGE(OFFSET($H$3,0,0,'Données projet'!$E$12+1,1))</f>
        <v>646.50767193970182</v>
      </c>
      <c r="CE42" s="59">
        <f t="shared" si="40"/>
        <v>297.06786598620607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8.9585714285714282</v>
      </c>
      <c r="N43" s="13">
        <f>IF('Données projet'!$A$36&gt;35,N42+M43-V42,IF(A43&lt;'Données projet'!$A$36,$K$205^A43,IF(A43='Données projet'!$A$36,'Données projet'!$B$36,N42+M43-V42)))</f>
        <v>93.667142857142835</v>
      </c>
      <c r="O43" s="13">
        <f>N43*VLOOKUP('Données projet'!$B$9,Paramètres!$A$1:$I$89,3,0)*VLOOKUP('Données projet'!$B$9,Paramètres!$A$1:$I$89,5,0)</f>
        <v>78.905201142857138</v>
      </c>
      <c r="P43" s="13">
        <f t="shared" si="33"/>
        <v>21.869285821611935</v>
      </c>
      <c r="Q43" s="20">
        <f t="shared" si="53"/>
        <v>175.51556479645032</v>
      </c>
      <c r="R43" s="59">
        <f t="shared" si="0"/>
        <v>468.84889812978361</v>
      </c>
      <c r="S43" s="59">
        <f ca="1">AVERAGE(OFFSET($R$3,0,0,'Données projet'!$E$9+1,1))-AVERAGE(OFFSET($H$3,0,0,'Données projet'!$E$9+1,1))</f>
        <v>360.95100301829234</v>
      </c>
      <c r="T43" s="59">
        <f t="shared" si="34"/>
        <v>249.85163866946402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601.84695862188767</v>
      </c>
      <c r="AN43" s="59">
        <f ca="1">AVERAGE(OFFSET($AM$3,0,0,'Données projet'!$E$10+1,1))-AVERAGE(OFFSET($H$3,0,0,'Données projet'!$E$10+1,1))</f>
        <v>581.88778927327667</v>
      </c>
      <c r="AO43" s="59">
        <f t="shared" si="36"/>
        <v>269.67340993773422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147.96020571428582</v>
      </c>
      <c r="BF43" s="13">
        <f t="shared" si="37"/>
        <v>38.11466630732037</v>
      </c>
      <c r="BG43" s="20">
        <f t="shared" si="7"/>
        <v>324.08040210429743</v>
      </c>
      <c r="BH43" s="59">
        <f t="shared" si="8"/>
        <v>617.41373543763075</v>
      </c>
      <c r="BI43" s="59">
        <f ca="1">AVERAGE(OFFSET($BH$3,0,0,'Données projet'!$E$11+1,1))-AVERAGE(OFFSET($H$3,0,0,'Données projet'!$E$11+1,1))</f>
        <v>609.60019207204277</v>
      </c>
      <c r="BJ43" s="59">
        <f t="shared" si="38"/>
        <v>281.42238288764503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157.66251428571439</v>
      </c>
      <c r="CA43" s="13">
        <f t="shared" si="39"/>
        <v>40.314838243237894</v>
      </c>
      <c r="CB43" s="20">
        <f t="shared" si="10"/>
        <v>344.81055565459184</v>
      </c>
      <c r="CC43" s="59">
        <f t="shared" si="11"/>
        <v>638.14388898792515</v>
      </c>
      <c r="CD43" s="59">
        <f ca="1">AVERAGE(OFFSET($CC$3,0,0,'Données projet'!$E$12+1,1))-AVERAGE(OFFSET($H$3,0,0,'Données projet'!$E$12+1,1))</f>
        <v>646.50767193970182</v>
      </c>
      <c r="CE43" s="59">
        <f t="shared" si="40"/>
        <v>297.06786598620607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8.9585714285714282</v>
      </c>
      <c r="N44" s="13">
        <f>IF('Données projet'!$A$36&gt;35,N43+M44-V43,IF(A44&lt;'Données projet'!$A$36,$K$205^A44,IF(A44='Données projet'!$A$36,'Données projet'!$B$36,N43+M44-V43)))</f>
        <v>102.62571428571427</v>
      </c>
      <c r="O44" s="13">
        <f>N44*VLOOKUP('Données projet'!$B$9,Paramètres!$A$1:$I$89,3,0)*VLOOKUP('Données projet'!$B$9,Paramètres!$A$1:$I$89,5,0)</f>
        <v>86.451901714285711</v>
      </c>
      <c r="P44" s="13">
        <f t="shared" si="33"/>
        <v>23.707516319057149</v>
      </c>
      <c r="Q44" s="20">
        <f t="shared" si="53"/>
        <v>191.86098640807214</v>
      </c>
      <c r="R44" s="59">
        <f t="shared" si="0"/>
        <v>485.19431974140548</v>
      </c>
      <c r="S44" s="59">
        <f ca="1">AVERAGE(OFFSET($R$3,0,0,'Données projet'!$E$9+1,1))-AVERAGE(OFFSET($H$3,0,0,'Données projet'!$E$9+1,1))</f>
        <v>360.95100301829234</v>
      </c>
      <c r="T44" s="59">
        <f t="shared" si="34"/>
        <v>249.85163866946402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609.37302173446676</v>
      </c>
      <c r="AN44" s="59">
        <f ca="1">AVERAGE(OFFSET($AM$3,0,0,'Données projet'!$E$10+1,1))-AVERAGE(OFFSET($H$3,0,0,'Données projet'!$E$10+1,1))</f>
        <v>581.88778927327667</v>
      </c>
      <c r="AO44" s="59">
        <f t="shared" si="36"/>
        <v>269.67340993773422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151.65921085714294</v>
      </c>
      <c r="BF44" s="13">
        <f t="shared" si="37"/>
        <v>38.955405492991275</v>
      </c>
      <c r="BG44" s="20">
        <f t="shared" si="7"/>
        <v>331.98712347648376</v>
      </c>
      <c r="BH44" s="59">
        <f t="shared" si="8"/>
        <v>625.32045680981707</v>
      </c>
      <c r="BI44" s="59">
        <f ca="1">AVERAGE(OFFSET($BH$3,0,0,'Données projet'!$E$11+1,1))-AVERAGE(OFFSET($H$3,0,0,'Données projet'!$E$11+1,1))</f>
        <v>609.60019207204277</v>
      </c>
      <c r="BJ44" s="59">
        <f t="shared" si="38"/>
        <v>281.42238288764503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161.60407714285725</v>
      </c>
      <c r="CA44" s="13">
        <f t="shared" si="39"/>
        <v>41.204109160679089</v>
      </c>
      <c r="CB44" s="20">
        <f t="shared" si="10"/>
        <v>353.2242578119924</v>
      </c>
      <c r="CC44" s="59">
        <f t="shared" si="11"/>
        <v>646.55759114532566</v>
      </c>
      <c r="CD44" s="59">
        <f ca="1">AVERAGE(OFFSET($CC$3,0,0,'Données projet'!$E$12+1,1))-AVERAGE(OFFSET($H$3,0,0,'Données projet'!$E$12+1,1))</f>
        <v>646.50767193970182</v>
      </c>
      <c r="CE44" s="59">
        <f t="shared" si="40"/>
        <v>297.06786598620607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8.9585714285714282</v>
      </c>
      <c r="N45" s="13">
        <f>IF('Données projet'!$A$36&gt;35,N44+M45-V44,IF(A45&lt;'Données projet'!$A$36,$K$205^A45,IF(A45='Données projet'!$A$36,'Données projet'!$B$36,N44+M45-V44)))</f>
        <v>111.5842857142857</v>
      </c>
      <c r="O45" s="13">
        <f>N45*VLOOKUP('Données projet'!$B$9,Paramètres!$A$1:$I$89,3,0)*VLOOKUP('Données projet'!$B$9,Paramètres!$A$1:$I$89,5,0)</f>
        <v>93.998602285714284</v>
      </c>
      <c r="P45" s="13">
        <f t="shared" si="33"/>
        <v>25.527138240982005</v>
      </c>
      <c r="Q45" s="20">
        <f t="shared" si="53"/>
        <v>208.17399808399605</v>
      </c>
      <c r="R45" s="59">
        <f t="shared" si="0"/>
        <v>501.5073314173294</v>
      </c>
      <c r="S45" s="59">
        <f ca="1">AVERAGE(OFFSET($R$3,0,0,'Données projet'!$E$9+1,1))-AVERAGE(OFFSET($H$3,0,0,'Données projet'!$E$9+1,1))</f>
        <v>360.95100301829234</v>
      </c>
      <c r="T45" s="59">
        <f t="shared" si="34"/>
        <v>249.85163866946402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616.89511410060504</v>
      </c>
      <c r="AN45" s="59">
        <f ca="1">AVERAGE(OFFSET($AM$3,0,0,'Données projet'!$E$10+1,1))-AVERAGE(OFFSET($H$3,0,0,'Données projet'!$E$10+1,1))</f>
        <v>581.88778927327667</v>
      </c>
      <c r="AO45" s="59">
        <f t="shared" si="36"/>
        <v>269.67340993773422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155.35821600000008</v>
      </c>
      <c r="BF45" s="13">
        <f t="shared" si="37"/>
        <v>39.793760934829947</v>
      </c>
      <c r="BG45" s="20">
        <f t="shared" si="7"/>
        <v>339.88969316149564</v>
      </c>
      <c r="BH45" s="59">
        <f t="shared" si="8"/>
        <v>633.2230264948289</v>
      </c>
      <c r="BI45" s="59">
        <f ca="1">AVERAGE(OFFSET($BH$3,0,0,'Données projet'!$E$11+1,1))-AVERAGE(OFFSET($H$3,0,0,'Données projet'!$E$11+1,1))</f>
        <v>609.60019207204277</v>
      </c>
      <c r="BJ45" s="59">
        <f t="shared" si="38"/>
        <v>281.42238288764503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5.8637510046788428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5.8637510046788428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165.54564000000011</v>
      </c>
      <c r="CA45" s="13">
        <f t="shared" si="39"/>
        <v>42.090858732498674</v>
      </c>
      <c r="CB45" s="20">
        <f t="shared" si="10"/>
        <v>361.6335686257687</v>
      </c>
      <c r="CC45" s="59">
        <f t="shared" si="11"/>
        <v>654.96690195910196</v>
      </c>
      <c r="CD45" s="59">
        <f ca="1">AVERAGE(OFFSET($CC$3,0,0,'Données projet'!$E$12+1,1))-AVERAGE(OFFSET($H$3,0,0,'Données projet'!$E$12+1,1))</f>
        <v>646.50767193970182</v>
      </c>
      <c r="CE45" s="59">
        <f t="shared" si="40"/>
        <v>297.06786598620607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6.2482592672807336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6.2482592672807336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8.9585714285714282</v>
      </c>
      <c r="N46" s="13">
        <f>IF('Données projet'!$A$36&gt;35,N45+M46-V45,IF(A46&lt;'Données projet'!$A$36,$K$205^A46,IF(A46='Données projet'!$A$36,'Données projet'!$B$36,N45+M46-V45)))</f>
        <v>120.54285714285713</v>
      </c>
      <c r="O46" s="13">
        <f>N46*VLOOKUP('Données projet'!$B$9,Paramètres!$A$1:$I$89,3,0)*VLOOKUP('Données projet'!$B$9,Paramètres!$A$1:$I$89,5,0)</f>
        <v>101.54530285714286</v>
      </c>
      <c r="P46" s="13">
        <f t="shared" si="33"/>
        <v>27.329815434376485</v>
      </c>
      <c r="Q46" s="20">
        <f t="shared" si="53"/>
        <v>224.45749769106285</v>
      </c>
      <c r="R46" s="59">
        <f t="shared" si="0"/>
        <v>517.7908310243962</v>
      </c>
      <c r="S46" s="59">
        <f ca="1">AVERAGE(OFFSET($R$3,0,0,'Données projet'!$E$9+1,1))-AVERAGE(OFFSET($H$3,0,0,'Données projet'!$E$9+1,1))</f>
        <v>360.95100301829234</v>
      </c>
      <c r="T46" s="59">
        <f t="shared" si="34"/>
        <v>249.85163866946402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551.27084023838916</v>
      </c>
      <c r="AN46" s="59">
        <f ca="1">AVERAGE(OFFSET($AM$3,0,0,'Données projet'!$E$10+1,1))-AVERAGE(OFFSET($H$3,0,0,'Données projet'!$E$10+1,1))</f>
        <v>581.88778927327667</v>
      </c>
      <c r="AO46" s="59">
        <f t="shared" si="36"/>
        <v>269.67340993773422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123.15726150000009</v>
      </c>
      <c r="BF46" s="13">
        <f t="shared" si="37"/>
        <v>32.410261982961771</v>
      </c>
      <c r="BG46" s="20">
        <f t="shared" si="7"/>
        <v>270.94677006615854</v>
      </c>
      <c r="BH46" s="59">
        <f t="shared" si="8"/>
        <v>564.28010339949185</v>
      </c>
      <c r="BI46" s="59">
        <f ca="1">AVERAGE(OFFSET($BH$3,0,0,'Données projet'!$E$11+1,1))-AVERAGE(OFFSET($H$3,0,0,'Données projet'!$E$11+1,1))</f>
        <v>609.60019207204277</v>
      </c>
      <c r="BJ46" s="59">
        <f t="shared" si="38"/>
        <v>281.42238288764503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5.7487664240120502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5.7487664240120502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131.23314750000011</v>
      </c>
      <c r="CA46" s="13">
        <f t="shared" si="39"/>
        <v>34.281146756704409</v>
      </c>
      <c r="CB46" s="20">
        <f t="shared" si="10"/>
        <v>288.27072916376034</v>
      </c>
      <c r="CC46" s="59">
        <f t="shared" si="11"/>
        <v>581.60406249709365</v>
      </c>
      <c r="CD46" s="59">
        <f ca="1">AVERAGE(OFFSET($CC$3,0,0,'Données projet'!$E$12+1,1))-AVERAGE(OFFSET($H$3,0,0,'Données projet'!$E$12+1,1))</f>
        <v>646.50767193970182</v>
      </c>
      <c r="CE46" s="59">
        <f t="shared" si="40"/>
        <v>297.06786598620607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6.1257347141112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6.1257347141112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8.9585714285714282</v>
      </c>
      <c r="N47" s="13">
        <f>IF('Données projet'!$A$36&gt;35,N46+M47-V46,IF(A47&lt;'Données projet'!$A$36,$K$205^A47,IF(A47='Données projet'!$A$36,'Données projet'!$B$36,N46+M47-V46)))</f>
        <v>129.50142857142856</v>
      </c>
      <c r="O47" s="13">
        <f>N47*VLOOKUP('Données projet'!$B$9,Paramètres!$A$1:$I$89,3,0)*VLOOKUP('Données projet'!$B$9,Paramètres!$A$1:$I$89,5,0)</f>
        <v>109.09200342857145</v>
      </c>
      <c r="P47" s="13">
        <f t="shared" si="33"/>
        <v>29.116950405918221</v>
      </c>
      <c r="Q47" s="20">
        <f t="shared" si="53"/>
        <v>240.7139279284028</v>
      </c>
      <c r="R47" s="59">
        <f t="shared" si="0"/>
        <v>534.04726126173614</v>
      </c>
      <c r="S47" s="59">
        <f ca="1">AVERAGE(OFFSET($R$3,0,0,'Données projet'!$E$9+1,1))-AVERAGE(OFFSET($H$3,0,0,'Données projet'!$E$9+1,1))</f>
        <v>360.95100301829234</v>
      </c>
      <c r="T47" s="59">
        <f t="shared" si="34"/>
        <v>249.85163866946402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569.47860202017466</v>
      </c>
      <c r="AN47" s="59">
        <f ca="1">AVERAGE(OFFSET($AM$3,0,0,'Données projet'!$E$10+1,1))-AVERAGE(OFFSET($H$3,0,0,'Données projet'!$E$10+1,1))</f>
        <v>581.88778927327667</v>
      </c>
      <c r="AO47" s="59">
        <f t="shared" si="36"/>
        <v>269.67340993773422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132.0749430000001</v>
      </c>
      <c r="BF47" s="13">
        <f t="shared" si="37"/>
        <v>34.475374974961412</v>
      </c>
      <c r="BG47" s="20">
        <f t="shared" si="7"/>
        <v>290.07513713972457</v>
      </c>
      <c r="BH47" s="59">
        <f t="shared" si="8"/>
        <v>583.40847047305783</v>
      </c>
      <c r="BI47" s="59">
        <f ca="1">AVERAGE(OFFSET($BH$3,0,0,'Données projet'!$E$11+1,1))-AVERAGE(OFFSET($H$3,0,0,'Données projet'!$E$11+1,1))</f>
        <v>609.60019207204277</v>
      </c>
      <c r="BJ47" s="59">
        <f t="shared" si="38"/>
        <v>281.42238288764503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5.636036620838464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5.636036620838464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140.7355950000001</v>
      </c>
      <c r="CA47" s="13">
        <f t="shared" si="39"/>
        <v>36.465468549139587</v>
      </c>
      <c r="CB47" s="20">
        <f t="shared" si="10"/>
        <v>308.62518568141826</v>
      </c>
      <c r="CC47" s="59">
        <f t="shared" si="11"/>
        <v>601.95851901475157</v>
      </c>
      <c r="CD47" s="59">
        <f ca="1">AVERAGE(OFFSET($CC$3,0,0,'Données projet'!$E$12+1,1))-AVERAGE(OFFSET($H$3,0,0,'Données projet'!$E$12+1,1))</f>
        <v>646.50767193970182</v>
      </c>
      <c r="CE47" s="59">
        <f t="shared" si="40"/>
        <v>297.06786598620607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6.0056127926967227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6.0056127926967227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138.46</v>
      </c>
      <c r="L48" s="12">
        <f>VLOOKUP(A48,'Données projet'!$A$35:$I$55,9,0)</f>
        <v>8.9585714285714282</v>
      </c>
      <c r="M48" s="12">
        <f t="array" ref="M48">INDEX(L:L,MIN(IF(ISNUMBER(L48:L244),ROW(L48:L244),"")))</f>
        <v>8.9585714285714282</v>
      </c>
      <c r="N48" s="13">
        <f>IF('Données projet'!$A$36&gt;35,N47+M48-V47,IF(A48&lt;'Données projet'!$A$36,$K$205^A48,IF(A48='Données projet'!$A$36,'Données projet'!$B$36,N47+M48-V47)))</f>
        <v>138.45999999999998</v>
      </c>
      <c r="O48" s="13">
        <f>N48*VLOOKUP('Données projet'!$B$9,Paramètres!$A$1:$I$89,3,0)*VLOOKUP('Données projet'!$B$9,Paramètres!$A$1:$I$89,5,0)</f>
        <v>116.638704</v>
      </c>
      <c r="P48" s="13">
        <f t="shared" si="33"/>
        <v>30.889740632339958</v>
      </c>
      <c r="Q48" s="20">
        <f t="shared" si="53"/>
        <v>256.94537440132541</v>
      </c>
      <c r="R48" s="59">
        <f t="shared" si="0"/>
        <v>550.27870773465872</v>
      </c>
      <c r="S48" s="59">
        <f ca="1">AVERAGE(OFFSET($R$3,0,0,'Données projet'!$E$9+1,1))-AVERAGE(OFFSET($H$3,0,0,'Données projet'!$E$9+1,1))</f>
        <v>360.95100301829234</v>
      </c>
      <c r="T48" s="59">
        <f t="shared" si="34"/>
        <v>249.85163866946402</v>
      </c>
      <c r="U48" s="15">
        <f>IF(ISNA(VLOOKUP(A48,'Données projet'!$A$35:$I$55,3,0)),0,VLOOKUP(A48,'Données projet'!$A$35:$I$55,3,0))</f>
        <v>2</v>
      </c>
      <c r="V48" s="15">
        <f>IF(ISNA(VLOOKUP(A48,'Données projet'!$A$35:$I$55,4,0)),0,VLOOKUP(A48,'Données projet'!$A$35:$I$55,4,0))</f>
        <v>39.119999999999997</v>
      </c>
      <c r="W48" s="16">
        <f>IF(ISNA(VLOOKUP(A48,'Données projet'!$A$35:$I$55,5,0)),0%,VLOOKUP(A48,'Données projet'!$A$35:$I$55,5,0)*VLOOKUP('Données projet'!$B$9,Paramètres!$A$1:$I$89,7,0))</f>
        <v>0.129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4.6995256571467445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4.6995256571467445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587.65941225278311</v>
      </c>
      <c r="AN48" s="59">
        <f ca="1">AVERAGE(OFFSET($AM$3,0,0,'Données projet'!$E$10+1,1))-AVERAGE(OFFSET($H$3,0,0,'Données projet'!$E$10+1,1))</f>
        <v>581.88778927327667</v>
      </c>
      <c r="AO48" s="59">
        <f t="shared" si="36"/>
        <v>269.67340993773422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140.99262450000012</v>
      </c>
      <c r="BF48" s="13">
        <f t="shared" si="37"/>
        <v>36.524308241039392</v>
      </c>
      <c r="BG48" s="20">
        <f t="shared" si="7"/>
        <v>309.17532452397717</v>
      </c>
      <c r="BH48" s="59">
        <f t="shared" si="8"/>
        <v>602.50865785731048</v>
      </c>
      <c r="BI48" s="59">
        <f ca="1">AVERAGE(OFFSET($BH$3,0,0,'Données projet'!$E$11+1,1))-AVERAGE(OFFSET($H$3,0,0,'Données projet'!$E$11+1,1))</f>
        <v>609.60019207204277</v>
      </c>
      <c r="BJ48" s="59">
        <f t="shared" si="38"/>
        <v>281.42238288764503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5.525517380346721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5.525517380346721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150.23804250000012</v>
      </c>
      <c r="CA48" s="13">
        <f t="shared" si="39"/>
        <v>38.632676639775759</v>
      </c>
      <c r="CB48" s="20">
        <f t="shared" si="10"/>
        <v>328.94983583510964</v>
      </c>
      <c r="CC48" s="59">
        <f t="shared" si="11"/>
        <v>622.28316916844301</v>
      </c>
      <c r="CD48" s="59">
        <f ca="1">AVERAGE(OFFSET($CC$3,0,0,'Données projet'!$E$12+1,1))-AVERAGE(OFFSET($H$3,0,0,'Données projet'!$E$12+1,1))</f>
        <v>646.50767193970182</v>
      </c>
      <c r="CE48" s="59">
        <f t="shared" si="40"/>
        <v>297.06786598620607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5.8878463888940464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5.8878463888940464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8.9771428571428569</v>
      </c>
      <c r="N49" s="13">
        <f>IF('Données projet'!$A$36&gt;35,N48+M49-V48,IF(A49&lt;'Données projet'!$A$36,$K$205^A49,IF(A49='Données projet'!$A$36,'Données projet'!$B$36,N48+M49-V48)))</f>
        <v>108.31714285714284</v>
      </c>
      <c r="O49" s="13">
        <f>N49*VLOOKUP('Données projet'!$B$9,Paramètres!$A$1:$I$89,3,0)*VLOOKUP('Données projet'!$B$9,Paramètres!$A$1:$I$89,5,0)</f>
        <v>91.24636114285714</v>
      </c>
      <c r="P49" s="13">
        <f t="shared" si="33"/>
        <v>24.865576257283283</v>
      </c>
      <c r="Q49" s="20">
        <f t="shared" si="53"/>
        <v>202.22829097191121</v>
      </c>
      <c r="R49" s="59">
        <f t="shared" si="0"/>
        <v>495.56162430524455</v>
      </c>
      <c r="S49" s="59">
        <f ca="1">AVERAGE(OFFSET($R$3,0,0,'Données projet'!$E$9+1,1))-AVERAGE(OFFSET($H$3,0,0,'Données projet'!$E$9+1,1))</f>
        <v>360.95100301829234</v>
      </c>
      <c r="T49" s="59">
        <f t="shared" si="34"/>
        <v>249.85163866946402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4.6073708254377115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4.6073708254377115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605.81516964801767</v>
      </c>
      <c r="AN49" s="59">
        <f ca="1">AVERAGE(OFFSET($AM$3,0,0,'Données projet'!$E$10+1,1))-AVERAGE(OFFSET($H$3,0,0,'Données projet'!$E$10+1,1))</f>
        <v>581.88778927327667</v>
      </c>
      <c r="AO49" s="59">
        <f t="shared" si="36"/>
        <v>269.67340993773422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149.91030600000011</v>
      </c>
      <c r="BF49" s="13">
        <f t="shared" si="37"/>
        <v>38.558201627976892</v>
      </c>
      <c r="BG49" s="20">
        <f t="shared" si="7"/>
        <v>328.24931745205993</v>
      </c>
      <c r="BH49" s="59">
        <f t="shared" si="8"/>
        <v>621.5826507853933</v>
      </c>
      <c r="BI49" s="59">
        <f ca="1">AVERAGE(OFFSET($BH$3,0,0,'Données projet'!$E$11+1,1))-AVERAGE(OFFSET($H$3,0,0,'Données projet'!$E$11+1,1))</f>
        <v>609.60019207204277</v>
      </c>
      <c r="BJ49" s="59">
        <f t="shared" si="38"/>
        <v>281.42238288764503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5.4171653547509413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5.4171653547509413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159.74049000000011</v>
      </c>
      <c r="CA49" s="13">
        <f t="shared" si="39"/>
        <v>40.783976673134042</v>
      </c>
      <c r="CB49" s="20">
        <f t="shared" si="10"/>
        <v>349.24677945570858</v>
      </c>
      <c r="CC49" s="59">
        <f t="shared" si="11"/>
        <v>642.58011278904189</v>
      </c>
      <c r="CD49" s="59">
        <f ca="1">AVERAGE(OFFSET($CC$3,0,0,'Données projet'!$E$12+1,1))-AVERAGE(OFFSET($H$3,0,0,'Données projet'!$E$12+1,1))</f>
        <v>646.50767193970182</v>
      </c>
      <c r="CE49" s="59">
        <f t="shared" si="40"/>
        <v>297.06786598620607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5.7723893124395271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5.7723893124395271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8.9771428571428569</v>
      </c>
      <c r="N50" s="13">
        <f>IF('Données projet'!$A$36&gt;35,N49+M50-V49,IF(A50&lt;'Données projet'!$A$36,$K$205^A50,IF(A50='Données projet'!$A$36,'Données projet'!$B$36,N49+M50-V49)))</f>
        <v>117.29428571428569</v>
      </c>
      <c r="O50" s="13">
        <f>N50*VLOOKUP('Données projet'!$B$9,Paramètres!$A$1:$I$89,3,0)*VLOOKUP('Données projet'!$B$9,Paramètres!$A$1:$I$89,5,0)</f>
        <v>98.80870628571428</v>
      </c>
      <c r="P50" s="13">
        <f t="shared" si="33"/>
        <v>26.677990596244378</v>
      </c>
      <c r="Q50" s="20">
        <f t="shared" si="53"/>
        <v>218.55599706941132</v>
      </c>
      <c r="R50" s="59">
        <f t="shared" si="0"/>
        <v>511.88933040274463</v>
      </c>
      <c r="S50" s="59">
        <f ca="1">AVERAGE(OFFSET($R$3,0,0,'Données projet'!$E$9+1,1))-AVERAGE(OFFSET($H$3,0,0,'Données projet'!$E$9+1,1))</f>
        <v>360.95100301829234</v>
      </c>
      <c r="T50" s="59">
        <f t="shared" si="34"/>
        <v>249.85163866946402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4.5170230937695957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4.5170230937695957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623.94753425920567</v>
      </c>
      <c r="AN50" s="59">
        <f ca="1">AVERAGE(OFFSET($AM$3,0,0,'Données projet'!$E$10+1,1))-AVERAGE(OFFSET($H$3,0,0,'Données projet'!$E$10+1,1))</f>
        <v>581.88778927327667</v>
      </c>
      <c r="AO50" s="59">
        <f t="shared" si="36"/>
        <v>269.67340993773422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158.82798750000009</v>
      </c>
      <c r="BF50" s="13">
        <f t="shared" si="37"/>
        <v>40.578051709576528</v>
      </c>
      <c r="BG50" s="20">
        <f t="shared" si="7"/>
        <v>347.29885162334591</v>
      </c>
      <c r="BH50" s="59">
        <f t="shared" si="8"/>
        <v>640.63218495667923</v>
      </c>
      <c r="BI50" s="59">
        <f ca="1">AVERAGE(OFFSET($BH$3,0,0,'Données projet'!$E$11+1,1))-AVERAGE(OFFSET($H$3,0,0,'Données projet'!$E$11+1,1))</f>
        <v>609.60019207204277</v>
      </c>
      <c r="BJ50" s="59">
        <f t="shared" si="38"/>
        <v>281.42238288764503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5.3109380462888849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5.3109380462888849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169.24293750000012</v>
      </c>
      <c r="CA50" s="13">
        <f t="shared" si="39"/>
        <v>42.920422750313541</v>
      </c>
      <c r="CB50" s="20">
        <f t="shared" si="10"/>
        <v>369.51785243596299</v>
      </c>
      <c r="CC50" s="59">
        <f t="shared" si="11"/>
        <v>662.85118576929631</v>
      </c>
      <c r="CD50" s="59">
        <f ca="1">AVERAGE(OFFSET($CC$3,0,0,'Données projet'!$E$12+1,1))-AVERAGE(OFFSET($H$3,0,0,'Données projet'!$E$12+1,1))</f>
        <v>646.50767193970182</v>
      </c>
      <c r="CE50" s="59">
        <f t="shared" si="40"/>
        <v>297.06786598620607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5.6591962788324173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5.6591962788324173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8.9771428571428569</v>
      </c>
      <c r="N51" s="13">
        <f>IF('Données projet'!$A$36&gt;35,N50+M51-V50,IF(A51&lt;'Données projet'!$A$36,$K$205^A51,IF(A51='Données projet'!$A$36,'Données projet'!$B$36,N50+M51-V50)))</f>
        <v>126.27142857142854</v>
      </c>
      <c r="O51" s="13">
        <f>N51*VLOOKUP('Données projet'!$B$9,Paramètres!$A$1:$I$89,3,0)*VLOOKUP('Données projet'!$B$9,Paramètres!$A$1:$I$89,5,0)</f>
        <v>106.37105142857141</v>
      </c>
      <c r="P51" s="13">
        <f t="shared" si="33"/>
        <v>28.474313816998091</v>
      </c>
      <c r="Q51" s="20">
        <f t="shared" si="53"/>
        <v>234.85567780270017</v>
      </c>
      <c r="R51" s="59">
        <f t="shared" si="0"/>
        <v>528.18901113603351</v>
      </c>
      <c r="S51" s="59">
        <f ca="1">AVERAGE(OFFSET($R$3,0,0,'Données projet'!$E$9+1,1))-AVERAGE(OFFSET($H$3,0,0,'Données projet'!$E$9+1,1))</f>
        <v>360.95100301829234</v>
      </c>
      <c r="T51" s="59">
        <f t="shared" si="34"/>
        <v>249.85163866946402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4.4284470260128161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4.4284470260128161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642.05796919770614</v>
      </c>
      <c r="AN51" s="59">
        <f ca="1">AVERAGE(OFFSET($AM$3,0,0,'Données projet'!$E$10+1,1))-AVERAGE(OFFSET($H$3,0,0,'Données projet'!$E$10+1,1))</f>
        <v>581.88778927327667</v>
      </c>
      <c r="AO51" s="59">
        <f t="shared" si="36"/>
        <v>269.67340993773422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167.74566900000011</v>
      </c>
      <c r="BF51" s="13">
        <f t="shared" si="37"/>
        <v>42.584736830182422</v>
      </c>
      <c r="BG51" s="20">
        <f t="shared" si="7"/>
        <v>366.32545682090125</v>
      </c>
      <c r="BH51" s="59">
        <f t="shared" si="8"/>
        <v>659.65879015423457</v>
      </c>
      <c r="BI51" s="59">
        <f ca="1">AVERAGE(OFFSET($BH$3,0,0,'Données projet'!$E$11+1,1))-AVERAGE(OFFSET($H$3,0,0,'Données projet'!$E$11+1,1))</f>
        <v>609.60019207204277</v>
      </c>
      <c r="BJ51" s="59">
        <f t="shared" si="38"/>
        <v>281.42238288764503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5.2067937905535082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5.2067937905535082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178.74538500000011</v>
      </c>
      <c r="CA51" s="13">
        <f t="shared" si="39"/>
        <v>45.042943918150705</v>
      </c>
      <c r="CB51" s="20">
        <f t="shared" si="10"/>
        <v>389.76467286577935</v>
      </c>
      <c r="CC51" s="59">
        <f t="shared" si="11"/>
        <v>683.09800619911266</v>
      </c>
      <c r="CD51" s="59">
        <f ca="1">AVERAGE(OFFSET($CC$3,0,0,'Données projet'!$E$12+1,1))-AVERAGE(OFFSET($H$3,0,0,'Données projet'!$E$12+1,1))</f>
        <v>646.50767193970182</v>
      </c>
      <c r="CE51" s="59">
        <f t="shared" si="40"/>
        <v>297.06786598620607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5.5482228915734098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5.5482228915734098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8.9771428571428569</v>
      </c>
      <c r="N52" s="13">
        <f>IF('Données projet'!$A$36&gt;35,N51+M52-V51,IF(A52&lt;'Données projet'!$A$36,$K$205^A52,IF(A52='Données projet'!$A$36,'Données projet'!$B$36,N51+M52-V51)))</f>
        <v>135.24857142857141</v>
      </c>
      <c r="O52" s="13">
        <f>N52*VLOOKUP('Données projet'!$B$9,Paramètres!$A$1:$I$89,3,0)*VLOOKUP('Données projet'!$B$9,Paramètres!$A$1:$I$89,5,0)</f>
        <v>113.93339657142857</v>
      </c>
      <c r="P52" s="13">
        <f t="shared" si="33"/>
        <v>30.255820014498838</v>
      </c>
      <c r="Q52" s="20">
        <f t="shared" si="53"/>
        <v>251.12955222049018</v>
      </c>
      <c r="R52" s="59">
        <f t="shared" si="0"/>
        <v>544.46288555382353</v>
      </c>
      <c r="S52" s="59">
        <f ca="1">AVERAGE(OFFSET($R$3,0,0,'Données projet'!$E$9+1,1))-AVERAGE(OFFSET($H$3,0,0,'Données projet'!$E$9+1,1))</f>
        <v>360.95100301829234</v>
      </c>
      <c r="T52" s="59">
        <f t="shared" si="34"/>
        <v>249.85163866946402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4.3416078809186809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4.3416078809186809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660.14777322521934</v>
      </c>
      <c r="AN52" s="59">
        <f ca="1">AVERAGE(OFFSET($AM$3,0,0,'Données projet'!$E$10+1,1))-AVERAGE(OFFSET($H$3,0,0,'Données projet'!$E$10+1,1))</f>
        <v>581.88778927327667</v>
      </c>
      <c r="AO52" s="59">
        <f t="shared" si="36"/>
        <v>269.67340993773422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176.66335050000012</v>
      </c>
      <c r="BF52" s="13">
        <f t="shared" si="37"/>
        <v>44.579036670703012</v>
      </c>
      <c r="BG52" s="20">
        <f t="shared" si="7"/>
        <v>385.33049098897459</v>
      </c>
      <c r="BH52" s="59">
        <f t="shared" si="8"/>
        <v>678.66382432230785</v>
      </c>
      <c r="BI52" s="59">
        <f ca="1">AVERAGE(OFFSET($BH$3,0,0,'Données projet'!$E$11+1,1))-AVERAGE(OFFSET($H$3,0,0,'Données projet'!$E$11+1,1))</f>
        <v>609.60019207204277</v>
      </c>
      <c r="BJ52" s="59">
        <f t="shared" si="38"/>
        <v>281.42238288764503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5.1046917401513792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5.1046917401513792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188.24783250000013</v>
      </c>
      <c r="CA52" s="13">
        <f t="shared" si="39"/>
        <v>47.152364864692288</v>
      </c>
      <c r="CB52" s="20">
        <f t="shared" si="10"/>
        <v>409.98867707683922</v>
      </c>
      <c r="CC52" s="59">
        <f t="shared" si="11"/>
        <v>703.32201041017254</v>
      </c>
      <c r="CD52" s="59">
        <f ca="1">AVERAGE(OFFSET($CC$3,0,0,'Données projet'!$E$12+1,1))-AVERAGE(OFFSET($H$3,0,0,'Données projet'!$E$12+1,1))</f>
        <v>646.50767193970182</v>
      </c>
      <c r="CE52" s="59">
        <f t="shared" si="40"/>
        <v>297.06786598620607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5.4394256247514683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5.4394256247514683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8.9771428571428569</v>
      </c>
      <c r="N53" s="13">
        <f>IF('Données projet'!$A$36&gt;35,N52+M53-V52,IF(A53&lt;'Données projet'!$A$36,$K$205^A53,IF(A53='Données projet'!$A$36,'Données projet'!$B$36,N52+M53-V52)))</f>
        <v>144.22571428571428</v>
      </c>
      <c r="O53" s="13">
        <f>N53*VLOOKUP('Données projet'!$B$9,Paramètres!$A$1:$I$89,3,0)*VLOOKUP('Données projet'!$B$9,Paramètres!$A$1:$I$89,5,0)</f>
        <v>121.49574171428571</v>
      </c>
      <c r="P53" s="13">
        <f t="shared" si="33"/>
        <v>32.02360457917726</v>
      </c>
      <c r="Q53" s="20">
        <f t="shared" si="53"/>
        <v>267.37952812778133</v>
      </c>
      <c r="R53" s="59">
        <f t="shared" si="0"/>
        <v>560.7128614611147</v>
      </c>
      <c r="S53" s="59">
        <f ca="1">AVERAGE(OFFSET($R$3,0,0,'Données projet'!$E$9+1,1))-AVERAGE(OFFSET($H$3,0,0,'Données projet'!$E$9+1,1))</f>
        <v>360.95100301829234</v>
      </c>
      <c r="T53" s="59">
        <f t="shared" si="34"/>
        <v>249.85163866946402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4.2564715984931931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4.2564715984931931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678.21810657812716</v>
      </c>
      <c r="AN53" s="59">
        <f ca="1">AVERAGE(OFFSET($AM$3,0,0,'Données projet'!$E$10+1,1))-AVERAGE(OFFSET($H$3,0,0,'Données projet'!$E$10+1,1))</f>
        <v>581.88778927327667</v>
      </c>
      <c r="AO53" s="59">
        <f t="shared" si="36"/>
        <v>269.67340993773422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185.58103200000011</v>
      </c>
      <c r="BF53" s="13">
        <f t="shared" si="37"/>
        <v>46.561647751644131</v>
      </c>
      <c r="BG53" s="20">
        <f t="shared" si="7"/>
        <v>404.31516723411369</v>
      </c>
      <c r="BH53" s="59">
        <f t="shared" si="8"/>
        <v>697.64850056744694</v>
      </c>
      <c r="BI53" s="59">
        <f ca="1">AVERAGE(OFFSET($BH$3,0,0,'Données projet'!$E$11+1,1))-AVERAGE(OFFSET($H$3,0,0,'Données projet'!$E$11+1,1))</f>
        <v>609.60019207204277</v>
      </c>
      <c r="BJ53" s="59">
        <f t="shared" si="38"/>
        <v>281.42238288764503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9.8329246592918835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9.8329246592918835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197.75028000000015</v>
      </c>
      <c r="CA53" s="13">
        <f t="shared" si="39"/>
        <v>49.24942231714175</v>
      </c>
      <c r="CB53" s="20">
        <f t="shared" si="10"/>
        <v>430.19114820235546</v>
      </c>
      <c r="CC53" s="59">
        <f t="shared" si="11"/>
        <v>723.52448153568878</v>
      </c>
      <c r="CD53" s="59">
        <f ca="1">AVERAGE(OFFSET($CC$3,0,0,'Données projet'!$E$12+1,1))-AVERAGE(OFFSET($H$3,0,0,'Données projet'!$E$12+1,1))</f>
        <v>646.50767193970182</v>
      </c>
      <c r="CE53" s="59">
        <f t="shared" si="40"/>
        <v>297.06786598620607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10.477706604163481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10.477706604163481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8.9771428571428569</v>
      </c>
      <c r="N54" s="13">
        <f>IF('Données projet'!$A$36&gt;35,N53+M54-V53,IF(A54&lt;'Données projet'!$A$36,$K$205^A54,IF(A54='Données projet'!$A$36,'Données projet'!$B$36,N53+M54-V53)))</f>
        <v>153.20285714285714</v>
      </c>
      <c r="O54" s="13">
        <f>N54*VLOOKUP('Données projet'!$B$9,Paramètres!$A$1:$I$89,3,0)*VLOOKUP('Données projet'!$B$9,Paramètres!$A$1:$I$89,5,0)</f>
        <v>129.05808685714285</v>
      </c>
      <c r="P54" s="13">
        <f t="shared" si="33"/>
        <v>33.778618832279214</v>
      </c>
      <c r="Q54" s="20">
        <f t="shared" si="53"/>
        <v>283.60726240907678</v>
      </c>
      <c r="R54" s="59">
        <f t="shared" si="0"/>
        <v>576.9405957424101</v>
      </c>
      <c r="S54" s="59">
        <f ca="1">AVERAGE(OFFSET($R$3,0,0,'Données projet'!$E$9+1,1))-AVERAGE(OFFSET($H$3,0,0,'Données projet'!$E$9+1,1))</f>
        <v>360.95100301829234</v>
      </c>
      <c r="T54" s="59">
        <f t="shared" si="34"/>
        <v>249.85163866946402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4.1730047866380637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4.1730047866380637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627.98358832154099</v>
      </c>
      <c r="AN54" s="59">
        <f ca="1">AVERAGE(OFFSET($AM$3,0,0,'Données projet'!$E$10+1,1))-AVERAGE(OFFSET($H$3,0,0,'Données projet'!$E$10+1,1))</f>
        <v>581.88778927327667</v>
      </c>
      <c r="AO54" s="59">
        <f t="shared" si="36"/>
        <v>269.67340993773422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160.81445250000016</v>
      </c>
      <c r="BF54" s="13">
        <f t="shared" si="37"/>
        <v>41.026163121263572</v>
      </c>
      <c r="BG54" s="20">
        <f t="shared" si="7"/>
        <v>351.53907220703439</v>
      </c>
      <c r="BH54" s="59">
        <f t="shared" si="8"/>
        <v>644.87240554036771</v>
      </c>
      <c r="BI54" s="59">
        <f ca="1">AVERAGE(OFFSET($BH$3,0,0,'Données projet'!$E$11+1,1))-AVERAGE(OFFSET($H$3,0,0,'Données projet'!$E$11+1,1))</f>
        <v>609.60019207204277</v>
      </c>
      <c r="BJ54" s="59">
        <f t="shared" si="38"/>
        <v>281.42238288764503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9.6401070042150092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9.6401070042150092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171.35966250000016</v>
      </c>
      <c r="CA54" s="13">
        <f t="shared" si="39"/>
        <v>43.39440142643388</v>
      </c>
      <c r="CB54" s="20">
        <f t="shared" si="10"/>
        <v>374.0299946718726</v>
      </c>
      <c r="CC54" s="59">
        <f t="shared" si="11"/>
        <v>667.36332800520586</v>
      </c>
      <c r="CD54" s="59">
        <f ca="1">AVERAGE(OFFSET($CC$3,0,0,'Données projet'!$E$12+1,1))-AVERAGE(OFFSET($H$3,0,0,'Données projet'!$E$12+1,1))</f>
        <v>646.50767193970182</v>
      </c>
      <c r="CE54" s="59">
        <f t="shared" si="40"/>
        <v>297.06786598620607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10.272245168425828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10.272245168425828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162.18</v>
      </c>
      <c r="L55" s="12">
        <f>VLOOKUP(A55,'Données projet'!$A$35:$I$55,9,0)</f>
        <v>8.9771428571428569</v>
      </c>
      <c r="M55" s="12">
        <f t="array" ref="M55">INDEX(L:L,MIN(IF(ISNUMBER(L55:L251),ROW(L55:L251),"")))</f>
        <v>8.9771428571428569</v>
      </c>
      <c r="N55" s="13">
        <f>IF('Données projet'!$A$36&gt;35,N54+M55-V54,IF(A55&lt;'Données projet'!$A$36,$K$205^A55,IF(A55='Données projet'!$A$36,'Données projet'!$B$36,N54+M55-V54)))</f>
        <v>162.18</v>
      </c>
      <c r="O55" s="13">
        <f>N55*VLOOKUP('Données projet'!$B$9,Paramètres!$A$1:$I$89,3,0)*VLOOKUP('Données projet'!$B$9,Paramètres!$A$1:$I$89,5,0)</f>
        <v>136.62043200000002</v>
      </c>
      <c r="P55" s="13">
        <f t="shared" si="33"/>
        <v>35.521696309060069</v>
      </c>
      <c r="Q55" s="20">
        <f t="shared" si="53"/>
        <v>299.81420680494631</v>
      </c>
      <c r="R55" s="59">
        <f t="shared" si="0"/>
        <v>593.14754013827962</v>
      </c>
      <c r="S55" s="59">
        <f ca="1">AVERAGE(OFFSET($R$3,0,0,'Données projet'!$E$9+1,1))-AVERAGE(OFFSET($H$3,0,0,'Données projet'!$E$9+1,1))</f>
        <v>360.95100301829234</v>
      </c>
      <c r="T55" s="59">
        <f t="shared" si="34"/>
        <v>249.85163866946402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40.9</v>
      </c>
      <c r="W55" s="16">
        <f>IF(ISNA(VLOOKUP(A55,'Données projet'!$A$35:$I$55,5,0)),0%,VLOOKUP(A55,'Données projet'!$A$35:$I$55,5,0)*VLOOKUP('Données projet'!$B$9,Paramètres!$A$1:$I$89,7,0))</f>
        <v>0.129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9.004533587841566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9.004533587841566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646.44171372078893</v>
      </c>
      <c r="AN55" s="59">
        <f ca="1">AVERAGE(OFFSET($AM$3,0,0,'Données projet'!$E$10+1,1))-AVERAGE(OFFSET($H$3,0,0,'Données projet'!$E$10+1,1))</f>
        <v>581.88778927327667</v>
      </c>
      <c r="AO55" s="59">
        <f t="shared" si="36"/>
        <v>269.67340993773422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169.90580100000014</v>
      </c>
      <c r="BF55" s="13">
        <f t="shared" si="37"/>
        <v>43.068925462384662</v>
      </c>
      <c r="BG55" s="20">
        <f t="shared" si="7"/>
        <v>370.93098192198687</v>
      </c>
      <c r="BH55" s="59">
        <f t="shared" si="8"/>
        <v>664.26431525532018</v>
      </c>
      <c r="BI55" s="59">
        <f ca="1">AVERAGE(OFFSET($BH$3,0,0,'Données projet'!$E$11+1,1))-AVERAGE(OFFSET($H$3,0,0,'Données projet'!$E$11+1,1))</f>
        <v>609.60019207204277</v>
      </c>
      <c r="BJ55" s="59">
        <f t="shared" si="38"/>
        <v>281.42238288764503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9.4510703857470357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9.4510703857470357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181.04716500000015</v>
      </c>
      <c r="CA55" s="13">
        <f t="shared" si="39"/>
        <v>45.55508237501288</v>
      </c>
      <c r="CB55" s="20">
        <f t="shared" si="10"/>
        <v>394.66558084481431</v>
      </c>
      <c r="CC55" s="59">
        <f t="shared" si="11"/>
        <v>687.99891417814763</v>
      </c>
      <c r="CD55" s="59">
        <f ca="1">AVERAGE(OFFSET($CC$3,0,0,'Données projet'!$E$12+1,1))-AVERAGE(OFFSET($H$3,0,0,'Données projet'!$E$12+1,1))</f>
        <v>646.50767193970182</v>
      </c>
      <c r="CE55" s="59">
        <f t="shared" si="40"/>
        <v>297.06786598620607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10.070812706123888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10.070812706123888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8.757142857142858</v>
      </c>
      <c r="N56" s="13">
        <f>IF('Données projet'!$A$36&gt;35,N55+M56-V55,IF(A56&lt;'Données projet'!$A$36,$K$205^A56,IF(A56='Données projet'!$A$36,'Données projet'!$B$36,N55+M56-V55)))</f>
        <v>130.03714285714287</v>
      </c>
      <c r="O56" s="13">
        <f>N56*VLOOKUP('Données projet'!$B$9,Paramètres!$A$1:$I$89,3,0)*VLOOKUP('Données projet'!$B$9,Paramètres!$A$1:$I$89,5,0)</f>
        <v>109.54328914285718</v>
      </c>
      <c r="P56" s="13">
        <f t="shared" si="33"/>
        <v>29.223353890386761</v>
      </c>
      <c r="Q56" s="20">
        <f t="shared" si="53"/>
        <v>241.6852366162332</v>
      </c>
      <c r="R56" s="59">
        <f t="shared" si="0"/>
        <v>535.01856994956654</v>
      </c>
      <c r="S56" s="59">
        <f ca="1">AVERAGE(OFFSET($R$3,0,0,'Données projet'!$E$9+1,1))-AVERAGE(OFFSET($H$3,0,0,'Données projet'!$E$9+1,1))</f>
        <v>360.95100301829234</v>
      </c>
      <c r="T56" s="59">
        <f t="shared" si="34"/>
        <v>249.85163866946402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8.8279601764071689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8.8279601764071689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664.8787007958623</v>
      </c>
      <c r="AN56" s="59">
        <f ca="1">AVERAGE(OFFSET($AM$3,0,0,'Données projet'!$E$10+1,1))-AVERAGE(OFFSET($H$3,0,0,'Données projet'!$E$10+1,1))</f>
        <v>581.88778927327667</v>
      </c>
      <c r="AO56" s="59">
        <f t="shared" si="36"/>
        <v>269.67340993773422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178.99714950000015</v>
      </c>
      <c r="BF56" s="13">
        <f t="shared" si="37"/>
        <v>45.098997909899069</v>
      </c>
      <c r="BG56" s="20">
        <f t="shared" si="7"/>
        <v>390.30079007224117</v>
      </c>
      <c r="BH56" s="59">
        <f t="shared" si="8"/>
        <v>683.63412340557443</v>
      </c>
      <c r="BI56" s="59">
        <f ca="1">AVERAGE(OFFSET($BH$3,0,0,'Données projet'!$E$11+1,1))-AVERAGE(OFFSET($H$3,0,0,'Données projet'!$E$11+1,1))</f>
        <v>609.60019207204277</v>
      </c>
      <c r="BJ56" s="59">
        <f t="shared" si="38"/>
        <v>281.42238288764503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9.2657406600662657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9.2657406600662657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190.73466750000017</v>
      </c>
      <c r="CA56" s="13">
        <f t="shared" si="39"/>
        <v>47.70234090493684</v>
      </c>
      <c r="CB56" s="20">
        <f t="shared" si="10"/>
        <v>415.27778963859856</v>
      </c>
      <c r="CC56" s="59">
        <f t="shared" si="11"/>
        <v>708.61112297193188</v>
      </c>
      <c r="CD56" s="59">
        <f ca="1">AVERAGE(OFFSET($CC$3,0,0,'Données projet'!$E$12+1,1))-AVERAGE(OFFSET($H$3,0,0,'Données projet'!$E$12+1,1))</f>
        <v>646.50767193970182</v>
      </c>
      <c r="CE56" s="59">
        <f t="shared" si="40"/>
        <v>297.06786598620607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9.8733302115460191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9.8733302115460191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8.757142857142858</v>
      </c>
      <c r="N57" s="13">
        <f>IF('Données projet'!$A$36&gt;35,N56+M57-V56,IF(A57&lt;'Données projet'!$A$36,$K$205^A57,IF(A57='Données projet'!$A$36,'Données projet'!$B$36,N56+M57-V56)))</f>
        <v>138.79428571428573</v>
      </c>
      <c r="O57" s="13">
        <f>N57*VLOOKUP('Données projet'!$B$9,Paramètres!$A$1:$I$89,3,0)*VLOOKUP('Données projet'!$B$9,Paramètres!$A$1:$I$89,5,0)</f>
        <v>116.9203062857143</v>
      </c>
      <c r="P57" s="13">
        <f t="shared" si="33"/>
        <v>30.95562804985342</v>
      </c>
      <c r="Q57" s="20">
        <f t="shared" si="53"/>
        <v>257.55058563444715</v>
      </c>
      <c r="R57" s="59">
        <f t="shared" si="0"/>
        <v>550.88391896778046</v>
      </c>
      <c r="S57" s="59">
        <f ca="1">AVERAGE(OFFSET($R$3,0,0,'Données projet'!$E$9+1,1))-AVERAGE(OFFSET($H$3,0,0,'Données projet'!$E$9+1,1))</f>
        <v>360.95100301829234</v>
      </c>
      <c r="T57" s="59">
        <f t="shared" si="34"/>
        <v>249.85163866946402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8.6548492618718544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8.6548492618718544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683.2957456597228</v>
      </c>
      <c r="AN57" s="59">
        <f ca="1">AVERAGE(OFFSET($AM$3,0,0,'Données projet'!$E$10+1,1))-AVERAGE(OFFSET($H$3,0,0,'Données projet'!$E$10+1,1))</f>
        <v>581.88778927327667</v>
      </c>
      <c r="AO57" s="59">
        <f t="shared" si="36"/>
        <v>269.67340993773422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188.08849800000019</v>
      </c>
      <c r="BF57" s="13">
        <f t="shared" si="37"/>
        <v>47.117098521969908</v>
      </c>
      <c r="BG57" s="20">
        <f t="shared" si="7"/>
        <v>409.64974727576458</v>
      </c>
      <c r="BH57" s="59">
        <f t="shared" si="8"/>
        <v>702.9830806090979</v>
      </c>
      <c r="BI57" s="59">
        <f ca="1">AVERAGE(OFFSET($BH$3,0,0,'Données projet'!$E$11+1,1))-AVERAGE(OFFSET($H$3,0,0,'Données projet'!$E$11+1,1))</f>
        <v>609.60019207204277</v>
      </c>
      <c r="BJ57" s="59">
        <f t="shared" si="38"/>
        <v>281.42238288764503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9.0840451372661253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9.0840451372661253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200.42217000000019</v>
      </c>
      <c r="CA57" s="13">
        <f t="shared" si="39"/>
        <v>49.83693652432936</v>
      </c>
      <c r="CB57" s="20">
        <f t="shared" si="10"/>
        <v>435.8679438632073</v>
      </c>
      <c r="CC57" s="59">
        <f t="shared" si="11"/>
        <v>729.20127719654056</v>
      </c>
      <c r="CD57" s="59">
        <f ca="1">AVERAGE(OFFSET($CC$3,0,0,'Données projet'!$E$12+1,1))-AVERAGE(OFFSET($H$3,0,0,'Données projet'!$E$12+1,1))</f>
        <v>646.50767193970182</v>
      </c>
      <c r="CE57" s="59">
        <f t="shared" si="40"/>
        <v>297.06786598620607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9.6797202282343946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9.6797202282343946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8.757142857142858</v>
      </c>
      <c r="N58" s="13">
        <f>IF('Données projet'!$A$36&gt;35,N57+M58-V57,IF(A58&lt;'Données projet'!$A$36,$K$205^A58,IF(A58='Données projet'!$A$36,'Données projet'!$B$36,N57+M58-V57)))</f>
        <v>147.5514285714286</v>
      </c>
      <c r="O58" s="13">
        <f>N58*VLOOKUP('Données projet'!$B$9,Paramètres!$A$1:$I$89,3,0)*VLOOKUP('Données projet'!$B$9,Paramètres!$A$1:$I$89,5,0)</f>
        <v>124.29732342857146</v>
      </c>
      <c r="P58" s="13">
        <f t="shared" si="33"/>
        <v>32.675217782102486</v>
      </c>
      <c r="Q58" s="20">
        <f t="shared" si="53"/>
        <v>273.39384260859043</v>
      </c>
      <c r="R58" s="59">
        <f t="shared" si="0"/>
        <v>566.72717594192375</v>
      </c>
      <c r="S58" s="59">
        <f ca="1">AVERAGE(OFFSET($R$3,0,0,'Données projet'!$E$9+1,1))-AVERAGE(OFFSET($H$3,0,0,'Données projet'!$E$9+1,1))</f>
        <v>360.95100301829234</v>
      </c>
      <c r="T58" s="59">
        <f t="shared" si="34"/>
        <v>249.85163866946402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8.4851329467833452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8.4851329467833452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701.69392226286891</v>
      </c>
      <c r="AN58" s="59">
        <f ca="1">AVERAGE(OFFSET($AM$3,0,0,'Données projet'!$E$10+1,1))-AVERAGE(OFFSET($H$3,0,0,'Données projet'!$E$10+1,1))</f>
        <v>581.88778927327667</v>
      </c>
      <c r="AO58" s="59">
        <f t="shared" si="36"/>
        <v>269.67340993773422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197.17984650000017</v>
      </c>
      <c r="BF58" s="13">
        <f t="shared" si="37"/>
        <v>49.123872019410832</v>
      </c>
      <c r="BG58" s="20">
        <f t="shared" si="7"/>
        <v>428.97897642130755</v>
      </c>
      <c r="BH58" s="59">
        <f t="shared" si="8"/>
        <v>722.31230975464086</v>
      </c>
      <c r="BI58" s="59">
        <f ca="1">AVERAGE(OFFSET($BH$3,0,0,'Données projet'!$E$11+1,1))-AVERAGE(OFFSET($H$3,0,0,'Données projet'!$E$11+1,1))</f>
        <v>609.60019207204277</v>
      </c>
      <c r="BJ58" s="59">
        <f t="shared" si="38"/>
        <v>281.42238288764503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8.9059125528447698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8.9059125528447698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210.10967250000019</v>
      </c>
      <c r="CA58" s="13">
        <f t="shared" si="39"/>
        <v>51.959551170560943</v>
      </c>
      <c r="CB58" s="20">
        <f t="shared" si="10"/>
        <v>456.43723122622731</v>
      </c>
      <c r="CC58" s="59">
        <f t="shared" si="11"/>
        <v>749.77056455956063</v>
      </c>
      <c r="CD58" s="59">
        <f ca="1">AVERAGE(OFFSET($CC$3,0,0,'Données projet'!$E$12+1,1))-AVERAGE(OFFSET($H$3,0,0,'Données projet'!$E$12+1,1))</f>
        <v>646.50767193970182</v>
      </c>
      <c r="CE58" s="59">
        <f t="shared" si="40"/>
        <v>297.06786598620607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9.4899068186050819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9.4899068186050819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8.757142857142858</v>
      </c>
      <c r="N59" s="13">
        <f>IF('Données projet'!$A$36&gt;35,N58+M59-V58,IF(A59&lt;'Données projet'!$A$36,$K$205^A59,IF(A59='Données projet'!$A$36,'Données projet'!$B$36,N58+M59-V58)))</f>
        <v>156.30857142857147</v>
      </c>
      <c r="O59" s="13">
        <f>N59*VLOOKUP('Données projet'!$B$9,Paramètres!$A$1:$I$89,3,0)*VLOOKUP('Données projet'!$B$9,Paramètres!$A$1:$I$89,5,0)</f>
        <v>131.67434057142862</v>
      </c>
      <c r="P59" s="13">
        <f t="shared" si="33"/>
        <v>34.382961649798958</v>
      </c>
      <c r="Q59" s="20">
        <f t="shared" si="53"/>
        <v>289.21646803530473</v>
      </c>
      <c r="R59" s="59">
        <f t="shared" si="0"/>
        <v>582.5498013686381</v>
      </c>
      <c r="S59" s="59">
        <f ca="1">AVERAGE(OFFSET($R$3,0,0,'Données projet'!$E$9+1,1))-AVERAGE(OFFSET($H$3,0,0,'Données projet'!$E$9+1,1))</f>
        <v>360.95100301829234</v>
      </c>
      <c r="T59" s="59">
        <f t="shared" si="34"/>
        <v>249.85163866946402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8.3187446651169914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8.3187446651169914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720.07419992548193</v>
      </c>
      <c r="AN59" s="59">
        <f ca="1">AVERAGE(OFFSET($AM$3,0,0,'Données projet'!$E$10+1,1))-AVERAGE(OFFSET($H$3,0,0,'Données projet'!$E$10+1,1))</f>
        <v>581.88778927327667</v>
      </c>
      <c r="AO59" s="59">
        <f t="shared" si="36"/>
        <v>269.67340993773422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206.27119500000018</v>
      </c>
      <c r="BF59" s="13">
        <f t="shared" si="37"/>
        <v>51.11990031069643</v>
      </c>
      <c r="BG59" s="20">
        <f t="shared" si="7"/>
        <v>448.28949099946317</v>
      </c>
      <c r="BH59" s="59">
        <f t="shared" si="8"/>
        <v>741.62282433279643</v>
      </c>
      <c r="BI59" s="59">
        <f ca="1">AVERAGE(OFFSET($BH$3,0,0,'Données projet'!$E$11+1,1))-AVERAGE(OFFSET($H$3,0,0,'Données projet'!$E$11+1,1))</f>
        <v>609.60019207204277</v>
      </c>
      <c r="BJ59" s="59">
        <f t="shared" si="38"/>
        <v>281.42238288764503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8.7312730397537681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8.7312730397537681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219.79717500000021</v>
      </c>
      <c r="CA59" s="13">
        <f t="shared" si="39"/>
        <v>54.070800342815986</v>
      </c>
      <c r="CB59" s="20">
        <f t="shared" si="10"/>
        <v>476.98672372207147</v>
      </c>
      <c r="CC59" s="59">
        <f t="shared" si="11"/>
        <v>770.32005705540473</v>
      </c>
      <c r="CD59" s="59">
        <f ca="1">AVERAGE(OFFSET($CC$3,0,0,'Données projet'!$E$12+1,1))-AVERAGE(OFFSET($H$3,0,0,'Données projet'!$E$12+1,1))</f>
        <v>646.50767193970182</v>
      </c>
      <c r="CE59" s="59">
        <f t="shared" si="40"/>
        <v>297.06786598620607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9.3038155341638511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9.3038155341638511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8.757142857142858</v>
      </c>
      <c r="N60" s="13">
        <f>IF('Données projet'!$A$36&gt;35,N59+M60-V59,IF(A60&lt;'Données projet'!$A$36,$K$205^A60,IF(A60='Données projet'!$A$36,'Données projet'!$B$36,N59+M60-V59)))</f>
        <v>165.06571428571434</v>
      </c>
      <c r="O60" s="13">
        <f>N60*VLOOKUP('Données projet'!$B$9,Paramètres!$A$1:$I$89,3,0)*VLOOKUP('Données projet'!$B$9,Paramètres!$A$1:$I$89,5,0)</f>
        <v>139.05135771428579</v>
      </c>
      <c r="P60" s="13">
        <f t="shared" si="33"/>
        <v>36.079598948273173</v>
      </c>
      <c r="Q60" s="20">
        <f t="shared" si="53"/>
        <v>305.01974952062346</v>
      </c>
      <c r="R60" s="59">
        <f t="shared" si="0"/>
        <v>598.35308285395672</v>
      </c>
      <c r="S60" s="59">
        <f ca="1">AVERAGE(OFFSET($R$3,0,0,'Données projet'!$E$9+1,1))-AVERAGE(OFFSET($H$3,0,0,'Données projet'!$E$9+1,1))</f>
        <v>360.95100301829234</v>
      </c>
      <c r="T60" s="59">
        <f t="shared" si="34"/>
        <v>249.85163866946402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8.1556191561672833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8.1556191561672833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738.43745769141424</v>
      </c>
      <c r="AN60" s="59">
        <f ca="1">AVERAGE(OFFSET($AM$3,0,0,'Données projet'!$E$10+1,1))-AVERAGE(OFFSET($H$3,0,0,'Données projet'!$E$10+1,1))</f>
        <v>581.88778927327667</v>
      </c>
      <c r="AO60" s="59">
        <f t="shared" si="36"/>
        <v>269.67340993773422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215.36254350000016</v>
      </c>
      <c r="BF60" s="13">
        <f t="shared" si="37"/>
        <v>53.105711109039405</v>
      </c>
      <c r="BG60" s="20">
        <f t="shared" si="7"/>
        <v>467.58221011074392</v>
      </c>
      <c r="BH60" s="59">
        <f t="shared" si="8"/>
        <v>760.91554344407723</v>
      </c>
      <c r="BI60" s="59">
        <f ca="1">AVERAGE(OFFSET($BH$3,0,0,'Données projet'!$E$11+1,1))-AVERAGE(OFFSET($H$3,0,0,'Données projet'!$E$11+1,1))</f>
        <v>609.60019207204277</v>
      </c>
      <c r="BJ60" s="59">
        <f t="shared" si="38"/>
        <v>281.42238288764503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8.5600581009948957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8.5600581009948957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229.4846775000002</v>
      </c>
      <c r="CA60" s="13">
        <f t="shared" si="39"/>
        <v>56.171242216591338</v>
      </c>
      <c r="CB60" s="20">
        <f t="shared" si="10"/>
        <v>497.51739350639696</v>
      </c>
      <c r="CC60" s="59">
        <f t="shared" si="11"/>
        <v>790.85072683973021</v>
      </c>
      <c r="CD60" s="59">
        <f ca="1">AVERAGE(OFFSET($CC$3,0,0,'Données projet'!$E$12+1,1))-AVERAGE(OFFSET($H$3,0,0,'Données projet'!$E$12+1,1))</f>
        <v>646.50767193970182</v>
      </c>
      <c r="CE60" s="59">
        <f t="shared" si="40"/>
        <v>297.06786598620607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9.1213733863060362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9.1213733863060362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8.757142857142858</v>
      </c>
      <c r="N61" s="13">
        <f>IF('Données projet'!$A$36&gt;35,N60+M61-V60,IF(A61&lt;'Données projet'!$A$36,$K$205^A61,IF(A61='Données projet'!$A$36,'Données projet'!$B$36,N60+M61-V60)))</f>
        <v>173.8228571428572</v>
      </c>
      <c r="O61" s="13">
        <f>N61*VLOOKUP('Données projet'!$B$9,Paramètres!$A$1:$I$89,3,0)*VLOOKUP('Données projet'!$B$9,Paramètres!$A$1:$I$89,5,0)</f>
        <v>146.42837485714293</v>
      </c>
      <c r="P61" s="13">
        <f t="shared" si="33"/>
        <v>37.765786099604732</v>
      </c>
      <c r="Q61" s="20">
        <f t="shared" si="53"/>
        <v>320.80483033300214</v>
      </c>
      <c r="R61" s="59">
        <f t="shared" si="0"/>
        <v>614.13816366633546</v>
      </c>
      <c r="S61" s="59">
        <f ca="1">AVERAGE(OFFSET($R$3,0,0,'Données projet'!$E$9+1,1))-AVERAGE(OFFSET($H$3,0,0,'Données projet'!$E$9+1,1))</f>
        <v>360.95100301829234</v>
      </c>
      <c r="T61" s="59">
        <f t="shared" si="34"/>
        <v>249.85163866946402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7.9956924389513437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7.9956924389513437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756.7844961900862</v>
      </c>
      <c r="AN61" s="59">
        <f ca="1">AVERAGE(OFFSET($AM$3,0,0,'Données projet'!$E$10+1,1))-AVERAGE(OFFSET($H$3,0,0,'Données projet'!$E$10+1,1))</f>
        <v>581.88778927327667</v>
      </c>
      <c r="AO61" s="59">
        <f t="shared" si="36"/>
        <v>269.67340993773422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224.45389200000022</v>
      </c>
      <c r="BF61" s="13">
        <f t="shared" si="37"/>
        <v>55.081785053400523</v>
      </c>
      <c r="BG61" s="20">
        <f t="shared" si="7"/>
        <v>486.85797086800625</v>
      </c>
      <c r="BH61" s="59">
        <f t="shared" si="8"/>
        <v>780.19130420133956</v>
      </c>
      <c r="BI61" s="59">
        <f ca="1">AVERAGE(OFFSET($BH$3,0,0,'Données projet'!$E$11+1,1))-AVERAGE(OFFSET($H$3,0,0,'Données projet'!$E$11+1,1))</f>
        <v>609.60019207204277</v>
      </c>
      <c r="BJ61" s="59">
        <f t="shared" si="38"/>
        <v>281.42238288764503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14.489361717681856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14.489361717681856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239.1721800000002</v>
      </c>
      <c r="CA61" s="13">
        <f t="shared" si="39"/>
        <v>58.261385175767472</v>
      </c>
      <c r="CB61" s="20">
        <f t="shared" si="10"/>
        <v>518.0301260144621</v>
      </c>
      <c r="CC61" s="59">
        <f t="shared" si="11"/>
        <v>811.36345934779547</v>
      </c>
      <c r="CD61" s="59">
        <f ca="1">AVERAGE(OFFSET($CC$3,0,0,'Données projet'!$E$12+1,1))-AVERAGE(OFFSET($H$3,0,0,'Données projet'!$E$12+1,1))</f>
        <v>646.50767193970182</v>
      </c>
      <c r="CE61" s="59">
        <f t="shared" si="40"/>
        <v>297.06786598620607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15.439483797529846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15.439483797529846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182.58</v>
      </c>
      <c r="L62" s="12">
        <f>VLOOKUP(A62,'Données projet'!$A$35:$I$55,9,0)</f>
        <v>8.757142857142858</v>
      </c>
      <c r="M62" s="12">
        <f t="array" ref="M62">INDEX(L:L,MIN(IF(ISNUMBER(L62:L258),ROW(L62:L258),"")))</f>
        <v>8.757142857142858</v>
      </c>
      <c r="N62" s="13">
        <f>IF('Données projet'!$A$36&gt;35,N61+M62-V61,IF(A62&lt;'Données projet'!$A$36,$K$205^A62,IF(A62='Données projet'!$A$36,'Données projet'!$B$36,N61+M62-V61)))</f>
        <v>182.58000000000007</v>
      </c>
      <c r="O62" s="13">
        <f>N62*VLOOKUP('Données projet'!$B$9,Paramètres!$A$1:$I$89,3,0)*VLOOKUP('Données projet'!$B$9,Paramètres!$A$1:$I$89,5,0)</f>
        <v>153.80539200000007</v>
      </c>
      <c r="P62" s="13">
        <f t="shared" si="33"/>
        <v>39.442109649056263</v>
      </c>
      <c r="Q62" s="20">
        <f t="shared" si="53"/>
        <v>336.57273203877315</v>
      </c>
      <c r="R62" s="59">
        <f t="shared" si="0"/>
        <v>629.90606537210647</v>
      </c>
      <c r="S62" s="59">
        <f ca="1">AVERAGE(OFFSET($R$3,0,0,'Données projet'!$E$9+1,1))-AVERAGE(OFFSET($H$3,0,0,'Données projet'!$E$9+1,1))</f>
        <v>360.95100301829234</v>
      </c>
      <c r="T62" s="59">
        <f t="shared" si="34"/>
        <v>249.85163866946402</v>
      </c>
      <c r="U62" s="15">
        <f>IF(ISNA(VLOOKUP(A62,'Données projet'!$A$35:$I$55,3,0)),0,VLOOKUP(A62,'Données projet'!$A$35:$I$55,3,0))</f>
        <v>4</v>
      </c>
      <c r="V62" s="15">
        <f>IF(ISNA(VLOOKUP(A62,'Données projet'!$A$35:$I$55,4,0)),0,VLOOKUP(A62,'Données projet'!$A$35:$I$55,4,0))</f>
        <v>38.119999999999997</v>
      </c>
      <c r="W62" s="16">
        <f>IF(ISNA(VLOOKUP(A62,'Données projet'!$A$35:$I$55,5,0)),0%,VLOOKUP(A62,'Données projet'!$A$35:$I$55,5,0)*VLOOKUP('Données projet'!$B$9,Paramètres!$A$1:$I$89,7,0))</f>
        <v>0.129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12.418296420305392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12.418296420305392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688.18414616230984</v>
      </c>
      <c r="AN62" s="59">
        <f ca="1">AVERAGE(OFFSET($AM$3,0,0,'Données projet'!$E$10+1,1))-AVERAGE(OFFSET($H$3,0,0,'Données projet'!$E$10+1,1))</f>
        <v>581.88778927327667</v>
      </c>
      <c r="AO62" s="59">
        <f t="shared" si="36"/>
        <v>269.67340993773422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190.50318300000018</v>
      </c>
      <c r="BF62" s="13">
        <f t="shared" si="37"/>
        <v>47.651182338339787</v>
      </c>
      <c r="BG62" s="20">
        <f t="shared" si="7"/>
        <v>414.78551963094213</v>
      </c>
      <c r="BH62" s="59">
        <f t="shared" si="8"/>
        <v>708.11885296427545</v>
      </c>
      <c r="BI62" s="59">
        <f ca="1">AVERAGE(OFFSET($BH$3,0,0,'Données projet'!$E$11+1,1))-AVERAGE(OFFSET($H$3,0,0,'Données projet'!$E$11+1,1))</f>
        <v>609.60019207204277</v>
      </c>
      <c r="BJ62" s="59">
        <f t="shared" si="38"/>
        <v>281.42238288764503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14.205234172036118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14.205234172036118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202.99519500000022</v>
      </c>
      <c r="CA62" s="13">
        <f t="shared" si="39"/>
        <v>50.40185036856122</v>
      </c>
      <c r="CB62" s="20">
        <f t="shared" si="10"/>
        <v>441.33318735024449</v>
      </c>
      <c r="CC62" s="59">
        <f t="shared" si="11"/>
        <v>734.6665206835778</v>
      </c>
      <c r="CD62" s="59">
        <f ca="1">AVERAGE(OFFSET($CC$3,0,0,'Données projet'!$E$12+1,1))-AVERAGE(OFFSET($H$3,0,0,'Données projet'!$E$12+1,1))</f>
        <v>646.50767193970182</v>
      </c>
      <c r="CE62" s="59">
        <f t="shared" si="40"/>
        <v>297.06786598620607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15.136724937415535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15.136724937415535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8.5500000000000007</v>
      </c>
      <c r="N63" s="13">
        <f>IF('Données projet'!$A$36&gt;35,N62+M63-V62,IF(A63&lt;'Données projet'!$A$36,$K$205^A63,IF(A63='Données projet'!$A$36,'Données projet'!$B$36,N62+M63-V62)))</f>
        <v>153.01000000000008</v>
      </c>
      <c r="O63" s="13">
        <f>N63*VLOOKUP('Données projet'!$B$9,Paramètres!$A$1:$I$89,3,0)*VLOOKUP('Données projet'!$B$9,Paramètres!$A$1:$I$89,5,0)</f>
        <v>128.89562400000008</v>
      </c>
      <c r="P63" s="13">
        <f t="shared" si="33"/>
        <v>33.741043892711964</v>
      </c>
      <c r="Q63" s="20">
        <f t="shared" si="53"/>
        <v>283.25886324647348</v>
      </c>
      <c r="R63" s="59">
        <f t="shared" si="0"/>
        <v>576.5921965798068</v>
      </c>
      <c r="S63" s="59">
        <f ca="1">AVERAGE(OFFSET($R$3,0,0,'Données projet'!$E$9+1,1))-AVERAGE(OFFSET($H$3,0,0,'Données projet'!$E$9+1,1))</f>
        <v>360.95100301829234</v>
      </c>
      <c r="T63" s="59">
        <f t="shared" si="34"/>
        <v>249.85163866946402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12.174781201916108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12.174781201916108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705.99777172975462</v>
      </c>
      <c r="AN63" s="59">
        <f ca="1">AVERAGE(OFFSET($AM$3,0,0,'Données projet'!$E$10+1,1))-AVERAGE(OFFSET($H$3,0,0,'Données projet'!$E$10+1,1))</f>
        <v>581.88778927327667</v>
      </c>
      <c r="AO63" s="59">
        <f t="shared" si="36"/>
        <v>269.67340993773422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199.30786200000017</v>
      </c>
      <c r="BF63" s="13">
        <f t="shared" si="37"/>
        <v>49.59202606538728</v>
      </c>
      <c r="BG63" s="20">
        <f t="shared" si="7"/>
        <v>433.50063838054979</v>
      </c>
      <c r="BH63" s="59">
        <f t="shared" si="8"/>
        <v>726.8339717138831</v>
      </c>
      <c r="BI63" s="59">
        <f ca="1">AVERAGE(OFFSET($BH$3,0,0,'Données projet'!$E$11+1,1))-AVERAGE(OFFSET($H$3,0,0,'Données projet'!$E$11+1,1))</f>
        <v>609.60019207204277</v>
      </c>
      <c r="BJ63" s="59">
        <f t="shared" si="38"/>
        <v>281.42238288764503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13.926678194259802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13.926678194259802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212.3772300000002</v>
      </c>
      <c r="CA63" s="13">
        <f t="shared" si="39"/>
        <v>52.454729443519689</v>
      </c>
      <c r="CB63" s="20">
        <f t="shared" si="10"/>
        <v>461.24899603079712</v>
      </c>
      <c r="CC63" s="59">
        <f t="shared" si="11"/>
        <v>754.58232936413037</v>
      </c>
      <c r="CD63" s="59">
        <f ca="1">AVERAGE(OFFSET($CC$3,0,0,'Données projet'!$E$12+1,1))-AVERAGE(OFFSET($H$3,0,0,'Données projet'!$E$12+1,1))</f>
        <v>646.50767193970182</v>
      </c>
      <c r="CE63" s="59">
        <f t="shared" si="40"/>
        <v>297.06786598620607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14.839902993883396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14.839902993883396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8.5500000000000007</v>
      </c>
      <c r="N64" s="13">
        <f>IF('Données projet'!$A$36&gt;35,N63+M64-V63,IF(A64&lt;'Données projet'!$A$36,$K$205^A64,IF(A64='Données projet'!$A$36,'Données projet'!$B$36,N63+M64-V63)))</f>
        <v>161.56000000000009</v>
      </c>
      <c r="O64" s="13">
        <f>N64*VLOOKUP('Données projet'!$B$9,Paramètres!$A$1:$I$89,3,0)*VLOOKUP('Données projet'!$B$9,Paramètres!$A$1:$I$89,5,0)</f>
        <v>136.09814400000008</v>
      </c>
      <c r="P64" s="13">
        <f t="shared" si="33"/>
        <v>35.401679921027657</v>
      </c>
      <c r="Q64" s="20">
        <f t="shared" si="53"/>
        <v>298.69552666245664</v>
      </c>
      <c r="R64" s="59">
        <f t="shared" si="0"/>
        <v>592.02885999578996</v>
      </c>
      <c r="S64" s="59">
        <f ca="1">AVERAGE(OFFSET($R$3,0,0,'Données projet'!$E$9+1,1))-AVERAGE(OFFSET($H$3,0,0,'Données projet'!$E$9+1,1))</f>
        <v>360.95100301829234</v>
      </c>
      <c r="T64" s="59">
        <f t="shared" si="34"/>
        <v>249.85163866946402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11.936041168429821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11.936041168429821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723.79480989823026</v>
      </c>
      <c r="AN64" s="59">
        <f ca="1">AVERAGE(OFFSET($AM$3,0,0,'Données projet'!$E$10+1,1))-AVERAGE(OFFSET($H$3,0,0,'Données projet'!$E$10+1,1))</f>
        <v>581.88778927327667</v>
      </c>
      <c r="AO64" s="59">
        <f t="shared" si="36"/>
        <v>269.67340993773422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208.11254100000016</v>
      </c>
      <c r="BF64" s="13">
        <f t="shared" si="37"/>
        <v>51.522911939277137</v>
      </c>
      <c r="BG64" s="20">
        <f t="shared" si="7"/>
        <v>452.19841386924122</v>
      </c>
      <c r="BH64" s="59">
        <f t="shared" si="8"/>
        <v>745.53174720257448</v>
      </c>
      <c r="BI64" s="59">
        <f ca="1">AVERAGE(OFFSET($BH$3,0,0,'Données projet'!$E$11+1,1))-AVERAGE(OFFSET($H$3,0,0,'Données projet'!$E$11+1,1))</f>
        <v>609.60019207204277</v>
      </c>
      <c r="BJ64" s="59">
        <f t="shared" si="38"/>
        <v>281.42238288764503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13.653584529305309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13.653584529305309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221.7592650000002</v>
      </c>
      <c r="CA64" s="13">
        <f t="shared" si="39"/>
        <v>54.497075847509379</v>
      </c>
      <c r="CB64" s="20">
        <f t="shared" si="10"/>
        <v>481.14646030941248</v>
      </c>
      <c r="CC64" s="59">
        <f t="shared" si="11"/>
        <v>774.47979364274579</v>
      </c>
      <c r="CD64" s="59">
        <f ca="1">AVERAGE(OFFSET($CC$3,0,0,'Données projet'!$E$12+1,1))-AVERAGE(OFFSET($H$3,0,0,'Données projet'!$E$12+1,1))</f>
        <v>646.50767193970182</v>
      </c>
      <c r="CE64" s="59">
        <f t="shared" si="40"/>
        <v>297.06786598620607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14.548901547620412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14.548901547620412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8.5500000000000007</v>
      </c>
      <c r="N65" s="13">
        <f>IF('Données projet'!$A$36&gt;35,N64+M65-V64,IF(A65&lt;'Données projet'!$A$36,$K$205^A65,IF(A65='Données projet'!$A$36,'Données projet'!$B$36,N64+M65-V64)))</f>
        <v>170.1100000000001</v>
      </c>
      <c r="O65" s="13">
        <f>N65*VLOOKUP('Données projet'!$B$9,Paramètres!$A$1:$I$89,3,0)*VLOOKUP('Données projet'!$B$9,Paramètres!$A$1:$I$89,5,0)</f>
        <v>143.3006640000001</v>
      </c>
      <c r="P65" s="13">
        <f t="shared" si="33"/>
        <v>37.052112739725779</v>
      </c>
      <c r="Q65" s="20">
        <f t="shared" si="53"/>
        <v>314.11441948835591</v>
      </c>
      <c r="R65" s="59">
        <f t="shared" si="0"/>
        <v>607.44775282168916</v>
      </c>
      <c r="S65" s="59">
        <f ca="1">AVERAGE(OFFSET($R$3,0,0,'Données projet'!$E$9+1,1))-AVERAGE(OFFSET($H$3,0,0,'Données projet'!$E$9+1,1))</f>
        <v>360.95100301829234</v>
      </c>
      <c r="T65" s="59">
        <f t="shared" si="34"/>
        <v>249.85163866946402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11.701982681383159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11.701982681383159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741.57604267156762</v>
      </c>
      <c r="AN65" s="59">
        <f ca="1">AVERAGE(OFFSET($AM$3,0,0,'Données projet'!$E$10+1,1))-AVERAGE(OFFSET($H$3,0,0,'Données projet'!$E$10+1,1))</f>
        <v>581.88778927327667</v>
      </c>
      <c r="AO65" s="59">
        <f t="shared" si="36"/>
        <v>269.67340993773422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216.91722000000019</v>
      </c>
      <c r="BF65" s="13">
        <f t="shared" si="37"/>
        <v>53.444309417537319</v>
      </c>
      <c r="BG65" s="20">
        <f t="shared" si="7"/>
        <v>470.87966373554445</v>
      </c>
      <c r="BH65" s="59">
        <f t="shared" si="8"/>
        <v>764.21299706887771</v>
      </c>
      <c r="BI65" s="59">
        <f ca="1">AVERAGE(OFFSET($BH$3,0,0,'Données projet'!$E$11+1,1))-AVERAGE(OFFSET($H$3,0,0,'Données projet'!$E$11+1,1))</f>
        <v>609.60019207204277</v>
      </c>
      <c r="BJ65" s="59">
        <f t="shared" si="38"/>
        <v>281.42238288764503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13.385846064549886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13.385846064549886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231.1413000000002</v>
      </c>
      <c r="CA65" s="13">
        <f t="shared" si="39"/>
        <v>56.529386137528874</v>
      </c>
      <c r="CB65" s="20">
        <f t="shared" si="10"/>
        <v>501.02644502286307</v>
      </c>
      <c r="CC65" s="59">
        <f t="shared" si="11"/>
        <v>794.35977835619633</v>
      </c>
      <c r="CD65" s="59">
        <f ca="1">AVERAGE(OFFSET($CC$3,0,0,'Données projet'!$E$12+1,1))-AVERAGE(OFFSET($H$3,0,0,'Données projet'!$E$12+1,1))</f>
        <v>646.50767193970182</v>
      </c>
      <c r="CE65" s="59">
        <f t="shared" si="40"/>
        <v>297.06786598620607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14.26360646222529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14.26360646222529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8.5500000000000007</v>
      </c>
      <c r="N66" s="13">
        <f>IF('Données projet'!$A$36&gt;35,N65+M66-V65,IF(A66&lt;'Données projet'!$A$36,$K$205^A66,IF(A66='Données projet'!$A$36,'Données projet'!$B$36,N65+M66-V65)))</f>
        <v>178.66000000000011</v>
      </c>
      <c r="O66" s="13">
        <f>N66*VLOOKUP('Données projet'!$B$9,Paramètres!$A$1:$I$89,3,0)*VLOOKUP('Données projet'!$B$9,Paramètres!$A$1:$I$89,5,0)</f>
        <v>150.50318400000012</v>
      </c>
      <c r="P66" s="13">
        <f t="shared" si="33"/>
        <v>38.692913693042001</v>
      </c>
      <c r="Q66" s="20">
        <f t="shared" si="53"/>
        <v>329.5165368153817</v>
      </c>
      <c r="R66" s="59">
        <f t="shared" si="0"/>
        <v>622.84987014871501</v>
      </c>
      <c r="S66" s="59">
        <f ca="1">AVERAGE(OFFSET($R$3,0,0,'Données projet'!$E$9+1,1))-AVERAGE(OFFSET($H$3,0,0,'Données projet'!$E$9+1,1))</f>
        <v>360.95100301829234</v>
      </c>
      <c r="T66" s="59">
        <f t="shared" si="34"/>
        <v>249.85163866946402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11.472513938505902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11.472513938505902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759.34218497774941</v>
      </c>
      <c r="AN66" s="59">
        <f ca="1">AVERAGE(OFFSET($AM$3,0,0,'Données projet'!$E$10+1,1))-AVERAGE(OFFSET($H$3,0,0,'Données projet'!$E$10+1,1))</f>
        <v>581.88778927327667</v>
      </c>
      <c r="AO66" s="59">
        <f t="shared" si="36"/>
        <v>269.67340993773422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225.72189900000018</v>
      </c>
      <c r="BF66" s="13">
        <f t="shared" si="37"/>
        <v>55.356647690295091</v>
      </c>
      <c r="BG66" s="20">
        <f t="shared" si="7"/>
        <v>489.54513548559765</v>
      </c>
      <c r="BH66" s="59">
        <f t="shared" si="8"/>
        <v>782.87846881893097</v>
      </c>
      <c r="BI66" s="59">
        <f ca="1">AVERAGE(OFFSET($BH$3,0,0,'Données projet'!$E$11+1,1))-AVERAGE(OFFSET($H$3,0,0,'Données projet'!$E$11+1,1))</f>
        <v>609.60019207204277</v>
      </c>
      <c r="BJ66" s="59">
        <f t="shared" si="38"/>
        <v>281.42238288764503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13.123357787783979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13.123357787783979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240.52333500000023</v>
      </c>
      <c r="CA66" s="13">
        <f t="shared" si="39"/>
        <v>58.552114278737164</v>
      </c>
      <c r="CB66" s="20">
        <f t="shared" si="10"/>
        <v>520.88974082713423</v>
      </c>
      <c r="CC66" s="59">
        <f t="shared" si="11"/>
        <v>814.2230741604676</v>
      </c>
      <c r="CD66" s="59">
        <f ca="1">AVERAGE(OFFSET($CC$3,0,0,'Données projet'!$E$12+1,1))-AVERAGE(OFFSET($H$3,0,0,'Données projet'!$E$12+1,1))</f>
        <v>646.50767193970182</v>
      </c>
      <c r="CE66" s="59">
        <f t="shared" si="40"/>
        <v>297.06786598620607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13.983905839441947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13.983905839441947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8.5500000000000007</v>
      </c>
      <c r="N67" s="13">
        <f>IF('Données projet'!$A$36&gt;35,N66+M67-V66,IF(A67&lt;'Données projet'!$A$36,$K$205^A67,IF(A67='Données projet'!$A$36,'Données projet'!$B$36,N66+M67-V66)))</f>
        <v>187.21000000000012</v>
      </c>
      <c r="O67" s="13">
        <f>N67*VLOOKUP('Données projet'!$B$9,Paramètres!$A$1:$I$89,3,0)*VLOOKUP('Données projet'!$B$9,Paramètres!$A$1:$I$89,5,0)</f>
        <v>157.70570400000011</v>
      </c>
      <c r="P67" s="13">
        <f t="shared" si="33"/>
        <v>40.324596350517368</v>
      </c>
      <c r="Q67" s="20">
        <f t="shared" ref="Q67:Q98" si="54">(O67+P67)*0.475*44/12</f>
        <v>344.90277311048459</v>
      </c>
      <c r="R67" s="59">
        <f t="shared" ref="R67:R130" si="55">Q67+(I67+J67)*44/12</f>
        <v>638.2361064438179</v>
      </c>
      <c r="S67" s="59">
        <f ca="1">AVERAGE(OFFSET($R$3,0,0,'Données projet'!$E$9+1,1))-AVERAGE(OFFSET($H$3,0,0,'Données projet'!$E$9+1,1))</f>
        <v>360.95100301829234</v>
      </c>
      <c r="T67" s="59">
        <f t="shared" si="34"/>
        <v>249.85163866946402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11.247544937714354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11.247544937714354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777.09389281273434</v>
      </c>
      <c r="AN67" s="59">
        <f ca="1">AVERAGE(OFFSET($AM$3,0,0,'Données projet'!$E$10+1,1))-AVERAGE(OFFSET($H$3,0,0,'Données projet'!$E$10+1,1))</f>
        <v>581.88778927327667</v>
      </c>
      <c r="AO67" s="59">
        <f t="shared" si="36"/>
        <v>269.67340993773422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234.52657800000017</v>
      </c>
      <c r="BF67" s="13">
        <f t="shared" si="37"/>
        <v>57.260320569228661</v>
      </c>
      <c r="BG67" s="20">
        <f t="shared" si="7"/>
        <v>508.19551500807347</v>
      </c>
      <c r="BH67" s="59">
        <f t="shared" si="8"/>
        <v>801.52884834140673</v>
      </c>
      <c r="BI67" s="59">
        <f ca="1">AVERAGE(OFFSET($BH$3,0,0,'Données projet'!$E$11+1,1))-AVERAGE(OFFSET($H$3,0,0,'Données projet'!$E$11+1,1))</f>
        <v>609.60019207204277</v>
      </c>
      <c r="BJ67" s="59">
        <f t="shared" si="38"/>
        <v>281.42238288764503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12.86601674602341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12.86601674602341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249.9053700000002</v>
      </c>
      <c r="CA67" s="13">
        <f t="shared" si="39"/>
        <v>60.565676815620975</v>
      </c>
      <c r="CB67" s="20">
        <f t="shared" si="10"/>
        <v>540.73707320387359</v>
      </c>
      <c r="CC67" s="59">
        <f t="shared" si="11"/>
        <v>834.07040653720696</v>
      </c>
      <c r="CD67" s="59">
        <f ca="1">AVERAGE(OFFSET($CC$3,0,0,'Données projet'!$E$12+1,1))-AVERAGE(OFFSET($H$3,0,0,'Données projet'!$E$12+1,1))</f>
        <v>646.50767193970182</v>
      </c>
      <c r="CE67" s="59">
        <f t="shared" si="40"/>
        <v>297.06786598620607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13.70968997527085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13.70968997527085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8.5500000000000007</v>
      </c>
      <c r="N68" s="13">
        <f>IF('Données projet'!$A$36&gt;35,N67+M68-V67,IF(A68&lt;'Données projet'!$A$36,$K$205^A68,IF(A68='Données projet'!$A$36,'Données projet'!$B$36,N67+M68-V67)))</f>
        <v>195.76000000000013</v>
      </c>
      <c r="O68" s="13">
        <f>N68*VLOOKUP('Données projet'!$B$9,Paramètres!$A$1:$I$89,3,0)*VLOOKUP('Données projet'!$B$9,Paramètres!$A$1:$I$89,5,0)</f>
        <v>164.90822400000013</v>
      </c>
      <c r="P68" s="13">
        <f t="shared" si="33"/>
        <v>41.947624720052197</v>
      </c>
      <c r="Q68" s="20">
        <f t="shared" si="54"/>
        <v>360.27393652075779</v>
      </c>
      <c r="R68" s="59">
        <f t="shared" si="55"/>
        <v>653.6072698540911</v>
      </c>
      <c r="S68" s="59">
        <f ca="1">AVERAGE(OFFSET($R$3,0,0,'Données projet'!$E$9+1,1))-AVERAGE(OFFSET($H$3,0,0,'Données projet'!$E$9+1,1))</f>
        <v>360.95100301829234</v>
      </c>
      <c r="T68" s="59">
        <f t="shared" si="34"/>
        <v>249.85163866946402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11.026987441810787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11.026987441810787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794.83177012694159</v>
      </c>
      <c r="AN68" s="59">
        <f ca="1">AVERAGE(OFFSET($AM$3,0,0,'Données projet'!$E$10+1,1))-AVERAGE(OFFSET($H$3,0,0,'Données projet'!$E$10+1,1))</f>
        <v>581.88778927327667</v>
      </c>
      <c r="AO68" s="59">
        <f t="shared" si="36"/>
        <v>269.67340993773422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243.33125700000016</v>
      </c>
      <c r="BF68" s="13">
        <f t="shared" si="37"/>
        <v>59.155690621706064</v>
      </c>
      <c r="BG68" s="20">
        <f t="shared" ref="BG68:BG131" si="61">(BE68+BF68)*0.475*44/12</f>
        <v>526.83143377447163</v>
      </c>
      <c r="BH68" s="59">
        <f t="shared" ref="BH68:BH131" si="62">BG68+(AY68+AZ68)*44/12</f>
        <v>820.16476710780489</v>
      </c>
      <c r="BI68" s="59">
        <f ca="1">AVERAGE(OFFSET($BH$3,0,0,'Données projet'!$E$11+1,1))-AVERAGE(OFFSET($H$3,0,0,'Données projet'!$E$11+1,1))</f>
        <v>609.60019207204277</v>
      </c>
      <c r="BJ68" s="59">
        <f t="shared" si="38"/>
        <v>281.42238288764503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12.61372200512923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12.61372200512923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259.28740500000021</v>
      </c>
      <c r="CA68" s="13">
        <f t="shared" si="39"/>
        <v>62.570457244776364</v>
      </c>
      <c r="CB68" s="20">
        <f t="shared" ref="CB68:CB131" si="64">(BZ68+CA68)*0.475*44/12</f>
        <v>560.56911007631913</v>
      </c>
      <c r="CC68" s="59">
        <f t="shared" ref="CC68:CC131" si="65">CB68+(BT68+BU68)*44/12</f>
        <v>853.90244340965251</v>
      </c>
      <c r="CD68" s="59">
        <f ca="1">AVERAGE(OFFSET($CC$3,0,0,'Données projet'!$E$12+1,1))-AVERAGE(OFFSET($H$3,0,0,'Données projet'!$E$12+1,1))</f>
        <v>646.50767193970182</v>
      </c>
      <c r="CE68" s="59">
        <f t="shared" si="40"/>
        <v>297.06786598620607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13.440851316940986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13.440851316940986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8.5500000000000007</v>
      </c>
      <c r="N69" s="13">
        <f>IF('Données projet'!$A$36&gt;35,N68+M69-V68,IF(A69&lt;'Données projet'!$A$36,$K$205^A69,IF(A69='Données projet'!$A$36,'Données projet'!$B$36,N68+M69-V68)))</f>
        <v>204.31000000000014</v>
      </c>
      <c r="O69" s="13">
        <f>N69*VLOOKUP('Données projet'!$B$9,Paramètres!$A$1:$I$89,3,0)*VLOOKUP('Données projet'!$B$9,Paramètres!$A$1:$I$89,5,0)</f>
        <v>172.11074400000012</v>
      </c>
      <c r="P69" s="13">
        <f t="shared" ref="P69:P132" si="87">EXP(-1.0587+0.8836*LN(O69)+0.284)</f>
        <v>43.562419985615136</v>
      </c>
      <c r="Q69" s="20">
        <f t="shared" si="54"/>
        <v>375.63076060827984</v>
      </c>
      <c r="R69" s="59">
        <f t="shared" si="55"/>
        <v>668.9640939416131</v>
      </c>
      <c r="S69" s="59">
        <f ca="1">AVERAGE(OFFSET($R$3,0,0,'Données projet'!$E$9+1,1))-AVERAGE(OFFSET($H$3,0,0,'Données projet'!$E$9+1,1))</f>
        <v>360.95100301829234</v>
      </c>
      <c r="T69" s="59">
        <f t="shared" ref="T69:T132" si="88">$T$3</f>
        <v>249.85163866946402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10.8107549438751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10.8107549438751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812.55637468700274</v>
      </c>
      <c r="AN69" s="59">
        <f ca="1">AVERAGE(OFFSET($AM$3,0,0,'Données projet'!$E$10+1,1))-AVERAGE(OFFSET($H$3,0,0,'Données projet'!$E$10+1,1))</f>
        <v>581.88778927327667</v>
      </c>
      <c r="AO69" s="59">
        <f t="shared" ref="AO69:AO132" si="90">$AO$3</f>
        <v>269.67340993773422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252.13593600000013</v>
      </c>
      <c r="BF69" s="13">
        <f t="shared" ref="BF69:BF132" si="91">EXP(-1.0587+0.8836*LN(BE69)+0.284)</f>
        <v>61.043092689749741</v>
      </c>
      <c r="BG69" s="20">
        <f t="shared" si="61"/>
        <v>545.45347496798104</v>
      </c>
      <c r="BH69" s="59">
        <f t="shared" si="62"/>
        <v>838.7868083013143</v>
      </c>
      <c r="BI69" s="59">
        <f ca="1">AVERAGE(OFFSET($BH$3,0,0,'Données projet'!$E$11+1,1))-AVERAGE(OFFSET($H$3,0,0,'Données projet'!$E$11+1,1))</f>
        <v>609.60019207204277</v>
      </c>
      <c r="BJ69" s="59">
        <f t="shared" ref="BJ69:BJ132" si="92">$BJ$3</f>
        <v>281.42238288764503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25.912304378491598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25.912304378491598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268.66944000000018</v>
      </c>
      <c r="CA69" s="13">
        <f t="shared" ref="CA69:CA132" si="93">EXP(-1.0587+0.8836*LN(BZ69)+0.284)</f>
        <v>64.566809737006352</v>
      </c>
      <c r="CB69" s="20">
        <f t="shared" si="64"/>
        <v>580.38646829195295</v>
      </c>
      <c r="CC69" s="59">
        <f t="shared" si="65"/>
        <v>873.71980162528621</v>
      </c>
      <c r="CD69" s="59">
        <f ca="1">AVERAGE(OFFSET($CC$3,0,0,'Données projet'!$E$12+1,1))-AVERAGE(OFFSET($H$3,0,0,'Données projet'!$E$12+1,1))</f>
        <v>646.50767193970182</v>
      </c>
      <c r="CE69" s="59">
        <f t="shared" ref="CE69:CE132" si="94">$CE$3</f>
        <v>297.06786598620607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27.611471878720558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27.611471878720558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212.86</v>
      </c>
      <c r="L70" s="12">
        <f>VLOOKUP(A70,'Données projet'!$A$35:$I$55,9,0)</f>
        <v>8.5500000000000007</v>
      </c>
      <c r="M70" s="12">
        <f t="array" ref="M70">INDEX(L:L,MIN(IF(ISNUMBER(L70:L266),ROW(L70:L266),"")))</f>
        <v>8.5500000000000007</v>
      </c>
      <c r="N70" s="13">
        <f>IF('Données projet'!$A$36&gt;35,N69+M70-V69,IF(A70&lt;'Données projet'!$A$36,$K$205^A70,IF(A70='Données projet'!$A$36,'Données projet'!$B$36,N69+M70-V69)))</f>
        <v>212.86000000000016</v>
      </c>
      <c r="O70" s="13">
        <f>N70*VLOOKUP('Données projet'!$B$9,Paramètres!$A$1:$I$89,3,0)*VLOOKUP('Données projet'!$B$9,Paramètres!$A$1:$I$89,5,0)</f>
        <v>179.31326400000015</v>
      </c>
      <c r="P70" s="13">
        <f t="shared" si="87"/>
        <v>45.169366085324434</v>
      </c>
      <c r="Q70" s="20">
        <f t="shared" si="54"/>
        <v>390.97391406527368</v>
      </c>
      <c r="R70" s="59">
        <f t="shared" si="55"/>
        <v>684.30724739860693</v>
      </c>
      <c r="S70" s="59">
        <f ca="1">AVERAGE(OFFSET($R$3,0,0,'Données projet'!$E$9+1,1))-AVERAGE(OFFSET($H$3,0,0,'Données projet'!$E$9+1,1))</f>
        <v>360.95100301829234</v>
      </c>
      <c r="T70" s="59">
        <f t="shared" si="88"/>
        <v>249.85163866946402</v>
      </c>
      <c r="U70" s="15">
        <f>IF(ISNA(VLOOKUP(A70,'Données projet'!$A$35:$I$55,3,0)),0,VLOOKUP(A70,'Données projet'!$A$35:$I$55,3,0))</f>
        <v>5</v>
      </c>
      <c r="V70" s="15">
        <f>IF(ISNA(VLOOKUP(A70,'Données projet'!$A$35:$I$55,4,0)),0,VLOOKUP(A70,'Données projet'!$A$35:$I$55,4,0))</f>
        <v>38.229999999999997</v>
      </c>
      <c r="W70" s="16">
        <f>IF(ISNA(VLOOKUP(A70,'Données projet'!$A$35:$I$55,5,0)),0%,VLOOKUP(A70,'Données projet'!$A$35:$I$55,5,0)*VLOOKUP('Données projet'!$B$9,Paramètres!$A$1:$I$89,7,0))</f>
        <v>0.25800000000000001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19.783980724987487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19.783980724987487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733.82597458691498</v>
      </c>
      <c r="AN70" s="59">
        <f ca="1">AVERAGE(OFFSET($AM$3,0,0,'Données projet'!$E$10+1,1))-AVERAGE(OFFSET($H$3,0,0,'Données projet'!$E$10+1,1))</f>
        <v>581.88778927327667</v>
      </c>
      <c r="AO70" s="59">
        <f t="shared" si="90"/>
        <v>269.67340993773422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213.07870350000013</v>
      </c>
      <c r="BF70" s="13">
        <f t="shared" si="91"/>
        <v>52.607788941489872</v>
      </c>
      <c r="BG70" s="20">
        <f t="shared" si="61"/>
        <v>462.73730766892845</v>
      </c>
      <c r="BH70" s="59">
        <f t="shared" si="62"/>
        <v>756.07064100226171</v>
      </c>
      <c r="BI70" s="59">
        <f ca="1">AVERAGE(OFFSET($BH$3,0,0,'Données projet'!$E$11+1,1))-AVERAGE(OFFSET($H$3,0,0,'Données projet'!$E$11+1,1))</f>
        <v>609.60019207204277</v>
      </c>
      <c r="BJ70" s="59">
        <f t="shared" si="92"/>
        <v>281.42238288764503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25.40417989457444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25.40417989457444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227.05107750000016</v>
      </c>
      <c r="CA70" s="13">
        <f t="shared" si="93"/>
        <v>55.644577455036639</v>
      </c>
      <c r="CB70" s="20">
        <f t="shared" si="64"/>
        <v>492.36159904668904</v>
      </c>
      <c r="CC70" s="59">
        <f t="shared" si="65"/>
        <v>785.69493238002235</v>
      </c>
      <c r="CD70" s="59">
        <f ca="1">AVERAGE(OFFSET($CC$3,0,0,'Données projet'!$E$12+1,1))-AVERAGE(OFFSET($H$3,0,0,'Données projet'!$E$12+1,1))</f>
        <v>646.50767193970182</v>
      </c>
      <c r="CE70" s="59">
        <f t="shared" si="94"/>
        <v>297.06786598620607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27.070027756513749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27.070027756513749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8.4087499999999977</v>
      </c>
      <c r="N71" s="13">
        <f>IF('Données projet'!$A$36&gt;35,N70+M71-V70,IF(A71&lt;'Données projet'!$A$36,$K$205^A71,IF(A71='Données projet'!$A$36,'Données projet'!$B$36,N70+M71-V70)))</f>
        <v>183.03875000000016</v>
      </c>
      <c r="O71" s="13">
        <f>N71*VLOOKUP('Données projet'!$B$9,Paramètres!$A$1:$I$89,3,0)*VLOOKUP('Données projet'!$B$9,Paramètres!$A$1:$I$89,5,0)</f>
        <v>154.19184300000015</v>
      </c>
      <c r="P71" s="13">
        <f t="shared" si="87"/>
        <v>39.529663502319345</v>
      </c>
      <c r="Q71" s="20">
        <f t="shared" si="54"/>
        <v>337.3982904915398</v>
      </c>
      <c r="R71" s="59">
        <f t="shared" si="55"/>
        <v>630.73162382487317</v>
      </c>
      <c r="S71" s="59">
        <f ca="1">AVERAGE(OFFSET($R$3,0,0,'Données projet'!$E$9+1,1))-AVERAGE(OFFSET($H$3,0,0,'Données projet'!$E$9+1,1))</f>
        <v>360.95100301829234</v>
      </c>
      <c r="T71" s="59">
        <f t="shared" si="88"/>
        <v>249.85163866946402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19.396028930007205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19.396028930007205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750.85698348776282</v>
      </c>
      <c r="AN71" s="59">
        <f ca="1">AVERAGE(OFFSET($AM$3,0,0,'Données projet'!$E$10+1,1))-AVERAGE(OFFSET($H$3,0,0,'Données projet'!$E$10+1,1))</f>
        <v>581.88778927327667</v>
      </c>
      <c r="AO71" s="59">
        <f t="shared" si="90"/>
        <v>269.67340993773422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221.51582700000012</v>
      </c>
      <c r="BF71" s="13">
        <f t="shared" si="91"/>
        <v>54.444211453000612</v>
      </c>
      <c r="BG71" s="20">
        <f t="shared" si="61"/>
        <v>480.63040030564292</v>
      </c>
      <c r="BH71" s="59">
        <f t="shared" si="62"/>
        <v>773.96373363897624</v>
      </c>
      <c r="BI71" s="59">
        <f ca="1">AVERAGE(OFFSET($BH$3,0,0,'Données projet'!$E$11+1,1))-AVERAGE(OFFSET($H$3,0,0,'Données projet'!$E$11+1,1))</f>
        <v>609.60019207204277</v>
      </c>
      <c r="BJ71" s="59">
        <f t="shared" si="92"/>
        <v>281.42238288764503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24.906019421861565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24.906019421861565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236.04145500000016</v>
      </c>
      <c r="CA71" s="13">
        <f t="shared" si="93"/>
        <v>57.587007592056594</v>
      </c>
      <c r="CB71" s="20">
        <f t="shared" si="64"/>
        <v>511.40290568116535</v>
      </c>
      <c r="CC71" s="59">
        <f t="shared" si="65"/>
        <v>804.73623901449866</v>
      </c>
      <c r="CD71" s="59">
        <f ca="1">AVERAGE(OFFSET($CC$3,0,0,'Données projet'!$E$12+1,1))-AVERAGE(OFFSET($H$3,0,0,'Données projet'!$E$12+1,1))</f>
        <v>646.50767193970182</v>
      </c>
      <c r="CE71" s="59">
        <f t="shared" si="94"/>
        <v>297.06786598620607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26.53920102329511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26.53920102329511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8.4087499999999977</v>
      </c>
      <c r="N72" s="13">
        <f>IF('Données projet'!$A$36&gt;35,N71+M72-V71,IF(A72&lt;'Données projet'!$A$36,$K$205^A72,IF(A72='Données projet'!$A$36,'Données projet'!$B$36,N71+M72-V71)))</f>
        <v>191.44750000000016</v>
      </c>
      <c r="O72" s="13">
        <f>N72*VLOOKUP('Données projet'!$B$9,Paramètres!$A$1:$I$89,3,0)*VLOOKUP('Données projet'!$B$9,Paramètres!$A$1:$I$89,5,0)</f>
        <v>161.27537400000014</v>
      </c>
      <c r="P72" s="13">
        <f t="shared" si="87"/>
        <v>41.130046514208587</v>
      </c>
      <c r="Q72" s="20">
        <f t="shared" si="54"/>
        <v>352.52277406224692</v>
      </c>
      <c r="R72" s="59">
        <f t="shared" si="55"/>
        <v>645.85610739558024</v>
      </c>
      <c r="S72" s="59">
        <f ca="1">AVERAGE(OFFSET($R$3,0,0,'Données projet'!$E$9+1,1))-AVERAGE(OFFSET($H$3,0,0,'Données projet'!$E$9+1,1))</f>
        <v>360.95100301829234</v>
      </c>
      <c r="T72" s="59">
        <f t="shared" si="88"/>
        <v>249.85163866946402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19.015684633099255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19.015684633099255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767.87445682412249</v>
      </c>
      <c r="AN72" s="59">
        <f ca="1">AVERAGE(OFFSET($AM$3,0,0,'Données projet'!$E$10+1,1))-AVERAGE(OFFSET($H$3,0,0,'Données projet'!$E$10+1,1))</f>
        <v>581.88778927327667</v>
      </c>
      <c r="AO72" s="59">
        <f t="shared" si="90"/>
        <v>269.67340993773422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229.95295050000016</v>
      </c>
      <c r="BF72" s="13">
        <f t="shared" si="91"/>
        <v>56.272508208096568</v>
      </c>
      <c r="BG72" s="20">
        <f t="shared" si="61"/>
        <v>498.50934058326834</v>
      </c>
      <c r="BH72" s="59">
        <f t="shared" si="62"/>
        <v>791.8426739166016</v>
      </c>
      <c r="BI72" s="59">
        <f ca="1">AVERAGE(OFFSET($BH$3,0,0,'Données projet'!$E$11+1,1))-AVERAGE(OFFSET($H$3,0,0,'Données projet'!$E$11+1,1))</f>
        <v>609.60019207204277</v>
      </c>
      <c r="BJ72" s="59">
        <f t="shared" si="92"/>
        <v>281.42238288764503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24.417627572170705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24.417627572170705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245.03183250000018</v>
      </c>
      <c r="CA72" s="13">
        <f t="shared" si="93"/>
        <v>59.520842912770703</v>
      </c>
      <c r="CB72" s="20">
        <f t="shared" si="64"/>
        <v>530.42924301057599</v>
      </c>
      <c r="CC72" s="59">
        <f t="shared" si="65"/>
        <v>823.76257634390936</v>
      </c>
      <c r="CD72" s="59">
        <f ca="1">AVERAGE(OFFSET($CC$3,0,0,'Données projet'!$E$12+1,1))-AVERAGE(OFFSET($H$3,0,0,'Données projet'!$E$12+1,1))</f>
        <v>646.50767193970182</v>
      </c>
      <c r="CE72" s="59">
        <f t="shared" si="94"/>
        <v>297.06786598620607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26.018783478542552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26.018783478542552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8.4087499999999977</v>
      </c>
      <c r="N73" s="13">
        <f>IF('Données projet'!$A$36&gt;35,N72+M73-V72,IF(A73&lt;'Données projet'!$A$36,$K$205^A73,IF(A73='Données projet'!$A$36,'Données projet'!$B$36,N72+M73-V72)))</f>
        <v>199.85625000000016</v>
      </c>
      <c r="O73" s="13">
        <f>N73*VLOOKUP('Données projet'!$B$9,Paramètres!$A$1:$I$89,3,0)*VLOOKUP('Données projet'!$B$9,Paramètres!$A$1:$I$89,5,0)</f>
        <v>168.35890500000014</v>
      </c>
      <c r="P73" s="13">
        <f t="shared" si="87"/>
        <v>42.722265649387637</v>
      </c>
      <c r="Q73" s="20">
        <f t="shared" si="54"/>
        <v>367.633038881017</v>
      </c>
      <c r="R73" s="59">
        <f t="shared" si="55"/>
        <v>660.96637221435026</v>
      </c>
      <c r="S73" s="59">
        <f ca="1">AVERAGE(OFFSET($R$3,0,0,'Données projet'!$E$9+1,1))-AVERAGE(OFFSET($H$3,0,0,'Données projet'!$E$9+1,1))</f>
        <v>360.95100301829234</v>
      </c>
      <c r="T73" s="59">
        <f t="shared" si="88"/>
        <v>249.85163866946402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18.642798655866557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18.642798655866557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784.878948102653</v>
      </c>
      <c r="AN73" s="59">
        <f ca="1">AVERAGE(OFFSET($AM$3,0,0,'Données projet'!$E$10+1,1))-AVERAGE(OFFSET($H$3,0,0,'Données projet'!$E$10+1,1))</f>
        <v>581.88778927327667</v>
      </c>
      <c r="AO73" s="59">
        <f t="shared" si="90"/>
        <v>269.67340993773422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238.39007400000017</v>
      </c>
      <c r="BF73" s="13">
        <f t="shared" si="91"/>
        <v>58.09301149142599</v>
      </c>
      <c r="BG73" s="20">
        <f t="shared" si="61"/>
        <v>516.37470723090053</v>
      </c>
      <c r="BH73" s="59">
        <f t="shared" si="62"/>
        <v>809.7080405642339</v>
      </c>
      <c r="BI73" s="59">
        <f ca="1">AVERAGE(OFFSET($BH$3,0,0,'Données projet'!$E$11+1,1))-AVERAGE(OFFSET($H$3,0,0,'Données projet'!$E$11+1,1))</f>
        <v>609.60019207204277</v>
      </c>
      <c r="BJ73" s="59">
        <f t="shared" si="92"/>
        <v>281.42238288764503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23.938812788762668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23.938812788762668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254.02221000000017</v>
      </c>
      <c r="CA73" s="13">
        <f t="shared" si="93"/>
        <v>61.446434882983361</v>
      </c>
      <c r="CB73" s="20">
        <f t="shared" si="64"/>
        <v>549.44122317119627</v>
      </c>
      <c r="CC73" s="59">
        <f t="shared" si="65"/>
        <v>842.77455650452953</v>
      </c>
      <c r="CD73" s="59">
        <f ca="1">AVERAGE(OFFSET($CC$3,0,0,'Données projet'!$E$12+1,1))-AVERAGE(OFFSET($H$3,0,0,'Données projet'!$E$12+1,1))</f>
        <v>646.50767193970182</v>
      </c>
      <c r="CE73" s="59">
        <f t="shared" si="94"/>
        <v>297.06786598620607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25.508571004419235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25.508571004419235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8.4087499999999977</v>
      </c>
      <c r="N74" s="13">
        <f>IF('Données projet'!$A$36&gt;35,N73+M74-V73,IF(A74&lt;'Données projet'!$A$36,$K$205^A74,IF(A74='Données projet'!$A$36,'Données projet'!$B$36,N73+M74-V73)))</f>
        <v>208.26500000000016</v>
      </c>
      <c r="O74" s="13">
        <f>N74*VLOOKUP('Données projet'!$B$9,Paramètres!$A$1:$I$89,3,0)*VLOOKUP('Données projet'!$B$9,Paramètres!$A$1:$I$89,5,0)</f>
        <v>175.44243600000016</v>
      </c>
      <c r="P74" s="13">
        <f t="shared" si="87"/>
        <v>44.306703669500294</v>
      </c>
      <c r="Q74" s="20">
        <f t="shared" si="54"/>
        <v>382.72975159104658</v>
      </c>
      <c r="R74" s="59">
        <f t="shared" si="55"/>
        <v>676.06308492437984</v>
      </c>
      <c r="S74" s="59">
        <f ca="1">AVERAGE(OFFSET($R$3,0,0,'Données projet'!$E$9+1,1))-AVERAGE(OFFSET($H$3,0,0,'Données projet'!$E$9+1,1))</f>
        <v>360.95100301829234</v>
      </c>
      <c r="T74" s="59">
        <f t="shared" si="88"/>
        <v>249.85163866946402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18.277224745209402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18.277224745209402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801.87096942919163</v>
      </c>
      <c r="AN74" s="59">
        <f ca="1">AVERAGE(OFFSET($AM$3,0,0,'Données projet'!$E$10+1,1))-AVERAGE(OFFSET($H$3,0,0,'Données projet'!$E$10+1,1))</f>
        <v>581.88778927327667</v>
      </c>
      <c r="AO74" s="59">
        <f t="shared" si="90"/>
        <v>269.67340993773422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246.82719750000012</v>
      </c>
      <c r="BF74" s="13">
        <f t="shared" si="91"/>
        <v>59.906028733631878</v>
      </c>
      <c r="BG74" s="20">
        <f t="shared" si="61"/>
        <v>534.22703569024236</v>
      </c>
      <c r="BH74" s="59">
        <f t="shared" si="62"/>
        <v>827.56036902357573</v>
      </c>
      <c r="BI74" s="59">
        <f ca="1">AVERAGE(OFFSET($BH$3,0,0,'Données projet'!$E$11+1,1))-AVERAGE(OFFSET($H$3,0,0,'Données projet'!$E$11+1,1))</f>
        <v>609.60019207204277</v>
      </c>
      <c r="BJ74" s="59">
        <f t="shared" si="92"/>
        <v>281.42238288764503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23.469387271209079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23.469387271209079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263.01258750000017</v>
      </c>
      <c r="CA74" s="13">
        <f t="shared" si="93"/>
        <v>63.364108679793951</v>
      </c>
      <c r="CB74" s="20">
        <f t="shared" si="64"/>
        <v>568.43941251314141</v>
      </c>
      <c r="CC74" s="59">
        <f t="shared" si="65"/>
        <v>861.77274584647466</v>
      </c>
      <c r="CD74" s="59">
        <f ca="1">AVERAGE(OFFSET($CC$3,0,0,'Données projet'!$E$12+1,1))-AVERAGE(OFFSET($H$3,0,0,'Données projet'!$E$12+1,1))</f>
        <v>646.50767193970182</v>
      </c>
      <c r="CE74" s="59">
        <f t="shared" si="94"/>
        <v>297.06786598620607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25.008363485714593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25.008363485714593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8.4087499999999977</v>
      </c>
      <c r="N75" s="13">
        <f>IF('Données projet'!$A$36&gt;35,N74+M75-V74,IF(A75&lt;'Données projet'!$A$36,$K$205^A75,IF(A75='Données projet'!$A$36,'Données projet'!$B$36,N74+M75-V74)))</f>
        <v>216.67375000000015</v>
      </c>
      <c r="O75" s="13">
        <f>N75*VLOOKUP('Données projet'!$B$9,Paramètres!$A$1:$I$89,3,0)*VLOOKUP('Données projet'!$B$9,Paramètres!$A$1:$I$89,5,0)</f>
        <v>182.52596700000015</v>
      </c>
      <c r="P75" s="13">
        <f t="shared" si="87"/>
        <v>45.883710678698044</v>
      </c>
      <c r="Q75" s="20">
        <f t="shared" si="54"/>
        <v>397.81352195706603</v>
      </c>
      <c r="R75" s="59">
        <f t="shared" si="55"/>
        <v>691.14685529039934</v>
      </c>
      <c r="S75" s="59">
        <f ca="1">AVERAGE(OFFSET($R$3,0,0,'Données projet'!$E$9+1,1))-AVERAGE(OFFSET($H$3,0,0,'Données projet'!$E$9+1,1))</f>
        <v>360.95100301829234</v>
      </c>
      <c r="T75" s="59">
        <f t="shared" si="88"/>
        <v>249.85163866946402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17.918819515962166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17.918819515962166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818.85099591375661</v>
      </c>
      <c r="AN75" s="59">
        <f ca="1">AVERAGE(OFFSET($AM$3,0,0,'Données projet'!$E$10+1,1))-AVERAGE(OFFSET($H$3,0,0,'Données projet'!$E$10+1,1))</f>
        <v>581.88778927327667</v>
      </c>
      <c r="AO75" s="59">
        <f t="shared" si="90"/>
        <v>269.67340993773422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255.26432100000011</v>
      </c>
      <c r="BF75" s="13">
        <f t="shared" si="91"/>
        <v>61.711845155790719</v>
      </c>
      <c r="BG75" s="20">
        <f t="shared" si="61"/>
        <v>552.06682272133571</v>
      </c>
      <c r="BH75" s="59">
        <f t="shared" si="62"/>
        <v>845.40015605466897</v>
      </c>
      <c r="BI75" s="59">
        <f ca="1">AVERAGE(OFFSET($BH$3,0,0,'Données projet'!$E$11+1,1))-AVERAGE(OFFSET($H$3,0,0,'Données projet'!$E$11+1,1))</f>
        <v>609.60019207204277</v>
      </c>
      <c r="BJ75" s="59">
        <f t="shared" si="92"/>
        <v>281.42238288764503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23.009166901733426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23.009166901733426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272.00296500000013</v>
      </c>
      <c r="CA75" s="13">
        <f t="shared" si="93"/>
        <v>65.274165988687102</v>
      </c>
      <c r="CB75" s="20">
        <f t="shared" si="64"/>
        <v>587.42433647196356</v>
      </c>
      <c r="CC75" s="59">
        <f t="shared" si="65"/>
        <v>880.75766980529693</v>
      </c>
      <c r="CD75" s="59">
        <f ca="1">AVERAGE(OFFSET($CC$3,0,0,'Données projet'!$E$12+1,1))-AVERAGE(OFFSET($H$3,0,0,'Données projet'!$E$12+1,1))</f>
        <v>646.50767193970182</v>
      </c>
      <c r="CE75" s="59">
        <f t="shared" si="94"/>
        <v>297.06786598620607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24.517964731355288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24.517964731355288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8.4087499999999977</v>
      </c>
      <c r="N76" s="13">
        <f>IF('Données projet'!$A$36&gt;35,N75+M76-V75,IF(A76&lt;'Données projet'!$A$36,$K$205^A76,IF(A76='Données projet'!$A$36,'Données projet'!$B$36,N75+M76-V75)))</f>
        <v>225.08250000000015</v>
      </c>
      <c r="O76" s="13">
        <f>N76*VLOOKUP('Données projet'!$B$9,Paramètres!$A$1:$I$89,3,0)*VLOOKUP('Données projet'!$B$9,Paramètres!$A$1:$I$89,5,0)</f>
        <v>189.60949800000014</v>
      </c>
      <c r="P76" s="13">
        <f t="shared" si="87"/>
        <v>47.453608068490468</v>
      </c>
      <c r="Q76" s="20">
        <f t="shared" si="54"/>
        <v>412.88490973595452</v>
      </c>
      <c r="R76" s="59">
        <f t="shared" si="55"/>
        <v>706.21824306928784</v>
      </c>
      <c r="S76" s="59">
        <f ca="1">AVERAGE(OFFSET($R$3,0,0,'Données projet'!$E$9+1,1))-AVERAGE(OFFSET($H$3,0,0,'Données projet'!$E$9+1,1))</f>
        <v>360.95100301829234</v>
      </c>
      <c r="T76" s="59">
        <f t="shared" si="88"/>
        <v>249.85163866946402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17.567442394654865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17.567442394654865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835.81946947680444</v>
      </c>
      <c r="AN76" s="59">
        <f ca="1">AVERAGE(OFFSET($AM$3,0,0,'Données projet'!$E$10+1,1))-AVERAGE(OFFSET($H$3,0,0,'Données projet'!$E$10+1,1))</f>
        <v>581.88778927327667</v>
      </c>
      <c r="AO76" s="59">
        <f t="shared" si="90"/>
        <v>269.67340993773422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263.70144450000009</v>
      </c>
      <c r="BF76" s="13">
        <f t="shared" si="91"/>
        <v>63.510726054410156</v>
      </c>
      <c r="BG76" s="20">
        <f t="shared" si="61"/>
        <v>569.89453038226452</v>
      </c>
      <c r="BH76" s="59">
        <f t="shared" si="62"/>
        <v>863.22786371559778</v>
      </c>
      <c r="BI76" s="59">
        <f ca="1">AVERAGE(OFFSET($BH$3,0,0,'Données projet'!$E$11+1,1))-AVERAGE(OFFSET($H$3,0,0,'Données projet'!$E$11+1,1))</f>
        <v>609.60019207204277</v>
      </c>
      <c r="BJ76" s="59">
        <f t="shared" si="92"/>
        <v>281.42238288764503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22.557971172996481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22.557971172996481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280.9933425000001</v>
      </c>
      <c r="CA76" s="13">
        <f t="shared" si="93"/>
        <v>67.176887420430603</v>
      </c>
      <c r="CB76" s="20">
        <f t="shared" si="64"/>
        <v>606.39648377808339</v>
      </c>
      <c r="CC76" s="59">
        <f t="shared" si="65"/>
        <v>899.72981711141665</v>
      </c>
      <c r="CD76" s="59">
        <f ca="1">AVERAGE(OFFSET($CC$3,0,0,'Données projet'!$E$12+1,1))-AVERAGE(OFFSET($H$3,0,0,'Données projet'!$E$12+1,1))</f>
        <v>646.50767193970182</v>
      </c>
      <c r="CE76" s="59">
        <f t="shared" si="94"/>
        <v>297.06786598620607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24.037182397455265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24.037182397455265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8.4087499999999977</v>
      </c>
      <c r="N77" s="13">
        <f>IF('Données projet'!$A$36&gt;35,N76+M77-V76,IF(A77&lt;'Données projet'!$A$36,$K$205^A77,IF(A77='Données projet'!$A$36,'Données projet'!$B$36,N76+M77-V76)))</f>
        <v>233.49125000000015</v>
      </c>
      <c r="O77" s="13">
        <f>N77*VLOOKUP('Données projet'!$B$9,Paramètres!$A$1:$I$89,3,0)*VLOOKUP('Données projet'!$B$9,Paramètres!$A$1:$I$89,5,0)</f>
        <v>196.69302900000017</v>
      </c>
      <c r="P77" s="13">
        <f t="shared" si="87"/>
        <v>49.016691856527288</v>
      </c>
      <c r="Q77" s="20">
        <f t="shared" si="54"/>
        <v>427.94443049178523</v>
      </c>
      <c r="R77" s="59">
        <f t="shared" si="55"/>
        <v>721.27776382511854</v>
      </c>
      <c r="S77" s="59">
        <f ca="1">AVERAGE(OFFSET($R$3,0,0,'Données projet'!$E$9+1,1))-AVERAGE(OFFSET($H$3,0,0,'Données projet'!$E$9+1,1))</f>
        <v>360.95100301829234</v>
      </c>
      <c r="T77" s="59">
        <f t="shared" si="88"/>
        <v>249.85163866946402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17.222955564377518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17.222955564377518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852.77680215467967</v>
      </c>
      <c r="AN77" s="59">
        <f ca="1">AVERAGE(OFFSET($AM$3,0,0,'Données projet'!$E$10+1,1))-AVERAGE(OFFSET($H$3,0,0,'Données projet'!$E$10+1,1))</f>
        <v>581.88778927327667</v>
      </c>
      <c r="AO77" s="59">
        <f t="shared" si="90"/>
        <v>269.67340993773422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272.13856800000008</v>
      </c>
      <c r="BF77" s="13">
        <f t="shared" si="91"/>
        <v>65.302918785776711</v>
      </c>
      <c r="BG77" s="20">
        <f t="shared" si="61"/>
        <v>587.71058948522784</v>
      </c>
      <c r="BH77" s="59">
        <f t="shared" si="62"/>
        <v>881.04392281856121</v>
      </c>
      <c r="BI77" s="59">
        <f ca="1">AVERAGE(OFFSET($BH$3,0,0,'Données projet'!$E$11+1,1))-AVERAGE(OFFSET($H$3,0,0,'Données projet'!$E$11+1,1))</f>
        <v>609.60019207204277</v>
      </c>
      <c r="BJ77" s="59">
        <f t="shared" si="92"/>
        <v>281.42238288764503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34.980320993797598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34.980320993797598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289.98372000000012</v>
      </c>
      <c r="CA77" s="13">
        <f t="shared" si="93"/>
        <v>69.072534609971271</v>
      </c>
      <c r="CB77" s="20">
        <f t="shared" si="64"/>
        <v>625.35631011236683</v>
      </c>
      <c r="CC77" s="59">
        <f t="shared" si="65"/>
        <v>918.68964344570009</v>
      </c>
      <c r="CD77" s="59">
        <f ca="1">AVERAGE(OFFSET($CC$3,0,0,'Données projet'!$E$12+1,1))-AVERAGE(OFFSET($H$3,0,0,'Données projet'!$E$12+1,1))</f>
        <v>646.50767193970182</v>
      </c>
      <c r="CE77" s="59">
        <f t="shared" si="94"/>
        <v>297.06786598620607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37.274112534374488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37.274112534374488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241.9</v>
      </c>
      <c r="L78" s="12">
        <f>VLOOKUP(A78,'Données projet'!$A$35:$I$55,9,0)</f>
        <v>8.4087499999999977</v>
      </c>
      <c r="M78" s="12">
        <f t="array" ref="M78">INDEX(L:L,MIN(IF(ISNUMBER(L78:L274),ROW(L78:L274),"")))</f>
        <v>8.4087499999999977</v>
      </c>
      <c r="N78" s="13">
        <f>IF('Données projet'!$A$36&gt;35,N77+M78-V77,IF(A78&lt;'Données projet'!$A$36,$K$205^A78,IF(A78='Données projet'!$A$36,'Données projet'!$B$36,N77+M78-V77)))</f>
        <v>241.90000000000015</v>
      </c>
      <c r="O78" s="13">
        <f>N78*VLOOKUP('Données projet'!$B$9,Paramètres!$A$1:$I$89,3,0)*VLOOKUP('Données projet'!$B$9,Paramètres!$A$1:$I$89,5,0)</f>
        <v>203.77656000000016</v>
      </c>
      <c r="P78" s="13">
        <f t="shared" si="87"/>
        <v>50.573235530903794</v>
      </c>
      <c r="Q78" s="20">
        <f t="shared" si="54"/>
        <v>442.99256054965764</v>
      </c>
      <c r="R78" s="59">
        <f t="shared" si="55"/>
        <v>736.32589388299095</v>
      </c>
      <c r="S78" s="59">
        <f ca="1">AVERAGE(OFFSET($R$3,0,0,'Données projet'!$E$9+1,1))-AVERAGE(OFFSET($H$3,0,0,'Données projet'!$E$9+1,1))</f>
        <v>360.95100301829234</v>
      </c>
      <c r="T78" s="59">
        <f t="shared" si="88"/>
        <v>249.85163866946402</v>
      </c>
      <c r="U78" s="15">
        <f>IF(ISNA(VLOOKUP(A78,'Données projet'!$A$35:$I$55,3,0)),0,VLOOKUP(A78,'Données projet'!$A$35:$I$55,3,0))</f>
        <v>6</v>
      </c>
      <c r="V78" s="15">
        <f>IF(ISNA(VLOOKUP(A78,'Données projet'!$A$35:$I$55,4,0)),0,VLOOKUP(A78,'Données projet'!$A$35:$I$55,4,0))</f>
        <v>38.909999999999997</v>
      </c>
      <c r="W78" s="16">
        <f>IF(ISNA(VLOOKUP(A78,'Données projet'!$A$35:$I$55,5,0)),0%,VLOOKUP(A78,'Données projet'!$A$35:$I$55,5,0)*VLOOKUP('Données projet'!$B$9,Paramètres!$A$1:$I$89,7,0))</f>
        <v>0.25800000000000001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26.233820194957786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26.233820194957786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778.63193832862021</v>
      </c>
      <c r="AN78" s="59">
        <f ca="1">AVERAGE(OFFSET($AM$3,0,0,'Données projet'!$E$10+1,1))-AVERAGE(OFFSET($H$3,0,0,'Données projet'!$E$10+1,1))</f>
        <v>581.88778927327667</v>
      </c>
      <c r="AO78" s="59">
        <f t="shared" si="90"/>
        <v>269.67340993773422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235.28976120000007</v>
      </c>
      <c r="BF78" s="13">
        <f t="shared" si="91"/>
        <v>57.424933541731441</v>
      </c>
      <c r="BG78" s="20">
        <f t="shared" si="61"/>
        <v>509.81142667518242</v>
      </c>
      <c r="BH78" s="59">
        <f t="shared" si="62"/>
        <v>803.14476000851573</v>
      </c>
      <c r="BI78" s="59">
        <f ca="1">AVERAGE(OFFSET($BH$3,0,0,'Données projet'!$E$11+1,1))-AVERAGE(OFFSET($H$3,0,0,'Données projet'!$E$11+1,1))</f>
        <v>609.60019207204277</v>
      </c>
      <c r="BJ78" s="59">
        <f t="shared" si="92"/>
        <v>281.42238288764503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34.294378234998291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34.294378234998291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250.7185980000001</v>
      </c>
      <c r="CA78" s="13">
        <f t="shared" si="93"/>
        <v>60.739792084155006</v>
      </c>
      <c r="CB78" s="20">
        <f t="shared" si="64"/>
        <v>542.45669606323679</v>
      </c>
      <c r="CC78" s="59">
        <f t="shared" si="65"/>
        <v>835.79002939657016</v>
      </c>
      <c r="CD78" s="59">
        <f ca="1">AVERAGE(OFFSET($CC$3,0,0,'Données projet'!$E$12+1,1))-AVERAGE(OFFSET($H$3,0,0,'Données projet'!$E$12+1,1))</f>
        <v>646.50767193970182</v>
      </c>
      <c r="CE78" s="59">
        <f t="shared" si="94"/>
        <v>297.06786598620607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36.543189922539156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36.543189922539156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8.2100000000000009</v>
      </c>
      <c r="N79" s="13">
        <f>IF('Données projet'!$A$36&gt;35,N78+M79-V78,IF(A79&lt;'Données projet'!$A$36,$K$205^A79,IF(A79='Données projet'!$A$36,'Données projet'!$B$36,N78+M79-V78)))</f>
        <v>211.20000000000016</v>
      </c>
      <c r="O79" s="13">
        <f>N79*VLOOKUP('Données projet'!$B$9,Paramètres!$A$1:$I$89,3,0)*VLOOKUP('Données projet'!$B$9,Paramètres!$A$1:$I$89,5,0)</f>
        <v>177.91488000000015</v>
      </c>
      <c r="P79" s="13">
        <f t="shared" si="87"/>
        <v>44.857971269354906</v>
      </c>
      <c r="Q79" s="20">
        <f t="shared" si="54"/>
        <v>387.99604929412675</v>
      </c>
      <c r="R79" s="59">
        <f t="shared" si="55"/>
        <v>681.32938262746006</v>
      </c>
      <c r="S79" s="59">
        <f ca="1">AVERAGE(OFFSET($R$3,0,0,'Données projet'!$E$9+1,1))-AVERAGE(OFFSET($H$3,0,0,'Données projet'!$E$9+1,1))</f>
        <v>360.95100301829234</v>
      </c>
      <c r="T79" s="59">
        <f t="shared" si="88"/>
        <v>249.85163866946402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25.719390981985011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25.719390981985011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795.26582244291569</v>
      </c>
      <c r="AN79" s="59">
        <f ca="1">AVERAGE(OFFSET($AM$3,0,0,'Données projet'!$E$10+1,1))-AVERAGE(OFFSET($H$3,0,0,'Données projet'!$E$10+1,1))</f>
        <v>581.88778927327667</v>
      </c>
      <c r="AO79" s="59">
        <f t="shared" si="90"/>
        <v>269.67340993773422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243.54679440000007</v>
      </c>
      <c r="BF79" s="13">
        <f t="shared" si="91"/>
        <v>59.201987807635689</v>
      </c>
      <c r="BG79" s="20">
        <f t="shared" si="61"/>
        <v>527.28746234496555</v>
      </c>
      <c r="BH79" s="59">
        <f t="shared" si="62"/>
        <v>820.62079567829892</v>
      </c>
      <c r="BI79" s="59">
        <f ca="1">AVERAGE(OFFSET($BH$3,0,0,'Données projet'!$E$11+1,1))-AVERAGE(OFFSET($H$3,0,0,'Données projet'!$E$11+1,1))</f>
        <v>609.60019207204277</v>
      </c>
      <c r="BJ79" s="59">
        <f t="shared" si="92"/>
        <v>281.42238288764503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33.621886395315265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33.621886395315265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259.51707600000009</v>
      </c>
      <c r="CA79" s="13">
        <f t="shared" si="93"/>
        <v>62.619426939193161</v>
      </c>
      <c r="CB79" s="20">
        <f t="shared" si="64"/>
        <v>561.05440928576149</v>
      </c>
      <c r="CC79" s="59">
        <f t="shared" si="65"/>
        <v>854.38774261909475</v>
      </c>
      <c r="CD79" s="59">
        <f ca="1">AVERAGE(OFFSET($CC$3,0,0,'Données projet'!$E$12+1,1))-AVERAGE(OFFSET($H$3,0,0,'Données projet'!$E$12+1,1))</f>
        <v>646.50767193970182</v>
      </c>
      <c r="CE79" s="59">
        <f t="shared" si="94"/>
        <v>297.06786598620607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35.826600257303149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35.826600257303149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8.2100000000000009</v>
      </c>
      <c r="N80" s="13">
        <f>IF('Données projet'!$A$36&gt;35,N79+M80-V79,IF(A80&lt;'Données projet'!$A$36,$K$205^A80,IF(A80='Données projet'!$A$36,'Données projet'!$B$36,N79+M80-V79)))</f>
        <v>219.41000000000017</v>
      </c>
      <c r="O80" s="13">
        <f>N80*VLOOKUP('Données projet'!$B$9,Paramètres!$A$1:$I$89,3,0)*VLOOKUP('Données projet'!$B$9,Paramètres!$A$1:$I$89,5,0)</f>
        <v>184.83098400000014</v>
      </c>
      <c r="P80" s="13">
        <f t="shared" si="87"/>
        <v>46.395328769790581</v>
      </c>
      <c r="Q80" s="20">
        <f t="shared" si="54"/>
        <v>402.71916140738546</v>
      </c>
      <c r="R80" s="59">
        <f t="shared" si="55"/>
        <v>696.05249474071877</v>
      </c>
      <c r="S80" s="59">
        <f ca="1">AVERAGE(OFFSET($R$3,0,0,'Données projet'!$E$9+1,1))-AVERAGE(OFFSET($H$3,0,0,'Données projet'!$E$9+1,1))</f>
        <v>360.95100301829234</v>
      </c>
      <c r="T80" s="59">
        <f t="shared" si="88"/>
        <v>249.85163866946402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25.215049412107795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25.215049412107795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811.88804546843039</v>
      </c>
      <c r="AN80" s="59">
        <f ca="1">AVERAGE(OFFSET($AM$3,0,0,'Données projet'!$E$10+1,1))-AVERAGE(OFFSET($H$3,0,0,'Données projet'!$E$10+1,1))</f>
        <v>581.88778927327667</v>
      </c>
      <c r="AO80" s="59">
        <f t="shared" si="90"/>
        <v>269.67340993773422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251.80382760000009</v>
      </c>
      <c r="BF80" s="13">
        <f t="shared" si="91"/>
        <v>60.972041614338686</v>
      </c>
      <c r="BG80" s="20">
        <f t="shared" si="61"/>
        <v>544.75130554830673</v>
      </c>
      <c r="BH80" s="59">
        <f t="shared" si="62"/>
        <v>838.0846388816401</v>
      </c>
      <c r="BI80" s="59">
        <f ca="1">AVERAGE(OFFSET($BH$3,0,0,'Données projet'!$E$11+1,1))-AVERAGE(OFFSET($H$3,0,0,'Données projet'!$E$11+1,1))</f>
        <v>609.60019207204277</v>
      </c>
      <c r="BJ80" s="59">
        <f t="shared" si="92"/>
        <v>281.42238288764503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32.962581710428907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32.962581710428907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268.31555400000013</v>
      </c>
      <c r="CA80" s="13">
        <f t="shared" si="93"/>
        <v>64.491657233004062</v>
      </c>
      <c r="CB80" s="20">
        <f t="shared" si="64"/>
        <v>579.63922623081567</v>
      </c>
      <c r="CC80" s="59">
        <f t="shared" si="65"/>
        <v>872.97255956414892</v>
      </c>
      <c r="CD80" s="59">
        <f ca="1">AVERAGE(OFFSET($CC$3,0,0,'Données projet'!$E$12+1,1))-AVERAGE(OFFSET($H$3,0,0,'Données projet'!$E$12+1,1))</f>
        <v>646.50767193970182</v>
      </c>
      <c r="CE80" s="59">
        <f t="shared" si="94"/>
        <v>297.06786598620607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35.124062478325875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35.124062478325875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8.2100000000000009</v>
      </c>
      <c r="N81" s="13">
        <f>IF('Données projet'!$A$36&gt;35,N80+M81-V80,IF(A81&lt;'Données projet'!$A$36,$K$205^A81,IF(A81='Données projet'!$A$36,'Données projet'!$B$36,N80+M81-V80)))</f>
        <v>227.62000000000018</v>
      </c>
      <c r="O81" s="13">
        <f>N81*VLOOKUP('Données projet'!$B$9,Paramètres!$A$1:$I$89,3,0)*VLOOKUP('Données projet'!$B$9,Paramètres!$A$1:$I$89,5,0)</f>
        <v>191.74708800000016</v>
      </c>
      <c r="P81" s="13">
        <f t="shared" si="87"/>
        <v>47.926003197206867</v>
      </c>
      <c r="Q81" s="20">
        <f t="shared" si="54"/>
        <v>417.43063383513555</v>
      </c>
      <c r="R81" s="59">
        <f t="shared" si="55"/>
        <v>710.76396716846887</v>
      </c>
      <c r="S81" s="59">
        <f ca="1">AVERAGE(OFFSET($R$3,0,0,'Données projet'!$E$9+1,1))-AVERAGE(OFFSET($H$3,0,0,'Données projet'!$E$9+1,1))</f>
        <v>360.95100301829234</v>
      </c>
      <c r="T81" s="59">
        <f t="shared" si="88"/>
        <v>249.85163866946402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24.720597672797886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24.720597672797886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828.49903364117176</v>
      </c>
      <c r="AN81" s="59">
        <f ca="1">AVERAGE(OFFSET($AM$3,0,0,'Données projet'!$E$10+1,1))-AVERAGE(OFFSET($H$3,0,0,'Données projet'!$E$10+1,1))</f>
        <v>581.88778927327667</v>
      </c>
      <c r="AO81" s="59">
        <f t="shared" si="90"/>
        <v>269.67340993773422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260.06086080000017</v>
      </c>
      <c r="BF81" s="13">
        <f t="shared" si="91"/>
        <v>62.735350842559512</v>
      </c>
      <c r="BG81" s="20">
        <f t="shared" si="61"/>
        <v>562.20340194412472</v>
      </c>
      <c r="BH81" s="59">
        <f t="shared" si="62"/>
        <v>855.53673527745809</v>
      </c>
      <c r="BI81" s="59">
        <f ca="1">AVERAGE(OFFSET($BH$3,0,0,'Données projet'!$E$11+1,1))-AVERAGE(OFFSET($H$3,0,0,'Données projet'!$E$11+1,1))</f>
        <v>609.60019207204277</v>
      </c>
      <c r="BJ81" s="59">
        <f t="shared" si="92"/>
        <v>281.42238288764503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32.316205588277015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32.316205588277015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277.11403200000018</v>
      </c>
      <c r="CA81" s="13">
        <f t="shared" si="93"/>
        <v>66.356753617040368</v>
      </c>
      <c r="CB81" s="20">
        <f t="shared" si="64"/>
        <v>598.21161828301217</v>
      </c>
      <c r="CC81" s="59">
        <f t="shared" si="65"/>
        <v>891.54495161634554</v>
      </c>
      <c r="CD81" s="59">
        <f ca="1">AVERAGE(OFFSET($CC$3,0,0,'Données projet'!$E$12+1,1))-AVERAGE(OFFSET($H$3,0,0,'Données projet'!$E$12+1,1))</f>
        <v>646.50767193970182</v>
      </c>
      <c r="CE81" s="59">
        <f t="shared" si="94"/>
        <v>297.06786598620607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34.435301036688614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34.435301036688614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8.2100000000000009</v>
      </c>
      <c r="N82" s="13">
        <f>IF('Données projet'!$A$36&gt;35,N81+M82-V81,IF(A82&lt;'Données projet'!$A$36,$K$205^A82,IF(A82='Données projet'!$A$36,'Données projet'!$B$36,N81+M82-V81)))</f>
        <v>235.83000000000018</v>
      </c>
      <c r="O82" s="13">
        <f>N82*VLOOKUP('Données projet'!$B$9,Paramètres!$A$1:$I$89,3,0)*VLOOKUP('Données projet'!$B$9,Paramètres!$A$1:$I$89,5,0)</f>
        <v>198.66319200000018</v>
      </c>
      <c r="P82" s="13">
        <f t="shared" si="87"/>
        <v>49.450263215298527</v>
      </c>
      <c r="Q82" s="20">
        <f t="shared" si="54"/>
        <v>432.13093449997854</v>
      </c>
      <c r="R82" s="59">
        <f t="shared" si="55"/>
        <v>725.46426783331185</v>
      </c>
      <c r="S82" s="59">
        <f ca="1">AVERAGE(OFFSET($R$3,0,0,'Données projet'!$E$9+1,1))-AVERAGE(OFFSET($H$3,0,0,'Données projet'!$E$9+1,1))</f>
        <v>360.95100301829234</v>
      </c>
      <c r="T82" s="59">
        <f t="shared" si="88"/>
        <v>249.85163866946402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24.235841830510065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24.235841830510065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845.09918459384244</v>
      </c>
      <c r="AN82" s="59">
        <f ca="1">AVERAGE(OFFSET($AM$3,0,0,'Données projet'!$E$10+1,1))-AVERAGE(OFFSET($H$3,0,0,'Données projet'!$E$10+1,1))</f>
        <v>581.88778927327667</v>
      </c>
      <c r="AO82" s="59">
        <f t="shared" si="90"/>
        <v>269.67340993773422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268.31789400000014</v>
      </c>
      <c r="BF82" s="13">
        <f t="shared" si="91"/>
        <v>64.492154201698639</v>
      </c>
      <c r="BG82" s="20">
        <f t="shared" si="61"/>
        <v>579.6441672846255</v>
      </c>
      <c r="BH82" s="59">
        <f t="shared" si="62"/>
        <v>872.97750061795887</v>
      </c>
      <c r="BI82" s="59">
        <f ca="1">AVERAGE(OFFSET($BH$3,0,0,'Données projet'!$E$11+1,1))-AVERAGE(OFFSET($H$3,0,0,'Données projet'!$E$11+1,1))</f>
        <v>609.60019207204277</v>
      </c>
      <c r="BJ82" s="59">
        <f t="shared" si="92"/>
        <v>281.42238288764503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31.682504507630018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31.682504507630018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285.91251000000017</v>
      </c>
      <c r="CA82" s="13">
        <f t="shared" si="93"/>
        <v>68.214968580220258</v>
      </c>
      <c r="CB82" s="20">
        <f t="shared" si="64"/>
        <v>616.77202519388391</v>
      </c>
      <c r="CC82" s="59">
        <f t="shared" si="65"/>
        <v>910.10535852721728</v>
      </c>
      <c r="CD82" s="59">
        <f ca="1">AVERAGE(OFFSET($CC$3,0,0,'Données projet'!$E$12+1,1))-AVERAGE(OFFSET($H$3,0,0,'Données projet'!$E$12+1,1))</f>
        <v>646.50767193970182</v>
      </c>
      <c r="CE82" s="59">
        <f t="shared" si="94"/>
        <v>297.06786598620607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33.760045786818864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33.760045786818864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8.2100000000000009</v>
      </c>
      <c r="N83" s="13">
        <f>IF('Données projet'!$A$36&gt;35,N82+M83-V82,IF(A83&lt;'Données projet'!$A$36,$K$205^A83,IF(A83='Données projet'!$A$36,'Données projet'!$B$36,N82+M83-V82)))</f>
        <v>244.04000000000019</v>
      </c>
      <c r="O83" s="13">
        <f>N83*VLOOKUP('Données projet'!$B$9,Paramètres!$A$1:$I$89,3,0)*VLOOKUP('Données projet'!$B$9,Paramètres!$A$1:$I$89,5,0)</f>
        <v>205.57929600000017</v>
      </c>
      <c r="P83" s="13">
        <f t="shared" si="87"/>
        <v>50.968357720865512</v>
      </c>
      <c r="Q83" s="20">
        <f t="shared" si="54"/>
        <v>446.82049689717434</v>
      </c>
      <c r="R83" s="59">
        <f t="shared" si="55"/>
        <v>740.15383023050765</v>
      </c>
      <c r="S83" s="59">
        <f ca="1">AVERAGE(OFFSET($R$3,0,0,'Données projet'!$E$9+1,1))-AVERAGE(OFFSET($H$3,0,0,'Données projet'!$E$9+1,1))</f>
        <v>360.95100301829234</v>
      </c>
      <c r="T83" s="59">
        <f t="shared" si="88"/>
        <v>249.85163866946402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23.760591754617639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23.760591754617639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861.68887009580749</v>
      </c>
      <c r="AN83" s="59">
        <f ca="1">AVERAGE(OFFSET($AM$3,0,0,'Données projet'!$E$10+1,1))-AVERAGE(OFFSET($H$3,0,0,'Données projet'!$E$10+1,1))</f>
        <v>581.88778927327667</v>
      </c>
      <c r="AO83" s="59">
        <f t="shared" si="90"/>
        <v>269.67340993773422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276.57492720000016</v>
      </c>
      <c r="BF83" s="13">
        <f t="shared" si="91"/>
        <v>66.242674874712534</v>
      </c>
      <c r="BG83" s="20">
        <f t="shared" si="61"/>
        <v>597.07399028012458</v>
      </c>
      <c r="BH83" s="59">
        <f t="shared" si="62"/>
        <v>890.40732361345795</v>
      </c>
      <c r="BI83" s="59">
        <f ca="1">AVERAGE(OFFSET($BH$3,0,0,'Données projet'!$E$11+1,1))-AVERAGE(OFFSET($H$3,0,0,'Données projet'!$E$11+1,1))</f>
        <v>609.60019207204277</v>
      </c>
      <c r="BJ83" s="59">
        <f t="shared" si="92"/>
        <v>281.42238288764503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31.061229918655016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31.061229918655016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294.71098800000021</v>
      </c>
      <c r="CA83" s="13">
        <f t="shared" si="93"/>
        <v>70.066538188752801</v>
      </c>
      <c r="CB83" s="20">
        <f t="shared" si="64"/>
        <v>635.3208581120781</v>
      </c>
      <c r="CC83" s="59">
        <f t="shared" si="65"/>
        <v>928.65419144541147</v>
      </c>
      <c r="CD83" s="59">
        <f ca="1">AVERAGE(OFFSET($CC$3,0,0,'Données projet'!$E$12+1,1))-AVERAGE(OFFSET($H$3,0,0,'Données projet'!$E$12+1,1))</f>
        <v>646.50767193970182</v>
      </c>
      <c r="CE83" s="59">
        <f t="shared" si="94"/>
        <v>297.06786598620607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33.098031880534023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33.098031880534023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8.2100000000000009</v>
      </c>
      <c r="N84" s="13">
        <f>IF('Données projet'!$A$36&gt;35,N83+M84-V83,IF(A84&lt;'Données projet'!$A$36,$K$205^A84,IF(A84='Données projet'!$A$36,'Données projet'!$B$36,N83+M84-V83)))</f>
        <v>252.2500000000002</v>
      </c>
      <c r="O84" s="13">
        <f>N84*VLOOKUP('Données projet'!$B$9,Paramètres!$A$1:$I$89,3,0)*VLOOKUP('Données projet'!$B$9,Paramètres!$A$1:$I$89,5,0)</f>
        <v>212.49540000000019</v>
      </c>
      <c r="P84" s="13">
        <f t="shared" si="87"/>
        <v>52.480517913758362</v>
      </c>
      <c r="Q84" s="20">
        <f t="shared" si="54"/>
        <v>461.49972369979611</v>
      </c>
      <c r="R84" s="59">
        <f t="shared" si="55"/>
        <v>754.83305703312942</v>
      </c>
      <c r="S84" s="59">
        <f ca="1">AVERAGE(OFFSET($R$3,0,0,'Données projet'!$E$9+1,1))-AVERAGE(OFFSET($H$3,0,0,'Données projet'!$E$9+1,1))</f>
        <v>360.95100301829234</v>
      </c>
      <c r="T84" s="59">
        <f t="shared" si="88"/>
        <v>249.85163866946402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23.29466104283954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23.29466104283954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878.26843845666349</v>
      </c>
      <c r="AN84" s="59">
        <f ca="1">AVERAGE(OFFSET($AM$3,0,0,'Données projet'!$E$10+1,1))-AVERAGE(OFFSET($H$3,0,0,'Données projet'!$E$10+1,1))</f>
        <v>581.88778927327667</v>
      </c>
      <c r="AO84" s="59">
        <f t="shared" si="90"/>
        <v>269.67340993773422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284.83196040000018</v>
      </c>
      <c r="BF84" s="13">
        <f t="shared" si="91"/>
        <v>67.987121961040245</v>
      </c>
      <c r="BG84" s="20">
        <f t="shared" si="61"/>
        <v>614.49323511214538</v>
      </c>
      <c r="BH84" s="59">
        <f t="shared" si="62"/>
        <v>907.82656844547864</v>
      </c>
      <c r="BI84" s="59">
        <f ca="1">AVERAGE(OFFSET($BH$3,0,0,'Données projet'!$E$11+1,1))-AVERAGE(OFFSET($H$3,0,0,'Données projet'!$E$11+1,1))</f>
        <v>609.60019207204277</v>
      </c>
      <c r="BJ84" s="59">
        <f t="shared" si="92"/>
        <v>281.42238288764503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30.452138145429732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30.452138145429732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303.5094660000002</v>
      </c>
      <c r="CA84" s="13">
        <f t="shared" si="93"/>
        <v>71.911683612358004</v>
      </c>
      <c r="CB84" s="20">
        <f t="shared" si="64"/>
        <v>653.85850224152387</v>
      </c>
      <c r="CC84" s="59">
        <f t="shared" si="65"/>
        <v>947.19183557485712</v>
      </c>
      <c r="CD84" s="59">
        <f ca="1">AVERAGE(OFFSET($CC$3,0,0,'Données projet'!$E$12+1,1))-AVERAGE(OFFSET($H$3,0,0,'Données projet'!$E$12+1,1))</f>
        <v>646.50767193970182</v>
      </c>
      <c r="CE84" s="59">
        <f t="shared" si="94"/>
        <v>297.06786598620607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32.448999663162816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32.448999663162816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8.2100000000000009</v>
      </c>
      <c r="N85" s="13">
        <f>IF('Données projet'!$A$36&gt;35,N84+M85-V84,IF(A85&lt;'Données projet'!$A$36,$K$205^A85,IF(A85='Données projet'!$A$36,'Données projet'!$B$36,N84+M85-V84)))</f>
        <v>260.46000000000021</v>
      </c>
      <c r="O85" s="13">
        <f>N85*VLOOKUP('Données projet'!$B$9,Paramètres!$A$1:$I$89,3,0)*VLOOKUP('Données projet'!$B$9,Paramètres!$A$1:$I$89,5,0)</f>
        <v>219.41150400000021</v>
      </c>
      <c r="P85" s="13">
        <f t="shared" si="87"/>
        <v>53.986959089771062</v>
      </c>
      <c r="Q85" s="20">
        <f t="shared" si="54"/>
        <v>476.16898988135159</v>
      </c>
      <c r="R85" s="59">
        <f t="shared" si="55"/>
        <v>769.50232321468491</v>
      </c>
      <c r="S85" s="59">
        <f ca="1">AVERAGE(OFFSET($R$3,0,0,'Données projet'!$E$9+1,1))-AVERAGE(OFFSET($H$3,0,0,'Données projet'!$E$9+1,1))</f>
        <v>360.95100301829234</v>
      </c>
      <c r="T85" s="59">
        <f t="shared" si="88"/>
        <v>249.85163866946402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22.837866948129736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22.837866948129736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894.83821664326888</v>
      </c>
      <c r="AN85" s="59">
        <f ca="1">AVERAGE(OFFSET($AM$3,0,0,'Données projet'!$E$10+1,1))-AVERAGE(OFFSET($H$3,0,0,'Données projet'!$E$10+1,1))</f>
        <v>581.88778927327667</v>
      </c>
      <c r="AO85" s="59">
        <f t="shared" si="90"/>
        <v>269.67340993773422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293.08899360000021</v>
      </c>
      <c r="BF85" s="13">
        <f t="shared" si="91"/>
        <v>69.725691747511789</v>
      </c>
      <c r="BG85" s="20">
        <f t="shared" si="61"/>
        <v>631.90224364691676</v>
      </c>
      <c r="BH85" s="59">
        <f t="shared" si="62"/>
        <v>925.23557698025002</v>
      </c>
      <c r="BI85" s="59">
        <f ca="1">AVERAGE(OFFSET($BH$3,0,0,'Données projet'!$E$11+1,1))-AVERAGE(OFFSET($H$3,0,0,'Données projet'!$E$11+1,1))</f>
        <v>609.60019207204277</v>
      </c>
      <c r="BJ85" s="59">
        <f t="shared" si="92"/>
        <v>281.42238288764503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29.854990290368097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29.854990290368097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312.30794400000019</v>
      </c>
      <c r="CA85" s="13">
        <f t="shared" si="93"/>
        <v>73.750612468537497</v>
      </c>
      <c r="CB85" s="20">
        <f t="shared" si="64"/>
        <v>672.38531918270314</v>
      </c>
      <c r="CC85" s="59">
        <f t="shared" si="65"/>
        <v>965.7186525160364</v>
      </c>
      <c r="CD85" s="59">
        <f ca="1">AVERAGE(OFFSET($CC$3,0,0,'Données projet'!$E$12+1,1))-AVERAGE(OFFSET($H$3,0,0,'Données projet'!$E$12+1,1))</f>
        <v>646.50767193970182</v>
      </c>
      <c r="CE85" s="59">
        <f t="shared" si="94"/>
        <v>297.06786598620607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31.812694571703695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31.812694571703695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268.67</v>
      </c>
      <c r="L86" s="12">
        <f>VLOOKUP(A86,'Données projet'!$A$35:$I$55,9,0)</f>
        <v>8.2100000000000009</v>
      </c>
      <c r="M86" s="12">
        <f t="array" ref="M86">INDEX(L:L,MIN(IF(ISNUMBER(L86:L282),ROW(L86:L282),"")))</f>
        <v>8.2100000000000009</v>
      </c>
      <c r="N86" s="13">
        <f>IF('Données projet'!$A$36&gt;35,N85+M86-V85,IF(A86&lt;'Données projet'!$A$36,$K$205^A86,IF(A86='Données projet'!$A$36,'Données projet'!$B$36,N85+M86-V85)))</f>
        <v>268.67000000000019</v>
      </c>
      <c r="O86" s="13">
        <f>N86*VLOOKUP('Données projet'!$B$9,Paramètres!$A$1:$I$89,3,0)*VLOOKUP('Données projet'!$B$9,Paramètres!$A$1:$I$89,5,0)</f>
        <v>226.32760800000017</v>
      </c>
      <c r="P86" s="13">
        <f t="shared" si="87"/>
        <v>55.487882201127306</v>
      </c>
      <c r="Q86" s="20">
        <f t="shared" si="54"/>
        <v>490.8286454336303</v>
      </c>
      <c r="R86" s="59">
        <f t="shared" si="55"/>
        <v>784.16197876696356</v>
      </c>
      <c r="S86" s="59">
        <f ca="1">AVERAGE(OFFSET($R$3,0,0,'Données projet'!$E$9+1,1))-AVERAGE(OFFSET($H$3,0,0,'Données projet'!$E$9+1,1))</f>
        <v>360.95100301829234</v>
      </c>
      <c r="T86" s="59">
        <f t="shared" si="88"/>
        <v>249.85163866946402</v>
      </c>
      <c r="U86" s="15">
        <f>IF(ISNA(VLOOKUP(A86,'Données projet'!$A$35:$I$55,3,0)),0,VLOOKUP(A86,'Données projet'!$A$35:$I$55,3,0))</f>
        <v>7</v>
      </c>
      <c r="V86" s="15">
        <f>IF(ISNA(VLOOKUP(A86,'Données projet'!$A$35:$I$55,4,0)),0,VLOOKUP(A86,'Données projet'!$A$35:$I$55,4,0))</f>
        <v>44.22</v>
      </c>
      <c r="W86" s="16">
        <f>IF(ISNA(VLOOKUP(A86,'Données projet'!$A$35:$I$55,5,0)),0%,VLOOKUP(A86,'Données projet'!$A$35:$I$55,5,0)*VLOOKUP('Données projet'!$B$9,Paramètres!$A$1:$I$89,7,0))</f>
        <v>0.25800000000000001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33.014418065641877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33.014418065641877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911.39851215149793</v>
      </c>
      <c r="AN86" s="59">
        <f ca="1">AVERAGE(OFFSET($AM$3,0,0,'Données projet'!$E$10+1,1))-AVERAGE(OFFSET($H$3,0,0,'Données projet'!$E$10+1,1))</f>
        <v>581.88778927327667</v>
      </c>
      <c r="AO86" s="59">
        <f t="shared" si="90"/>
        <v>269.67340993773422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301.34602680000023</v>
      </c>
      <c r="BF86" s="13">
        <f t="shared" si="91"/>
        <v>71.45856883201175</v>
      </c>
      <c r="BG86" s="20">
        <f t="shared" si="61"/>
        <v>649.30133739242081</v>
      </c>
      <c r="BH86" s="59">
        <f t="shared" si="62"/>
        <v>942.63467072575418</v>
      </c>
      <c r="BI86" s="59">
        <f ca="1">AVERAGE(OFFSET($BH$3,0,0,'Données projet'!$E$11+1,1))-AVERAGE(OFFSET($H$3,0,0,'Données projet'!$E$11+1,1))</f>
        <v>609.60019207204277</v>
      </c>
      <c r="BJ86" s="59">
        <f t="shared" si="92"/>
        <v>281.42238288764503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29.269552140519991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29.269552140519991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321.10642200000024</v>
      </c>
      <c r="CA86" s="13">
        <f t="shared" si="93"/>
        <v>75.58352001110228</v>
      </c>
      <c r="CB86" s="20">
        <f t="shared" si="64"/>
        <v>690.90164900267018</v>
      </c>
      <c r="CC86" s="59">
        <f t="shared" si="65"/>
        <v>984.23498233600344</v>
      </c>
      <c r="CD86" s="59">
        <f ca="1">AVERAGE(OFFSET($CC$3,0,0,'Données projet'!$E$12+1,1))-AVERAGE(OFFSET($H$3,0,0,'Données projet'!$E$12+1,1))</f>
        <v>646.50767193970182</v>
      </c>
      <c r="CE86" s="59">
        <f t="shared" si="94"/>
        <v>297.06786598620607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31.188867034980305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31.188867034980305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7.9879999999999969</v>
      </c>
      <c r="N87" s="13">
        <f>IF('Données projet'!$A$36&gt;35,N86+M87-V86,IF(A87&lt;'Données projet'!$A$36,$K$205^A87,IF(A87='Données projet'!$A$36,'Données projet'!$B$36,N86+M87-V86)))</f>
        <v>232.43800000000019</v>
      </c>
      <c r="O87" s="13">
        <f>N87*VLOOKUP('Données projet'!$B$9,Paramètres!$A$1:$I$89,3,0)*VLOOKUP('Données projet'!$B$9,Paramètres!$A$1:$I$89,5,0)</f>
        <v>195.80577120000018</v>
      </c>
      <c r="P87" s="13">
        <f t="shared" si="87"/>
        <v>48.821269270689932</v>
      </c>
      <c r="Q87" s="20">
        <f t="shared" si="54"/>
        <v>426.05876215311855</v>
      </c>
      <c r="R87" s="59">
        <f t="shared" si="55"/>
        <v>719.39209548645181</v>
      </c>
      <c r="S87" s="59">
        <f ca="1">AVERAGE(OFFSET($R$3,0,0,'Données projet'!$E$9+1,1))-AVERAGE(OFFSET($H$3,0,0,'Données projet'!$E$9+1,1))</f>
        <v>360.95100301829234</v>
      </c>
      <c r="T87" s="59">
        <f t="shared" si="88"/>
        <v>249.85163866946402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32.367025464181317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32.367025464181317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927.94961466707764</v>
      </c>
      <c r="AN87" s="59">
        <f ca="1">AVERAGE(OFFSET($AM$3,0,0,'Données projet'!$E$10+1,1))-AVERAGE(OFFSET($H$3,0,0,'Données projet'!$E$10+1,1))</f>
        <v>581.88778927327667</v>
      </c>
      <c r="AO87" s="59">
        <f t="shared" si="90"/>
        <v>269.67340993773422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309.60306000000026</v>
      </c>
      <c r="BF87" s="13">
        <f t="shared" si="91"/>
        <v>73.185927120523928</v>
      </c>
      <c r="BG87" s="20">
        <f t="shared" si="61"/>
        <v>666.69081923491296</v>
      </c>
      <c r="BH87" s="59">
        <f t="shared" si="62"/>
        <v>960.02415256824634</v>
      </c>
      <c r="BI87" s="59">
        <f ca="1">AVERAGE(OFFSET($BH$3,0,0,'Données projet'!$E$11+1,1))-AVERAGE(OFFSET($H$3,0,0,'Données projet'!$E$11+1,1))</f>
        <v>609.60019207204277</v>
      </c>
      <c r="BJ87" s="59">
        <f t="shared" si="92"/>
        <v>281.42238288764503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45.378990245928641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45.378990245928641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329.90490000000028</v>
      </c>
      <c r="CA87" s="13">
        <f t="shared" si="93"/>
        <v>77.410590184772218</v>
      </c>
      <c r="CB87" s="20">
        <f t="shared" si="64"/>
        <v>709.40781207181215</v>
      </c>
      <c r="CC87" s="59">
        <f t="shared" si="65"/>
        <v>1002.7411454051455</v>
      </c>
      <c r="CD87" s="59">
        <f ca="1">AVERAGE(OFFSET($CC$3,0,0,'Données projet'!$E$12+1,1))-AVERAGE(OFFSET($H$3,0,0,'Données projet'!$E$12+1,1))</f>
        <v>646.50767193970182</v>
      </c>
      <c r="CE87" s="59">
        <f t="shared" si="94"/>
        <v>297.06786598620607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48.354661737464937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48.354661737464937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7.9879999999999969</v>
      </c>
      <c r="N88" s="13">
        <f>IF('Données projet'!$A$36&gt;35,N87+M88-V87,IF(A88&lt;'Données projet'!$A$36,$K$205^A88,IF(A88='Données projet'!$A$36,'Données projet'!$B$36,N87+M88-V87)))</f>
        <v>240.42600000000019</v>
      </c>
      <c r="O88" s="13">
        <f>N88*VLOOKUP('Données projet'!$B$9,Paramètres!$A$1:$I$89,3,0)*VLOOKUP('Données projet'!$B$9,Paramètres!$A$1:$I$89,5,0)</f>
        <v>202.53486240000018</v>
      </c>
      <c r="P88" s="13">
        <f t="shared" si="87"/>
        <v>50.300844751824435</v>
      </c>
      <c r="Q88" s="20">
        <f t="shared" si="54"/>
        <v>440.35552328942782</v>
      </c>
      <c r="R88" s="59">
        <f t="shared" si="55"/>
        <v>733.68885662276114</v>
      </c>
      <c r="S88" s="59">
        <f ca="1">AVERAGE(OFFSET($R$3,0,0,'Données projet'!$E$9+1,1))-AVERAGE(OFFSET($H$3,0,0,'Données projet'!$E$9+1,1))</f>
        <v>360.95100301829234</v>
      </c>
      <c r="T88" s="59">
        <f t="shared" si="88"/>
        <v>249.85163866946402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31.732327836764899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31.732327836764899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826.36129826402475</v>
      </c>
      <c r="AN88" s="59">
        <f ca="1">AVERAGE(OFFSET($AM$3,0,0,'Données projet'!$E$10+1,1))-AVERAGE(OFFSET($H$3,0,0,'Données projet'!$E$10+1,1))</f>
        <v>581.88778927327667</v>
      </c>
      <c r="AO88" s="59">
        <f t="shared" si="90"/>
        <v>269.67340993773422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258.99792360000026</v>
      </c>
      <c r="BF88" s="13">
        <f t="shared" si="91"/>
        <v>62.508727780336244</v>
      </c>
      <c r="BG88" s="20">
        <f t="shared" si="61"/>
        <v>559.95741782075277</v>
      </c>
      <c r="BH88" s="59">
        <f t="shared" si="62"/>
        <v>853.29075115408614</v>
      </c>
      <c r="BI88" s="59">
        <f ca="1">AVERAGE(OFFSET($BH$3,0,0,'Données projet'!$E$11+1,1))-AVERAGE(OFFSET($H$3,0,0,'Données projet'!$E$11+1,1))</f>
        <v>609.60019207204277</v>
      </c>
      <c r="BJ88" s="59">
        <f t="shared" si="92"/>
        <v>281.42238288764503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44.48913592565701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44.48913592565701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275.98139400000031</v>
      </c>
      <c r="CA88" s="13">
        <f t="shared" si="93"/>
        <v>66.117048721763197</v>
      </c>
      <c r="CB88" s="20">
        <f t="shared" si="64"/>
        <v>595.82145440707143</v>
      </c>
      <c r="CC88" s="59">
        <f t="shared" si="65"/>
        <v>889.1547877404048</v>
      </c>
      <c r="CD88" s="59">
        <f ca="1">AVERAGE(OFFSET($CC$3,0,0,'Données projet'!$E$12+1,1))-AVERAGE(OFFSET($H$3,0,0,'Données projet'!$E$12+1,1))</f>
        <v>646.50767193970182</v>
      </c>
      <c r="CE88" s="59">
        <f t="shared" si="94"/>
        <v>297.06786598620607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47.406456314224677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47.406456314224677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7.9879999999999969</v>
      </c>
      <c r="N89" s="13">
        <f>IF('Données projet'!$A$36&gt;35,N88+M89-V88,IF(A89&lt;'Données projet'!$A$36,$K$205^A89,IF(A89='Données projet'!$A$36,'Données projet'!$B$36,N88+M89-V88)))</f>
        <v>248.41400000000019</v>
      </c>
      <c r="O89" s="13">
        <f>N89*VLOOKUP('Données projet'!$B$9,Paramètres!$A$1:$I$89,3,0)*VLOOKUP('Données projet'!$B$9,Paramètres!$A$1:$I$89,5,0)</f>
        <v>209.26395360000021</v>
      </c>
      <c r="P89" s="13">
        <f t="shared" si="87"/>
        <v>51.774708187666221</v>
      </c>
      <c r="Q89" s="20">
        <f t="shared" si="54"/>
        <v>454.64233594685237</v>
      </c>
      <c r="R89" s="59">
        <f t="shared" si="55"/>
        <v>747.97566928018568</v>
      </c>
      <c r="S89" s="59">
        <f ca="1">AVERAGE(OFFSET($R$3,0,0,'Données projet'!$E$9+1,1))-AVERAGE(OFFSET($H$3,0,0,'Données projet'!$E$9+1,1))</f>
        <v>360.95100301829234</v>
      </c>
      <c r="T89" s="59">
        <f t="shared" si="88"/>
        <v>249.85163866946402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31.110076242694792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31.110076242694792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842.22452321490368</v>
      </c>
      <c r="AN89" s="59">
        <f ca="1">AVERAGE(OFFSET($AM$3,0,0,'Données projet'!$E$10+1,1))-AVERAGE(OFFSET($H$3,0,0,'Données projet'!$E$10+1,1))</f>
        <v>581.88778927327667</v>
      </c>
      <c r="AO89" s="59">
        <f t="shared" si="90"/>
        <v>269.67340993773422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266.88763920000025</v>
      </c>
      <c r="BF89" s="13">
        <f t="shared" si="91"/>
        <v>64.188302727706215</v>
      </c>
      <c r="BG89" s="20">
        <f t="shared" si="61"/>
        <v>576.62393219075545</v>
      </c>
      <c r="BH89" s="59">
        <f t="shared" si="62"/>
        <v>869.95726552408883</v>
      </c>
      <c r="BI89" s="59">
        <f ca="1">AVERAGE(OFFSET($BH$3,0,0,'Données projet'!$E$11+1,1))-AVERAGE(OFFSET($H$3,0,0,'Données projet'!$E$11+1,1))</f>
        <v>609.60019207204277</v>
      </c>
      <c r="BJ89" s="59">
        <f t="shared" si="92"/>
        <v>281.42238288764503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43.616731105848366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43.616731105848366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284.38846800000033</v>
      </c>
      <c r="CA89" s="13">
        <f t="shared" si="93"/>
        <v>67.893577257383939</v>
      </c>
      <c r="CB89" s="20">
        <f t="shared" si="64"/>
        <v>613.55789548994426</v>
      </c>
      <c r="CC89" s="59">
        <f t="shared" si="65"/>
        <v>906.89122882327752</v>
      </c>
      <c r="CD89" s="59">
        <f ca="1">AVERAGE(OFFSET($CC$3,0,0,'Données projet'!$E$12+1,1))-AVERAGE(OFFSET($H$3,0,0,'Données projet'!$E$12+1,1))</f>
        <v>646.50767193970182</v>
      </c>
      <c r="CE89" s="59">
        <f t="shared" si="94"/>
        <v>297.06786598620607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46.476844620985958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46.476844620985958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7.9879999999999969</v>
      </c>
      <c r="N90" s="13">
        <f>IF('Données projet'!$A$36&gt;35,N89+M90-V89,IF(A90&lt;'Données projet'!$A$36,$K$205^A90,IF(A90='Données projet'!$A$36,'Données projet'!$B$36,N89+M90-V89)))</f>
        <v>256.40200000000016</v>
      </c>
      <c r="O90" s="13">
        <f>N90*VLOOKUP('Données projet'!$B$9,Paramètres!$A$1:$I$89,3,0)*VLOOKUP('Données projet'!$B$9,Paramètres!$A$1:$I$89,5,0)</f>
        <v>215.99304480000018</v>
      </c>
      <c r="P90" s="13">
        <f t="shared" si="87"/>
        <v>53.243064323023681</v>
      </c>
      <c r="Q90" s="20">
        <f t="shared" si="54"/>
        <v>468.91955672259991</v>
      </c>
      <c r="R90" s="59">
        <f t="shared" si="55"/>
        <v>762.25289005593322</v>
      </c>
      <c r="S90" s="59">
        <f ca="1">AVERAGE(OFFSET($R$3,0,0,'Données projet'!$E$9+1,1))-AVERAGE(OFFSET($H$3,0,0,'Données projet'!$E$9+1,1))</f>
        <v>360.95100301829234</v>
      </c>
      <c r="T90" s="59">
        <f t="shared" si="88"/>
        <v>249.85163866946402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30.500026622848402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30.500026622848402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858.07813607907929</v>
      </c>
      <c r="AN90" s="59">
        <f ca="1">AVERAGE(OFFSET($AM$3,0,0,'Données projet'!$E$10+1,1))-AVERAGE(OFFSET($H$3,0,0,'Données projet'!$E$10+1,1))</f>
        <v>581.88778927327667</v>
      </c>
      <c r="AO90" s="59">
        <f t="shared" si="90"/>
        <v>269.67340993773422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274.7773548000003</v>
      </c>
      <c r="BF90" s="13">
        <f t="shared" si="91"/>
        <v>65.862107285872696</v>
      </c>
      <c r="BG90" s="20">
        <f t="shared" si="61"/>
        <v>593.28039646622881</v>
      </c>
      <c r="BH90" s="59">
        <f t="shared" si="62"/>
        <v>886.61372979956218</v>
      </c>
      <c r="BI90" s="59">
        <f ca="1">AVERAGE(OFFSET($BH$3,0,0,'Données projet'!$E$11+1,1))-AVERAGE(OFFSET($H$3,0,0,'Données projet'!$E$11+1,1))</f>
        <v>609.60019207204277</v>
      </c>
      <c r="BJ90" s="59">
        <f t="shared" si="92"/>
        <v>281.42238288764503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42.76143361244177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42.76143361244177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292.7955420000003</v>
      </c>
      <c r="CA90" s="13">
        <f t="shared" si="93"/>
        <v>69.664002307656872</v>
      </c>
      <c r="CB90" s="20">
        <f t="shared" si="64"/>
        <v>631.2837063358362</v>
      </c>
      <c r="CC90" s="59">
        <f t="shared" si="65"/>
        <v>924.61703966916957</v>
      </c>
      <c r="CD90" s="59">
        <f ca="1">AVERAGE(OFFSET($CC$3,0,0,'Données projet'!$E$12+1,1))-AVERAGE(OFFSET($H$3,0,0,'Données projet'!$E$12+1,1))</f>
        <v>646.50767193970182</v>
      </c>
      <c r="CE90" s="59">
        <f t="shared" si="94"/>
        <v>297.06786598620607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45.565462046044502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45.565462046044502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7.9879999999999969</v>
      </c>
      <c r="N91" s="13">
        <f>IF('Données projet'!$A$36&gt;35,N90+M91-V90,IF(A91&lt;'Données projet'!$A$36,$K$205^A91,IF(A91='Données projet'!$A$36,'Données projet'!$B$36,N90+M91-V90)))</f>
        <v>264.39000000000016</v>
      </c>
      <c r="O91" s="13">
        <f>N91*VLOOKUP('Données projet'!$B$9,Paramètres!$A$1:$I$89,3,0)*VLOOKUP('Données projet'!$B$9,Paramètres!$A$1:$I$89,5,0)</f>
        <v>222.72213600000015</v>
      </c>
      <c r="P91" s="13">
        <f t="shared" si="87"/>
        <v>54.70610442073766</v>
      </c>
      <c r="Q91" s="20">
        <f t="shared" si="54"/>
        <v>483.18751873278489</v>
      </c>
      <c r="R91" s="59">
        <f t="shared" si="55"/>
        <v>776.52085206611821</v>
      </c>
      <c r="S91" s="59">
        <f ca="1">AVERAGE(OFFSET($R$3,0,0,'Données projet'!$E$9+1,1))-AVERAGE(OFFSET($H$3,0,0,'Données projet'!$E$9+1,1))</f>
        <v>360.95100301829234</v>
      </c>
      <c r="T91" s="59">
        <f t="shared" si="88"/>
        <v>249.85163866946402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29.901939703953673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29.901939703953673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873.92244454651131</v>
      </c>
      <c r="AN91" s="59">
        <f ca="1">AVERAGE(OFFSET($AM$3,0,0,'Données projet'!$E$10+1,1))-AVERAGE(OFFSET($H$3,0,0,'Données projet'!$E$10+1,1))</f>
        <v>581.88778927327667</v>
      </c>
      <c r="AO91" s="59">
        <f t="shared" si="90"/>
        <v>269.67340993773422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282.66707040000023</v>
      </c>
      <c r="BF91" s="13">
        <f t="shared" si="91"/>
        <v>67.530326169234471</v>
      </c>
      <c r="BG91" s="20">
        <f t="shared" si="61"/>
        <v>609.92713235808367</v>
      </c>
      <c r="BH91" s="59">
        <f t="shared" si="62"/>
        <v>903.26046569141704</v>
      </c>
      <c r="BI91" s="59">
        <f ca="1">AVERAGE(OFFSET($BH$3,0,0,'Données projet'!$E$11+1,1))-AVERAGE(OFFSET($H$3,0,0,'Données projet'!$E$11+1,1))</f>
        <v>609.60019207204277</v>
      </c>
      <c r="BJ91" s="59">
        <f t="shared" si="92"/>
        <v>281.42238288764503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41.922907981200915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41.922907981200915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301.20261600000032</v>
      </c>
      <c r="CA91" s="13">
        <f t="shared" si="93"/>
        <v>71.428519249633297</v>
      </c>
      <c r="CB91" s="20">
        <f t="shared" si="64"/>
        <v>648.99922722644521</v>
      </c>
      <c r="CC91" s="59">
        <f t="shared" si="65"/>
        <v>942.33256055977859</v>
      </c>
      <c r="CD91" s="59">
        <f ca="1">AVERAGE(OFFSET($CC$3,0,0,'Données projet'!$E$12+1,1))-AVERAGE(OFFSET($H$3,0,0,'Données projet'!$E$12+1,1))</f>
        <v>646.50767193970182</v>
      </c>
      <c r="CE91" s="59">
        <f t="shared" si="94"/>
        <v>297.06786598620607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44.671951127509168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44.671951127509168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7.9879999999999969</v>
      </c>
      <c r="N92" s="13">
        <f>IF('Données projet'!$A$36&gt;35,N91+M92-V91,IF(A92&lt;'Données projet'!$A$36,$K$205^A92,IF(A92='Données projet'!$A$36,'Données projet'!$B$36,N91+M92-V91)))</f>
        <v>272.37800000000016</v>
      </c>
      <c r="O92" s="13">
        <f>N92*VLOOKUP('Données projet'!$B$9,Paramètres!$A$1:$I$89,3,0)*VLOOKUP('Données projet'!$B$9,Paramètres!$A$1:$I$89,5,0)</f>
        <v>229.45122720000015</v>
      </c>
      <c r="P92" s="13">
        <f t="shared" si="87"/>
        <v>56.164007529639626</v>
      </c>
      <c r="Q92" s="20">
        <f t="shared" si="54"/>
        <v>497.44653382078923</v>
      </c>
      <c r="R92" s="59">
        <f t="shared" si="55"/>
        <v>790.77986715412248</v>
      </c>
      <c r="S92" s="59">
        <f ca="1">AVERAGE(OFFSET($R$3,0,0,'Données projet'!$E$9+1,1))-AVERAGE(OFFSET($H$3,0,0,'Données projet'!$E$9+1,1))</f>
        <v>360.95100301829234</v>
      </c>
      <c r="T92" s="59">
        <f t="shared" si="88"/>
        <v>249.85163866946402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29.31558090474147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29.31558090474147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889.75773815357138</v>
      </c>
      <c r="AN92" s="59">
        <f ca="1">AVERAGE(OFFSET($AM$3,0,0,'Données projet'!$E$10+1,1))-AVERAGE(OFFSET($H$3,0,0,'Données projet'!$E$10+1,1))</f>
        <v>581.88778927327667</v>
      </c>
      <c r="AO92" s="59">
        <f t="shared" si="90"/>
        <v>269.67340993773422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290.55678600000027</v>
      </c>
      <c r="BF92" s="13">
        <f t="shared" si="91"/>
        <v>69.193133194113571</v>
      </c>
      <c r="BG92" s="20">
        <f t="shared" si="61"/>
        <v>626.56444259641489</v>
      </c>
      <c r="BH92" s="59">
        <f t="shared" si="62"/>
        <v>919.89777592974815</v>
      </c>
      <c r="BI92" s="59">
        <f ca="1">AVERAGE(OFFSET($BH$3,0,0,'Données projet'!$E$11+1,1))-AVERAGE(OFFSET($H$3,0,0,'Données projet'!$E$11+1,1))</f>
        <v>609.60019207204277</v>
      </c>
      <c r="BJ92" s="59">
        <f t="shared" si="92"/>
        <v>281.42238288764503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41.100825326138562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41.100825326138562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309.60969000000028</v>
      </c>
      <c r="CA92" s="13">
        <f t="shared" si="93"/>
        <v>73.187311933195204</v>
      </c>
      <c r="CB92" s="20">
        <f t="shared" si="64"/>
        <v>666.70477836698205</v>
      </c>
      <c r="CC92" s="59">
        <f t="shared" si="65"/>
        <v>960.03811170031531</v>
      </c>
      <c r="CD92" s="59">
        <f ca="1">AVERAGE(OFFSET($CC$3,0,0,'Données projet'!$E$12+1,1))-AVERAGE(OFFSET($H$3,0,0,'Données projet'!$E$12+1,1))</f>
        <v>646.50767193970182</v>
      </c>
      <c r="CE92" s="59">
        <f t="shared" si="94"/>
        <v>297.06786598620607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43.79596141309846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43.79596141309846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7.9879999999999969</v>
      </c>
      <c r="N93" s="13">
        <f>IF('Données projet'!$A$36&gt;35,N92+M93-V92,IF(A93&lt;'Données projet'!$A$36,$K$205^A93,IF(A93='Données projet'!$A$36,'Données projet'!$B$36,N92+M93-V92)))</f>
        <v>280.36600000000016</v>
      </c>
      <c r="O93" s="13">
        <f>N93*VLOOKUP('Données projet'!$B$9,Paramètres!$A$1:$I$89,3,0)*VLOOKUP('Données projet'!$B$9,Paramètres!$A$1:$I$89,5,0)</f>
        <v>236.18031840000015</v>
      </c>
      <c r="P93" s="13">
        <f t="shared" si="87"/>
        <v>57.61694159958833</v>
      </c>
      <c r="Q93" s="20">
        <f t="shared" si="54"/>
        <v>511.69689449928336</v>
      </c>
      <c r="R93" s="59">
        <f t="shared" si="55"/>
        <v>805.03022783261667</v>
      </c>
      <c r="S93" s="59">
        <f ca="1">AVERAGE(OFFSET($R$3,0,0,'Données projet'!$E$9+1,1))-AVERAGE(OFFSET($H$3,0,0,'Données projet'!$E$9+1,1))</f>
        <v>360.95100301829234</v>
      </c>
      <c r="T93" s="59">
        <f t="shared" si="88"/>
        <v>249.85163866946402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28.740720243938267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28.740720243938267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905.58428981757697</v>
      </c>
      <c r="AN93" s="59">
        <f ca="1">AVERAGE(OFFSET($AM$3,0,0,'Données projet'!$E$10+1,1))-AVERAGE(OFFSET($H$3,0,0,'Données projet'!$E$10+1,1))</f>
        <v>581.88778927327667</v>
      </c>
      <c r="AO93" s="59">
        <f t="shared" si="90"/>
        <v>269.67340993773422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298.44650160000026</v>
      </c>
      <c r="BF93" s="13">
        <f t="shared" si="91"/>
        <v>70.850692199974645</v>
      </c>
      <c r="BG93" s="20">
        <f t="shared" si="61"/>
        <v>643.19261253495631</v>
      </c>
      <c r="BH93" s="59">
        <f t="shared" si="62"/>
        <v>936.52594586828968</v>
      </c>
      <c r="BI93" s="59">
        <f ca="1">AVERAGE(OFFSET($BH$3,0,0,'Données projet'!$E$11+1,1))-AVERAGE(OFFSET($H$3,0,0,'Données projet'!$E$11+1,1))</f>
        <v>609.60019207204277</v>
      </c>
      <c r="BJ93" s="59">
        <f t="shared" si="92"/>
        <v>281.42238288764503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40.294863210521072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40.294863210521072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318.01676400000025</v>
      </c>
      <c r="CA93" s="13">
        <f t="shared" si="93"/>
        <v>74.940553655452632</v>
      </c>
      <c r="CB93" s="20">
        <f t="shared" si="64"/>
        <v>684.40066158324714</v>
      </c>
      <c r="CC93" s="59">
        <f t="shared" si="65"/>
        <v>977.73399491658051</v>
      </c>
      <c r="CD93" s="59">
        <f ca="1">AVERAGE(OFFSET($CC$3,0,0,'Données projet'!$E$12+1,1))-AVERAGE(OFFSET($H$3,0,0,'Données projet'!$E$12+1,1))</f>
        <v>646.50767193970182</v>
      </c>
      <c r="CE93" s="59">
        <f t="shared" si="94"/>
        <v>297.06786598620607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42.937149322686381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42.937149322686381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7.9879999999999969</v>
      </c>
      <c r="N94" s="13">
        <f>IF('Données projet'!$A$36&gt;35,N93+M94-V93,IF(A94&lt;'Données projet'!$A$36,$K$205^A94,IF(A94='Données projet'!$A$36,'Données projet'!$B$36,N93+M94-V93)))</f>
        <v>288.35400000000016</v>
      </c>
      <c r="O94" s="13">
        <f>N94*VLOOKUP('Données projet'!$B$9,Paramètres!$A$1:$I$89,3,0)*VLOOKUP('Données projet'!$B$9,Paramètres!$A$1:$I$89,5,0)</f>
        <v>242.90940960000015</v>
      </c>
      <c r="P94" s="13">
        <f t="shared" si="87"/>
        <v>59.065064465860083</v>
      </c>
      <c r="Q94" s="20">
        <f t="shared" si="54"/>
        <v>525.93887566470653</v>
      </c>
      <c r="R94" s="59">
        <f t="shared" si="55"/>
        <v>819.27220899803979</v>
      </c>
      <c r="S94" s="59">
        <f ca="1">AVERAGE(OFFSET($R$3,0,0,'Données projet'!$E$9+1,1))-AVERAGE(OFFSET($H$3,0,0,'Données projet'!$E$9+1,1))</f>
        <v>360.95100301829234</v>
      </c>
      <c r="T94" s="59">
        <f t="shared" si="88"/>
        <v>249.85163866946402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28.177132250063032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28.177132250063032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921.40235720449027</v>
      </c>
      <c r="AN94" s="59">
        <f ca="1">AVERAGE(OFFSET($AM$3,0,0,'Données projet'!$E$10+1,1))-AVERAGE(OFFSET($H$3,0,0,'Données projet'!$E$10+1,1))</f>
        <v>581.88778927327667</v>
      </c>
      <c r="AO94" s="59">
        <f t="shared" si="90"/>
        <v>269.67340993773422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306.33621720000025</v>
      </c>
      <c r="BF94" s="13">
        <f t="shared" si="91"/>
        <v>72.503157870491862</v>
      </c>
      <c r="BG94" s="20">
        <f t="shared" si="61"/>
        <v>659.81191158110698</v>
      </c>
      <c r="BH94" s="59">
        <f t="shared" si="62"/>
        <v>953.14524491444035</v>
      </c>
      <c r="BI94" s="59">
        <f ca="1">AVERAGE(OFFSET($BH$3,0,0,'Données projet'!$E$11+1,1))-AVERAGE(OFFSET($H$3,0,0,'Données projet'!$E$11+1,1))</f>
        <v>609.60019207204277</v>
      </c>
      <c r="BJ94" s="59">
        <f t="shared" si="92"/>
        <v>281.42238288764503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39.504705520402489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39.504705520402489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326.42383800000027</v>
      </c>
      <c r="CA94" s="13">
        <f t="shared" si="93"/>
        <v>76.688408029206073</v>
      </c>
      <c r="CB94" s="20">
        <f t="shared" si="64"/>
        <v>702.08716183420108</v>
      </c>
      <c r="CC94" s="59">
        <f t="shared" si="65"/>
        <v>995.42049516753445</v>
      </c>
      <c r="CD94" s="59">
        <f ca="1">AVERAGE(OFFSET($CC$3,0,0,'Données projet'!$E$12+1,1))-AVERAGE(OFFSET($H$3,0,0,'Données projet'!$E$12+1,1))</f>
        <v>646.50767193970182</v>
      </c>
      <c r="CE94" s="59">
        <f t="shared" si="94"/>
        <v>297.06786598620607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42.095178013543631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42.095178013543631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7.9879999999999969</v>
      </c>
      <c r="N95" s="13">
        <f>IF('Données projet'!$A$36&gt;35,N94+M95-V94,IF(A95&lt;'Données projet'!$A$36,$K$205^A95,IF(A95='Données projet'!$A$36,'Données projet'!$B$36,N94+M95-V94)))</f>
        <v>296.34200000000016</v>
      </c>
      <c r="O95" s="13">
        <f>N95*VLOOKUP('Données projet'!$B$9,Paramètres!$A$1:$I$89,3,0)*VLOOKUP('Données projet'!$B$9,Paramètres!$A$1:$I$89,5,0)</f>
        <v>249.63850080000017</v>
      </c>
      <c r="P95" s="13">
        <f t="shared" si="87"/>
        <v>60.508524721393243</v>
      </c>
      <c r="Q95" s="20">
        <f t="shared" si="54"/>
        <v>540.17273611642679</v>
      </c>
      <c r="R95" s="59">
        <f t="shared" si="55"/>
        <v>833.50606944976016</v>
      </c>
      <c r="S95" s="59">
        <f ca="1">AVERAGE(OFFSET($R$3,0,0,'Données projet'!$E$9+1,1))-AVERAGE(OFFSET($H$3,0,0,'Données projet'!$E$9+1,1))</f>
        <v>360.95100301829234</v>
      </c>
      <c r="T95" s="59">
        <f t="shared" si="88"/>
        <v>249.85163866946402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27.624595872992955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27.624595872992955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937.2121839517531</v>
      </c>
      <c r="AN95" s="59">
        <f ca="1">AVERAGE(OFFSET($AM$3,0,0,'Données projet'!$E$10+1,1))-AVERAGE(OFFSET($H$3,0,0,'Données projet'!$E$10+1,1))</f>
        <v>581.88778927327667</v>
      </c>
      <c r="AO95" s="59">
        <f t="shared" si="90"/>
        <v>269.67340993773422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314.22593280000024</v>
      </c>
      <c r="BF95" s="13">
        <f t="shared" si="91"/>
        <v>74.150676467648211</v>
      </c>
      <c r="BG95" s="20">
        <f t="shared" si="61"/>
        <v>676.42259447448771</v>
      </c>
      <c r="BH95" s="59">
        <f t="shared" si="62"/>
        <v>969.75592780782108</v>
      </c>
      <c r="BI95" s="59">
        <f ca="1">AVERAGE(OFFSET($BH$3,0,0,'Données projet'!$E$11+1,1))-AVERAGE(OFFSET($H$3,0,0,'Données projet'!$E$11+1,1))</f>
        <v>609.60019207204277</v>
      </c>
      <c r="BJ95" s="59">
        <f t="shared" si="92"/>
        <v>281.42238288764503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38.730042340638533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38.730042340638533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334.8309120000003</v>
      </c>
      <c r="CA95" s="13">
        <f t="shared" si="93"/>
        <v>78.431029759422557</v>
      </c>
      <c r="CB95" s="20">
        <f t="shared" si="64"/>
        <v>719.76454856432804</v>
      </c>
      <c r="CC95" s="59">
        <f t="shared" si="65"/>
        <v>1013.0978818976614</v>
      </c>
      <c r="CD95" s="59">
        <f ca="1">AVERAGE(OFFSET($CC$3,0,0,'Données projet'!$E$12+1,1))-AVERAGE(OFFSET($H$3,0,0,'Données projet'!$E$12+1,1))</f>
        <v>646.50767193970182</v>
      </c>
      <c r="CE95" s="59">
        <f t="shared" si="94"/>
        <v>297.06786598620607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41.269717248221383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41.269717248221383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304.33</v>
      </c>
      <c r="L96" s="12">
        <f>VLOOKUP(A96,'Données projet'!$A$35:$I$55,9,0)</f>
        <v>7.9879999999999969</v>
      </c>
      <c r="M96" s="12">
        <f t="array" ref="M96">INDEX(L:L,MIN(IF(ISNUMBER(L96:L292),ROW(L96:L292),"")))</f>
        <v>7.9879999999999969</v>
      </c>
      <c r="N96" s="13">
        <f>IF('Données projet'!$A$36&gt;35,N95+M96-V95,IF(A96&lt;'Données projet'!$A$36,$K$205^A96,IF(A96='Données projet'!$A$36,'Données projet'!$B$36,N95+M96-V95)))</f>
        <v>304.33000000000015</v>
      </c>
      <c r="O96" s="13">
        <f>N96*VLOOKUP('Données projet'!$B$9,Paramètres!$A$1:$I$89,3,0)*VLOOKUP('Données projet'!$B$9,Paramètres!$A$1:$I$89,5,0)</f>
        <v>256.36759200000012</v>
      </c>
      <c r="P96" s="13">
        <f t="shared" si="87"/>
        <v>61.947462492340996</v>
      </c>
      <c r="Q96" s="20">
        <f t="shared" si="54"/>
        <v>554.39871990749418</v>
      </c>
      <c r="R96" s="59">
        <f t="shared" si="55"/>
        <v>847.73205324082755</v>
      </c>
      <c r="S96" s="59">
        <f ca="1">AVERAGE(OFFSET($R$3,0,0,'Données projet'!$E$9+1,1))-AVERAGE(OFFSET($H$3,0,0,'Données projet'!$E$9+1,1))</f>
        <v>360.95100301829234</v>
      </c>
      <c r="T96" s="59">
        <f t="shared" si="88"/>
        <v>249.85163866946402</v>
      </c>
      <c r="U96" s="15">
        <f>IF(ISNA(VLOOKUP(A96,'Données projet'!$A$35:$I$55,3,0)),0,VLOOKUP(A96,'Données projet'!$A$35:$I$55,3,0))</f>
        <v>8</v>
      </c>
      <c r="V96" s="15">
        <f>IF(ISNA(VLOOKUP(A96,'Données projet'!$A$35:$I$55,4,0)),0,VLOOKUP(A96,'Données projet'!$A$35:$I$55,4,0))</f>
        <v>59.26</v>
      </c>
      <c r="W96" s="16">
        <f>IF(ISNA(VLOOKUP(A96,'Données projet'!$A$35:$I$55,5,0)),0%,VLOOKUP(A96,'Données projet'!$A$35:$I$55,5,0)*VLOOKUP('Données projet'!$B$9,Paramètres!$A$1:$I$89,7,0))</f>
        <v>0.25800000000000001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41.320823356492156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41.320823356492156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953.01400076485106</v>
      </c>
      <c r="AN96" s="59">
        <f ca="1">AVERAGE(OFFSET($AM$3,0,0,'Données projet'!$E$10+1,1))-AVERAGE(OFFSET($H$3,0,0,'Données projet'!$E$10+1,1))</f>
        <v>581.88778927327667</v>
      </c>
      <c r="AO96" s="59">
        <f t="shared" si="90"/>
        <v>269.67340993773422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322.11564840000028</v>
      </c>
      <c r="BF96" s="13">
        <f t="shared" si="91"/>
        <v>75.793386490032546</v>
      </c>
      <c r="BG96" s="20">
        <f t="shared" si="61"/>
        <v>693.02490243347381</v>
      </c>
      <c r="BH96" s="59">
        <f t="shared" si="62"/>
        <v>986.35823576680718</v>
      </c>
      <c r="BI96" s="59">
        <f ca="1">AVERAGE(OFFSET($BH$3,0,0,'Données projet'!$E$11+1,1))-AVERAGE(OFFSET($H$3,0,0,'Données projet'!$E$11+1,1))</f>
        <v>609.60019207204277</v>
      </c>
      <c r="BJ96" s="59">
        <f t="shared" si="92"/>
        <v>281.42238288764503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37.970569833331865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37.970569833331865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343.23798600000026</v>
      </c>
      <c r="CA96" s="13">
        <f t="shared" si="93"/>
        <v>80.16856533953208</v>
      </c>
      <c r="CB96" s="20">
        <f t="shared" si="64"/>
        <v>737.43307691635209</v>
      </c>
      <c r="CC96" s="59">
        <f t="shared" si="65"/>
        <v>1030.7664102496854</v>
      </c>
      <c r="CD96" s="59">
        <f ca="1">AVERAGE(OFFSET($CC$3,0,0,'Données projet'!$E$12+1,1))-AVERAGE(OFFSET($H$3,0,0,'Données projet'!$E$12+1,1))</f>
        <v>646.50767193970182</v>
      </c>
      <c r="CE96" s="59">
        <f t="shared" si="94"/>
        <v>297.06786598620607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40.460443265025752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40.460443265025752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7.7120000000000006</v>
      </c>
      <c r="N97" s="13">
        <f>IF('Données projet'!$A$36&gt;35,N96+M97-V96,IF(A97&lt;'Données projet'!$A$36,$K$205^A97,IF(A97='Données projet'!$A$36,'Données projet'!$B$36,N96+M97-V96)))</f>
        <v>252.78200000000015</v>
      </c>
      <c r="O97" s="13">
        <f>N97*VLOOKUP('Données projet'!$B$9,Paramètres!$A$1:$I$89,3,0)*VLOOKUP('Données projet'!$B$9,Paramètres!$A$1:$I$89,5,0)</f>
        <v>212.94355680000015</v>
      </c>
      <c r="P97" s="13">
        <f t="shared" si="87"/>
        <v>52.578304887940781</v>
      </c>
      <c r="Q97" s="20">
        <f t="shared" si="54"/>
        <v>462.45057577316379</v>
      </c>
      <c r="R97" s="59">
        <f t="shared" si="55"/>
        <v>755.78390910649705</v>
      </c>
      <c r="S97" s="59">
        <f ca="1">AVERAGE(OFFSET($R$3,0,0,'Données projet'!$E$9+1,1))-AVERAGE(OFFSET($H$3,0,0,'Données projet'!$E$9+1,1))</f>
        <v>360.95100301829234</v>
      </c>
      <c r="T97" s="59">
        <f t="shared" si="88"/>
        <v>249.85163866946402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40.51054721368498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40.51054721368498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968.80802640341767</v>
      </c>
      <c r="AN97" s="59">
        <f ca="1">AVERAGE(OFFSET($AM$3,0,0,'Données projet'!$E$10+1,1))-AVERAGE(OFFSET($H$3,0,0,'Données projet'!$E$10+1,1))</f>
        <v>581.88778927327667</v>
      </c>
      <c r="AO97" s="59">
        <f t="shared" si="90"/>
        <v>269.67340993773422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330.00536400000021</v>
      </c>
      <c r="BF97" s="13">
        <f t="shared" si="91"/>
        <v>77.43141926482366</v>
      </c>
      <c r="BG97" s="20">
        <f t="shared" si="61"/>
        <v>709.61906418623494</v>
      </c>
      <c r="BH97" s="59">
        <f t="shared" si="62"/>
        <v>1002.9523975195682</v>
      </c>
      <c r="BI97" s="59">
        <f ca="1">AVERAGE(OFFSET($BH$3,0,0,'Données projet'!$E$11+1,1))-AVERAGE(OFFSET($H$3,0,0,'Données projet'!$E$11+1,1))</f>
        <v>609.60019207204277</v>
      </c>
      <c r="BJ97" s="59">
        <f t="shared" si="92"/>
        <v>281.42238288764503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54.012520997595786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54.012520997595786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351.64506000000029</v>
      </c>
      <c r="CA97" s="13">
        <f t="shared" si="93"/>
        <v>81.901153677584574</v>
      </c>
      <c r="CB97" s="20">
        <f t="shared" si="64"/>
        <v>755.09298882179371</v>
      </c>
      <c r="CC97" s="59">
        <f t="shared" si="65"/>
        <v>1048.4263221551271</v>
      </c>
      <c r="CD97" s="59">
        <f ca="1">AVERAGE(OFFSET($CC$3,0,0,'Données projet'!$E$12+1,1))-AVERAGE(OFFSET($H$3,0,0,'Données projet'!$E$12+1,1))</f>
        <v>646.50767193970182</v>
      </c>
      <c r="CE97" s="59">
        <f t="shared" si="94"/>
        <v>297.06786598620607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57.554325653175837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57.554325653175837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7.7120000000000006</v>
      </c>
      <c r="N98" s="13">
        <f>IF('Données projet'!$A$36&gt;35,N97+M98-V97,IF(A98&lt;'Données projet'!$A$36,$K$205^A98,IF(A98='Données projet'!$A$36,'Données projet'!$B$36,N97+M98-V97)))</f>
        <v>260.49400000000014</v>
      </c>
      <c r="O98" s="13">
        <f>N98*VLOOKUP('Données projet'!$B$9,Paramètres!$A$1:$I$89,3,0)*VLOOKUP('Données projet'!$B$9,Paramètres!$A$1:$I$89,5,0)</f>
        <v>219.44014560000016</v>
      </c>
      <c r="P98" s="13">
        <f t="shared" si="87"/>
        <v>53.993186093910936</v>
      </c>
      <c r="Q98" s="20">
        <f t="shared" si="54"/>
        <v>476.2297193668951</v>
      </c>
      <c r="R98" s="59">
        <f t="shared" si="55"/>
        <v>769.56305270022835</v>
      </c>
      <c r="S98" s="59">
        <f ca="1">AVERAGE(OFFSET($R$3,0,0,'Données projet'!$E$9+1,1))-AVERAGE(OFFSET($H$3,0,0,'Données projet'!$E$9+1,1))</f>
        <v>360.95100301829234</v>
      </c>
      <c r="T98" s="59">
        <f t="shared" si="88"/>
        <v>249.85163866946402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39.716160091818608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39.716160091818608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866.17055992404789</v>
      </c>
      <c r="AN98" s="59">
        <f ca="1">AVERAGE(OFFSET($AM$3,0,0,'Données projet'!$E$10+1,1))-AVERAGE(OFFSET($H$3,0,0,'Données projet'!$E$10+1,1))</f>
        <v>581.88778927327667</v>
      </c>
      <c r="AO98" s="59">
        <f t="shared" si="90"/>
        <v>269.67340993773422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278.80642920000025</v>
      </c>
      <c r="BF98" s="13">
        <f t="shared" si="91"/>
        <v>66.714710382732235</v>
      </c>
      <c r="BG98" s="20">
        <f t="shared" si="61"/>
        <v>601.78265143992576</v>
      </c>
      <c r="BH98" s="59">
        <f t="shared" si="62"/>
        <v>895.11598477325902</v>
      </c>
      <c r="BI98" s="59">
        <f ca="1">AVERAGE(OFFSET($BH$3,0,0,'Données projet'!$E$11+1,1))-AVERAGE(OFFSET($H$3,0,0,'Données projet'!$E$11+1,1))</f>
        <v>609.60019207204277</v>
      </c>
      <c r="BJ98" s="59">
        <f t="shared" si="92"/>
        <v>281.42238288764503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52.953368405217752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52.953368405217752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297.08881800000029</v>
      </c>
      <c r="CA98" s="13">
        <f t="shared" si="93"/>
        <v>70.565821981438845</v>
      </c>
      <c r="CB98" s="20">
        <f t="shared" si="64"/>
        <v>640.33183130100645</v>
      </c>
      <c r="CC98" s="59">
        <f t="shared" si="65"/>
        <v>933.66516463433982</v>
      </c>
      <c r="CD98" s="59">
        <f ca="1">AVERAGE(OFFSET($CC$3,0,0,'Données projet'!$E$12+1,1))-AVERAGE(OFFSET($H$3,0,0,'Données projet'!$E$12+1,1))</f>
        <v>646.50767193970182</v>
      </c>
      <c r="CE98" s="59">
        <f t="shared" si="94"/>
        <v>297.06786598620607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56.425720431789408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56.425720431789408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7.7120000000000006</v>
      </c>
      <c r="N99" s="13">
        <f>IF('Données projet'!$A$36&gt;35,N98+M99-V98,IF(A99&lt;'Données projet'!$A$36,$K$205^A99,IF(A99='Données projet'!$A$36,'Données projet'!$B$36,N98+M99-V98)))</f>
        <v>268.20600000000013</v>
      </c>
      <c r="O99" s="13">
        <f>N99*VLOOKUP('Données projet'!$B$9,Paramètres!$A$1:$I$89,3,0)*VLOOKUP('Données projet'!$B$9,Paramètres!$A$1:$I$89,5,0)</f>
        <v>225.93673440000015</v>
      </c>
      <c r="P99" s="13">
        <f t="shared" si="87"/>
        <v>55.403199180664444</v>
      </c>
      <c r="Q99" s="20">
        <f t="shared" ref="Q99:Q130" si="107">(O99+P99)*0.475*44/12</f>
        <v>490.00038431965748</v>
      </c>
      <c r="R99" s="59">
        <f t="shared" si="55"/>
        <v>783.3337176529908</v>
      </c>
      <c r="S99" s="59">
        <f ca="1">AVERAGE(OFFSET($R$3,0,0,'Données projet'!$E$9+1,1))-AVERAGE(OFFSET($H$3,0,0,'Données projet'!$E$9+1,1))</f>
        <v>360.95100301829234</v>
      </c>
      <c r="T99" s="59">
        <f t="shared" si="88"/>
        <v>249.85163866946402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38.937350416883731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38.937350416883731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881.54420411452793</v>
      </c>
      <c r="AN99" s="59">
        <f ca="1">AVERAGE(OFFSET($AM$3,0,0,'Données projet'!$E$10+1,1))-AVERAGE(OFFSET($H$3,0,0,'Données projet'!$E$10+1,1))</f>
        <v>581.88778927327667</v>
      </c>
      <c r="AO99" s="59">
        <f t="shared" si="90"/>
        <v>269.67340993773422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286.46395440000026</v>
      </c>
      <c r="BF99" s="13">
        <f t="shared" si="91"/>
        <v>68.331208484937235</v>
      </c>
      <c r="BG99" s="20">
        <f t="shared" si="61"/>
        <v>617.93490869126617</v>
      </c>
      <c r="BH99" s="59">
        <f t="shared" si="62"/>
        <v>911.26824202459943</v>
      </c>
      <c r="BI99" s="59">
        <f ca="1">AVERAGE(OFFSET($BH$3,0,0,'Données projet'!$E$11+1,1))-AVERAGE(OFFSET($H$3,0,0,'Données projet'!$E$11+1,1))</f>
        <v>609.60019207204277</v>
      </c>
      <c r="BJ99" s="59">
        <f t="shared" si="92"/>
        <v>281.42238288764503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51.914985149156962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51.914985149156962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305.24847600000032</v>
      </c>
      <c r="CA99" s="13">
        <f t="shared" si="93"/>
        <v>72.275632556335026</v>
      </c>
      <c r="CB99" s="20">
        <f t="shared" si="64"/>
        <v>657.52115573561741</v>
      </c>
      <c r="CC99" s="59">
        <f t="shared" si="65"/>
        <v>950.85448906895067</v>
      </c>
      <c r="CD99" s="59">
        <f ca="1">AVERAGE(OFFSET($CC$3,0,0,'Données projet'!$E$12+1,1))-AVERAGE(OFFSET($H$3,0,0,'Données projet'!$E$12+1,1))</f>
        <v>646.50767193970182</v>
      </c>
      <c r="CE99" s="59">
        <f t="shared" si="94"/>
        <v>297.06786598620607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55.319246470413155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55.319246470413155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7.7120000000000006</v>
      </c>
      <c r="N100" s="13">
        <f>IF('Données projet'!$A$36&gt;35,N99+M100-V99,IF(A100&lt;'Données projet'!$A$36,$K$205^A100,IF(A100='Données projet'!$A$36,'Données projet'!$B$36,N99+M100-V99)))</f>
        <v>275.91800000000012</v>
      </c>
      <c r="O100" s="13">
        <f>N100*VLOOKUP('Données projet'!$B$9,Paramètres!$A$1:$I$89,3,0)*VLOOKUP('Données projet'!$B$9,Paramètres!$A$1:$I$89,5,0)</f>
        <v>232.4333232000001</v>
      </c>
      <c r="P100" s="13">
        <f t="shared" si="87"/>
        <v>56.808500201978752</v>
      </c>
      <c r="Q100" s="20">
        <f t="shared" si="107"/>
        <v>503.76284242511315</v>
      </c>
      <c r="R100" s="59">
        <f t="shared" si="55"/>
        <v>797.09617575844641</v>
      </c>
      <c r="S100" s="59">
        <f ca="1">AVERAGE(OFFSET($R$3,0,0,'Données projet'!$E$9+1,1))-AVERAGE(OFFSET($H$3,0,0,'Données projet'!$E$9+1,1))</f>
        <v>360.95100301829234</v>
      </c>
      <c r="T100" s="59">
        <f t="shared" si="88"/>
        <v>249.85163866946402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38.173812724647334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38.173812724647334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896.9094819096656</v>
      </c>
      <c r="AN100" s="59">
        <f ca="1">AVERAGE(OFFSET($AM$3,0,0,'Données projet'!$E$10+1,1))-AVERAGE(OFFSET($H$3,0,0,'Données projet'!$E$10+1,1))</f>
        <v>581.88778927327667</v>
      </c>
      <c r="AO100" s="59">
        <f t="shared" si="90"/>
        <v>269.67340993773422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294.12147960000027</v>
      </c>
      <c r="BF100" s="13">
        <f t="shared" si="91"/>
        <v>69.942684019322471</v>
      </c>
      <c r="BG100" s="20">
        <f t="shared" si="61"/>
        <v>634.07841830365373</v>
      </c>
      <c r="BH100" s="59">
        <f t="shared" si="62"/>
        <v>927.41175163698699</v>
      </c>
      <c r="BI100" s="59">
        <f ca="1">AVERAGE(OFFSET($BH$3,0,0,'Données projet'!$E$11+1,1))-AVERAGE(OFFSET($H$3,0,0,'Données projet'!$E$11+1,1))</f>
        <v>609.60019207204277</v>
      </c>
      <c r="BJ100" s="59">
        <f t="shared" si="92"/>
        <v>281.42238288764503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50.896963955396274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50.896963955396274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313.4081340000003</v>
      </c>
      <c r="CA100" s="13">
        <f t="shared" si="93"/>
        <v>73.980130635311994</v>
      </c>
      <c r="CB100" s="20">
        <f t="shared" si="64"/>
        <v>674.70122757316892</v>
      </c>
      <c r="CC100" s="59">
        <f t="shared" si="65"/>
        <v>968.03456090650229</v>
      </c>
      <c r="CD100" s="59">
        <f ca="1">AVERAGE(OFFSET($CC$3,0,0,'Données projet'!$E$12+1,1))-AVERAGE(OFFSET($H$3,0,0,'Données projet'!$E$12+1,1))</f>
        <v>646.50767193970182</v>
      </c>
      <c r="CE100" s="59">
        <f t="shared" si="94"/>
        <v>297.06786598620607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54.234469788537012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54.234469788537012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7.7120000000000006</v>
      </c>
      <c r="N101" s="13">
        <f>IF('Données projet'!$A$36&gt;35,N100+M101-V100,IF(A101&lt;'Données projet'!$A$36,$K$205^A101,IF(A101='Données projet'!$A$36,'Données projet'!$B$36,N100+M101-V100)))</f>
        <v>283.63000000000011</v>
      </c>
      <c r="O101" s="13">
        <f>N101*VLOOKUP('Données projet'!$B$9,Paramètres!$A$1:$I$89,3,0)*VLOOKUP('Données projet'!$B$9,Paramètres!$A$1:$I$89,5,0)</f>
        <v>238.92991200000012</v>
      </c>
      <c r="P101" s="13">
        <f t="shared" si="87"/>
        <v>58.209235991783075</v>
      </c>
      <c r="Q101" s="20">
        <f t="shared" si="107"/>
        <v>517.51734941902237</v>
      </c>
      <c r="R101" s="59">
        <f t="shared" si="55"/>
        <v>810.85068275235562</v>
      </c>
      <c r="S101" s="59">
        <f ca="1">AVERAGE(OFFSET($R$3,0,0,'Données projet'!$E$9+1,1))-AVERAGE(OFFSET($H$3,0,0,'Données projet'!$E$9+1,1))</f>
        <v>360.95100301829234</v>
      </c>
      <c r="T101" s="59">
        <f t="shared" si="88"/>
        <v>249.85163866946402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37.425247540843685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37.425247540843685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912.26663617244117</v>
      </c>
      <c r="AN101" s="59">
        <f ca="1">AVERAGE(OFFSET($AM$3,0,0,'Données projet'!$E$10+1,1))-AVERAGE(OFFSET($H$3,0,0,'Données projet'!$E$10+1,1))</f>
        <v>581.88778927327667</v>
      </c>
      <c r="AO101" s="59">
        <f t="shared" si="90"/>
        <v>269.67340993773422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301.77900480000034</v>
      </c>
      <c r="BF101" s="13">
        <f t="shared" si="91"/>
        <v>71.549282782941361</v>
      </c>
      <c r="BG101" s="20">
        <f t="shared" si="61"/>
        <v>650.21343420695678</v>
      </c>
      <c r="BH101" s="59">
        <f t="shared" si="62"/>
        <v>943.54676754029015</v>
      </c>
      <c r="BI101" s="59">
        <f ca="1">AVERAGE(OFFSET($BH$3,0,0,'Données projet'!$E$11+1,1))-AVERAGE(OFFSET($H$3,0,0,'Données projet'!$E$11+1,1))</f>
        <v>609.60019207204277</v>
      </c>
      <c r="BJ101" s="59">
        <f t="shared" si="92"/>
        <v>281.42238288764503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49.89890553631362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49.89890553631362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321.56779200000034</v>
      </c>
      <c r="CA101" s="13">
        <f t="shared" si="93"/>
        <v>75.679470431568902</v>
      </c>
      <c r="CB101" s="20">
        <f t="shared" si="64"/>
        <v>691.87231540164976</v>
      </c>
      <c r="CC101" s="59">
        <f t="shared" si="65"/>
        <v>985.20564873498301</v>
      </c>
      <c r="CD101" s="59">
        <f ca="1">AVERAGE(OFFSET($CC$3,0,0,'Données projet'!$E$12+1,1))-AVERAGE(OFFSET($H$3,0,0,'Données projet'!$E$12+1,1))</f>
        <v>646.50767193970182</v>
      </c>
      <c r="CE101" s="59">
        <f t="shared" si="94"/>
        <v>297.06786598620607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53.170964915744015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53.170964915744015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7.7120000000000006</v>
      </c>
      <c r="N102" s="13">
        <f>IF('Données projet'!$A$36&gt;35,N101+M102-V101,IF(A102&lt;'Données projet'!$A$36,$K$205^A102,IF(A102='Données projet'!$A$36,'Données projet'!$B$36,N101+M102-V101)))</f>
        <v>291.3420000000001</v>
      </c>
      <c r="O102" s="13">
        <f>N102*VLOOKUP('Données projet'!$B$9,Paramètres!$A$1:$I$89,3,0)*VLOOKUP('Données projet'!$B$9,Paramètres!$A$1:$I$89,5,0)</f>
        <v>245.4265008000001</v>
      </c>
      <c r="P102" s="13">
        <f t="shared" si="87"/>
        <v>59.605544944565871</v>
      </c>
      <c r="Q102" s="20">
        <f t="shared" si="107"/>
        <v>531.26414633845241</v>
      </c>
      <c r="R102" s="59">
        <f t="shared" si="55"/>
        <v>824.59747967178578</v>
      </c>
      <c r="S102" s="59">
        <f ca="1">AVERAGE(OFFSET($R$3,0,0,'Données projet'!$E$9+1,1))-AVERAGE(OFFSET($H$3,0,0,'Données projet'!$E$9+1,1))</f>
        <v>360.95100301829234</v>
      </c>
      <c r="T102" s="59">
        <f t="shared" si="88"/>
        <v>249.85163866946402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36.691361263714747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36.691361263714747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927.61589673843241</v>
      </c>
      <c r="AN102" s="59">
        <f ca="1">AVERAGE(OFFSET($AM$3,0,0,'Données projet'!$E$10+1,1))-AVERAGE(OFFSET($H$3,0,0,'Données projet'!$E$10+1,1))</f>
        <v>581.88778927327667</v>
      </c>
      <c r="AO102" s="59">
        <f t="shared" si="90"/>
        <v>269.67340993773422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309.43653000000035</v>
      </c>
      <c r="BF102" s="13">
        <f t="shared" si="91"/>
        <v>73.151142752153717</v>
      </c>
      <c r="BG102" s="20">
        <f t="shared" si="61"/>
        <v>666.34019671000158</v>
      </c>
      <c r="BH102" s="59">
        <f t="shared" si="62"/>
        <v>959.67353004333495</v>
      </c>
      <c r="BI102" s="59">
        <f ca="1">AVERAGE(OFFSET($BH$3,0,0,'Données projet'!$E$11+1,1))-AVERAGE(OFFSET($H$3,0,0,'Données projet'!$E$11+1,1))</f>
        <v>609.60019207204277</v>
      </c>
      <c r="BJ102" s="59">
        <f t="shared" si="92"/>
        <v>281.42238288764503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48.920418434073646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48.920418434073646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329.72745000000037</v>
      </c>
      <c r="CA102" s="13">
        <f t="shared" si="93"/>
        <v>77.373797886161128</v>
      </c>
      <c r="CB102" s="20">
        <f t="shared" si="64"/>
        <v>709.0346734017312</v>
      </c>
      <c r="CC102" s="59">
        <f t="shared" si="65"/>
        <v>1002.3680067350645</v>
      </c>
      <c r="CD102" s="59">
        <f ca="1">AVERAGE(OFFSET($CC$3,0,0,'Données projet'!$E$12+1,1))-AVERAGE(OFFSET($H$3,0,0,'Données projet'!$E$12+1,1))</f>
        <v>646.50767193970182</v>
      </c>
      <c r="CE102" s="59">
        <f t="shared" si="94"/>
        <v>297.06786598620607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52.12831472483257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52.12831472483257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7.7120000000000006</v>
      </c>
      <c r="N103" s="13">
        <f>IF('Données projet'!$A$36&gt;35,N102+M103-V102,IF(A103&lt;'Données projet'!$A$36,$K$205^A103,IF(A103='Données projet'!$A$36,'Données projet'!$B$36,N102+M103-V102)))</f>
        <v>299.05400000000009</v>
      </c>
      <c r="O103" s="13">
        <f>N103*VLOOKUP('Données projet'!$B$9,Paramètres!$A$1:$I$89,3,0)*VLOOKUP('Données projet'!$B$9,Paramètres!$A$1:$I$89,5,0)</f>
        <v>251.92308960000008</v>
      </c>
      <c r="P103" s="13">
        <f t="shared" si="87"/>
        <v>60.997557710826641</v>
      </c>
      <c r="Q103" s="20">
        <f t="shared" si="107"/>
        <v>545.00346073302319</v>
      </c>
      <c r="R103" s="59">
        <f t="shared" si="55"/>
        <v>838.33679406635656</v>
      </c>
      <c r="S103" s="59">
        <f ca="1">AVERAGE(OFFSET($R$3,0,0,'Données projet'!$E$9+1,1))-AVERAGE(OFFSET($H$3,0,0,'Données projet'!$E$9+1,1))</f>
        <v>360.95100301829234</v>
      </c>
      <c r="T103" s="59">
        <f t="shared" si="88"/>
        <v>249.85163866946402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35.971866048853876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35.971866048853876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942.95748141946046</v>
      </c>
      <c r="AN103" s="59">
        <f ca="1">AVERAGE(OFFSET($AM$3,0,0,'Données projet'!$E$10+1,1))-AVERAGE(OFFSET($H$3,0,0,'Données projet'!$E$10+1,1))</f>
        <v>581.88778927327667</v>
      </c>
      <c r="AO103" s="59">
        <f t="shared" si="90"/>
        <v>269.67340993773422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317.09405520000035</v>
      </c>
      <c r="BF103" s="13">
        <f t="shared" si="91"/>
        <v>74.748394685141804</v>
      </c>
      <c r="BG103" s="20">
        <f t="shared" si="61"/>
        <v>682.45893354995599</v>
      </c>
      <c r="BH103" s="59">
        <f t="shared" si="62"/>
        <v>975.79226688328936</v>
      </c>
      <c r="BI103" s="59">
        <f ca="1">AVERAGE(OFFSET($BH$3,0,0,'Données projet'!$E$11+1,1))-AVERAGE(OFFSET($H$3,0,0,'Données projet'!$E$11+1,1))</f>
        <v>609.60019207204277</v>
      </c>
      <c r="BJ103" s="59">
        <f t="shared" si="92"/>
        <v>281.42238288764503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47.961118867090399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47.961118867090399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337.88710800000041</v>
      </c>
      <c r="CA103" s="13">
        <f t="shared" si="93"/>
        <v>79.063251305296689</v>
      </c>
      <c r="CB103" s="20">
        <f t="shared" si="64"/>
        <v>726.18854245672571</v>
      </c>
      <c r="CC103" s="59">
        <f t="shared" si="65"/>
        <v>1019.5218757900591</v>
      </c>
      <c r="CD103" s="59">
        <f ca="1">AVERAGE(OFFSET($CC$3,0,0,'Données projet'!$E$12+1,1))-AVERAGE(OFFSET($H$3,0,0,'Données projet'!$E$12+1,1))</f>
        <v>646.50767193970182</v>
      </c>
      <c r="CE103" s="59">
        <f t="shared" si="94"/>
        <v>297.06786598620607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51.106110268211076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51.106110268211076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7.7120000000000006</v>
      </c>
      <c r="N104" s="13">
        <f>IF('Données projet'!$A$36&gt;35,N103+M104-V103,IF(A104&lt;'Données projet'!$A$36,$K$205^A104,IF(A104='Données projet'!$A$36,'Données projet'!$B$36,N103+M104-V103)))</f>
        <v>306.76600000000008</v>
      </c>
      <c r="O104" s="13">
        <f>N104*VLOOKUP('Données projet'!$B$9,Paramètres!$A$1:$I$89,3,0)*VLOOKUP('Données projet'!$B$9,Paramètres!$A$1:$I$89,5,0)</f>
        <v>258.41967840000007</v>
      </c>
      <c r="P104" s="13">
        <f t="shared" si="87"/>
        <v>62.385397818771914</v>
      </c>
      <c r="Q104" s="20">
        <f t="shared" si="107"/>
        <v>558.73550774769456</v>
      </c>
      <c r="R104" s="59">
        <f t="shared" si="55"/>
        <v>852.06884108102781</v>
      </c>
      <c r="S104" s="59">
        <f ca="1">AVERAGE(OFFSET($R$3,0,0,'Données projet'!$E$9+1,1))-AVERAGE(OFFSET($H$3,0,0,'Données projet'!$E$9+1,1))</f>
        <v>360.95100301829234</v>
      </c>
      <c r="T104" s="59">
        <f t="shared" si="88"/>
        <v>249.85163866946402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35.266479696307677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35.266479696307677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958.29159690756046</v>
      </c>
      <c r="AN104" s="59">
        <f ca="1">AVERAGE(OFFSET($AM$3,0,0,'Données projet'!$E$10+1,1))-AVERAGE(OFFSET($H$3,0,0,'Données projet'!$E$10+1,1))</f>
        <v>581.88778927327667</v>
      </c>
      <c r="AO104" s="59">
        <f t="shared" si="90"/>
        <v>269.67340993773422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324.75158040000036</v>
      </c>
      <c r="BF104" s="13">
        <f t="shared" si="91"/>
        <v>76.341162664586662</v>
      </c>
      <c r="BG104" s="20">
        <f t="shared" si="61"/>
        <v>698.56986083748905</v>
      </c>
      <c r="BH104" s="59">
        <f t="shared" si="62"/>
        <v>991.90319417082242</v>
      </c>
      <c r="BI104" s="59">
        <f ca="1">AVERAGE(OFFSET($BH$3,0,0,'Données projet'!$E$11+1,1))-AVERAGE(OFFSET($H$3,0,0,'Données projet'!$E$11+1,1))</f>
        <v>609.60019207204277</v>
      </c>
      <c r="BJ104" s="59">
        <f t="shared" si="92"/>
        <v>281.42238288764503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47.020630579500732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47.020630579500732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346.04676600000045</v>
      </c>
      <c r="CA104" s="13">
        <f t="shared" si="93"/>
        <v>80.747961934338676</v>
      </c>
      <c r="CB104" s="20">
        <f t="shared" si="64"/>
        <v>743.33415115230719</v>
      </c>
      <c r="CC104" s="59">
        <f t="shared" si="65"/>
        <v>1036.6674844856404</v>
      </c>
      <c r="CD104" s="59">
        <f ca="1">AVERAGE(OFFSET($CC$3,0,0,'Données projet'!$E$12+1,1))-AVERAGE(OFFSET($H$3,0,0,'Données projet'!$E$12+1,1))</f>
        <v>646.50767193970182</v>
      </c>
      <c r="CE104" s="59">
        <f t="shared" si="94"/>
        <v>297.06786598620607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50.103950617500779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50.103950617500779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7.7120000000000006</v>
      </c>
      <c r="N105" s="13">
        <f>IF('Données projet'!$A$36&gt;35,N104+M105-V104,IF(A105&lt;'Données projet'!$A$36,$K$205^A105,IF(A105='Données projet'!$A$36,'Données projet'!$B$36,N104+M105-V104)))</f>
        <v>314.47800000000007</v>
      </c>
      <c r="O105" s="13">
        <f>N105*VLOOKUP('Données projet'!$B$9,Paramètres!$A$1:$I$89,3,0)*VLOOKUP('Données projet'!$B$9,Paramètres!$A$1:$I$89,5,0)</f>
        <v>264.91626720000011</v>
      </c>
      <c r="P105" s="13">
        <f t="shared" si="87"/>
        <v>63.769182231734497</v>
      </c>
      <c r="Q105" s="20">
        <f t="shared" si="107"/>
        <v>572.46049109360445</v>
      </c>
      <c r="R105" s="59">
        <f t="shared" si="55"/>
        <v>865.79382442693782</v>
      </c>
      <c r="S105" s="59">
        <f ca="1">AVERAGE(OFFSET($R$3,0,0,'Données projet'!$E$9+1,1))-AVERAGE(OFFSET($H$3,0,0,'Données projet'!$E$9+1,1))</f>
        <v>360.95100301829234</v>
      </c>
      <c r="T105" s="59">
        <f t="shared" si="88"/>
        <v>249.85163866946402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34.574925539891723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34.574925539891723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973.6184395912876</v>
      </c>
      <c r="AN105" s="59">
        <f ca="1">AVERAGE(OFFSET($AM$3,0,0,'Données projet'!$E$10+1,1))-AVERAGE(OFFSET($H$3,0,0,'Données projet'!$E$10+1,1))</f>
        <v>581.88778927327667</v>
      </c>
      <c r="AO105" s="59">
        <f t="shared" si="90"/>
        <v>269.67340993773422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332.40910560000043</v>
      </c>
      <c r="BF105" s="13">
        <f t="shared" si="91"/>
        <v>77.92956458771809</v>
      </c>
      <c r="BG105" s="20">
        <f t="shared" si="61"/>
        <v>714.67318391027641</v>
      </c>
      <c r="BH105" s="59">
        <f t="shared" si="62"/>
        <v>1008.0065172436098</v>
      </c>
      <c r="BI105" s="59">
        <f ca="1">AVERAGE(OFFSET($BH$3,0,0,'Données projet'!$E$11+1,1))-AVERAGE(OFFSET($H$3,0,0,'Données projet'!$E$11+1,1))</f>
        <v>609.60019207204277</v>
      </c>
      <c r="BJ105" s="59">
        <f t="shared" si="92"/>
        <v>281.42238288764503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46.098584693589487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46.098584693589487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354.20642400000042</v>
      </c>
      <c r="CA105" s="13">
        <f t="shared" si="93"/>
        <v>82.42805447614306</v>
      </c>
      <c r="CB105" s="20">
        <f t="shared" si="64"/>
        <v>760.4717166792833</v>
      </c>
      <c r="CC105" s="59">
        <f t="shared" si="65"/>
        <v>1053.8050500126167</v>
      </c>
      <c r="CD105" s="59">
        <f ca="1">AVERAGE(OFFSET($CC$3,0,0,'Données projet'!$E$12+1,1))-AVERAGE(OFFSET($H$3,0,0,'Données projet'!$E$12+1,1))</f>
        <v>646.50767193970182</v>
      </c>
      <c r="CE105" s="59">
        <f t="shared" si="94"/>
        <v>297.06786598620607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49.121442706283879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49.121442706283879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322.19</v>
      </c>
      <c r="L106" s="12">
        <f>VLOOKUP(A106,'Données projet'!$A$35:$I$55,9,0)</f>
        <v>7.7120000000000006</v>
      </c>
      <c r="M106" s="12">
        <f t="array" ref="M106">INDEX(L:L,MIN(IF(ISNUMBER(L106:L302),ROW(L106:L302),"")))</f>
        <v>7.7120000000000006</v>
      </c>
      <c r="N106" s="13">
        <f>IF('Données projet'!$A$36&gt;35,N105+M106-V105,IF(A106&lt;'Données projet'!$A$36,$K$205^A106,IF(A106='Données projet'!$A$36,'Données projet'!$B$36,N105+M106-V105)))</f>
        <v>322.19000000000005</v>
      </c>
      <c r="O106" s="13">
        <f>N106*VLOOKUP('Données projet'!$B$9,Paramètres!$A$1:$I$89,3,0)*VLOOKUP('Données projet'!$B$9,Paramètres!$A$1:$I$89,5,0)</f>
        <v>271.41285600000009</v>
      </c>
      <c r="P106" s="13">
        <f t="shared" si="87"/>
        <v>65.149021849374975</v>
      </c>
      <c r="Q106" s="20">
        <f t="shared" si="107"/>
        <v>586.17860392099487</v>
      </c>
      <c r="R106" s="59">
        <f t="shared" si="55"/>
        <v>879.51193725432813</v>
      </c>
      <c r="S106" s="59">
        <f ca="1">AVERAGE(OFFSET($R$3,0,0,'Données projet'!$E$9+1,1))-AVERAGE(OFFSET($H$3,0,0,'Données projet'!$E$9+1,1))</f>
        <v>360.95100301829234</v>
      </c>
      <c r="T106" s="59">
        <f t="shared" si="88"/>
        <v>249.85163866946402</v>
      </c>
      <c r="U106" s="15">
        <f>IF(ISNA(VLOOKUP(A106,'Données projet'!$A$35:$I$55,3,0)),0,VLOOKUP(A106,'Données projet'!$A$35:$I$55,3,0))</f>
        <v>9</v>
      </c>
      <c r="V106" s="15">
        <f>IF(ISNA(VLOOKUP(A106,'Données projet'!$A$35:$I$55,4,0)),0,VLOOKUP(A106,'Données projet'!$A$35:$I$55,4,0))</f>
        <v>58.98</v>
      </c>
      <c r="W106" s="16">
        <f>IF(ISNA(VLOOKUP(A106,'Données projet'!$A$35:$I$55,5,0)),0%,VLOOKUP(A106,'Données projet'!$A$35:$I$55,5,0)*VLOOKUP('Données projet'!$B$9,Paramètres!$A$1:$I$89,7,0))</f>
        <v>0.25800000000000001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48.067587924490347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48.067587924490347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988.93819629468203</v>
      </c>
      <c r="AN106" s="59">
        <f ca="1">AVERAGE(OFFSET($AM$3,0,0,'Données projet'!$E$10+1,1))-AVERAGE(OFFSET($H$3,0,0,'Données projet'!$E$10+1,1))</f>
        <v>581.88778927327667</v>
      </c>
      <c r="AO106" s="59">
        <f t="shared" si="90"/>
        <v>269.67340993773422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340.06663080000044</v>
      </c>
      <c r="BF106" s="13">
        <f t="shared" si="91"/>
        <v>79.513712609935965</v>
      </c>
      <c r="BG106" s="20">
        <f t="shared" si="61"/>
        <v>730.76909810563927</v>
      </c>
      <c r="BH106" s="59">
        <f t="shared" si="62"/>
        <v>1024.1024314389726</v>
      </c>
      <c r="BI106" s="59">
        <f ca="1">AVERAGE(OFFSET($BH$3,0,0,'Données projet'!$E$11+1,1))-AVERAGE(OFFSET($H$3,0,0,'Données projet'!$E$11+1,1))</f>
        <v>609.60019207204277</v>
      </c>
      <c r="BJ106" s="59">
        <f t="shared" si="92"/>
        <v>281.42238288764503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45.194619565108503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45.194619565108503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362.36608200000046</v>
      </c>
      <c r="CA106" s="13">
        <f t="shared" si="93"/>
        <v>84.103647560288479</v>
      </c>
      <c r="CB106" s="20">
        <f t="shared" si="64"/>
        <v>777.60144565083658</v>
      </c>
      <c r="CC106" s="59">
        <f t="shared" si="65"/>
        <v>1070.93477898417</v>
      </c>
      <c r="CD106" s="59">
        <f ca="1">AVERAGE(OFFSET($CC$3,0,0,'Données projet'!$E$12+1,1))-AVERAGE(OFFSET($H$3,0,0,'Données projet'!$E$12+1,1))</f>
        <v>646.50767193970182</v>
      </c>
      <c r="CE106" s="59">
        <f t="shared" si="94"/>
        <v>297.06786598620607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48.158201175935289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48.158201175935289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7.456999999999999</v>
      </c>
      <c r="N107" s="13">
        <f>IF('Données projet'!$A$36&gt;35,N106+M107-V106,IF(A107&lt;'Données projet'!$A$36,$K$205^A107,IF(A107='Données projet'!$A$36,'Données projet'!$B$36,N106+M107-V106)))</f>
        <v>270.66700000000003</v>
      </c>
      <c r="O107" s="13">
        <f>N107*VLOOKUP('Données projet'!$B$9,Paramètres!$A$1:$I$89,3,0)*VLOOKUP('Données projet'!$B$9,Paramètres!$A$1:$I$89,5,0)</f>
        <v>228.00988080000005</v>
      </c>
      <c r="P107" s="13">
        <f t="shared" si="87"/>
        <v>55.852153831597562</v>
      </c>
      <c r="Q107" s="20">
        <f t="shared" si="107"/>
        <v>494.39304365003255</v>
      </c>
      <c r="R107" s="59">
        <f t="shared" si="55"/>
        <v>787.72637698336587</v>
      </c>
      <c r="S107" s="59">
        <f ca="1">AVERAGE(OFFSET($R$3,0,0,'Données projet'!$E$9+1,1))-AVERAGE(OFFSET($H$3,0,0,'Données projet'!$E$9+1,1))</f>
        <v>360.95100301829234</v>
      </c>
      <c r="T107" s="59">
        <f t="shared" si="88"/>
        <v>249.85163866946402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47.125011843624783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47.125011843624783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1004.2510449478025</v>
      </c>
      <c r="AN107" s="59">
        <f ca="1">AVERAGE(OFFSET($AM$3,0,0,'Données projet'!$E$10+1,1))-AVERAGE(OFFSET($H$3,0,0,'Données projet'!$E$10+1,1))</f>
        <v>581.88778927327667</v>
      </c>
      <c r="AO107" s="59">
        <f t="shared" si="90"/>
        <v>269.67340993773422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347.72415600000045</v>
      </c>
      <c r="BF107" s="13">
        <f t="shared" si="91"/>
        <v>81.093713547347789</v>
      </c>
      <c r="BG107" s="20">
        <f t="shared" si="61"/>
        <v>746.85778946163146</v>
      </c>
      <c r="BH107" s="59">
        <f t="shared" si="62"/>
        <v>1040.1911227949647</v>
      </c>
      <c r="BI107" s="59">
        <f ca="1">AVERAGE(OFFSET($BH$3,0,0,'Données projet'!$E$11+1,1))-AVERAGE(OFFSET($H$3,0,0,'Données projet'!$E$11+1,1))</f>
        <v>609.60019207204277</v>
      </c>
      <c r="BJ107" s="59">
        <f t="shared" si="92"/>
        <v>281.42238288764503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60.644375687561855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60.644375687561855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370.5257400000005</v>
      </c>
      <c r="CA107" s="13">
        <f t="shared" si="93"/>
        <v>85.774854168850283</v>
      </c>
      <c r="CB107" s="20">
        <f t="shared" si="64"/>
        <v>794.72353484408177</v>
      </c>
      <c r="CC107" s="59">
        <f t="shared" si="65"/>
        <v>1088.056868177415</v>
      </c>
      <c r="CD107" s="59">
        <f ca="1">AVERAGE(OFFSET($CC$3,0,0,'Données projet'!$E$12+1,1))-AVERAGE(OFFSET($H$3,0,0,'Données projet'!$E$12+1,1))</f>
        <v>646.50767193970182</v>
      </c>
      <c r="CE107" s="59">
        <f t="shared" si="94"/>
        <v>297.06786598620607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64.621056060516736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64.621056060516736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7.456999999999999</v>
      </c>
      <c r="N108" s="13">
        <f>IF('Données projet'!$A$36&gt;35,N107+M108-V107,IF(A108&lt;'Données projet'!$A$36,$K$205^A108,IF(A108='Données projet'!$A$36,'Données projet'!$B$36,N107+M108-V107)))</f>
        <v>278.12400000000002</v>
      </c>
      <c r="O108" s="13">
        <f>N108*VLOOKUP('Données projet'!$B$9,Paramètres!$A$1:$I$89,3,0)*VLOOKUP('Données projet'!$B$9,Paramètres!$A$1:$I$89,5,0)</f>
        <v>234.29165760000006</v>
      </c>
      <c r="P108" s="13">
        <f t="shared" si="87"/>
        <v>57.209637433767824</v>
      </c>
      <c r="Q108" s="20">
        <f t="shared" si="107"/>
        <v>507.69808885047905</v>
      </c>
      <c r="R108" s="59">
        <f t="shared" si="55"/>
        <v>801.03142218381231</v>
      </c>
      <c r="S108" s="59">
        <f ca="1">AVERAGE(OFFSET($R$3,0,0,'Données projet'!$E$9+1,1))-AVERAGE(OFFSET($H$3,0,0,'Données projet'!$E$9+1,1))</f>
        <v>360.95100301829234</v>
      </c>
      <c r="T108" s="59">
        <f t="shared" si="88"/>
        <v>249.85163866946402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46.200919104790351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46.200919104790351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904.68543543540636</v>
      </c>
      <c r="AN108" s="59">
        <f ca="1">AVERAGE(OFFSET($AM$3,0,0,'Données projet'!$E$10+1,1))-AVERAGE(OFFSET($H$3,0,0,'Données projet'!$E$10+1,1))</f>
        <v>581.88778927327667</v>
      </c>
      <c r="AO108" s="59">
        <f t="shared" si="90"/>
        <v>269.67340993773422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297.99829800000049</v>
      </c>
      <c r="BF108" s="13">
        <f t="shared" si="91"/>
        <v>70.756666487806527</v>
      </c>
      <c r="BG108" s="20">
        <f t="shared" si="61"/>
        <v>642.24822981626392</v>
      </c>
      <c r="BH108" s="59">
        <f t="shared" si="62"/>
        <v>935.58156314959729</v>
      </c>
      <c r="BI108" s="59">
        <f ca="1">AVERAGE(OFFSET($BH$3,0,0,'Données projet'!$E$11+1,1))-AVERAGE(OFFSET($H$3,0,0,'Données projet'!$E$11+1,1))</f>
        <v>609.60019207204277</v>
      </c>
      <c r="BJ108" s="59">
        <f t="shared" si="92"/>
        <v>281.42238288764503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59.455176469745531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59.455176469745531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317.53917000000052</v>
      </c>
      <c r="CA108" s="13">
        <f t="shared" si="93"/>
        <v>74.841100302084755</v>
      </c>
      <c r="CB108" s="20">
        <f t="shared" si="64"/>
        <v>683.39563744279849</v>
      </c>
      <c r="CC108" s="59">
        <f t="shared" si="65"/>
        <v>976.72897077613175</v>
      </c>
      <c r="CD108" s="59">
        <f ca="1">AVERAGE(OFFSET($CC$3,0,0,'Données projet'!$E$12+1,1))-AVERAGE(OFFSET($H$3,0,0,'Données projet'!$E$12+1,1))</f>
        <v>646.50767193970182</v>
      </c>
      <c r="CE108" s="59">
        <f t="shared" si="94"/>
        <v>297.06786598620607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63.353876566122295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63.353876566122295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7.456999999999999</v>
      </c>
      <c r="N109" s="13">
        <f>IF('Données projet'!$A$36&gt;35,N108+M109-V108,IF(A109&lt;'Données projet'!$A$36,$K$205^A109,IF(A109='Données projet'!$A$36,'Données projet'!$B$36,N108+M109-V108)))</f>
        <v>285.58100000000002</v>
      </c>
      <c r="O109" s="13">
        <f>N109*VLOOKUP('Données projet'!$B$9,Paramètres!$A$1:$I$89,3,0)*VLOOKUP('Données projet'!$B$9,Paramètres!$A$1:$I$89,5,0)</f>
        <v>240.57343440000005</v>
      </c>
      <c r="P109" s="13">
        <f t="shared" si="87"/>
        <v>58.562890545465834</v>
      </c>
      <c r="Q109" s="20">
        <f t="shared" si="107"/>
        <v>520.99576594668645</v>
      </c>
      <c r="R109" s="59">
        <f t="shared" si="55"/>
        <v>814.32909928001982</v>
      </c>
      <c r="S109" s="59">
        <f ca="1">AVERAGE(OFFSET($R$3,0,0,'Données projet'!$E$9+1,1))-AVERAGE(OFFSET($H$3,0,0,'Données projet'!$E$9+1,1))</f>
        <v>360.95100301829234</v>
      </c>
      <c r="T109" s="59">
        <f t="shared" si="88"/>
        <v>249.85163866946402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45.294947260923543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45.294947260923543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919.82493087096304</v>
      </c>
      <c r="AN109" s="59">
        <f ca="1">AVERAGE(OFFSET($AM$3,0,0,'Données projet'!$E$10+1,1))-AVERAGE(OFFSET($H$3,0,0,'Données projet'!$E$10+1,1))</f>
        <v>581.88778927327667</v>
      </c>
      <c r="AO109" s="59">
        <f t="shared" si="90"/>
        <v>269.67340993773422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305.54924400000044</v>
      </c>
      <c r="BF109" s="13">
        <f t="shared" si="91"/>
        <v>72.338554312522433</v>
      </c>
      <c r="BG109" s="20">
        <f t="shared" si="61"/>
        <v>658.1545820609773</v>
      </c>
      <c r="BH109" s="59">
        <f t="shared" si="62"/>
        <v>951.48791539431068</v>
      </c>
      <c r="BI109" s="59">
        <f ca="1">AVERAGE(OFFSET($BH$3,0,0,'Données projet'!$E$11+1,1))-AVERAGE(OFFSET($H$3,0,0,'Données projet'!$E$11+1,1))</f>
        <v>609.60019207204277</v>
      </c>
      <c r="BJ109" s="59">
        <f t="shared" si="92"/>
        <v>281.42238288764503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58.289296723250686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58.289296723250686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325.58526000000052</v>
      </c>
      <c r="CA109" s="13">
        <f t="shared" si="93"/>
        <v>76.514302718659977</v>
      </c>
      <c r="CB109" s="20">
        <f t="shared" si="64"/>
        <v>700.32340506833361</v>
      </c>
      <c r="CC109" s="59">
        <f t="shared" si="65"/>
        <v>993.65673840166687</v>
      </c>
      <c r="CD109" s="59">
        <f ca="1">AVERAGE(OFFSET($CC$3,0,0,'Données projet'!$E$12+1,1))-AVERAGE(OFFSET($H$3,0,0,'Données projet'!$E$12+1,1))</f>
        <v>646.50767193970182</v>
      </c>
      <c r="CE109" s="59">
        <f t="shared" si="94"/>
        <v>297.06786598620607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62.111545688709754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62.111545688709754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7.456999999999999</v>
      </c>
      <c r="N110" s="13">
        <f>IF('Données projet'!$A$36&gt;35,N109+M110-V109,IF(A110&lt;'Données projet'!$A$36,$K$205^A110,IF(A110='Données projet'!$A$36,'Données projet'!$B$36,N109+M110-V109)))</f>
        <v>293.03800000000001</v>
      </c>
      <c r="O110" s="13">
        <f>N110*VLOOKUP('Données projet'!$B$9,Paramètres!$A$1:$I$89,3,0)*VLOOKUP('Données projet'!$B$9,Paramètres!$A$1:$I$89,5,0)</f>
        <v>246.85521120000001</v>
      </c>
      <c r="P110" s="13">
        <f t="shared" si="87"/>
        <v>59.912036331165396</v>
      </c>
      <c r="Q110" s="20">
        <f t="shared" si="107"/>
        <v>534.28628945011303</v>
      </c>
      <c r="R110" s="59">
        <f t="shared" si="55"/>
        <v>827.6196227834464</v>
      </c>
      <c r="S110" s="59">
        <f ca="1">AVERAGE(OFFSET($R$3,0,0,'Données projet'!$E$9+1,1))-AVERAGE(OFFSET($H$3,0,0,'Données projet'!$E$9+1,1))</f>
        <v>360.95100301829234</v>
      </c>
      <c r="T110" s="59">
        <f t="shared" si="88"/>
        <v>249.85163866946402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44.406740972326702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44.406740972326702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934.9568565201912</v>
      </c>
      <c r="AN110" s="59">
        <f ca="1">AVERAGE(OFFSET($AM$3,0,0,'Données projet'!$E$10+1,1))-AVERAGE(OFFSET($H$3,0,0,'Données projet'!$E$10+1,1))</f>
        <v>581.88778927327667</v>
      </c>
      <c r="AO110" s="59">
        <f t="shared" si="90"/>
        <v>269.67340993773422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313.10019000000045</v>
      </c>
      <c r="BF110" s="13">
        <f t="shared" si="91"/>
        <v>73.915897794823138</v>
      </c>
      <c r="BG110" s="20">
        <f t="shared" si="61"/>
        <v>674.05301957598442</v>
      </c>
      <c r="BH110" s="59">
        <f t="shared" si="62"/>
        <v>967.38635290931779</v>
      </c>
      <c r="BI110" s="59">
        <f ca="1">AVERAGE(OFFSET($BH$3,0,0,'Données projet'!$E$11+1,1))-AVERAGE(OFFSET($H$3,0,0,'Données projet'!$E$11+1,1))</f>
        <v>609.60019207204277</v>
      </c>
      <c r="BJ110" s="59">
        <f t="shared" si="92"/>
        <v>281.42238288764503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57.14627916746818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57.14627916746818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333.63135000000051</v>
      </c>
      <c r="CA110" s="13">
        <f t="shared" si="93"/>
        <v>78.182698470317533</v>
      </c>
      <c r="CB110" s="20">
        <f t="shared" si="64"/>
        <v>717.24280108580388</v>
      </c>
      <c r="CC110" s="59">
        <f t="shared" si="65"/>
        <v>1010.5761344191371</v>
      </c>
      <c r="CD110" s="59">
        <f ca="1">AVERAGE(OFFSET($CC$3,0,0,'Données projet'!$E$12+1,1))-AVERAGE(OFFSET($H$3,0,0,'Données projet'!$E$12+1,1))</f>
        <v>646.50767193970182</v>
      </c>
      <c r="CE110" s="59">
        <f t="shared" si="94"/>
        <v>297.06786598620607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60.893576162056263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60.893576162056263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7.456999999999999</v>
      </c>
      <c r="N111" s="13">
        <f>IF('Données projet'!$A$36&gt;35,N110+M111-V110,IF(A111&lt;'Données projet'!$A$36,$K$205^A111,IF(A111='Données projet'!$A$36,'Données projet'!$B$36,N110+M111-V110)))</f>
        <v>300.495</v>
      </c>
      <c r="O111" s="13">
        <f>N111*VLOOKUP('Données projet'!$B$9,Paramètres!$A$1:$I$89,3,0)*VLOOKUP('Données projet'!$B$9,Paramètres!$A$1:$I$89,5,0)</f>
        <v>253.13698800000003</v>
      </c>
      <c r="P111" s="13">
        <f t="shared" si="87"/>
        <v>61.257191329793066</v>
      </c>
      <c r="Q111" s="20">
        <f t="shared" si="107"/>
        <v>547.56986233272289</v>
      </c>
      <c r="R111" s="59">
        <f t="shared" si="55"/>
        <v>840.90319566605626</v>
      </c>
      <c r="S111" s="59">
        <f ca="1">AVERAGE(OFFSET($R$3,0,0,'Données projet'!$E$9+1,1))-AVERAGE(OFFSET($H$3,0,0,'Données projet'!$E$9+1,1))</f>
        <v>360.95100301829234</v>
      </c>
      <c r="T111" s="59">
        <f t="shared" si="88"/>
        <v>249.85163866946402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43.535951867296902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43.535951867296902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950.0814159453173</v>
      </c>
      <c r="AN111" s="59">
        <f ca="1">AVERAGE(OFFSET($AM$3,0,0,'Données projet'!$E$10+1,1))-AVERAGE(OFFSET($H$3,0,0,'Données projet'!$E$10+1,1))</f>
        <v>581.88778927327667</v>
      </c>
      <c r="AO111" s="59">
        <f t="shared" si="90"/>
        <v>269.67340993773422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320.65113600000046</v>
      </c>
      <c r="BF111" s="13">
        <f t="shared" si="91"/>
        <v>75.48881913848264</v>
      </c>
      <c r="BG111" s="20">
        <f t="shared" si="61"/>
        <v>689.94375519952473</v>
      </c>
      <c r="BH111" s="59">
        <f t="shared" si="62"/>
        <v>983.27708853285799</v>
      </c>
      <c r="BI111" s="59">
        <f ca="1">AVERAGE(OFFSET($BH$3,0,0,'Données projet'!$E$11+1,1))-AVERAGE(OFFSET($H$3,0,0,'Données projet'!$E$11+1,1))</f>
        <v>609.60019207204277</v>
      </c>
      <c r="BJ111" s="59">
        <f t="shared" si="92"/>
        <v>281.42238288764503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56.025675488782696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56.025675488782696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341.6774400000005</v>
      </c>
      <c r="CA111" s="13">
        <f t="shared" si="93"/>
        <v>79.846416815053246</v>
      </c>
      <c r="CB111" s="20">
        <f t="shared" si="64"/>
        <v>734.15405061955198</v>
      </c>
      <c r="CC111" s="59">
        <f t="shared" si="65"/>
        <v>1027.4873839528852</v>
      </c>
      <c r="CD111" s="59">
        <f ca="1">AVERAGE(OFFSET($CC$3,0,0,'Données projet'!$E$12+1,1))-AVERAGE(OFFSET($H$3,0,0,'Données projet'!$E$12+1,1))</f>
        <v>646.50767193970182</v>
      </c>
      <c r="CE111" s="59">
        <f t="shared" si="94"/>
        <v>297.06786598620607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59.699490274932387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59.699490274932387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7.456999999999999</v>
      </c>
      <c r="N112" s="13">
        <f>IF('Données projet'!$A$36&gt;35,N111+M112-V111,IF(A112&lt;'Données projet'!$A$36,$K$205^A112,IF(A112='Données projet'!$A$36,'Données projet'!$B$36,N111+M112-V111)))</f>
        <v>307.952</v>
      </c>
      <c r="O112" s="13">
        <f>N112*VLOOKUP('Données projet'!$B$9,Paramètres!$A$1:$I$89,3,0)*VLOOKUP('Données projet'!$B$9,Paramètres!$A$1:$I$89,5,0)</f>
        <v>259.41876480000002</v>
      </c>
      <c r="P112" s="13">
        <f t="shared" si="87"/>
        <v>62.59846596659208</v>
      </c>
      <c r="Q112" s="20">
        <f t="shared" si="107"/>
        <v>560.84667691848119</v>
      </c>
      <c r="R112" s="59">
        <f t="shared" si="55"/>
        <v>854.18001025181456</v>
      </c>
      <c r="S112" s="59">
        <f ca="1">AVERAGE(OFFSET($R$3,0,0,'Données projet'!$E$9+1,1))-AVERAGE(OFFSET($H$3,0,0,'Données projet'!$E$9+1,1))</f>
        <v>360.95100301829234</v>
      </c>
      <c r="T112" s="59">
        <f t="shared" si="88"/>
        <v>249.85163866946402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42.68223840548783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42.68223840548783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965.1988025743708</v>
      </c>
      <c r="AN112" s="59">
        <f ca="1">AVERAGE(OFFSET($AM$3,0,0,'Données projet'!$E$10+1,1))-AVERAGE(OFFSET($H$3,0,0,'Données projet'!$E$10+1,1))</f>
        <v>581.88778927327667</v>
      </c>
      <c r="AO112" s="59">
        <f t="shared" si="90"/>
        <v>269.67340993773422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328.20208200000047</v>
      </c>
      <c r="BF112" s="13">
        <f t="shared" si="91"/>
        <v>77.057434463449852</v>
      </c>
      <c r="BG112" s="20">
        <f t="shared" si="61"/>
        <v>705.82699117384254</v>
      </c>
      <c r="BH112" s="59">
        <f t="shared" si="62"/>
        <v>999.1603245071758</v>
      </c>
      <c r="BI112" s="59">
        <f ca="1">AVERAGE(OFFSET($BH$3,0,0,'Données projet'!$E$11+1,1))-AVERAGE(OFFSET($H$3,0,0,'Données projet'!$E$11+1,1))</f>
        <v>609.60019207204277</v>
      </c>
      <c r="BJ112" s="59">
        <f t="shared" si="92"/>
        <v>281.42238288764503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54.927046164735479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54.927046164735479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349.72353000000055</v>
      </c>
      <c r="CA112" s="13">
        <f t="shared" si="93"/>
        <v>81.505580575848711</v>
      </c>
      <c r="CB112" s="20">
        <f t="shared" si="64"/>
        <v>751.05736758627074</v>
      </c>
      <c r="CC112" s="59">
        <f t="shared" si="65"/>
        <v>1044.3907009196041</v>
      </c>
      <c r="CD112" s="59">
        <f ca="1">AVERAGE(OFFSET($CC$3,0,0,'Données projet'!$E$12+1,1))-AVERAGE(OFFSET($H$3,0,0,'Données projet'!$E$12+1,1))</f>
        <v>646.50767193970182</v>
      </c>
      <c r="CE112" s="59">
        <f t="shared" si="94"/>
        <v>297.06786598620607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58.52881968373454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58.52881968373454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7.456999999999999</v>
      </c>
      <c r="N113" s="13">
        <f>IF('Données projet'!$A$36&gt;35,N112+M113-V112,IF(A113&lt;'Données projet'!$A$36,$K$205^A113,IF(A113='Données projet'!$A$36,'Données projet'!$B$36,N112+M113-V112)))</f>
        <v>315.40899999999999</v>
      </c>
      <c r="O113" s="13">
        <f>N113*VLOOKUP('Données projet'!$B$9,Paramètres!$A$1:$I$89,3,0)*VLOOKUP('Données projet'!$B$9,Paramètres!$A$1:$I$89,5,0)</f>
        <v>265.70054160000001</v>
      </c>
      <c r="P113" s="13">
        <f t="shared" si="87"/>
        <v>63.935965014011138</v>
      </c>
      <c r="Q113" s="20">
        <f t="shared" si="107"/>
        <v>574.11691568606932</v>
      </c>
      <c r="R113" s="59">
        <f t="shared" si="55"/>
        <v>867.45024901940269</v>
      </c>
      <c r="S113" s="59">
        <f ca="1">AVERAGE(OFFSET($R$3,0,0,'Données projet'!$E$9+1,1))-AVERAGE(OFFSET($H$3,0,0,'Données projet'!$E$9+1,1))</f>
        <v>360.95100301829234</v>
      </c>
      <c r="T113" s="59">
        <f t="shared" si="88"/>
        <v>249.85163866946402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41.845265743951039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41.845265743951039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980.30920042708362</v>
      </c>
      <c r="AN113" s="59">
        <f ca="1">AVERAGE(OFFSET($AM$3,0,0,'Données projet'!$E$10+1,1))-AVERAGE(OFFSET($H$3,0,0,'Données projet'!$E$10+1,1))</f>
        <v>581.88778927327667</v>
      </c>
      <c r="AO113" s="59">
        <f t="shared" si="90"/>
        <v>269.67340993773422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335.75302800000048</v>
      </c>
      <c r="BF113" s="13">
        <f t="shared" si="91"/>
        <v>78.62185424162395</v>
      </c>
      <c r="BG113" s="20">
        <f t="shared" si="61"/>
        <v>721.70291990416251</v>
      </c>
      <c r="BH113" s="59">
        <f t="shared" si="62"/>
        <v>1015.0362532374959</v>
      </c>
      <c r="BI113" s="59">
        <f ca="1">AVERAGE(OFFSET($BH$3,0,0,'Données projet'!$E$11+1,1))-AVERAGE(OFFSET($H$3,0,0,'Données projet'!$E$11+1,1))</f>
        <v>609.60019207204277</v>
      </c>
      <c r="BJ113" s="59">
        <f t="shared" si="92"/>
        <v>281.42238288764503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53.849960291635114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53.849960291635114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357.76962000000054</v>
      </c>
      <c r="CA113" s="13">
        <f t="shared" si="93"/>
        <v>83.160306601601619</v>
      </c>
      <c r="CB113" s="20">
        <f t="shared" si="64"/>
        <v>767.95295549779041</v>
      </c>
      <c r="CC113" s="59">
        <f t="shared" si="65"/>
        <v>1061.2862888311238</v>
      </c>
      <c r="CD113" s="59">
        <f ca="1">AVERAGE(OFFSET($CC$3,0,0,'Données projet'!$E$12+1,1))-AVERAGE(OFFSET($H$3,0,0,'Données projet'!$E$12+1,1))</f>
        <v>646.50767193970182</v>
      </c>
      <c r="CE113" s="59">
        <f t="shared" si="94"/>
        <v>297.06786598620607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57.381105228791526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57.381105228791526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7.456999999999999</v>
      </c>
      <c r="N114" s="13">
        <f>IF('Données projet'!$A$36&gt;35,N113+M114-V113,IF(A114&lt;'Données projet'!$A$36,$K$205^A114,IF(A114='Données projet'!$A$36,'Données projet'!$B$36,N113+M114-V113)))</f>
        <v>322.86599999999999</v>
      </c>
      <c r="O114" s="13">
        <f>N114*VLOOKUP('Données projet'!$B$9,Paramètres!$A$1:$I$89,3,0)*VLOOKUP('Données projet'!$B$9,Paramètres!$A$1:$I$89,5,0)</f>
        <v>271.98231840000005</v>
      </c>
      <c r="P114" s="13">
        <f t="shared" si="87"/>
        <v>65.269788007779979</v>
      </c>
      <c r="Q114" s="20">
        <f t="shared" si="107"/>
        <v>587.38075199355023</v>
      </c>
      <c r="R114" s="59">
        <f t="shared" si="55"/>
        <v>880.71408532688361</v>
      </c>
      <c r="S114" s="59">
        <f ca="1">AVERAGE(OFFSET($R$3,0,0,'Données projet'!$E$9+1,1))-AVERAGE(OFFSET($H$3,0,0,'Données projet'!$E$9+1,1))</f>
        <v>360.95100301829234</v>
      </c>
      <c r="T114" s="59">
        <f t="shared" si="88"/>
        <v>249.85163866946402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41.024705605804066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41.024705605804066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995.41278477364517</v>
      </c>
      <c r="AN114" s="59">
        <f ca="1">AVERAGE(OFFSET($AM$3,0,0,'Données projet'!$E$10+1,1))-AVERAGE(OFFSET($H$3,0,0,'Données projet'!$E$10+1,1))</f>
        <v>581.88778927327667</v>
      </c>
      <c r="AO114" s="59">
        <f t="shared" si="90"/>
        <v>269.67340993773422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343.30397400000049</v>
      </c>
      <c r="BF114" s="13">
        <f t="shared" si="91"/>
        <v>80.182183692322951</v>
      </c>
      <c r="BG114" s="20">
        <f t="shared" si="61"/>
        <v>737.57172464746327</v>
      </c>
      <c r="BH114" s="59">
        <f t="shared" si="62"/>
        <v>1030.9050579807965</v>
      </c>
      <c r="BI114" s="59">
        <f ca="1">AVERAGE(OFFSET($BH$3,0,0,'Données projet'!$E$11+1,1))-AVERAGE(OFFSET($H$3,0,0,'Données projet'!$E$11+1,1))</f>
        <v>609.60019207204277</v>
      </c>
      <c r="BJ114" s="59">
        <f t="shared" si="92"/>
        <v>281.42238288764503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52.793995415548729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52.793995415548729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365.81571000000054</v>
      </c>
      <c r="CA114" s="13">
        <f t="shared" si="93"/>
        <v>84.810706185422944</v>
      </c>
      <c r="CB114" s="20">
        <f t="shared" si="64"/>
        <v>784.84100818961235</v>
      </c>
      <c r="CC114" s="59">
        <f t="shared" si="65"/>
        <v>1078.1743415229457</v>
      </c>
      <c r="CD114" s="59">
        <f ca="1">AVERAGE(OFFSET($CC$3,0,0,'Données projet'!$E$12+1,1))-AVERAGE(OFFSET($H$3,0,0,'Données projet'!$E$12+1,1))</f>
        <v>646.50767193970182</v>
      </c>
      <c r="CE114" s="59">
        <f t="shared" si="94"/>
        <v>297.06786598620607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56.255896754273245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56.255896754273245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7.456999999999999</v>
      </c>
      <c r="N115" s="13">
        <f>IF('Données projet'!$A$36&gt;35,N114+M115-V114,IF(A115&lt;'Données projet'!$A$36,$K$205^A115,IF(A115='Données projet'!$A$36,'Données projet'!$B$36,N114+M115-V114)))</f>
        <v>330.32299999999998</v>
      </c>
      <c r="O115" s="13">
        <f>N115*VLOOKUP('Données projet'!$B$9,Paramètres!$A$1:$I$89,3,0)*VLOOKUP('Données projet'!$B$9,Paramètres!$A$1:$I$89,5,0)</f>
        <v>278.26409519999999</v>
      </c>
      <c r="P115" s="13">
        <f t="shared" si="87"/>
        <v>66.600029623461893</v>
      </c>
      <c r="Q115" s="20">
        <f t="shared" si="107"/>
        <v>600.63835073419614</v>
      </c>
      <c r="R115" s="59">
        <f t="shared" si="55"/>
        <v>893.9716840675294</v>
      </c>
      <c r="S115" s="59">
        <f ca="1">AVERAGE(OFFSET($R$3,0,0,'Données projet'!$E$9+1,1))-AVERAGE(OFFSET($H$3,0,0,'Données projet'!$E$9+1,1))</f>
        <v>360.95100301829234</v>
      </c>
      <c r="T115" s="59">
        <f t="shared" si="88"/>
        <v>249.85163866946402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40.220236151473891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40.220236151473891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1010.5097227338658</v>
      </c>
      <c r="AN115" s="59">
        <f ca="1">AVERAGE(OFFSET($AM$3,0,0,'Données projet'!$E$10+1,1))-AVERAGE(OFFSET($H$3,0,0,'Données projet'!$E$10+1,1))</f>
        <v>581.88778927327667</v>
      </c>
      <c r="AO115" s="59">
        <f t="shared" si="90"/>
        <v>269.67340993773422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350.85492000000045</v>
      </c>
      <c r="BF115" s="13">
        <f t="shared" si="91"/>
        <v>81.738523141977637</v>
      </c>
      <c r="BG115" s="20">
        <f t="shared" si="61"/>
        <v>753.4335801389451</v>
      </c>
      <c r="BH115" s="59">
        <f t="shared" si="62"/>
        <v>1046.7669134722785</v>
      </c>
      <c r="BI115" s="59">
        <f ca="1">AVERAGE(OFFSET($BH$3,0,0,'Données projet'!$E$11+1,1))-AVERAGE(OFFSET($H$3,0,0,'Données projet'!$E$11+1,1))</f>
        <v>609.60019207204277</v>
      </c>
      <c r="BJ115" s="59">
        <f t="shared" si="92"/>
        <v>281.42238288764503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51.75873736660742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51.75873736660742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373.86180000000053</v>
      </c>
      <c r="CA115" s="13">
        <f t="shared" si="93"/>
        <v>86.456885445094045</v>
      </c>
      <c r="CB115" s="20">
        <f t="shared" si="64"/>
        <v>801.7217104835396</v>
      </c>
      <c r="CC115" s="59">
        <f t="shared" si="65"/>
        <v>1095.055043816873</v>
      </c>
      <c r="CD115" s="59">
        <f ca="1">AVERAGE(OFFSET($CC$3,0,0,'Données projet'!$E$12+1,1))-AVERAGE(OFFSET($H$3,0,0,'Données projet'!$E$12+1,1))</f>
        <v>646.50767193970182</v>
      </c>
      <c r="CE115" s="59">
        <f t="shared" si="94"/>
        <v>297.06786598620607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55.152752931630864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55.152752931630864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337.78</v>
      </c>
      <c r="L116" s="12">
        <f>VLOOKUP(A116,'Données projet'!$A$35:$I$55,9,0)</f>
        <v>7.456999999999999</v>
      </c>
      <c r="M116" s="12">
        <f t="array" ref="M116">INDEX(L:L,MIN(IF(ISNUMBER(L116:L312),ROW(L116:L312),"")))</f>
        <v>7.456999999999999</v>
      </c>
      <c r="N116" s="13">
        <f>IF('Données projet'!$A$36&gt;35,N115+M116-V115,IF(A116&lt;'Données projet'!$A$36,$K$205^A116,IF(A116='Données projet'!$A$36,'Données projet'!$B$36,N115+M116-V115)))</f>
        <v>337.78</v>
      </c>
      <c r="O116" s="13">
        <f>N116*VLOOKUP('Données projet'!$B$9,Paramètres!$A$1:$I$89,3,0)*VLOOKUP('Données projet'!$B$9,Paramètres!$A$1:$I$89,5,0)</f>
        <v>284.54587199999997</v>
      </c>
      <c r="P116" s="13">
        <f t="shared" si="87"/>
        <v>67.926780018045676</v>
      </c>
      <c r="Q116" s="20">
        <f t="shared" si="107"/>
        <v>613.88986893142953</v>
      </c>
      <c r="R116" s="59">
        <f t="shared" si="55"/>
        <v>907.2232022647629</v>
      </c>
      <c r="S116" s="59">
        <f ca="1">AVERAGE(OFFSET($R$3,0,0,'Données projet'!$E$9+1,1))-AVERAGE(OFFSET($H$3,0,0,'Données projet'!$E$9+1,1))</f>
        <v>360.95100301829234</v>
      </c>
      <c r="T116" s="59">
        <f t="shared" si="88"/>
        <v>249.85163866946402</v>
      </c>
      <c r="U116" s="15">
        <f>IF(ISNA(VLOOKUP(A116,'Données projet'!$A$35:$I$55,3,0)),0,VLOOKUP(A116,'Données projet'!$A$35:$I$55,3,0))</f>
        <v>10</v>
      </c>
      <c r="V116" s="15">
        <f>IF(ISNA(VLOOKUP(A116,'Données projet'!$A$35:$I$55,4,0)),0,VLOOKUP(A116,'Données projet'!$A$35:$I$55,4,0))</f>
        <v>59.52</v>
      </c>
      <c r="W116" s="16">
        <f>IF(ISNA(VLOOKUP(A116,'Données projet'!$A$35:$I$55,5,0)),0%,VLOOKUP(A116,'Données projet'!$A$35:$I$55,5,0)*VLOOKUP('Données projet'!$B$9,Paramètres!$A$1:$I$89,7,0))</f>
        <v>0.25800000000000001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53.731938944151018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53.731938944151018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1025.6001738233074</v>
      </c>
      <c r="AN116" s="59">
        <f ca="1">AVERAGE(OFFSET($AM$3,0,0,'Données projet'!$E$10+1,1))-AVERAGE(OFFSET($H$3,0,0,'Données projet'!$E$10+1,1))</f>
        <v>581.88778927327667</v>
      </c>
      <c r="AO116" s="59">
        <f t="shared" si="90"/>
        <v>269.67340993773422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358.40586600000046</v>
      </c>
      <c r="BF116" s="13">
        <f t="shared" si="91"/>
        <v>83.290968351987175</v>
      </c>
      <c r="BG116" s="20">
        <f t="shared" si="61"/>
        <v>769.28865316304507</v>
      </c>
      <c r="BH116" s="59">
        <f t="shared" si="62"/>
        <v>1062.6219864963784</v>
      </c>
      <c r="BI116" s="59">
        <f ca="1">AVERAGE(OFFSET($BH$3,0,0,'Données projet'!$E$11+1,1))-AVERAGE(OFFSET($H$3,0,0,'Données projet'!$E$11+1,1))</f>
        <v>609.60019207204277</v>
      </c>
      <c r="BJ116" s="59">
        <f t="shared" si="92"/>
        <v>281.42238288764503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50.743780096560791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50.743780096560791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381.90789000000052</v>
      </c>
      <c r="CA116" s="13">
        <f t="shared" si="93"/>
        <v>88.098945669848248</v>
      </c>
      <c r="CB116" s="20">
        <f t="shared" si="64"/>
        <v>818.59523879165329</v>
      </c>
      <c r="CC116" s="59">
        <f t="shared" si="65"/>
        <v>1111.9285721249867</v>
      </c>
      <c r="CD116" s="59">
        <f ca="1">AVERAGE(OFFSET($CC$3,0,0,'Données projet'!$E$12+1,1))-AVERAGE(OFFSET($H$3,0,0,'Données projet'!$E$12+1,1))</f>
        <v>646.50767193970182</v>
      </c>
      <c r="CE116" s="59">
        <f t="shared" si="94"/>
        <v>297.06786598620607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54.071241086499214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54.071241086499214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7.3920000000000012</v>
      </c>
      <c r="N117" s="13">
        <f>IF('Données projet'!$A$36&gt;35,N116+M117-V116,IF(A117&lt;'Données projet'!$A$36,$K$205^A117,IF(A117='Données projet'!$A$36,'Données projet'!$B$36,N116+M117-V116)))</f>
        <v>285.65199999999999</v>
      </c>
      <c r="O117" s="13">
        <f>N117*VLOOKUP('Données projet'!$B$9,Paramètres!$A$1:$I$89,3,0)*VLOOKUP('Données projet'!$B$9,Paramètres!$A$1:$I$89,5,0)</f>
        <v>240.63324480000003</v>
      </c>
      <c r="P117" s="13">
        <f t="shared" si="87"/>
        <v>58.575755284088402</v>
      </c>
      <c r="Q117" s="20">
        <f t="shared" si="107"/>
        <v>521.12234181312056</v>
      </c>
      <c r="R117" s="59">
        <f t="shared" si="55"/>
        <v>814.45567514645381</v>
      </c>
      <c r="S117" s="59">
        <f ca="1">AVERAGE(OFFSET($R$3,0,0,'Données projet'!$E$9+1,1))-AVERAGE(OFFSET($H$3,0,0,'Données projet'!$E$9+1,1))</f>
        <v>360.95100301829234</v>
      </c>
      <c r="T117" s="59">
        <f t="shared" si="88"/>
        <v>249.85163866946402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52.678288394702882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52.678288394702882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1040.6842904520884</v>
      </c>
      <c r="AN117" s="59">
        <f ca="1">AVERAGE(OFFSET($AM$3,0,0,'Données projet'!$E$10+1,1))-AVERAGE(OFFSET($H$3,0,0,'Données projet'!$E$10+1,1))</f>
        <v>581.88778927327667</v>
      </c>
      <c r="AO117" s="59">
        <f t="shared" si="90"/>
        <v>269.67340993773422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365.95681200000047</v>
      </c>
      <c r="BF117" s="13">
        <f t="shared" si="91"/>
        <v>84.839610818166577</v>
      </c>
      <c r="BG117" s="20">
        <f t="shared" si="61"/>
        <v>785.13710307497422</v>
      </c>
      <c r="BH117" s="59">
        <f t="shared" si="62"/>
        <v>1078.4704364083075</v>
      </c>
      <c r="BI117" s="59">
        <f ca="1">AVERAGE(OFFSET($BH$3,0,0,'Données projet'!$E$11+1,1))-AVERAGE(OFFSET($H$3,0,0,'Données projet'!$E$11+1,1))</f>
        <v>609.60019207204277</v>
      </c>
      <c r="BJ117" s="59">
        <f t="shared" si="92"/>
        <v>281.42238288764503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64.966523197477756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64.966523197477756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389.95398000000051</v>
      </c>
      <c r="CA117" s="13">
        <f t="shared" si="93"/>
        <v>89.736983637102725</v>
      </c>
      <c r="CB117" s="20">
        <f t="shared" si="64"/>
        <v>835.46176166795476</v>
      </c>
      <c r="CC117" s="59">
        <f t="shared" si="65"/>
        <v>1128.795095001288</v>
      </c>
      <c r="CD117" s="59">
        <f ca="1">AVERAGE(OFFSET($CC$3,0,0,'Données projet'!$E$12+1,1))-AVERAGE(OFFSET($H$3,0,0,'Données projet'!$E$12+1,1))</f>
        <v>646.50767193970182</v>
      </c>
      <c r="CE117" s="59">
        <f t="shared" si="94"/>
        <v>297.06786598620607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69.226623079279591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69.226623079279591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7.3920000000000012</v>
      </c>
      <c r="N118" s="13">
        <f>IF('Données projet'!$A$36&gt;35,N117+M118-V117,IF(A118&lt;'Données projet'!$A$36,$K$205^A118,IF(A118='Données projet'!$A$36,'Données projet'!$B$36,N117+M118-V117)))</f>
        <v>293.04399999999998</v>
      </c>
      <c r="O118" s="13">
        <f>N118*VLOOKUP('Données projet'!$B$9,Paramètres!$A$1:$I$89,3,0)*VLOOKUP('Données projet'!$B$9,Paramètres!$A$1:$I$89,5,0)</f>
        <v>246.86026560000002</v>
      </c>
      <c r="P118" s="13">
        <f t="shared" si="87"/>
        <v>59.913120249542224</v>
      </c>
      <c r="Q118" s="20">
        <f t="shared" si="107"/>
        <v>534.29698035461945</v>
      </c>
      <c r="R118" s="59">
        <f t="shared" si="55"/>
        <v>827.63031368795282</v>
      </c>
      <c r="S118" s="59">
        <f ca="1">AVERAGE(OFFSET($R$3,0,0,'Données projet'!$E$9+1,1))-AVERAGE(OFFSET($H$3,0,0,'Données projet'!$E$9+1,1))</f>
        <v>360.95100301829234</v>
      </c>
      <c r="T118" s="59">
        <f t="shared" si="88"/>
        <v>249.85163866946402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51.645299289866045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51.645299289866045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949.18958233471903</v>
      </c>
      <c r="AN118" s="59">
        <f ca="1">AVERAGE(OFFSET($AM$3,0,0,'Données projet'!$E$10+1,1))-AVERAGE(OFFSET($H$3,0,0,'Données projet'!$E$10+1,1))</f>
        <v>581.88778927327667</v>
      </c>
      <c r="AO118" s="59">
        <f t="shared" si="90"/>
        <v>269.67340993773422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320.20578720000049</v>
      </c>
      <c r="BF118" s="13">
        <f t="shared" si="91"/>
        <v>75.396170089707468</v>
      </c>
      <c r="BG118" s="20">
        <f t="shared" si="61"/>
        <v>689.00674227957461</v>
      </c>
      <c r="BH118" s="59">
        <f t="shared" si="62"/>
        <v>982.34007561290787</v>
      </c>
      <c r="BI118" s="59">
        <f ca="1">AVERAGE(OFFSET($BH$3,0,0,'Données projet'!$E$11+1,1))-AVERAGE(OFFSET($H$3,0,0,'Données projet'!$E$11+1,1))</f>
        <v>609.60019207204277</v>
      </c>
      <c r="BJ118" s="59">
        <f t="shared" si="92"/>
        <v>281.42238288764503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63.692569303241655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63.692569303241655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341.2028880000006</v>
      </c>
      <c r="CA118" s="13">
        <f t="shared" si="93"/>
        <v>79.748419593074587</v>
      </c>
      <c r="CB118" s="20">
        <f t="shared" si="64"/>
        <v>733.15686072460585</v>
      </c>
      <c r="CC118" s="59">
        <f t="shared" si="65"/>
        <v>1026.4901940579391</v>
      </c>
      <c r="CD118" s="59">
        <f ca="1">AVERAGE(OFFSET($CC$3,0,0,'Données projet'!$E$12+1,1))-AVERAGE(OFFSET($H$3,0,0,'Données projet'!$E$12+1,1))</f>
        <v>646.50767193970182</v>
      </c>
      <c r="CE118" s="59">
        <f t="shared" si="94"/>
        <v>297.06786598620607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67.869131224765709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67.869131224765709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7.3920000000000012</v>
      </c>
      <c r="N119" s="13">
        <f>IF('Données projet'!$A$36&gt;35,N118+M119-V118,IF(A119&lt;'Données projet'!$A$36,$K$205^A119,IF(A119='Données projet'!$A$36,'Données projet'!$B$36,N118+M119-V118)))</f>
        <v>300.43599999999998</v>
      </c>
      <c r="O119" s="13">
        <f>N119*VLOOKUP('Données projet'!$B$9,Paramètres!$A$1:$I$89,3,0)*VLOOKUP('Données projet'!$B$9,Paramètres!$A$1:$I$89,5,0)</f>
        <v>253.08728640000004</v>
      </c>
      <c r="P119" s="13">
        <f t="shared" si="87"/>
        <v>61.246563795569969</v>
      </c>
      <c r="Q119" s="20">
        <f t="shared" si="107"/>
        <v>547.46478909061773</v>
      </c>
      <c r="R119" s="59">
        <f t="shared" si="55"/>
        <v>840.7981224239511</v>
      </c>
      <c r="S119" s="59">
        <f ca="1">AVERAGE(OFFSET($R$3,0,0,'Données projet'!$E$9+1,1))-AVERAGE(OFFSET($H$3,0,0,'Données projet'!$E$9+1,1))</f>
        <v>360.95100301829234</v>
      </c>
      <c r="T119" s="59">
        <f t="shared" si="88"/>
        <v>249.85163866946402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50.632566471313922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50.632566471313922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964.41595798356752</v>
      </c>
      <c r="AN119" s="59">
        <f ca="1">AVERAGE(OFFSET($AM$3,0,0,'Données projet'!$E$10+1,1))-AVERAGE(OFFSET($H$3,0,0,'Données projet'!$E$10+1,1))</f>
        <v>581.88778927327667</v>
      </c>
      <c r="AO119" s="59">
        <f t="shared" si="90"/>
        <v>269.67340993773422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327.81097440000053</v>
      </c>
      <c r="BF119" s="13">
        <f t="shared" si="91"/>
        <v>76.976290669602136</v>
      </c>
      <c r="BG119" s="20">
        <f t="shared" si="61"/>
        <v>705.00448666289128</v>
      </c>
      <c r="BH119" s="59">
        <f t="shared" si="62"/>
        <v>998.33781999622465</v>
      </c>
      <c r="BI119" s="59">
        <f ca="1">AVERAGE(OFFSET($BH$3,0,0,'Données projet'!$E$11+1,1))-AVERAGE(OFFSET($H$3,0,0,'Données projet'!$E$11+1,1))</f>
        <v>609.60019207204277</v>
      </c>
      <c r="BJ119" s="59">
        <f t="shared" si="92"/>
        <v>281.42238288764503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62.443596867836376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62.443596867836376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349.30677600000058</v>
      </c>
      <c r="CA119" s="13">
        <f t="shared" si="93"/>
        <v>81.419752750490431</v>
      </c>
      <c r="CB119" s="20">
        <f t="shared" si="64"/>
        <v>750.18203757377194</v>
      </c>
      <c r="CC119" s="59">
        <f t="shared" si="65"/>
        <v>1043.5153709071053</v>
      </c>
      <c r="CD119" s="59">
        <f ca="1">AVERAGE(OFFSET($CC$3,0,0,'Données projet'!$E$12+1,1))-AVERAGE(OFFSET($H$3,0,0,'Données projet'!$E$12+1,1))</f>
        <v>646.50767193970182</v>
      </c>
      <c r="CE119" s="59">
        <f t="shared" si="94"/>
        <v>297.06786598620607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66.538258957530573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66.538258957530573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7.3920000000000012</v>
      </c>
      <c r="N120" s="13">
        <f>IF('Données projet'!$A$36&gt;35,N119+M120-V119,IF(A120&lt;'Données projet'!$A$36,$K$205^A120,IF(A120='Données projet'!$A$36,'Données projet'!$B$36,N119+M120-V119)))</f>
        <v>307.82799999999997</v>
      </c>
      <c r="O120" s="13">
        <f>N120*VLOOKUP('Données projet'!$B$9,Paramètres!$A$1:$I$89,3,0)*VLOOKUP('Données projet'!$B$9,Paramètres!$A$1:$I$89,5,0)</f>
        <v>259.31430719999997</v>
      </c>
      <c r="P120" s="13">
        <f t="shared" si="87"/>
        <v>62.57619350426765</v>
      </c>
      <c r="Q120" s="20">
        <f t="shared" si="107"/>
        <v>560.62595539326617</v>
      </c>
      <c r="R120" s="59">
        <f t="shared" si="55"/>
        <v>853.95928872659942</v>
      </c>
      <c r="S120" s="59">
        <f ca="1">AVERAGE(OFFSET($R$3,0,0,'Données projet'!$E$9+1,1))-AVERAGE(OFFSET($H$3,0,0,'Données projet'!$E$9+1,1))</f>
        <v>360.95100301829234</v>
      </c>
      <c r="T120" s="59">
        <f t="shared" si="88"/>
        <v>249.85163866946402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49.639692725627576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49.639692725627576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979.63523463345132</v>
      </c>
      <c r="AN120" s="59">
        <f ca="1">AVERAGE(OFFSET($AM$3,0,0,'Données projet'!$E$10+1,1))-AVERAGE(OFFSET($H$3,0,0,'Données projet'!$E$10+1,1))</f>
        <v>581.88778927327667</v>
      </c>
      <c r="AO120" s="59">
        <f t="shared" si="90"/>
        <v>269.67340993773422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335.41616160000052</v>
      </c>
      <c r="BF120" s="13">
        <f t="shared" si="91"/>
        <v>78.552149533154918</v>
      </c>
      <c r="BG120" s="20">
        <f t="shared" si="61"/>
        <v>720.99480855691252</v>
      </c>
      <c r="BH120" s="59">
        <f t="shared" si="62"/>
        <v>1014.3281418902459</v>
      </c>
      <c r="BI120" s="59">
        <f ca="1">AVERAGE(OFFSET($BH$3,0,0,'Données projet'!$E$11+1,1))-AVERAGE(OFFSET($H$3,0,0,'Données projet'!$E$11+1,1))</f>
        <v>609.60019207204277</v>
      </c>
      <c r="BJ120" s="59">
        <f t="shared" si="92"/>
        <v>281.42238288764503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61.219116020091434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61.219116020091434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357.41066400000057</v>
      </c>
      <c r="CA120" s="13">
        <f t="shared" si="93"/>
        <v>83.086578183672941</v>
      </c>
      <c r="CB120" s="20">
        <f t="shared" si="64"/>
        <v>767.199363469898</v>
      </c>
      <c r="CC120" s="59">
        <f t="shared" si="65"/>
        <v>1060.5326968032314</v>
      </c>
      <c r="CD120" s="59">
        <f ca="1">AVERAGE(OFFSET($CC$3,0,0,'Données projet'!$E$12+1,1))-AVERAGE(OFFSET($H$3,0,0,'Données projet'!$E$12+1,1))</f>
        <v>646.50767193970182</v>
      </c>
      <c r="CE120" s="59">
        <f t="shared" si="94"/>
        <v>297.06786598620607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65.233484283703987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65.233484283703987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7.3920000000000012</v>
      </c>
      <c r="N121" s="13">
        <f>IF('Données projet'!$A$36&gt;35,N120+M121-V120,IF(A121&lt;'Données projet'!$A$36,$K$205^A121,IF(A121='Données projet'!$A$36,'Données projet'!$B$36,N120+M121-V120)))</f>
        <v>315.21999999999997</v>
      </c>
      <c r="O121" s="13">
        <f>N121*VLOOKUP('Données projet'!$B$9,Paramètres!$A$1:$I$89,3,0)*VLOOKUP('Données projet'!$B$9,Paramètres!$A$1:$I$89,5,0)</f>
        <v>265.54132799999996</v>
      </c>
      <c r="P121" s="13">
        <f t="shared" si="87"/>
        <v>63.90211149624934</v>
      </c>
      <c r="Q121" s="20">
        <f t="shared" si="107"/>
        <v>573.78065712263424</v>
      </c>
      <c r="R121" s="59">
        <f t="shared" si="55"/>
        <v>867.1139904559675</v>
      </c>
      <c r="S121" s="59">
        <f ca="1">AVERAGE(OFFSET($R$3,0,0,'Données projet'!$E$9+1,1))-AVERAGE(OFFSET($H$3,0,0,'Données projet'!$E$9+1,1))</f>
        <v>360.95100301829234</v>
      </c>
      <c r="T121" s="59">
        <f t="shared" si="88"/>
        <v>249.85163866946402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48.666288628500958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48.666288628500958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994.84759177636829</v>
      </c>
      <c r="AN121" s="59">
        <f ca="1">AVERAGE(OFFSET($AM$3,0,0,'Données projet'!$E$10+1,1))-AVERAGE(OFFSET($H$3,0,0,'Données projet'!$E$10+1,1))</f>
        <v>581.88778927327667</v>
      </c>
      <c r="AO121" s="59">
        <f t="shared" si="90"/>
        <v>269.67340993773422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343.02134880000057</v>
      </c>
      <c r="BF121" s="13">
        <f t="shared" si="91"/>
        <v>80.123854434146992</v>
      </c>
      <c r="BG121" s="20">
        <f t="shared" si="61"/>
        <v>736.97789563280696</v>
      </c>
      <c r="BH121" s="59">
        <f t="shared" si="62"/>
        <v>1030.3112289661403</v>
      </c>
      <c r="BI121" s="59">
        <f ca="1">AVERAGE(OFFSET($BH$3,0,0,'Données projet'!$E$11+1,1))-AVERAGE(OFFSET($H$3,0,0,'Données projet'!$E$11+1,1))</f>
        <v>609.60019207204277</v>
      </c>
      <c r="BJ121" s="59">
        <f t="shared" si="92"/>
        <v>281.42238288764503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60.018646494911195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60.018646494911195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365.51455200000061</v>
      </c>
      <c r="CA121" s="13">
        <f t="shared" si="93"/>
        <v>84.749009866498071</v>
      </c>
      <c r="CB121" s="20">
        <f t="shared" si="64"/>
        <v>784.20903691748515</v>
      </c>
      <c r="CC121" s="59">
        <f t="shared" si="65"/>
        <v>1077.5423702508185</v>
      </c>
      <c r="CD121" s="59">
        <f ca="1">AVERAGE(OFFSET($CC$3,0,0,'Données projet'!$E$12+1,1))-AVERAGE(OFFSET($H$3,0,0,'Données projet'!$E$12+1,1))</f>
        <v>646.50767193970182</v>
      </c>
      <c r="CE121" s="59">
        <f t="shared" si="94"/>
        <v>297.06786598620607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63.954295445397179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63.954295445397179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7.3920000000000012</v>
      </c>
      <c r="N122" s="13">
        <f>IF('Données projet'!$A$36&gt;35,N121+M122-V121,IF(A122&lt;'Données projet'!$A$36,$K$205^A122,IF(A122='Données projet'!$A$36,'Données projet'!$B$36,N121+M122-V121)))</f>
        <v>322.61199999999997</v>
      </c>
      <c r="O122" s="13">
        <f>N122*VLOOKUP('Données projet'!$B$9,Paramètres!$A$1:$I$89,3,0)*VLOOKUP('Données projet'!$B$9,Paramètres!$A$1:$I$89,5,0)</f>
        <v>271.76834880000001</v>
      </c>
      <c r="P122" s="13">
        <f t="shared" si="87"/>
        <v>65.224414829377835</v>
      </c>
      <c r="Q122" s="20">
        <f t="shared" si="107"/>
        <v>586.92906332116638</v>
      </c>
      <c r="R122" s="59">
        <f t="shared" si="55"/>
        <v>880.26239665449975</v>
      </c>
      <c r="S122" s="59">
        <f ca="1">AVERAGE(OFFSET($R$3,0,0,'Données projet'!$E$9+1,1))-AVERAGE(OFFSET($H$3,0,0,'Données projet'!$E$9+1,1))</f>
        <v>360.95100301829234</v>
      </c>
      <c r="T122" s="59">
        <f t="shared" si="88"/>
        <v>249.85163866946402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47.711972392001115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47.711972392001115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1010.0532004907852</v>
      </c>
      <c r="AN122" s="59">
        <f ca="1">AVERAGE(OFFSET($AM$3,0,0,'Données projet'!$E$10+1,1))-AVERAGE(OFFSET($H$3,0,0,'Données projet'!$E$10+1,1))</f>
        <v>581.88778927327667</v>
      </c>
      <c r="AO122" s="59">
        <f t="shared" si="90"/>
        <v>269.67340993773422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350.62653600000056</v>
      </c>
      <c r="BF122" s="13">
        <f t="shared" si="91"/>
        <v>81.691508075494681</v>
      </c>
      <c r="BG122" s="20">
        <f t="shared" si="61"/>
        <v>752.95392676482072</v>
      </c>
      <c r="BH122" s="59">
        <f t="shared" si="62"/>
        <v>1046.2872600981541</v>
      </c>
      <c r="BI122" s="59">
        <f ca="1">AVERAGE(OFFSET($BH$3,0,0,'Données projet'!$E$11+1,1))-AVERAGE(OFFSET($H$3,0,0,'Données projet'!$E$11+1,1))</f>
        <v>609.60019207204277</v>
      </c>
      <c r="BJ122" s="59">
        <f t="shared" si="92"/>
        <v>281.42238288764503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58.841717444905633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58.841717444905633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373.61844000000065</v>
      </c>
      <c r="CA122" s="13">
        <f t="shared" si="93"/>
        <v>86.407156430415824</v>
      </c>
      <c r="CB122" s="20">
        <f t="shared" si="64"/>
        <v>801.21124711630875</v>
      </c>
      <c r="CC122" s="59">
        <f t="shared" si="65"/>
        <v>1094.5445804496421</v>
      </c>
      <c r="CD122" s="59">
        <f ca="1">AVERAGE(OFFSET($CC$3,0,0,'Données projet'!$E$12+1,1))-AVERAGE(OFFSET($H$3,0,0,'Données projet'!$E$12+1,1))</f>
        <v>646.50767193970182</v>
      </c>
      <c r="CE122" s="59">
        <f t="shared" si="94"/>
        <v>297.06786598620607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62.700190719981414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62.700190719981414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7.3920000000000012</v>
      </c>
      <c r="N123" s="13">
        <f>IF('Données projet'!$A$36&gt;35,N122+M123-V122,IF(A123&lt;'Données projet'!$A$36,$K$205^A123,IF(A123='Données projet'!$A$36,'Données projet'!$B$36,N122+M123-V122)))</f>
        <v>330.00399999999996</v>
      </c>
      <c r="O123" s="13">
        <f>N123*VLOOKUP('Données projet'!$B$9,Paramètres!$A$1:$I$89,3,0)*VLOOKUP('Données projet'!$B$9,Paramètres!$A$1:$I$89,5,0)</f>
        <v>277.9953696</v>
      </c>
      <c r="P123" s="13">
        <f t="shared" si="87"/>
        <v>66.543195859920587</v>
      </c>
      <c r="Q123" s="20">
        <f t="shared" si="107"/>
        <v>600.07133484269514</v>
      </c>
      <c r="R123" s="59">
        <f t="shared" si="55"/>
        <v>893.40466817602851</v>
      </c>
      <c r="S123" s="59">
        <f ca="1">AVERAGE(OFFSET($R$3,0,0,'Données projet'!$E$9+1,1))-AVERAGE(OFFSET($H$3,0,0,'Données projet'!$E$9+1,1))</f>
        <v>360.95100301829234</v>
      </c>
      <c r="T123" s="59">
        <f t="shared" si="88"/>
        <v>249.85163866946402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46.776369714823602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46.776369714823602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1025.2522240098172</v>
      </c>
      <c r="AN123" s="59">
        <f ca="1">AVERAGE(OFFSET($AM$3,0,0,'Données projet'!$E$10+1,1))-AVERAGE(OFFSET($H$3,0,0,'Données projet'!$E$10+1,1))</f>
        <v>581.88778927327667</v>
      </c>
      <c r="AO123" s="59">
        <f t="shared" si="90"/>
        <v>269.67340993773422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358.2317232000006</v>
      </c>
      <c r="BF123" s="13">
        <f t="shared" si="91"/>
        <v>83.255208450342735</v>
      </c>
      <c r="BG123" s="20">
        <f t="shared" si="61"/>
        <v>768.92307262434781</v>
      </c>
      <c r="BH123" s="59">
        <f t="shared" si="62"/>
        <v>1062.2564059576812</v>
      </c>
      <c r="BI123" s="59">
        <f ca="1">AVERAGE(OFFSET($BH$3,0,0,'Données projet'!$E$11+1,1))-AVERAGE(OFFSET($H$3,0,0,'Données projet'!$E$11+1,1))</f>
        <v>609.60019207204277</v>
      </c>
      <c r="BJ123" s="59">
        <f t="shared" si="92"/>
        <v>281.42238288764503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57.687867255714842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57.687867255714842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381.72232800000063</v>
      </c>
      <c r="CA123" s="13">
        <f t="shared" si="93"/>
        <v>88.061121525232409</v>
      </c>
      <c r="CB123" s="20">
        <f t="shared" si="64"/>
        <v>818.20617458978086</v>
      </c>
      <c r="CC123" s="59">
        <f t="shared" si="65"/>
        <v>1111.5395079231141</v>
      </c>
      <c r="CD123" s="59">
        <f ca="1">AVERAGE(OFFSET($CC$3,0,0,'Données projet'!$E$12+1,1))-AVERAGE(OFFSET($H$3,0,0,'Données projet'!$E$12+1,1))</f>
        <v>646.50767193970182</v>
      </c>
      <c r="CE123" s="59">
        <f t="shared" si="94"/>
        <v>297.06786598620607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61.470678223302698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61.470678223302698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7.3920000000000012</v>
      </c>
      <c r="N124" s="13">
        <f>IF('Données projet'!$A$36&gt;35,N123+M124-V123,IF(A124&lt;'Données projet'!$A$36,$K$205^A124,IF(A124='Données projet'!$A$36,'Données projet'!$B$36,N123+M124-V123)))</f>
        <v>337.39599999999996</v>
      </c>
      <c r="O124" s="13">
        <f>N124*VLOOKUP('Données projet'!$B$9,Paramètres!$A$1:$I$89,3,0)*VLOOKUP('Données projet'!$B$9,Paramètres!$A$1:$I$89,5,0)</f>
        <v>284.22239039999999</v>
      </c>
      <c r="P124" s="13">
        <f t="shared" si="87"/>
        <v>67.858542570434679</v>
      </c>
      <c r="Q124" s="20">
        <f t="shared" si="107"/>
        <v>613.20762492350696</v>
      </c>
      <c r="R124" s="59">
        <f t="shared" si="55"/>
        <v>906.54095825684021</v>
      </c>
      <c r="S124" s="59">
        <f ca="1">AVERAGE(OFFSET($R$3,0,0,'Données projet'!$E$9+1,1))-AVERAGE(OFFSET($H$3,0,0,'Données projet'!$E$9+1,1))</f>
        <v>360.95100301829234</v>
      </c>
      <c r="T124" s="59">
        <f t="shared" si="88"/>
        <v>249.85163866946402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45.859113635484256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45.859113635484256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1040.4448182397948</v>
      </c>
      <c r="AN124" s="59">
        <f ca="1">AVERAGE(OFFSET($AM$3,0,0,'Données projet'!$E$10+1,1))-AVERAGE(OFFSET($H$3,0,0,'Données projet'!$E$10+1,1))</f>
        <v>581.88778927327667</v>
      </c>
      <c r="AO124" s="59">
        <f t="shared" si="90"/>
        <v>269.67340993773422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365.83691040000065</v>
      </c>
      <c r="BF124" s="13">
        <f t="shared" si="91"/>
        <v>84.815049153374403</v>
      </c>
      <c r="BG124" s="20">
        <f t="shared" si="61"/>
        <v>784.88549622212815</v>
      </c>
      <c r="BH124" s="59">
        <f t="shared" si="62"/>
        <v>1078.2188295554615</v>
      </c>
      <c r="BI124" s="59">
        <f ca="1">AVERAGE(OFFSET($BH$3,0,0,'Données projet'!$E$11+1,1))-AVERAGE(OFFSET($H$3,0,0,'Données projet'!$E$11+1,1))</f>
        <v>609.60019207204277</v>
      </c>
      <c r="BJ124" s="59">
        <f t="shared" si="92"/>
        <v>281.42238288764503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56.556643364954958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56.556643364954958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389.82621600000067</v>
      </c>
      <c r="CA124" s="13">
        <f t="shared" si="93"/>
        <v>89.711004148391098</v>
      </c>
      <c r="CB124" s="20">
        <f t="shared" si="64"/>
        <v>835.19399175844899</v>
      </c>
      <c r="CC124" s="59">
        <f t="shared" si="65"/>
        <v>1128.5273250917824</v>
      </c>
      <c r="CD124" s="59">
        <f ca="1">AVERAGE(OFFSET($CC$3,0,0,'Données projet'!$E$12+1,1))-AVERAGE(OFFSET($H$3,0,0,'Données projet'!$E$12+1,1))</f>
        <v>646.50767193970182</v>
      </c>
      <c r="CE124" s="59">
        <f t="shared" si="94"/>
        <v>297.06786598620607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60.265275716755283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60.265275716755283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7.3920000000000012</v>
      </c>
      <c r="N125" s="13">
        <f>IF('Données projet'!$A$36&gt;35,N124+M125-V124,IF(A125&lt;'Données projet'!$A$36,$K$205^A125,IF(A125='Données projet'!$A$36,'Données projet'!$B$36,N124+M125-V124)))</f>
        <v>344.78799999999995</v>
      </c>
      <c r="O125" s="13">
        <f>N125*VLOOKUP('Données projet'!$B$9,Paramètres!$A$1:$I$89,3,0)*VLOOKUP('Données projet'!$B$9,Paramètres!$A$1:$I$89,5,0)</f>
        <v>290.44941119999999</v>
      </c>
      <c r="P125" s="13">
        <f t="shared" si="87"/>
        <v>69.17053886810632</v>
      </c>
      <c r="Q125" s="20">
        <f t="shared" si="107"/>
        <v>626.33807970195176</v>
      </c>
      <c r="R125" s="59">
        <f t="shared" si="55"/>
        <v>919.67141303528501</v>
      </c>
      <c r="S125" s="59">
        <f ca="1">AVERAGE(OFFSET($R$3,0,0,'Données projet'!$E$9+1,1))-AVERAGE(OFFSET($H$3,0,0,'Données projet'!$E$9+1,1))</f>
        <v>360.95100301829234</v>
      </c>
      <c r="T125" s="59">
        <f t="shared" si="88"/>
        <v>249.85163866946402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44.95984438838979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44.95984438838979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1055.6311322344952</v>
      </c>
      <c r="AN125" s="59">
        <f ca="1">AVERAGE(OFFSET($AM$3,0,0,'Données projet'!$E$10+1,1))-AVERAGE(OFFSET($H$3,0,0,'Données projet'!$E$10+1,1))</f>
        <v>581.88778927327667</v>
      </c>
      <c r="AO125" s="59">
        <f t="shared" si="90"/>
        <v>269.67340993773422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373.44209760000064</v>
      </c>
      <c r="BF125" s="13">
        <f t="shared" si="91"/>
        <v>86.371119665503912</v>
      </c>
      <c r="BG125" s="20">
        <f t="shared" si="61"/>
        <v>800.84135340408704</v>
      </c>
      <c r="BH125" s="59">
        <f t="shared" si="62"/>
        <v>1094.1746867374204</v>
      </c>
      <c r="BI125" s="59">
        <f ca="1">AVERAGE(OFFSET($BH$3,0,0,'Données projet'!$E$11+1,1))-AVERAGE(OFFSET($H$3,0,0,'Données projet'!$E$11+1,1))</f>
        <v>609.60019207204277</v>
      </c>
      <c r="BJ125" s="59">
        <f t="shared" si="92"/>
        <v>281.42238288764503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55.447602084714433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55.447602084714433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397.93010400000071</v>
      </c>
      <c r="CA125" s="13">
        <f t="shared" si="93"/>
        <v>91.356898946098624</v>
      </c>
      <c r="CB125" s="20">
        <f t="shared" si="64"/>
        <v>852.17486346445639</v>
      </c>
      <c r="CC125" s="59">
        <f t="shared" si="65"/>
        <v>1145.5081967977897</v>
      </c>
      <c r="CD125" s="59">
        <f ca="1">AVERAGE(OFFSET($CC$3,0,0,'Données projet'!$E$12+1,1))-AVERAGE(OFFSET($H$3,0,0,'Données projet'!$E$12+1,1))</f>
        <v>646.50767193970182</v>
      </c>
      <c r="CE125" s="59">
        <f t="shared" si="94"/>
        <v>297.06786598620607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59.083510418138331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59.083510418138331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352.18</v>
      </c>
      <c r="L126" s="12">
        <f>VLOOKUP(A126,'Données projet'!$A$35:$I$55,9,0)</f>
        <v>7.3920000000000012</v>
      </c>
      <c r="M126" s="12">
        <f t="array" ref="M126">INDEX(L:L,MIN(IF(ISNUMBER(L126:L322),ROW(L126:L322),"")))</f>
        <v>7.3920000000000012</v>
      </c>
      <c r="N126" s="13">
        <f>IF('Données projet'!$A$36&gt;35,N125+M126-V125,IF(A126&lt;'Données projet'!$A$36,$K$205^A126,IF(A126='Données projet'!$A$36,'Données projet'!$B$36,N125+M126-V125)))</f>
        <v>352.17999999999995</v>
      </c>
      <c r="O126" s="13">
        <f>N126*VLOOKUP('Données projet'!$B$9,Paramètres!$A$1:$I$89,3,0)*VLOOKUP('Données projet'!$B$9,Paramètres!$A$1:$I$89,5,0)</f>
        <v>296.67643200000003</v>
      </c>
      <c r="P126" s="13">
        <f t="shared" si="87"/>
        <v>70.479264856783857</v>
      </c>
      <c r="Q126" s="20">
        <f t="shared" si="107"/>
        <v>639.46283869223191</v>
      </c>
      <c r="R126" s="59">
        <f t="shared" si="55"/>
        <v>932.79617202556528</v>
      </c>
      <c r="S126" s="59">
        <f ca="1">AVERAGE(OFFSET($R$3,0,0,'Données projet'!$E$9+1,1))-AVERAGE(OFFSET($H$3,0,0,'Données projet'!$E$9+1,1))</f>
        <v>360.95100301829234</v>
      </c>
      <c r="T126" s="59">
        <f t="shared" si="88"/>
        <v>249.85163866946402</v>
      </c>
      <c r="U126" s="15">
        <f>IF(ISNA(VLOOKUP(A126,'Données projet'!$A$35:$I$55,3,0)),0,VLOOKUP(A126,'Données projet'!$A$35:$I$55,3,0))</f>
        <v>11</v>
      </c>
      <c r="V126" s="15">
        <f>IF(ISNA(VLOOKUP(A126,'Données projet'!$A$35:$I$55,4,0)),0,VLOOKUP(A126,'Données projet'!$A$35:$I$55,4,0))</f>
        <v>175.3</v>
      </c>
      <c r="W126" s="16">
        <f>IF(ISNA(VLOOKUP(A126,'Données projet'!$A$35:$I$55,5,0)),0%,VLOOKUP(A126,'Données projet'!$A$35:$I$55,5,0)*VLOOKUP('Données projet'!$B$9,Paramètres!$A$1:$I$89,7,0))</f>
        <v>0.25800000000000001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86.19614626159705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86.19614626159705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1070.8113086296501</v>
      </c>
      <c r="AN126" s="59">
        <f ca="1">AVERAGE(OFFSET($AM$3,0,0,'Données projet'!$E$10+1,1))-AVERAGE(OFFSET($H$3,0,0,'Données projet'!$E$10+1,1))</f>
        <v>581.88778927327667</v>
      </c>
      <c r="AO126" s="59">
        <f t="shared" si="90"/>
        <v>269.67340993773422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381.04728480000068</v>
      </c>
      <c r="BF126" s="13">
        <f t="shared" si="91"/>
        <v>87.923505614723254</v>
      </c>
      <c r="BG126" s="20">
        <f t="shared" si="61"/>
        <v>816.79079330564412</v>
      </c>
      <c r="BH126" s="59">
        <f t="shared" si="62"/>
        <v>1110.1241266389775</v>
      </c>
      <c r="BI126" s="59">
        <f ca="1">AVERAGE(OFFSET($BH$3,0,0,'Données projet'!$E$11+1,1))-AVERAGE(OFFSET($H$3,0,0,'Données projet'!$E$11+1,1))</f>
        <v>609.60019207204277</v>
      </c>
      <c r="BJ126" s="59">
        <f t="shared" si="92"/>
        <v>281.42238288764503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54.360308427531038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54.360308427531038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406.03399200000069</v>
      </c>
      <c r="CA126" s="13">
        <f t="shared" si="93"/>
        <v>92.998896489228883</v>
      </c>
      <c r="CB126" s="20">
        <f t="shared" si="64"/>
        <v>869.14894745207482</v>
      </c>
      <c r="CC126" s="59">
        <f t="shared" si="65"/>
        <v>1162.4822807854082</v>
      </c>
      <c r="CD126" s="59">
        <f ca="1">AVERAGE(OFFSET($CC$3,0,0,'Données projet'!$E$12+1,1))-AVERAGE(OFFSET($H$3,0,0,'Données projet'!$E$12+1,1))</f>
        <v>646.50767193970182</v>
      </c>
      <c r="CE126" s="59">
        <f t="shared" si="94"/>
        <v>297.06786598620607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57.924918816221599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57.924918816221599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4.085000000000008</v>
      </c>
      <c r="N127" s="13">
        <f>IF('Données projet'!$A$36&gt;35,N126+M127-V126,IF(A127&lt;'Données projet'!$A$36,$K$205^A127,IF(A127='Données projet'!$A$36,'Données projet'!$B$36,N126+M127-V126)))</f>
        <v>180.96499999999997</v>
      </c>
      <c r="O127" s="13">
        <f>N127*VLOOKUP('Données projet'!$B$9,Paramètres!$A$1:$I$89,3,0)*VLOOKUP('Données projet'!$B$9,Paramètres!$A$1:$I$89,5,0)</f>
        <v>152.44491600000001</v>
      </c>
      <c r="P127" s="13">
        <f t="shared" si="87"/>
        <v>39.133677652296996</v>
      </c>
      <c r="Q127" s="20">
        <f t="shared" si="107"/>
        <v>333.6660506110839</v>
      </c>
      <c r="R127" s="59">
        <f t="shared" si="55"/>
        <v>626.99938394441722</v>
      </c>
      <c r="S127" s="59">
        <f ca="1">AVERAGE(OFFSET($R$3,0,0,'Données projet'!$E$9+1,1))-AVERAGE(OFFSET($H$3,0,0,'Données projet'!$E$9+1,1))</f>
        <v>360.95100301829234</v>
      </c>
      <c r="T127" s="59">
        <f t="shared" si="88"/>
        <v>249.85163866946402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84.505892407865062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84.505892407865062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1085.985484041784</v>
      </c>
      <c r="AN127" s="59">
        <f ca="1">AVERAGE(OFFSET($AM$3,0,0,'Données projet'!$E$10+1,1))-AVERAGE(OFFSET($H$3,0,0,'Données projet'!$E$10+1,1))</f>
        <v>581.88778927327667</v>
      </c>
      <c r="AO127" s="59">
        <f t="shared" si="90"/>
        <v>269.67340993773422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388.65247200000067</v>
      </c>
      <c r="BF127" s="13">
        <f t="shared" si="91"/>
        <v>89.472289015536205</v>
      </c>
      <c r="BG127" s="20">
        <f t="shared" si="61"/>
        <v>832.73395876872667</v>
      </c>
      <c r="BH127" s="59">
        <f t="shared" si="62"/>
        <v>1126.06729210206</v>
      </c>
      <c r="BI127" s="59">
        <f ca="1">AVERAGE(OFFSET($BH$3,0,0,'Données projet'!$E$11+1,1))-AVERAGE(OFFSET($H$3,0,0,'Données projet'!$E$11+1,1))</f>
        <v>609.60019207204277</v>
      </c>
      <c r="BJ127" s="59">
        <f t="shared" si="92"/>
        <v>281.42238288764503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67.551352379927607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67.551352379927607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414.13788000000073</v>
      </c>
      <c r="CA127" s="13">
        <f t="shared" si="93"/>
        <v>94.637083526579147</v>
      </c>
      <c r="CB127" s="20">
        <f t="shared" si="64"/>
        <v>886.1163948087933</v>
      </c>
      <c r="CC127" s="59">
        <f t="shared" si="65"/>
        <v>1179.4497281421266</v>
      </c>
      <c r="CD127" s="59">
        <f ca="1">AVERAGE(OFFSET($CC$3,0,0,'Données projet'!$E$12+1,1))-AVERAGE(OFFSET($H$3,0,0,'Données projet'!$E$12+1,1))</f>
        <v>646.50767193970182</v>
      </c>
      <c r="CE127" s="59">
        <f t="shared" si="94"/>
        <v>297.06786598620607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71.980949257299912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71.980949257299912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185.05</v>
      </c>
      <c r="L128" s="12">
        <f>VLOOKUP(A128,'Données projet'!$A$35:$I$55,9,0)</f>
        <v>4.085000000000008</v>
      </c>
      <c r="M128" s="12">
        <f t="array" ref="M128">INDEX(L:L,MIN(IF(ISNUMBER(L128:L324),ROW(L128:L324),"")))</f>
        <v>4.085000000000008</v>
      </c>
      <c r="N128" s="13">
        <f>IF('Données projet'!$A$36&gt;35,N127+M128-V127,IF(A128&lt;'Données projet'!$A$36,$K$205^A128,IF(A128='Données projet'!$A$36,'Données projet'!$B$36,N127+M128-V127)))</f>
        <v>185.04999999999998</v>
      </c>
      <c r="O128" s="13">
        <f>N128*VLOOKUP('Données projet'!$B$9,Paramètres!$A$1:$I$89,3,0)*VLOOKUP('Données projet'!$B$9,Paramètres!$A$1:$I$89,5,0)</f>
        <v>155.88612000000001</v>
      </c>
      <c r="P128" s="13">
        <f t="shared" si="87"/>
        <v>39.913216292713308</v>
      </c>
      <c r="Q128" s="20">
        <f t="shared" si="107"/>
        <v>341.01717737647567</v>
      </c>
      <c r="R128" s="59">
        <f t="shared" si="55"/>
        <v>634.35051070980899</v>
      </c>
      <c r="S128" s="59">
        <f ca="1">AVERAGE(OFFSET($R$3,0,0,'Données projet'!$E$9+1,1))-AVERAGE(OFFSET($H$3,0,0,'Données projet'!$E$9+1,1))</f>
        <v>360.95100301829234</v>
      </c>
      <c r="T128" s="59">
        <f t="shared" si="88"/>
        <v>249.85163866946402</v>
      </c>
      <c r="U128" s="15">
        <f>IF(ISNA(VLOOKUP(A128,'Données projet'!$A$35:$I$55,3,0)),0,VLOOKUP(A128,'Données projet'!$A$35:$I$55,3,0))</f>
        <v>12</v>
      </c>
      <c r="V128" s="15">
        <f>IF(ISNA(VLOOKUP(A128,'Données projet'!$A$35:$I$55,4,0)),0,VLOOKUP(A128,'Données projet'!$A$35:$I$55,4,0))</f>
        <v>60.7</v>
      </c>
      <c r="W128" s="16">
        <f>IF(ISNA(VLOOKUP(A128,'Données projet'!$A$35:$I$55,5,0)),0%,VLOOKUP(A128,'Données projet'!$A$35:$I$55,5,0)*VLOOKUP('Données projet'!$B$9,Paramètres!$A$1:$I$89,7,0))</f>
        <v>0.25800000000000001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97.432689709472925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97.432689709472925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1001.4923042145178</v>
      </c>
      <c r="AN128" s="59">
        <f ca="1">AVERAGE(OFFSET($AM$3,0,0,'Données projet'!$E$10+1,1))-AVERAGE(OFFSET($H$3,0,0,'Données projet'!$E$10+1,1))</f>
        <v>581.88778927327667</v>
      </c>
      <c r="AO128" s="59">
        <f t="shared" si="90"/>
        <v>269.67340993773422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346.34433600000068</v>
      </c>
      <c r="BF128" s="13">
        <f t="shared" si="91"/>
        <v>80.809312687443921</v>
      </c>
      <c r="BG128" s="20">
        <f t="shared" si="61"/>
        <v>743.95927146396605</v>
      </c>
      <c r="BH128" s="59">
        <f t="shared" si="62"/>
        <v>1037.2926047972994</v>
      </c>
      <c r="BI128" s="59">
        <f ca="1">AVERAGE(OFFSET($BH$3,0,0,'Données projet'!$E$11+1,1))-AVERAGE(OFFSET($H$3,0,0,'Données projet'!$E$11+1,1))</f>
        <v>609.60019207204277</v>
      </c>
      <c r="BJ128" s="59">
        <f t="shared" si="92"/>
        <v>281.42238288764503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66.22671156201379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66.22671156201379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369.05544000000071</v>
      </c>
      <c r="CA128" s="13">
        <f t="shared" si="93"/>
        <v>85.474036248241589</v>
      </c>
      <c r="CB128" s="20">
        <f t="shared" si="64"/>
        <v>791.63883779902199</v>
      </c>
      <c r="CC128" s="59">
        <f t="shared" si="65"/>
        <v>1084.9721711323552</v>
      </c>
      <c r="CD128" s="59">
        <f ca="1">AVERAGE(OFFSET($CC$3,0,0,'Données projet'!$E$12+1,1))-AVERAGE(OFFSET($H$3,0,0,'Données projet'!$E$12+1,1))</f>
        <v>646.50767193970182</v>
      </c>
      <c r="CE128" s="59">
        <f t="shared" si="94"/>
        <v>297.06786598620607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70.569446746408147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70.569446746408147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2.7899999999999991</v>
      </c>
      <c r="N129" s="13">
        <f>IF('Données projet'!$A$36&gt;35,N128+M129-V128,IF(A129&lt;'Données projet'!$A$36,$K$205^A129,IF(A129='Données projet'!$A$36,'Données projet'!$B$36,N128+M129-V128)))</f>
        <v>127.13999999999997</v>
      </c>
      <c r="O129" s="13">
        <f>N129*VLOOKUP('Données projet'!$B$9,Paramètres!$A$1:$I$89,3,0)*VLOOKUP('Données projet'!$B$9,Paramètres!$A$1:$I$89,5,0)</f>
        <v>107.10273599999999</v>
      </c>
      <c r="P129" s="13">
        <f t="shared" si="87"/>
        <v>28.647309778652222</v>
      </c>
      <c r="Q129" s="20">
        <f t="shared" si="107"/>
        <v>236.43132973115257</v>
      </c>
      <c r="R129" s="59">
        <f t="shared" si="55"/>
        <v>529.76466306448583</v>
      </c>
      <c r="S129" s="59">
        <f ca="1">AVERAGE(OFFSET($R$3,0,0,'Données projet'!$E$9+1,1))-AVERAGE(OFFSET($H$3,0,0,'Données projet'!$E$9+1,1))</f>
        <v>360.95100301829234</v>
      </c>
      <c r="T129" s="59">
        <f t="shared" si="88"/>
        <v>249.85163866946402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95.522094092342854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95.522094092342854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1016.8433584290497</v>
      </c>
      <c r="AN129" s="59">
        <f ca="1">AVERAGE(OFFSET($AM$3,0,0,'Données projet'!$E$10+1,1))-AVERAGE(OFFSET($H$3,0,0,'Données projet'!$E$10+1,1))</f>
        <v>581.88778927327667</v>
      </c>
      <c r="AO129" s="59">
        <f t="shared" si="90"/>
        <v>269.67340993773422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354.02374800000069</v>
      </c>
      <c r="BF129" s="13">
        <f t="shared" si="91"/>
        <v>82.390490733660229</v>
      </c>
      <c r="BG129" s="20">
        <f t="shared" si="61"/>
        <v>760.08813246112607</v>
      </c>
      <c r="BH129" s="59">
        <f t="shared" si="62"/>
        <v>1053.4214657944594</v>
      </c>
      <c r="BI129" s="59">
        <f ca="1">AVERAGE(OFFSET($BH$3,0,0,'Données projet'!$E$11+1,1))-AVERAGE(OFFSET($H$3,0,0,'Données projet'!$E$11+1,1))</f>
        <v>609.60019207204277</v>
      </c>
      <c r="BJ129" s="59">
        <f t="shared" si="92"/>
        <v>281.42238288764503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64.928046142588144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64.928046142588144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377.23842000000076</v>
      </c>
      <c r="CA129" s="13">
        <f t="shared" si="93"/>
        <v>87.146487914300891</v>
      </c>
      <c r="CB129" s="20">
        <f t="shared" si="64"/>
        <v>808.80371461740867</v>
      </c>
      <c r="CC129" s="59">
        <f t="shared" si="65"/>
        <v>1102.137047950742</v>
      </c>
      <c r="CD129" s="59">
        <f ca="1">AVERAGE(OFFSET($CC$3,0,0,'Données projet'!$E$12+1,1))-AVERAGE(OFFSET($H$3,0,0,'Données projet'!$E$12+1,1))</f>
        <v>646.50767193970182</v>
      </c>
      <c r="CE129" s="59">
        <f t="shared" si="94"/>
        <v>297.06786598620607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69.185622938823442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69.185622938823442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129.93</v>
      </c>
      <c r="L130" s="12">
        <f>VLOOKUP(A130,'Données projet'!$A$35:$I$55,9,0)</f>
        <v>2.7899999999999991</v>
      </c>
      <c r="M130" s="12">
        <f t="array" ref="M130">INDEX(L:L,MIN(IF(ISNUMBER(L130:L326),ROW(L130:L326),"")))</f>
        <v>2.7899999999999991</v>
      </c>
      <c r="N130" s="13">
        <f>IF('Données projet'!$A$36&gt;35,N129+M130-V129,IF(A130&lt;'Données projet'!$A$36,$K$205^A130,IF(A130='Données projet'!$A$36,'Données projet'!$B$36,N129+M130-V129)))</f>
        <v>129.92999999999998</v>
      </c>
      <c r="O130" s="13">
        <f>N130*VLOOKUP('Données projet'!$B$9,Paramètres!$A$1:$I$89,3,0)*VLOOKUP('Données projet'!$B$9,Paramètres!$A$1:$I$89,5,0)</f>
        <v>109.45303200000001</v>
      </c>
      <c r="P130" s="13">
        <f t="shared" si="87"/>
        <v>29.202077281958992</v>
      </c>
      <c r="Q130" s="20">
        <f t="shared" si="107"/>
        <v>241.4909819994119</v>
      </c>
      <c r="R130" s="59">
        <f t="shared" si="55"/>
        <v>534.82431533274519</v>
      </c>
      <c r="S130" s="59">
        <f ca="1">AVERAGE(OFFSET($R$3,0,0,'Données projet'!$E$9+1,1))-AVERAGE(OFFSET($H$3,0,0,'Données projet'!$E$9+1,1))</f>
        <v>360.95100301829234</v>
      </c>
      <c r="T130" s="59">
        <f t="shared" si="88"/>
        <v>249.85163866946402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39.56</v>
      </c>
      <c r="W130" s="16">
        <f>IF(ISNA(VLOOKUP(A130,'Données projet'!$A$35:$I$55,5,0)),0%,VLOOKUP(A130,'Données projet'!$A$35:$I$55,5,0)*VLOOKUP('Données projet'!$B$9,Paramètres!$A$1:$I$89,7,0))</f>
        <v>0.25800000000000001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103.15373070529095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103.15373070529095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1032.1877701715105</v>
      </c>
      <c r="AN130" s="59">
        <f ca="1">AVERAGE(OFFSET($AM$3,0,0,'Données projet'!$E$10+1,1))-AVERAGE(OFFSET($H$3,0,0,'Données projet'!$E$10+1,1))</f>
        <v>581.88778927327667</v>
      </c>
      <c r="AO130" s="59">
        <f t="shared" si="90"/>
        <v>269.67340993773422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361.70316000000065</v>
      </c>
      <c r="BF130" s="13">
        <f t="shared" si="91"/>
        <v>83.967681128671643</v>
      </c>
      <c r="BG130" s="20">
        <f t="shared" si="61"/>
        <v>776.21004829910419</v>
      </c>
      <c r="BH130" s="59">
        <f t="shared" si="62"/>
        <v>1069.5433816324376</v>
      </c>
      <c r="BI130" s="59">
        <f ca="1">AVERAGE(OFFSET($BH$3,0,0,'Données projet'!$E$11+1,1))-AVERAGE(OFFSET($H$3,0,0,'Données projet'!$E$11+1,1))</f>
        <v>609.60019207204277</v>
      </c>
      <c r="BJ130" s="59">
        <f t="shared" si="92"/>
        <v>281.42238288764503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63.654846759929747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63.654846759929747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385.42140000000074</v>
      </c>
      <c r="CA130" s="13">
        <f t="shared" si="93"/>
        <v>88.814721741694029</v>
      </c>
      <c r="CB130" s="20">
        <f t="shared" si="64"/>
        <v>825.96124536678508</v>
      </c>
      <c r="CC130" s="59">
        <f t="shared" si="65"/>
        <v>1119.2945787001183</v>
      </c>
      <c r="CD130" s="59">
        <f ca="1">AVERAGE(OFFSET($CC$3,0,0,'Données projet'!$E$12+1,1))-AVERAGE(OFFSET($H$3,0,0,'Données projet'!$E$12+1,1))</f>
        <v>646.50767193970182</v>
      </c>
      <c r="CE130" s="59">
        <f t="shared" si="94"/>
        <v>297.06786598620607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67.828935072056296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67.828935072056296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2.0666666666666629</v>
      </c>
      <c r="N131" s="13">
        <f>IF('Données projet'!$A$36&gt;35,N130+M131-V130,IF(A131&lt;'Données projet'!$A$36,$K$205^A131,IF(A131='Données projet'!$A$36,'Données projet'!$B$36,N130+M131-V130)))</f>
        <v>92.436666666666639</v>
      </c>
      <c r="O131" s="13">
        <f>N131*VLOOKUP('Données projet'!$B$9,Paramètres!$A$1:$I$89,3,0)*VLOOKUP('Données projet'!$B$9,Paramètres!$A$1:$I$89,5,0)</f>
        <v>77.868647999999993</v>
      </c>
      <c r="P131" s="13">
        <f t="shared" si="87"/>
        <v>21.615241321016015</v>
      </c>
      <c r="Q131" s="20">
        <f t="shared" ref="Q131:Q153" si="108">(O131+P131)*0.475*44/12</f>
        <v>173.26777390076953</v>
      </c>
      <c r="R131" s="59">
        <f t="shared" ref="R131:R194" si="109">Q131+(I131+J131)*44/12</f>
        <v>466.60110723410287</v>
      </c>
      <c r="S131" s="59">
        <f ca="1">AVERAGE(OFFSET($R$3,0,0,'Données projet'!$E$9+1,1))-AVERAGE(OFFSET($H$3,0,0,'Données projet'!$E$9+1,1))</f>
        <v>360.95100301829234</v>
      </c>
      <c r="T131" s="59">
        <f t="shared" si="88"/>
        <v>249.85163866946402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101.13094896372334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101.13094896372334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1047.5256967150535</v>
      </c>
      <c r="AN131" s="59">
        <f ca="1">AVERAGE(OFFSET($AM$3,0,0,'Données projet'!$E$10+1,1))-AVERAGE(OFFSET($H$3,0,0,'Données projet'!$E$10+1,1))</f>
        <v>581.88778927327667</v>
      </c>
      <c r="AO131" s="59">
        <f t="shared" si="90"/>
        <v>269.67340993773422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369.38257200000066</v>
      </c>
      <c r="BF131" s="13">
        <f t="shared" si="91"/>
        <v>85.540978287700739</v>
      </c>
      <c r="BG131" s="20">
        <f t="shared" si="61"/>
        <v>792.32518341774664</v>
      </c>
      <c r="BH131" s="59">
        <f t="shared" si="62"/>
        <v>1085.65851675108</v>
      </c>
      <c r="BI131" s="59">
        <f ca="1">AVERAGE(OFFSET($BH$3,0,0,'Données projet'!$E$11+1,1))-AVERAGE(OFFSET($H$3,0,0,'Données projet'!$E$11+1,1))</f>
        <v>609.60019207204277</v>
      </c>
      <c r="BJ131" s="59">
        <f t="shared" si="92"/>
        <v>281.42238288764503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62.406614040590334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62.406614040590334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393.60438000000073</v>
      </c>
      <c r="CA131" s="13">
        <f t="shared" si="93"/>
        <v>90.478837595769321</v>
      </c>
      <c r="CB131" s="20">
        <f t="shared" si="64"/>
        <v>843.1116039792995</v>
      </c>
      <c r="CC131" s="59">
        <f t="shared" si="65"/>
        <v>1136.4449373126329</v>
      </c>
      <c r="CD131" s="59">
        <f ca="1">AVERAGE(OFFSET($CC$3,0,0,'Données projet'!$E$12+1,1))-AVERAGE(OFFSET($H$3,0,0,'Données projet'!$E$12+1,1))</f>
        <v>646.50767193970182</v>
      </c>
      <c r="CE131" s="59">
        <f t="shared" si="94"/>
        <v>297.06786598620607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66.49885102685856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66.49885102685856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2.0666666666666629</v>
      </c>
      <c r="N132" s="13">
        <f>IF('Données projet'!$A$36&gt;35,N131+M132-V131,IF(A132&lt;'Données projet'!$A$36,$K$205^A132,IF(A132='Données projet'!$A$36,'Données projet'!$B$36,N131+M132-V131)))</f>
        <v>94.503333333333302</v>
      </c>
      <c r="O132" s="13">
        <f>N132*VLOOKUP('Données projet'!$B$9,Paramètres!$A$1:$I$89,3,0)*VLOOKUP('Données projet'!$B$9,Paramètres!$A$1:$I$89,5,0)</f>
        <v>79.60960799999998</v>
      </c>
      <c r="P132" s="13">
        <f t="shared" si="87"/>
        <v>22.04170409618445</v>
      </c>
      <c r="Q132" s="20">
        <f t="shared" si="108"/>
        <v>177.0427019008545</v>
      </c>
      <c r="R132" s="59">
        <f t="shared" si="109"/>
        <v>470.37603523418784</v>
      </c>
      <c r="S132" s="59">
        <f ca="1">AVERAGE(OFFSET($R$3,0,0,'Données projet'!$E$9+1,1))-AVERAGE(OFFSET($H$3,0,0,'Données projet'!$E$9+1,1))</f>
        <v>360.95100301829234</v>
      </c>
      <c r="T132" s="59">
        <f t="shared" si="88"/>
        <v>249.85163866946402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99.147832738332824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99.147832738332824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1062.8572884197381</v>
      </c>
      <c r="AN132" s="59">
        <f ca="1">AVERAGE(OFFSET($AM$3,0,0,'Données projet'!$E$10+1,1))-AVERAGE(OFFSET($H$3,0,0,'Données projet'!$E$10+1,1))</f>
        <v>581.88778927327667</v>
      </c>
      <c r="AO132" s="59">
        <f t="shared" si="90"/>
        <v>269.67340993773422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377.06198400000068</v>
      </c>
      <c r="BF132" s="13">
        <f t="shared" si="91"/>
        <v>87.11047247585725</v>
      </c>
      <c r="BG132" s="20">
        <f t="shared" ref="BG132:BG153" si="115">(BE132+BF132)*0.475*44/12</f>
        <v>808.43369502878579</v>
      </c>
      <c r="BH132" s="59">
        <f t="shared" ref="BH132:BH195" si="116">BG132+(AY132+AZ132)*44/12</f>
        <v>1101.7670283621192</v>
      </c>
      <c r="BI132" s="59">
        <f ca="1">AVERAGE(OFFSET($BH$3,0,0,'Données projet'!$E$11+1,1))-AVERAGE(OFFSET($H$3,0,0,'Données projet'!$E$11+1,1))</f>
        <v>609.60019207204277</v>
      </c>
      <c r="BJ132" s="59">
        <f t="shared" si="92"/>
        <v>281.42238288764503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61.182858403530389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61.182858403530389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401.78736000000072</v>
      </c>
      <c r="CA132" s="13">
        <f t="shared" si="93"/>
        <v>92.138930952196844</v>
      </c>
      <c r="CB132" s="20">
        <f t="shared" ref="CB132:CB153" si="118">(BZ132+CA132)*0.475*44/12</f>
        <v>860.25495674174408</v>
      </c>
      <c r="CC132" s="59">
        <f t="shared" ref="CC132:CC195" si="119">CB132+(BT132+BU132)*44/12</f>
        <v>1153.5882900750773</v>
      </c>
      <c r="CD132" s="59">
        <f ca="1">AVERAGE(OFFSET($CC$3,0,0,'Données projet'!$E$12+1,1))-AVERAGE(OFFSET($H$3,0,0,'Données projet'!$E$12+1,1))</f>
        <v>646.50767193970182</v>
      </c>
      <c r="CE132" s="59">
        <f t="shared" si="94"/>
        <v>297.06786598620607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65.19484911851599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65.19484911851599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96.57</v>
      </c>
      <c r="L133" s="12">
        <f>VLOOKUP(A133,'Données projet'!$A$35:$I$55,9,0)</f>
        <v>2.0666666666666629</v>
      </c>
      <c r="M133" s="12">
        <f t="array" ref="M133">INDEX(L:L,MIN(IF(ISNUMBER(L133:L329),ROW(L133:L329),"")))</f>
        <v>2.0666666666666629</v>
      </c>
      <c r="N133" s="13">
        <f>IF('Données projet'!$A$36&gt;35,N132+M133-V132,IF(A133&lt;'Données projet'!$A$36,$K$205^A133,IF(A133='Données projet'!$A$36,'Données projet'!$B$36,N132+M133-V132)))</f>
        <v>96.569999999999965</v>
      </c>
      <c r="O133" s="13">
        <f>N133*VLOOKUP('Données projet'!$B$9,Paramètres!$A$1:$I$89,3,0)*VLOOKUP('Données projet'!$B$9,Paramètres!$A$1:$I$89,5,0)</f>
        <v>81.350567999999981</v>
      </c>
      <c r="P133" s="13">
        <f t="shared" ref="P133:P196" si="141">EXP(-1.0587+0.8836*LN(O133)+0.284)</f>
        <v>22.467082591541637</v>
      </c>
      <c r="Q133" s="20">
        <f t="shared" si="108"/>
        <v>180.81574144693499</v>
      </c>
      <c r="R133" s="59">
        <f t="shared" si="109"/>
        <v>474.14907478026828</v>
      </c>
      <c r="S133" s="59">
        <f ca="1">AVERAGE(OFFSET($R$3,0,0,'Données projet'!$E$9+1,1))-AVERAGE(OFFSET($H$3,0,0,'Données projet'!$E$9+1,1))</f>
        <v>360.95100301829234</v>
      </c>
      <c r="T133" s="59">
        <f t="shared" ref="T133:T196" si="142">$T$3</f>
        <v>249.85163866946402</v>
      </c>
      <c r="U133" s="15">
        <f>IF(ISNA(VLOOKUP(A133,'Données projet'!$A$35:$I$55,3,0)),0,VLOOKUP(A133,'Données projet'!$A$35:$I$55,3,0))</f>
        <v>14</v>
      </c>
      <c r="V133" s="15">
        <f>IF(ISNA(VLOOKUP(A133,'Données projet'!$A$35:$I$55,4,0)),0,VLOOKUP(A133,'Données projet'!$A$35:$I$55,4,0))</f>
        <v>96.57</v>
      </c>
      <c r="W133" s="16">
        <f>IF(ISNA(VLOOKUP(A133,'Données projet'!$A$35:$I$55,5,0)),0%,VLOOKUP(A133,'Données projet'!$A$35:$I$55,5,0)*VLOOKUP('Données projet'!$B$9,Paramètres!$A$1:$I$89,7,0))</f>
        <v>0.25800000000000001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120.40571017934347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120.40571017934347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1078.182689170905</v>
      </c>
      <c r="AN133" s="59">
        <f ca="1">AVERAGE(OFFSET($AM$3,0,0,'Données projet'!$E$10+1,1))-AVERAGE(OFFSET($H$3,0,0,'Données projet'!$E$10+1,1))</f>
        <v>581.88778927327667</v>
      </c>
      <c r="AO133" s="59">
        <f t="shared" ref="AO133:AO196" si="144">$AO$3</f>
        <v>269.67340993773422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384.74139600000069</v>
      </c>
      <c r="BF133" s="13">
        <f t="shared" ref="BF133:BF153" si="145">EXP(-1.0587+0.8836*LN(BE133)+0.284)</f>
        <v>88.676250071306981</v>
      </c>
      <c r="BG133" s="20">
        <f t="shared" si="115"/>
        <v>824.53573357419418</v>
      </c>
      <c r="BH133" s="59">
        <f t="shared" si="116"/>
        <v>1117.8690669075274</v>
      </c>
      <c r="BI133" s="59">
        <f ca="1">AVERAGE(OFFSET($BH$3,0,0,'Données projet'!$E$11+1,1))-AVERAGE(OFFSET($H$3,0,0,'Données projet'!$E$11+1,1))</f>
        <v>609.60019207204277</v>
      </c>
      <c r="BJ133" s="59">
        <f t="shared" ref="BJ133:BJ196" si="146">$BJ$3</f>
        <v>281.42238288764503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59.983099868095955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59.983099868095955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409.9703400000007</v>
      </c>
      <c r="CA133" s="13">
        <f t="shared" ref="CA133:CA153" si="147">EXP(-1.0587+0.8836*LN(BZ133)+0.284)</f>
        <v>93.795093175328134</v>
      </c>
      <c r="CB133" s="20">
        <f t="shared" si="118"/>
        <v>877.39146278036435</v>
      </c>
      <c r="CC133" s="59">
        <f t="shared" si="119"/>
        <v>1170.7247961136977</v>
      </c>
      <c r="CD133" s="59">
        <f ca="1">AVERAGE(OFFSET($CC$3,0,0,'Données projet'!$E$12+1,1))-AVERAGE(OFFSET($H$3,0,0,'Données projet'!$E$12+1,1))</f>
        <v>646.50767193970182</v>
      </c>
      <c r="CE133" s="59">
        <f t="shared" ref="CE133:CE196" si="148">$CE$3</f>
        <v>297.06786598620607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63.91641789223339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63.91641789223339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-2.8421709430404007E-14</v>
      </c>
      <c r="O134" s="13">
        <f>N134*VLOOKUP('Données projet'!$B$9,Paramètres!$A$1:$I$89,3,0)*VLOOKUP('Données projet'!$B$9,Paramètres!$A$1:$I$89,5,0)</f>
        <v>-2.3942448024172337E-14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360.95100301829234</v>
      </c>
      <c r="T134" s="59">
        <f t="shared" si="142"/>
        <v>249.85163866946402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118.04462764295813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118.04462764295813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1093.5020367815644</v>
      </c>
      <c r="AN134" s="59">
        <f ca="1">AVERAGE(OFFSET($AM$3,0,0,'Données projet'!$E$10+1,1))-AVERAGE(OFFSET($H$3,0,0,'Données projet'!$E$10+1,1))</f>
        <v>581.88778927327667</v>
      </c>
      <c r="AO134" s="59">
        <f t="shared" si="144"/>
        <v>269.67340993773422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392.42080800000065</v>
      </c>
      <c r="BF134" s="13">
        <f t="shared" si="145"/>
        <v>90.238393806835077</v>
      </c>
      <c r="BG134" s="20">
        <f t="shared" si="115"/>
        <v>840.63144314690555</v>
      </c>
      <c r="BH134" s="59">
        <f t="shared" si="116"/>
        <v>1133.9647764802389</v>
      </c>
      <c r="BI134" s="59">
        <f ca="1">AVERAGE(OFFSET($BH$3,0,0,'Données projet'!$E$11+1,1))-AVERAGE(OFFSET($H$3,0,0,'Données projet'!$E$11+1,1))</f>
        <v>609.60019207204277</v>
      </c>
      <c r="BJ134" s="59">
        <f t="shared" si="146"/>
        <v>281.42238288764503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58.806867865760935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58.806867865760935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418.15332000000069</v>
      </c>
      <c r="CA134" s="13">
        <f t="shared" si="147"/>
        <v>95.44741177370463</v>
      </c>
      <c r="CB134" s="20">
        <f t="shared" si="118"/>
        <v>894.52127450587011</v>
      </c>
      <c r="CC134" s="59">
        <f t="shared" si="119"/>
        <v>1187.8546078392035</v>
      </c>
      <c r="CD134" s="59">
        <f ca="1">AVERAGE(OFFSET($CC$3,0,0,'Données projet'!$E$12+1,1))-AVERAGE(OFFSET($H$3,0,0,'Données projet'!$E$12+1,1))</f>
        <v>646.50767193970182</v>
      </c>
      <c r="CE134" s="59">
        <f t="shared" si="148"/>
        <v>297.06786598620607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62.663055922532145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62.663055922532145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-2.8421709430404007E-14</v>
      </c>
      <c r="O135" s="13">
        <f>N135*VLOOKUP('Données projet'!$B$9,Paramètres!$A$1:$I$89,3,0)*VLOOKUP('Données projet'!$B$9,Paramètres!$A$1:$I$89,5,0)</f>
        <v>-2.3942448024172337E-14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360.95100301829234</v>
      </c>
      <c r="T135" s="59">
        <f t="shared" si="142"/>
        <v>249.85163866946402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115.72984449499316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115.72984449499316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1108.8154633623935</v>
      </c>
      <c r="AN135" s="59">
        <f ca="1">AVERAGE(OFFSET($AM$3,0,0,'Données projet'!$E$10+1,1))-AVERAGE(OFFSET($H$3,0,0,'Données projet'!$E$10+1,1))</f>
        <v>581.88778927327667</v>
      </c>
      <c r="AO135" s="59">
        <f t="shared" si="144"/>
        <v>269.67340993773422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400.1002200000006</v>
      </c>
      <c r="BF135" s="13">
        <f t="shared" si="145"/>
        <v>91.796982991966303</v>
      </c>
      <c r="BG135" s="20">
        <f t="shared" si="115"/>
        <v>856.72096187767556</v>
      </c>
      <c r="BH135" s="59">
        <f t="shared" si="116"/>
        <v>1150.0542952110088</v>
      </c>
      <c r="BI135" s="59">
        <f ca="1">AVERAGE(OFFSET($BH$3,0,0,'Données projet'!$E$11+1,1))-AVERAGE(OFFSET($H$3,0,0,'Données projet'!$E$11+1,1))</f>
        <v>609.60019207204277</v>
      </c>
      <c r="BJ135" s="59">
        <f t="shared" si="146"/>
        <v>281.42238288764503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57.653701055561029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57.653701055561029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426.33630000000073</v>
      </c>
      <c r="CA135" s="13">
        <f t="shared" si="147"/>
        <v>97.095970634999375</v>
      </c>
      <c r="CB135" s="20">
        <f t="shared" si="118"/>
        <v>911.64453802262517</v>
      </c>
      <c r="CC135" s="59">
        <f t="shared" si="119"/>
        <v>1204.9778713559585</v>
      </c>
      <c r="CD135" s="59">
        <f ca="1">AVERAGE(OFFSET($CC$3,0,0,'Données projet'!$E$12+1,1))-AVERAGE(OFFSET($H$3,0,0,'Données projet'!$E$12+1,1))</f>
        <v>646.50767193970182</v>
      </c>
      <c r="CE135" s="59">
        <f t="shared" si="148"/>
        <v>297.06786598620607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61.43427161658142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61.43427161658142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-2.8421709430404007E-14</v>
      </c>
      <c r="O136" s="13">
        <f>N136*VLOOKUP('Données projet'!$B$9,Paramètres!$A$1:$I$89,3,0)*VLOOKUP('Données projet'!$B$9,Paramètres!$A$1:$I$89,5,0)</f>
        <v>-2.3942448024172337E-14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360.95100301829234</v>
      </c>
      <c r="T136" s="59">
        <f t="shared" si="142"/>
        <v>249.85163866946402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113.46045283268148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113.46045283268148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1124.1230956625288</v>
      </c>
      <c r="AN136" s="59">
        <f ca="1">AVERAGE(OFFSET($AM$3,0,0,'Données projet'!$E$10+1,1))-AVERAGE(OFFSET($H$3,0,0,'Données projet'!$E$10+1,1))</f>
        <v>581.88778927327667</v>
      </c>
      <c r="AO136" s="59">
        <f t="shared" si="144"/>
        <v>269.67340993773422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407.77963200000062</v>
      </c>
      <c r="BF136" s="13">
        <f t="shared" si="145"/>
        <v>93.352093717550304</v>
      </c>
      <c r="BG136" s="20">
        <f t="shared" si="115"/>
        <v>872.80442229140101</v>
      </c>
      <c r="BH136" s="59">
        <f t="shared" si="116"/>
        <v>1166.1377556247344</v>
      </c>
      <c r="BI136" s="59">
        <f ca="1">AVERAGE(OFFSET($BH$3,0,0,'Données projet'!$E$11+1,1))-AVERAGE(OFFSET($H$3,0,0,'Données projet'!$E$11+1,1))</f>
        <v>609.60019207204277</v>
      </c>
      <c r="BJ136" s="59">
        <f t="shared" si="146"/>
        <v>281.42238288764503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56.523147143146836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56.523147143146836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434.51928000000072</v>
      </c>
      <c r="CA136" s="13">
        <f t="shared" si="147"/>
        <v>98.740850242411952</v>
      </c>
      <c r="CB136" s="20">
        <f t="shared" si="118"/>
        <v>928.76139350553524</v>
      </c>
      <c r="CC136" s="59">
        <f t="shared" si="119"/>
        <v>1222.0947268388686</v>
      </c>
      <c r="CD136" s="59">
        <f ca="1">AVERAGE(OFFSET($CC$3,0,0,'Données projet'!$E$12+1,1))-AVERAGE(OFFSET($H$3,0,0,'Données projet'!$E$12+1,1))</f>
        <v>646.50767193970182</v>
      </c>
      <c r="CE136" s="59">
        <f t="shared" si="148"/>
        <v>297.06786598620607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60.22958302138597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60.22958302138597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-2.8421709430404007E-14</v>
      </c>
      <c r="O137" s="13">
        <f>N137*VLOOKUP('Données projet'!$B$9,Paramètres!$A$1:$I$89,3,0)*VLOOKUP('Données projet'!$B$9,Paramètres!$A$1:$I$89,5,0)</f>
        <v>-2.3942448024172337E-14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360.95100301829234</v>
      </c>
      <c r="T137" s="59">
        <f t="shared" si="142"/>
        <v>249.85163866946402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111.23556255667549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111.23556255667549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1139.4250553839554</v>
      </c>
      <c r="AN137" s="59">
        <f ca="1">AVERAGE(OFFSET($AM$3,0,0,'Données projet'!$E$10+1,1))-AVERAGE(OFFSET($H$3,0,0,'Données projet'!$E$10+1,1))</f>
        <v>581.88778927327667</v>
      </c>
      <c r="AO137" s="59">
        <f t="shared" si="144"/>
        <v>269.67340993773422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415.45904400000069</v>
      </c>
      <c r="BF137" s="13">
        <f t="shared" si="145"/>
        <v>94.903799044499678</v>
      </c>
      <c r="BG137" s="20">
        <f t="shared" si="115"/>
        <v>888.88195163583805</v>
      </c>
      <c r="BH137" s="59">
        <f t="shared" si="116"/>
        <v>1182.2152849691713</v>
      </c>
      <c r="BI137" s="59">
        <f ca="1">AVERAGE(OFFSET($BH$3,0,0,'Données projet'!$E$11+1,1))-AVERAGE(OFFSET($H$3,0,0,'Données projet'!$E$11+1,1))</f>
        <v>609.60019207204277</v>
      </c>
      <c r="BJ137" s="59">
        <f t="shared" si="146"/>
        <v>281.42238288764503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70.328584397766335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70.328584397766335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442.70226000000071</v>
      </c>
      <c r="CA137" s="13">
        <f t="shared" si="147"/>
        <v>100.38212787430139</v>
      </c>
      <c r="CB137" s="20">
        <f t="shared" si="118"/>
        <v>945.87197554774275</v>
      </c>
      <c r="CC137" s="59">
        <f t="shared" si="119"/>
        <v>1239.205308881076</v>
      </c>
      <c r="CD137" s="59">
        <f ca="1">AVERAGE(OFFSET($CC$3,0,0,'Données projet'!$E$12+1,1))-AVERAGE(OFFSET($H$3,0,0,'Données projet'!$E$12+1,1))</f>
        <v>646.50767193970182</v>
      </c>
      <c r="CE137" s="59">
        <f t="shared" si="148"/>
        <v>297.06786598620607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74.940294850078871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74.940294850078871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-2.8421709430404007E-14</v>
      </c>
      <c r="O138" s="13">
        <f>N138*VLOOKUP('Données projet'!$B$9,Paramètres!$A$1:$I$89,3,0)*VLOOKUP('Données projet'!$B$9,Paramètres!$A$1:$I$89,5,0)</f>
        <v>-2.3942448024172337E-14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360.95100301829234</v>
      </c>
      <c r="T138" s="59">
        <f t="shared" si="142"/>
        <v>249.85163866946402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109.05430102193291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109.05430102193291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1050.6210180121789</v>
      </c>
      <c r="AN138" s="59">
        <f ca="1">AVERAGE(OFFSET($AM$3,0,0,'Données projet'!$E$10+1,1))-AVERAGE(OFFSET($H$3,0,0,'Données projet'!$E$10+1,1))</f>
        <v>581.88778927327667</v>
      </c>
      <c r="AO138" s="59">
        <f t="shared" si="144"/>
        <v>269.67340993773422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370.93272840000066</v>
      </c>
      <c r="BF138" s="13">
        <f t="shared" si="145"/>
        <v>85.858097910086002</v>
      </c>
      <c r="BG138" s="20">
        <f t="shared" si="115"/>
        <v>795.57735582340092</v>
      </c>
      <c r="BH138" s="59">
        <f t="shared" si="116"/>
        <v>1088.9106891567342</v>
      </c>
      <c r="BI138" s="59">
        <f ca="1">AVERAGE(OFFSET($BH$3,0,0,'Données projet'!$E$11+1,1))-AVERAGE(OFFSET($H$3,0,0,'Données projet'!$E$11+1,1))</f>
        <v>609.60019207204277</v>
      </c>
      <c r="BJ138" s="59">
        <f t="shared" si="146"/>
        <v>281.42238288764503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68.94948375392697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68.94948375392697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395.2561860000007</v>
      </c>
      <c r="CA138" s="13">
        <f t="shared" si="147"/>
        <v>90.814262971847356</v>
      </c>
      <c r="CB138" s="20">
        <f t="shared" si="118"/>
        <v>846.57269862596866</v>
      </c>
      <c r="CC138" s="59">
        <f t="shared" si="119"/>
        <v>1139.906031959302</v>
      </c>
      <c r="CD138" s="59">
        <f ca="1">AVERAGE(OFFSET($CC$3,0,0,'Données projet'!$E$12+1,1))-AVERAGE(OFFSET($H$3,0,0,'Données projet'!$E$12+1,1))</f>
        <v>646.50767193970182</v>
      </c>
      <c r="CE138" s="59">
        <f t="shared" si="148"/>
        <v>297.06786598620607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73.47076137713529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73.47076137713529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-2.8421709430404007E-14</v>
      </c>
      <c r="O139" s="13">
        <f>N139*VLOOKUP('Données projet'!$B$9,Paramètres!$A$1:$I$89,3,0)*VLOOKUP('Données projet'!$B$9,Paramètres!$A$1:$I$89,5,0)</f>
        <v>-2.3942448024172337E-14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360.95100301829234</v>
      </c>
      <c r="T139" s="59">
        <f t="shared" si="142"/>
        <v>249.85163866946402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106.91581269544847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106.91581269544847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1066.1203845766343</v>
      </c>
      <c r="AN139" s="59">
        <f ca="1">AVERAGE(OFFSET($AM$3,0,0,'Données projet'!$E$10+1,1))-AVERAGE(OFFSET($H$3,0,0,'Données projet'!$E$10+1,1))</f>
        <v>581.88778927327667</v>
      </c>
      <c r="AO139" s="59">
        <f t="shared" si="144"/>
        <v>269.67340993773422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378.69683280000061</v>
      </c>
      <c r="BF139" s="13">
        <f t="shared" si="145"/>
        <v>87.444115073134299</v>
      </c>
      <c r="BG139" s="20">
        <f t="shared" si="115"/>
        <v>811.86215087904327</v>
      </c>
      <c r="BH139" s="59">
        <f t="shared" si="116"/>
        <v>1105.1954842123766</v>
      </c>
      <c r="BI139" s="59">
        <f ca="1">AVERAGE(OFFSET($BH$3,0,0,'Données projet'!$E$11+1,1))-AVERAGE(OFFSET($H$3,0,0,'Données projet'!$E$11+1,1))</f>
        <v>609.60019207204277</v>
      </c>
      <c r="BJ139" s="59">
        <f t="shared" si="146"/>
        <v>281.42238288764503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67.597426432544964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67.597426432544964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403.52941200000066</v>
      </c>
      <c r="CA139" s="13">
        <f t="shared" si="147"/>
        <v>92.491833093116057</v>
      </c>
      <c r="CB139" s="20">
        <f t="shared" si="118"/>
        <v>863.90366853717831</v>
      </c>
      <c r="CC139" s="59">
        <f t="shared" si="119"/>
        <v>1157.2370018705117</v>
      </c>
      <c r="CD139" s="59">
        <f ca="1">AVERAGE(OFFSET($CC$3,0,0,'Données projet'!$E$12+1,1))-AVERAGE(OFFSET($H$3,0,0,'Données projet'!$E$12+1,1))</f>
        <v>646.50767193970182</v>
      </c>
      <c r="CE139" s="59">
        <f t="shared" si="148"/>
        <v>297.06786598620607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72.030044559269214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72.030044559269214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-2.8421709430404007E-14</v>
      </c>
      <c r="O140" s="13">
        <f>N140*VLOOKUP('Données projet'!$B$9,Paramètres!$A$1:$I$89,3,0)*VLOOKUP('Données projet'!$B$9,Paramètres!$A$1:$I$89,5,0)</f>
        <v>-2.3942448024172337E-14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360.95100301829234</v>
      </c>
      <c r="T140" s="59">
        <f t="shared" si="142"/>
        <v>249.85163866946402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104.8192588206973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104.8192588206973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1081.6134533654729</v>
      </c>
      <c r="AN140" s="59">
        <f ca="1">AVERAGE(OFFSET($AM$3,0,0,'Données projet'!$E$10+1,1))-AVERAGE(OFFSET($H$3,0,0,'Données projet'!$E$10+1,1))</f>
        <v>581.88778927327667</v>
      </c>
      <c r="AO140" s="59">
        <f t="shared" si="144"/>
        <v>269.67340993773422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386.46093720000061</v>
      </c>
      <c r="BF140" s="13">
        <f t="shared" si="145"/>
        <v>89.02635151535199</v>
      </c>
      <c r="BG140" s="20">
        <f t="shared" si="115"/>
        <v>828.14036117923899</v>
      </c>
      <c r="BH140" s="59">
        <f t="shared" si="116"/>
        <v>1121.4736945125724</v>
      </c>
      <c r="BI140" s="59">
        <f ca="1">AVERAGE(OFFSET($BH$3,0,0,'Données projet'!$E$11+1,1))-AVERAGE(OFFSET($H$3,0,0,'Données projet'!$E$11+1,1))</f>
        <v>609.60019207204277</v>
      </c>
      <c r="BJ140" s="59">
        <f t="shared" si="146"/>
        <v>281.42238288764503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66.271882130561721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66.271882130561721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411.80263800000068</v>
      </c>
      <c r="CA140" s="13">
        <f t="shared" si="147"/>
        <v>94.165404251164176</v>
      </c>
      <c r="CB140" s="20">
        <f t="shared" si="118"/>
        <v>881.22767358744534</v>
      </c>
      <c r="CC140" s="59">
        <f t="shared" si="119"/>
        <v>1174.5610069207787</v>
      </c>
      <c r="CD140" s="59">
        <f ca="1">AVERAGE(OFFSET($CC$3,0,0,'Données projet'!$E$12+1,1))-AVERAGE(OFFSET($H$3,0,0,'Données projet'!$E$12+1,1))</f>
        <v>646.50767193970182</v>
      </c>
      <c r="CE140" s="59">
        <f t="shared" si="148"/>
        <v>297.06786598620607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70.617579319451011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70.617579319451011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-2.8421709430404007E-14</v>
      </c>
      <c r="O141" s="13">
        <f>N141*VLOOKUP('Données projet'!$B$9,Paramètres!$A$1:$I$89,3,0)*VLOOKUP('Données projet'!$B$9,Paramètres!$A$1:$I$89,5,0)</f>
        <v>-2.3942448024172337E-14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360.95100301829234</v>
      </c>
      <c r="T141" s="59">
        <f t="shared" si="142"/>
        <v>249.85163866946402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102.7638170886584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102.7638170886584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1097.1003654842277</v>
      </c>
      <c r="AN141" s="59">
        <f ca="1">AVERAGE(OFFSET($AM$3,0,0,'Données projet'!$E$10+1,1))-AVERAGE(OFFSET($H$3,0,0,'Données projet'!$E$10+1,1))</f>
        <v>581.88778927327667</v>
      </c>
      <c r="AO141" s="59">
        <f t="shared" si="144"/>
        <v>269.67340993773422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394.22504160000057</v>
      </c>
      <c r="BF141" s="13">
        <f t="shared" si="145"/>
        <v>90.604891946112389</v>
      </c>
      <c r="BG141" s="20">
        <f t="shared" si="115"/>
        <v>844.41213425948001</v>
      </c>
      <c r="BH141" s="59">
        <f t="shared" si="116"/>
        <v>1137.7454675928134</v>
      </c>
      <c r="BI141" s="59">
        <f ca="1">AVERAGE(OFFSET($BH$3,0,0,'Données projet'!$E$11+1,1))-AVERAGE(OFFSET($H$3,0,0,'Données projet'!$E$11+1,1))</f>
        <v>609.60019207204277</v>
      </c>
      <c r="BJ141" s="59">
        <f t="shared" si="146"/>
        <v>281.42238288764503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64.972330943838173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64.972330943838173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420.07586400000065</v>
      </c>
      <c r="CA141" s="13">
        <f t="shared" si="147"/>
        <v>95.835066045220003</v>
      </c>
      <c r="CB141" s="20">
        <f t="shared" si="118"/>
        <v>898.54486982875926</v>
      </c>
      <c r="CC141" s="59">
        <f t="shared" si="119"/>
        <v>1191.8782031620926</v>
      </c>
      <c r="CD141" s="59">
        <f ca="1">AVERAGE(OFFSET($CC$3,0,0,'Données projet'!$E$12+1,1))-AVERAGE(OFFSET($H$3,0,0,'Données projet'!$E$12+1,1))</f>
        <v>646.50767193970182</v>
      </c>
      <c r="CE141" s="59">
        <f t="shared" si="148"/>
        <v>297.06786598620607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69.232811661466911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69.232811661466911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-2.8421709430404007E-14</v>
      </c>
      <c r="O142" s="13">
        <f>N142*VLOOKUP('Données projet'!$B$9,Paramètres!$A$1:$I$89,3,0)*VLOOKUP('Données projet'!$B$9,Paramètres!$A$1:$I$89,5,0)</f>
        <v>-2.3942448024172337E-14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360.95100301829234</v>
      </c>
      <c r="T142" s="59">
        <f t="shared" si="142"/>
        <v>249.85163866946402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100.74868131528912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100.74868131528912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1112.5812561625173</v>
      </c>
      <c r="AN142" s="59">
        <f ca="1">AVERAGE(OFFSET($AM$3,0,0,'Données projet'!$E$10+1,1))-AVERAGE(OFFSET($H$3,0,0,'Données projet'!$E$10+1,1))</f>
        <v>581.88778927327667</v>
      </c>
      <c r="AO142" s="59">
        <f t="shared" si="144"/>
        <v>269.67340993773422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401.98914600000057</v>
      </c>
      <c r="BF142" s="13">
        <f t="shared" si="145"/>
        <v>92.17981754732287</v>
      </c>
      <c r="BG142" s="20">
        <f t="shared" si="115"/>
        <v>860.67761151158822</v>
      </c>
      <c r="BH142" s="59">
        <f t="shared" si="116"/>
        <v>1154.0109448449216</v>
      </c>
      <c r="BI142" s="59">
        <f ca="1">AVERAGE(OFFSET($BH$3,0,0,'Données projet'!$E$11+1,1))-AVERAGE(OFFSET($H$3,0,0,'Données projet'!$E$11+1,1))</f>
        <v>609.60019207204277</v>
      </c>
      <c r="BJ142" s="59">
        <f t="shared" si="146"/>
        <v>281.42238288764503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63.698263163238323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63.698263163238323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428.34909000000067</v>
      </c>
      <c r="CA142" s="13">
        <f t="shared" si="147"/>
        <v>97.500904343422292</v>
      </c>
      <c r="CB142" s="20">
        <f t="shared" si="118"/>
        <v>915.85540681479506</v>
      </c>
      <c r="CC142" s="59">
        <f t="shared" si="119"/>
        <v>1209.1887401481283</v>
      </c>
      <c r="CD142" s="59">
        <f ca="1">AVERAGE(OFFSET($CC$3,0,0,'Données projet'!$E$12+1,1))-AVERAGE(OFFSET($H$3,0,0,'Données projet'!$E$12+1,1))</f>
        <v>646.50767193970182</v>
      </c>
      <c r="CE142" s="59">
        <f t="shared" si="148"/>
        <v>297.06786598620607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67.875198452631011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67.875198452631011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-2.8421709430404007E-14</v>
      </c>
      <c r="O143" s="13">
        <f>N143*VLOOKUP('Données projet'!$B$9,Paramètres!$A$1:$I$89,3,0)*VLOOKUP('Données projet'!$B$9,Paramètres!$A$1:$I$89,5,0)</f>
        <v>-2.3942448024172337E-14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360.95100301829234</v>
      </c>
      <c r="T143" s="59">
        <f t="shared" si="142"/>
        <v>249.85163866946402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98.773061125324162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98.773061125324162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1128.0562551074127</v>
      </c>
      <c r="AN143" s="59">
        <f ca="1">AVERAGE(OFFSET($AM$3,0,0,'Données projet'!$E$10+1,1))-AVERAGE(OFFSET($H$3,0,0,'Données projet'!$E$10+1,1))</f>
        <v>581.88778927327667</v>
      </c>
      <c r="AO143" s="59">
        <f t="shared" si="144"/>
        <v>269.67340993773422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409.75325040000058</v>
      </c>
      <c r="BF143" s="13">
        <f t="shared" si="145"/>
        <v>93.751206185559496</v>
      </c>
      <c r="BG143" s="20">
        <f t="shared" si="115"/>
        <v>876.93692855318386</v>
      </c>
      <c r="BH143" s="59">
        <f t="shared" si="116"/>
        <v>1170.2702618865171</v>
      </c>
      <c r="BI143" s="59">
        <f ca="1">AVERAGE(OFFSET($BH$3,0,0,'Données projet'!$E$11+1,1))-AVERAGE(OFFSET($H$3,0,0,'Données projet'!$E$11+1,1))</f>
        <v>609.60019207204277</v>
      </c>
      <c r="BJ143" s="59">
        <f t="shared" si="146"/>
        <v>281.42238288764503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62.449179074711424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62.449179074711424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436.62231600000064</v>
      </c>
      <c r="CA143" s="13">
        <f t="shared" si="147"/>
        <v>99.163001507201159</v>
      </c>
      <c r="CB143" s="20">
        <f t="shared" si="118"/>
        <v>933.15942799170989</v>
      </c>
      <c r="CC143" s="59">
        <f t="shared" si="119"/>
        <v>1226.4927613250431</v>
      </c>
      <c r="CD143" s="59">
        <f ca="1">AVERAGE(OFFSET($CC$3,0,0,'Données projet'!$E$12+1,1))-AVERAGE(OFFSET($H$3,0,0,'Données projet'!$E$12+1,1))</f>
        <v>646.50767193970182</v>
      </c>
      <c r="CE143" s="59">
        <f t="shared" si="148"/>
        <v>297.06786598620607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66.544207210758088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66.544207210758088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-2.8421709430404007E-14</v>
      </c>
      <c r="O144" s="13">
        <f>N144*VLOOKUP('Données projet'!$B$9,Paramètres!$A$1:$I$89,3,0)*VLOOKUP('Données projet'!$B$9,Paramètres!$A$1:$I$89,5,0)</f>
        <v>-2.3942448024172337E-14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360.95100301829234</v>
      </c>
      <c r="T144" s="59">
        <f t="shared" si="142"/>
        <v>249.85163866946402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96.836181642275079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96.836181642275079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1143.5254868292636</v>
      </c>
      <c r="AN144" s="59">
        <f ca="1">AVERAGE(OFFSET($AM$3,0,0,'Données projet'!$E$10+1,1))-AVERAGE(OFFSET($H$3,0,0,'Données projet'!$E$10+1,1))</f>
        <v>581.88778927327667</v>
      </c>
      <c r="AO144" s="59">
        <f t="shared" si="144"/>
        <v>269.67340993773422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417.51735480000059</v>
      </c>
      <c r="BF144" s="13">
        <f t="shared" si="145"/>
        <v>95.319132607670056</v>
      </c>
      <c r="BG144" s="20">
        <f t="shared" si="115"/>
        <v>893.19021556835969</v>
      </c>
      <c r="BH144" s="59">
        <f t="shared" si="116"/>
        <v>1186.5235489016929</v>
      </c>
      <c r="BI144" s="59">
        <f ca="1">AVERAGE(OFFSET($BH$3,0,0,'Données projet'!$E$11+1,1))-AVERAGE(OFFSET($H$3,0,0,'Données projet'!$E$11+1,1))</f>
        <v>609.60019207204277</v>
      </c>
      <c r="BJ144" s="59">
        <f t="shared" si="146"/>
        <v>281.42238288764503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61.22458876329447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61.22458876329447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444.89554200000066</v>
      </c>
      <c r="CA144" s="13">
        <f t="shared" si="147"/>
        <v>100.82143659817152</v>
      </c>
      <c r="CB144" s="20">
        <f t="shared" si="118"/>
        <v>950.45707105848317</v>
      </c>
      <c r="CC144" s="59">
        <f t="shared" si="119"/>
        <v>1243.7904043918165</v>
      </c>
      <c r="CD144" s="59">
        <f ca="1">AVERAGE(OFFSET($CC$3,0,0,'Données projet'!$E$12+1,1))-AVERAGE(OFFSET($H$3,0,0,'Données projet'!$E$12+1,1))</f>
        <v>646.50767193970182</v>
      </c>
      <c r="CE144" s="59">
        <f t="shared" si="148"/>
        <v>297.06786598620607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65.239315895313794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65.239315895313794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-2.8421709430404007E-14</v>
      </c>
      <c r="O145" s="13">
        <f>N145*VLOOKUP('Données projet'!$B$9,Paramètres!$A$1:$I$89,3,0)*VLOOKUP('Données projet'!$B$9,Paramètres!$A$1:$I$89,5,0)</f>
        <v>-2.3942448024172337E-14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360.95100301829234</v>
      </c>
      <c r="T145" s="59">
        <f t="shared" si="142"/>
        <v>249.85163866946402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94.937283184508757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94.937283184508757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1158.9890709426043</v>
      </c>
      <c r="AN145" s="59">
        <f ca="1">AVERAGE(OFFSET($AM$3,0,0,'Données projet'!$E$10+1,1))-AVERAGE(OFFSET($H$3,0,0,'Données projet'!$E$10+1,1))</f>
        <v>581.88778927327667</v>
      </c>
      <c r="AO145" s="59">
        <f t="shared" si="144"/>
        <v>269.67340993773422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425.2814592000006</v>
      </c>
      <c r="BF145" s="13">
        <f t="shared" si="145"/>
        <v>96.8836686214146</v>
      </c>
      <c r="BG145" s="20">
        <f t="shared" si="115"/>
        <v>909.4375976222982</v>
      </c>
      <c r="BH145" s="59">
        <f t="shared" si="116"/>
        <v>1202.7709309556315</v>
      </c>
      <c r="BI145" s="59">
        <f ca="1">AVERAGE(OFFSET($BH$3,0,0,'Données projet'!$E$11+1,1))-AVERAGE(OFFSET($H$3,0,0,'Données projet'!$E$11+1,1))</f>
        <v>609.60019207204277</v>
      </c>
      <c r="BJ145" s="59">
        <f t="shared" si="146"/>
        <v>281.42238288764503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60.024011920958067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60.024011920958067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453.16876800000063</v>
      </c>
      <c r="CA145" s="13">
        <f t="shared" si="147"/>
        <v>102.47628556920169</v>
      </c>
      <c r="CB145" s="20">
        <f t="shared" si="118"/>
        <v>967.74846829969408</v>
      </c>
      <c r="CC145" s="59">
        <f t="shared" si="119"/>
        <v>1261.0818016330275</v>
      </c>
      <c r="CD145" s="59">
        <f ca="1">AVERAGE(OFFSET($CC$3,0,0,'Données projet'!$E$12+1,1))-AVERAGE(OFFSET($H$3,0,0,'Données projet'!$E$12+1,1))</f>
        <v>646.50767193970182</v>
      </c>
      <c r="CE145" s="59">
        <f t="shared" si="148"/>
        <v>297.06786598620607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63.960012702660251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63.960012702660251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-2.8421709430404007E-14</v>
      </c>
      <c r="O146" s="13">
        <f>N146*VLOOKUP('Données projet'!$B$9,Paramètres!$A$1:$I$89,3,0)*VLOOKUP('Données projet'!$B$9,Paramètres!$A$1:$I$89,5,0)</f>
        <v>-2.3942448024172337E-14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360.95100301829234</v>
      </c>
      <c r="T146" s="59">
        <f t="shared" si="142"/>
        <v>249.85163866946402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93.075620967285545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93.075620967285545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1174.447122444463</v>
      </c>
      <c r="AN146" s="59">
        <f ca="1">AVERAGE(OFFSET($AM$3,0,0,'Données projet'!$E$10+1,1))-AVERAGE(OFFSET($H$3,0,0,'Données projet'!$E$10+1,1))</f>
        <v>581.88778927327667</v>
      </c>
      <c r="AO146" s="59">
        <f t="shared" si="144"/>
        <v>269.67340993773422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433.04556360000061</v>
      </c>
      <c r="BF146" s="13">
        <f t="shared" si="145"/>
        <v>98.444883262542476</v>
      </c>
      <c r="BG146" s="20">
        <f t="shared" si="115"/>
        <v>925.67919495226249</v>
      </c>
      <c r="BH146" s="59">
        <f t="shared" si="116"/>
        <v>1219.0125282855959</v>
      </c>
      <c r="BI146" s="59">
        <f ca="1">AVERAGE(OFFSET($BH$3,0,0,'Données projet'!$E$11+1,1))-AVERAGE(OFFSET($H$3,0,0,'Données projet'!$E$11+1,1))</f>
        <v>609.60019207204277</v>
      </c>
      <c r="BJ146" s="59">
        <f t="shared" si="146"/>
        <v>281.42238288764503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58.846977658220311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58.846977658220311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461.44199400000065</v>
      </c>
      <c r="CA146" s="13">
        <f t="shared" si="147"/>
        <v>104.12762144113498</v>
      </c>
      <c r="CB146" s="20">
        <f t="shared" si="118"/>
        <v>985.03374689331122</v>
      </c>
      <c r="CC146" s="59">
        <f t="shared" si="119"/>
        <v>1278.3670802266445</v>
      </c>
      <c r="CD146" s="59">
        <f ca="1">AVERAGE(OFFSET($CC$3,0,0,'Données projet'!$E$12+1,1))-AVERAGE(OFFSET($H$3,0,0,'Données projet'!$E$12+1,1))</f>
        <v>646.50767193970182</v>
      </c>
      <c r="CE146" s="59">
        <f t="shared" si="148"/>
        <v>297.06786598620607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62.705795865316738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62.705795865316738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-2.8421709430404007E-14</v>
      </c>
      <c r="O147" s="13">
        <f>N147*VLOOKUP('Données projet'!$B$9,Paramètres!$A$1:$I$89,3,0)*VLOOKUP('Données projet'!$B$9,Paramètres!$A$1:$I$89,5,0)</f>
        <v>-2.3942448024172337E-14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360.95100301829234</v>
      </c>
      <c r="T147" s="59">
        <f t="shared" si="142"/>
        <v>249.85163866946402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91.250464810640239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91.250464810640239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1189.8997519721463</v>
      </c>
      <c r="AN147" s="59">
        <f ca="1">AVERAGE(OFFSET($AM$3,0,0,'Données projet'!$E$10+1,1))-AVERAGE(OFFSET($H$3,0,0,'Données projet'!$E$10+1,1))</f>
        <v>581.88778927327667</v>
      </c>
      <c r="AO147" s="59">
        <f t="shared" si="144"/>
        <v>269.67340993773422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440.80966800000061</v>
      </c>
      <c r="BF147" s="13">
        <f t="shared" si="145"/>
        <v>100.00284294954746</v>
      </c>
      <c r="BG147" s="20">
        <f t="shared" si="115"/>
        <v>941.91512323712925</v>
      </c>
      <c r="BH147" s="59">
        <f t="shared" si="116"/>
        <v>1235.2484565704626</v>
      </c>
      <c r="BI147" s="59">
        <f ca="1">AVERAGE(OFFSET($BH$3,0,0,'Données projet'!$E$11+1,1))-AVERAGE(OFFSET($H$3,0,0,'Données projet'!$E$11+1,1))</f>
        <v>609.60019207204277</v>
      </c>
      <c r="BJ147" s="59">
        <f t="shared" si="146"/>
        <v>281.42238288764503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72.894537569723838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72.894537569723838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469.71522000000061</v>
      </c>
      <c r="CA147" s="13">
        <f t="shared" si="147"/>
        <v>105.77551446647743</v>
      </c>
      <c r="CB147" s="20">
        <f t="shared" si="118"/>
        <v>1002.3130291957826</v>
      </c>
      <c r="CC147" s="59">
        <f t="shared" si="119"/>
        <v>1295.646362529116</v>
      </c>
      <c r="CD147" s="59">
        <f ca="1">AVERAGE(OFFSET($CC$3,0,0,'Données projet'!$E$12+1,1))-AVERAGE(OFFSET($H$3,0,0,'Données projet'!$E$12+1,1))</f>
        <v>646.50767193970182</v>
      </c>
      <c r="CE147" s="59">
        <f t="shared" si="148"/>
        <v>297.06786598620607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77.674507246427055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77.674507246427055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-2.8421709430404007E-14</v>
      </c>
      <c r="O148" s="13">
        <f>N148*VLOOKUP('Données projet'!$B$9,Paramètres!$A$1:$I$89,3,0)*VLOOKUP('Données projet'!$B$9,Paramètres!$A$1:$I$89,5,0)</f>
        <v>-2.3942448024172337E-14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360.95100301829234</v>
      </c>
      <c r="T148" s="59">
        <f t="shared" si="142"/>
        <v>249.85163866946402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89.461098852991412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89.461098852991412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1099.5085588119266</v>
      </c>
      <c r="AN148" s="59">
        <f ca="1">AVERAGE(OFFSET($AM$3,0,0,'Données projet'!$E$10+1,1))-AVERAGE(OFFSET($H$3,0,0,'Données projet'!$E$10+1,1))</f>
        <v>581.88778927327667</v>
      </c>
      <c r="AO148" s="59">
        <f t="shared" si="144"/>
        <v>269.67340993773422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395.43262200000055</v>
      </c>
      <c r="BF148" s="13">
        <f t="shared" si="145"/>
        <v>90.850081440660546</v>
      </c>
      <c r="BG148" s="20">
        <f t="shared" si="115"/>
        <v>846.94237515915131</v>
      </c>
      <c r="BH148" s="59">
        <f t="shared" si="116"/>
        <v>1140.2757084924847</v>
      </c>
      <c r="BI148" s="59">
        <f ca="1">AVERAGE(OFFSET($BH$3,0,0,'Données projet'!$E$11+1,1))-AVERAGE(OFFSET($H$3,0,0,'Données projet'!$E$11+1,1))</f>
        <v>609.60019207204277</v>
      </c>
      <c r="BJ148" s="59">
        <f t="shared" si="146"/>
        <v>281.42238288764503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71.465120149259278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71.465120149259278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421.36263000000059</v>
      </c>
      <c r="CA148" s="13">
        <f t="shared" si="147"/>
        <v>96.094409121503247</v>
      </c>
      <c r="CB148" s="20">
        <f t="shared" si="118"/>
        <v>901.23767646995248</v>
      </c>
      <c r="CC148" s="59">
        <f t="shared" si="119"/>
        <v>1194.5710098032857</v>
      </c>
      <c r="CD148" s="59">
        <f ca="1">AVERAGE(OFFSET($CC$3,0,0,'Données projet'!$E$12+1,1))-AVERAGE(OFFSET($H$3,0,0,'Données projet'!$E$12+1,1))</f>
        <v>646.50767193970182</v>
      </c>
      <c r="CE148" s="59">
        <f t="shared" si="148"/>
        <v>297.06786598620607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76.151357536095972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76.151357536095972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-2.8421709430404007E-14</v>
      </c>
      <c r="O149" s="13">
        <f>N149*VLOOKUP('Données projet'!$B$9,Paramètres!$A$1:$I$89,3,0)*VLOOKUP('Données projet'!$B$9,Paramètres!$A$1:$I$89,5,0)</f>
        <v>-2.3942448024172337E-14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360.95100301829234</v>
      </c>
      <c r="T149" s="59">
        <f t="shared" si="142"/>
        <v>249.85163866946402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87.706821270366618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87.706821270366618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1115.3034130339358</v>
      </c>
      <c r="AN149" s="59">
        <f ca="1">AVERAGE(OFFSET($AM$3,0,0,'Données projet'!$E$10+1,1))-AVERAGE(OFFSET($H$3,0,0,'Données projet'!$E$10+1,1))</f>
        <v>581.88778927327667</v>
      </c>
      <c r="AO149" s="59">
        <f t="shared" si="144"/>
        <v>269.67340993773422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403.35469200000057</v>
      </c>
      <c r="BF149" s="13">
        <f t="shared" si="145"/>
        <v>92.456446604818723</v>
      </c>
      <c r="BG149" s="20">
        <f t="shared" si="115"/>
        <v>863.5377330700602</v>
      </c>
      <c r="BH149" s="59">
        <f t="shared" si="116"/>
        <v>1156.8710664033936</v>
      </c>
      <c r="BI149" s="59">
        <f ca="1">AVERAGE(OFFSET($BH$3,0,0,'Données projet'!$E$11+1,1))-AVERAGE(OFFSET($H$3,0,0,'Données projet'!$E$11+1,1))</f>
        <v>609.60019207204277</v>
      </c>
      <c r="BJ149" s="59">
        <f t="shared" si="146"/>
        <v>281.42238288764503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70.0637327325515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70.0637327325515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429.8041800000006</v>
      </c>
      <c r="CA149" s="13">
        <f t="shared" si="147"/>
        <v>97.793501833753268</v>
      </c>
      <c r="CB149" s="20">
        <f t="shared" si="118"/>
        <v>918.89929586045457</v>
      </c>
      <c r="CC149" s="59">
        <f t="shared" si="119"/>
        <v>1212.2326291937879</v>
      </c>
      <c r="CD149" s="59">
        <f ca="1">AVERAGE(OFFSET($CC$3,0,0,'Données projet'!$E$12+1,1))-AVERAGE(OFFSET($H$3,0,0,'Données projet'!$E$12+1,1))</f>
        <v>646.50767193970182</v>
      </c>
      <c r="CE149" s="59">
        <f t="shared" si="148"/>
        <v>297.06786598620607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74.658075862554895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74.658075862554895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-2.8421709430404007E-14</v>
      </c>
      <c r="O150" s="13">
        <f>N150*VLOOKUP('Données projet'!$B$9,Paramètres!$A$1:$I$89,3,0)*VLOOKUP('Données projet'!$B$9,Paramètres!$A$1:$I$89,5,0)</f>
        <v>-2.3942448024172337E-14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360.95100301829234</v>
      </c>
      <c r="T150" s="59">
        <f t="shared" si="142"/>
        <v>249.85163866946402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85.986944001133423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85.986944001133423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1131.0921565051492</v>
      </c>
      <c r="AN150" s="59">
        <f ca="1">AVERAGE(OFFSET($AM$3,0,0,'Données projet'!$E$10+1,1))-AVERAGE(OFFSET($H$3,0,0,'Données projet'!$E$10+1,1))</f>
        <v>581.88778927327667</v>
      </c>
      <c r="AO150" s="59">
        <f t="shared" si="144"/>
        <v>269.67340993773422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411.27676200000059</v>
      </c>
      <c r="BF150" s="13">
        <f t="shared" si="145"/>
        <v>94.05914332407977</v>
      </c>
      <c r="BG150" s="20">
        <f t="shared" si="115"/>
        <v>880.12670177277323</v>
      </c>
      <c r="BH150" s="59">
        <f t="shared" si="116"/>
        <v>1173.4600351061065</v>
      </c>
      <c r="BI150" s="59">
        <f ca="1">AVERAGE(OFFSET($BH$3,0,0,'Données projet'!$E$11+1,1))-AVERAGE(OFFSET($H$3,0,0,'Données projet'!$E$11+1,1))</f>
        <v>609.60019207204277</v>
      </c>
      <c r="BJ150" s="59">
        <f t="shared" si="146"/>
        <v>281.42238288764503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68.689825668323437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68.689825668323437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438.24573000000061</v>
      </c>
      <c r="CA150" s="13">
        <f t="shared" si="147"/>
        <v>99.488714339852734</v>
      </c>
      <c r="CB150" s="20">
        <f t="shared" si="118"/>
        <v>936.55415722524458</v>
      </c>
      <c r="CC150" s="59">
        <f t="shared" si="119"/>
        <v>1229.8874905585778</v>
      </c>
      <c r="CD150" s="59">
        <f ca="1">AVERAGE(OFFSET($CC$3,0,0,'Données projet'!$E$12+1,1))-AVERAGE(OFFSET($H$3,0,0,'Données projet'!$E$12+1,1))</f>
        <v>646.50767193970182</v>
      </c>
      <c r="CE150" s="59">
        <f t="shared" si="148"/>
        <v>297.06786598620607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73.194076531820073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73.194076531820073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-2.8421709430404007E-14</v>
      </c>
      <c r="O151" s="13">
        <f>N151*VLOOKUP('Données projet'!$B$9,Paramètres!$A$1:$I$89,3,0)*VLOOKUP('Données projet'!$B$9,Paramètres!$A$1:$I$89,5,0)</f>
        <v>-2.3942448024172337E-14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360.95100301829234</v>
      </c>
      <c r="T151" s="59">
        <f t="shared" si="142"/>
        <v>249.85163866946402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84.300792476128336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84.300792476128336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1146.8749205018632</v>
      </c>
      <c r="AN151" s="59">
        <f ca="1">AVERAGE(OFFSET($AM$3,0,0,'Données projet'!$E$10+1,1))-AVERAGE(OFFSET($H$3,0,0,'Données projet'!$E$10+1,1))</f>
        <v>581.88778927327667</v>
      </c>
      <c r="AO151" s="59">
        <f t="shared" si="144"/>
        <v>269.67340993773422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419.19883200000055</v>
      </c>
      <c r="BF151" s="13">
        <f t="shared" si="145"/>
        <v>95.658250407067044</v>
      </c>
      <c r="BG151" s="20">
        <f t="shared" si="115"/>
        <v>896.70941852564249</v>
      </c>
      <c r="BH151" s="59">
        <f t="shared" si="116"/>
        <v>1190.0427518589759</v>
      </c>
      <c r="BI151" s="59">
        <f ca="1">AVERAGE(OFFSET($BH$3,0,0,'Données projet'!$E$11+1,1))-AVERAGE(OFFSET($H$3,0,0,'Données projet'!$E$11+1,1))</f>
        <v>609.60019207204277</v>
      </c>
      <c r="BJ151" s="59">
        <f t="shared" si="146"/>
        <v>281.42238288764503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67.342860083624316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67.342860083624316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446.68728000000056</v>
      </c>
      <c r="CA151" s="13">
        <f t="shared" si="147"/>
        <v>101.18012999765861</v>
      </c>
      <c r="CB151" s="20">
        <f t="shared" si="118"/>
        <v>954.20240574592299</v>
      </c>
      <c r="CC151" s="59">
        <f t="shared" si="119"/>
        <v>1247.5357390792562</v>
      </c>
      <c r="CD151" s="59">
        <f ca="1">AVERAGE(OFFSET($CC$3,0,0,'Données projet'!$E$12+1,1))-AVERAGE(OFFSET($H$3,0,0,'Données projet'!$E$12+1,1))</f>
        <v>646.50767193970182</v>
      </c>
      <c r="CE151" s="59">
        <f t="shared" si="148"/>
        <v>297.06786598620607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71.758785335009534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71.758785335009534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-2.8421709430404007E-14</v>
      </c>
      <c r="O152" s="13">
        <f>N152*VLOOKUP('Données projet'!$B$9,Paramètres!$A$1:$I$89,3,0)*VLOOKUP('Données projet'!$B$9,Paramètres!$A$1:$I$89,5,0)</f>
        <v>-2.3942448024172337E-14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360.95100301829234</v>
      </c>
      <c r="T152" s="59">
        <f t="shared" si="142"/>
        <v>249.85163866946402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82.647705354077729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82.647705354077729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1162.651831054684</v>
      </c>
      <c r="AN152" s="59">
        <f ca="1">AVERAGE(OFFSET($AM$3,0,0,'Données projet'!$E$10+1,1))-AVERAGE(OFFSET($H$3,0,0,'Données projet'!$E$10+1,1))</f>
        <v>581.88778927327667</v>
      </c>
      <c r="AO152" s="59">
        <f t="shared" si="144"/>
        <v>269.67340993773422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427.12090200000046</v>
      </c>
      <c r="BF152" s="13">
        <f t="shared" si="145"/>
        <v>97.253843513278113</v>
      </c>
      <c r="BG152" s="20">
        <f t="shared" si="115"/>
        <v>913.28601510229339</v>
      </c>
      <c r="BH152" s="59">
        <f t="shared" si="116"/>
        <v>1206.6193484356268</v>
      </c>
      <c r="BI152" s="59">
        <f ca="1">AVERAGE(OFFSET($BH$3,0,0,'Données projet'!$E$11+1,1))-AVERAGE(OFFSET($H$3,0,0,'Données projet'!$E$11+1,1))</f>
        <v>609.60019207204277</v>
      </c>
      <c r="BJ152" s="59">
        <f t="shared" si="146"/>
        <v>281.42238288764503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66.022307672473261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66.022307672473261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455.12883000000056</v>
      </c>
      <c r="CA152" s="13">
        <f t="shared" si="147"/>
        <v>102.86782883411858</v>
      </c>
      <c r="CB152" s="20">
        <f t="shared" si="118"/>
        <v>971.84418080275736</v>
      </c>
      <c r="CC152" s="59">
        <f t="shared" si="119"/>
        <v>1265.1775141360906</v>
      </c>
      <c r="CD152" s="59">
        <f ca="1">AVERAGE(OFFSET($CC$3,0,0,'Données projet'!$E$12+1,1))-AVERAGE(OFFSET($H$3,0,0,'Données projet'!$E$12+1,1))</f>
        <v>646.50767193970182</v>
      </c>
      <c r="CE152" s="59">
        <f t="shared" si="148"/>
        <v>297.06786598620607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70.351639323127273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70.351639323127273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-2.8421709430404007E-14</v>
      </c>
      <c r="O153" s="13">
        <f>N153*VLOOKUP('Données projet'!$B$9,Paramètres!$A$1:$I$89,3,0)*VLOOKUP('Données projet'!$B$9,Paramètres!$A$1:$I$89,5,0)</f>
        <v>-2.3942448024172337E-14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360.95100301829234</v>
      </c>
      <c r="T153" s="59">
        <f t="shared" si="142"/>
        <v>249.85163866946402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81.027034262206939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81.027034262206939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1178.4230092514811</v>
      </c>
      <c r="AN153" s="59">
        <f ca="1">AVERAGE(OFFSET($AM$3,0,0,'Données projet'!$E$10+1,1))-AVERAGE(OFFSET($H$3,0,0,'Données projet'!$E$10+1,1))</f>
        <v>581.88778927327667</v>
      </c>
      <c r="AO153" s="59">
        <f t="shared" si="144"/>
        <v>269.67340993773422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435.04297200000053</v>
      </c>
      <c r="BF153" s="13">
        <f t="shared" si="145"/>
        <v>98.84599533495539</v>
      </c>
      <c r="BG153" s="20">
        <f t="shared" si="115"/>
        <v>929.85661810838155</v>
      </c>
      <c r="BH153" s="59">
        <f t="shared" si="116"/>
        <v>1223.1899514417148</v>
      </c>
      <c r="BI153" s="59">
        <f ca="1">AVERAGE(OFFSET($BH$3,0,0,'Données projet'!$E$11+1,1))-AVERAGE(OFFSET($H$3,0,0,'Données projet'!$E$11+1,1))</f>
        <v>609.60019207204277</v>
      </c>
      <c r="BJ153" s="59">
        <f t="shared" si="146"/>
        <v>281.42238288764503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64.727650488647441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64.727650488647441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463.57038000000057</v>
      </c>
      <c r="CA153" s="13">
        <f t="shared" si="147"/>
        <v>104.55188773764013</v>
      </c>
      <c r="CB153" s="20">
        <f t="shared" si="118"/>
        <v>989.47961630972395</v>
      </c>
      <c r="CC153" s="59">
        <f t="shared" si="119"/>
        <v>1282.8129496430572</v>
      </c>
      <c r="CD153" s="59">
        <f ca="1">AVERAGE(OFFSET($CC$3,0,0,'Données projet'!$E$12+1,1))-AVERAGE(OFFSET($H$3,0,0,'Données projet'!$E$12+1,1))</f>
        <v>646.50767193970182</v>
      </c>
      <c r="CE153" s="59">
        <f t="shared" si="148"/>
        <v>297.06786598620607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68.9720865862637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68.9720865862637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-2.8421709430404007E-14</v>
      </c>
      <c r="O154" s="13">
        <f>N154*VLOOKUP('Données projet'!$B$9,Paramètres!$A$1:$I$89,3,0)*VLOOKUP('Données projet'!$B$9,Paramètres!$A$1:$I$89,5,0)</f>
        <v>-2.3942448024172337E-14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360.95100301829234</v>
      </c>
      <c r="T154" s="59">
        <f t="shared" si="142"/>
        <v>249.85163866946402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79.438143541935986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79.438143541935986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1194.1885715176488</v>
      </c>
      <c r="AN154" s="59">
        <f ca="1">AVERAGE(OFFSET($AM$3,0,0,'Données projet'!$E$10+1,1))-AVERAGE(OFFSET($H$3,0,0,'Données projet'!$E$10+1,1))</f>
        <v>581.88778927327667</v>
      </c>
      <c r="AO154" s="59">
        <f t="shared" si="144"/>
        <v>269.67340993773422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442.96504200000049</v>
      </c>
      <c r="BF154" s="13">
        <f t="shared" ref="BF154:BF203" si="167">EXP(-1.0587+0.8836*LN(BE154)+0.284)</f>
        <v>100.43477576533398</v>
      </c>
      <c r="BG154" s="20">
        <f t="shared" ref="BG154:BG203" si="168">(BE154+BF154)*0.475*44/12</f>
        <v>946.42134927462405</v>
      </c>
      <c r="BH154" s="59">
        <f t="shared" si="116"/>
        <v>1239.7546826079574</v>
      </c>
      <c r="BI154" s="59">
        <f ca="1">AVERAGE(OFFSET($BH$3,0,0,'Données projet'!$E$11+1,1))-AVERAGE(OFFSET($H$3,0,0,'Données projet'!$E$11+1,1))</f>
        <v>609.60019207204277</v>
      </c>
      <c r="BJ154" s="59">
        <f t="shared" si="146"/>
        <v>281.42238288764503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63.458380742533542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63.458380742533542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472.01193000000058</v>
      </c>
      <c r="CA154" s="13">
        <f t="shared" ref="CA154:CA203" si="170">EXP(-1.0587+0.8836*LN(BZ154)+0.284)</f>
        <v>106.23238063605056</v>
      </c>
      <c r="CB154" s="20">
        <f t="shared" ref="CB154:CB203" si="171">(BZ154+CA154)*0.475*44/12</f>
        <v>1007.108841024456</v>
      </c>
      <c r="CC154" s="59">
        <f t="shared" si="119"/>
        <v>1300.4421743577893</v>
      </c>
      <c r="CD154" s="59">
        <f ca="1">AVERAGE(OFFSET($CC$3,0,0,'Données projet'!$E$12+1,1))-AVERAGE(OFFSET($H$3,0,0,'Données projet'!$E$12+1,1))</f>
        <v>646.50767193970182</v>
      </c>
      <c r="CE154" s="59">
        <f t="shared" si="148"/>
        <v>297.06786598620607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67.619586037125941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67.619586037125941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-2.8421709430404007E-14</v>
      </c>
      <c r="O155" s="13">
        <f>N155*VLOOKUP('Données projet'!$B$9,Paramètres!$A$1:$I$89,3,0)*VLOOKUP('Données projet'!$B$9,Paramètres!$A$1:$I$89,5,0)</f>
        <v>-2.3942448024172337E-14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360.95100301829234</v>
      </c>
      <c r="T155" s="59">
        <f t="shared" si="142"/>
        <v>249.85163866946402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77.880409999561891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77.880409999561891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1209.9486298757504</v>
      </c>
      <c r="AN155" s="59">
        <f ca="1">AVERAGE(OFFSET($AM$3,0,0,'Données projet'!$E$10+1,1))-AVERAGE(OFFSET($H$3,0,0,'Données projet'!$E$10+1,1))</f>
        <v>581.88778927327667</v>
      </c>
      <c r="AO155" s="59">
        <f t="shared" si="144"/>
        <v>269.67340993773422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450.88711200000051</v>
      </c>
      <c r="BF155" s="13">
        <f t="shared" si="167"/>
        <v>102.02025205451328</v>
      </c>
      <c r="BG155" s="20">
        <f t="shared" si="168"/>
        <v>962.98032572827799</v>
      </c>
      <c r="BH155" s="59">
        <f t="shared" si="116"/>
        <v>1256.3136590616114</v>
      </c>
      <c r="BI155" s="59">
        <f ca="1">AVERAGE(OFFSET($BH$3,0,0,'Données projet'!$E$11+1,1))-AVERAGE(OFFSET($H$3,0,0,'Données projet'!$E$11+1,1))</f>
        <v>609.60019207204277</v>
      </c>
      <c r="BJ155" s="59">
        <f t="shared" si="146"/>
        <v>281.42238288764503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62.21400060196283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62.21400060196283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480.45348000000058</v>
      </c>
      <c r="CA155" s="13">
        <f t="shared" si="170"/>
        <v>107.90937866146631</v>
      </c>
      <c r="CB155" s="20">
        <f t="shared" si="171"/>
        <v>1024.7319788353882</v>
      </c>
      <c r="CC155" s="59">
        <f t="shared" si="119"/>
        <v>1318.0653121687214</v>
      </c>
      <c r="CD155" s="59">
        <f ca="1">AVERAGE(OFFSET($CC$3,0,0,'Données projet'!$E$12+1,1))-AVERAGE(OFFSET($H$3,0,0,'Données projet'!$E$12+1,1))</f>
        <v>646.50767193970182</v>
      </c>
      <c r="CE155" s="59">
        <f t="shared" si="148"/>
        <v>297.06786598620607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66.293607198812893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66.293607198812893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-2.8421709430404007E-14</v>
      </c>
      <c r="O156" s="13">
        <f>N156*VLOOKUP('Données projet'!$B$9,Paramètres!$A$1:$I$89,3,0)*VLOOKUP('Données projet'!$B$9,Paramètres!$A$1:$I$89,5,0)</f>
        <v>-2.3942448024172337E-14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360.95100301829234</v>
      </c>
      <c r="T156" s="59">
        <f t="shared" si="142"/>
        <v>249.85163866946402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76.353222661830117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76.353222661830117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1225.7032921863961</v>
      </c>
      <c r="AN156" s="59">
        <f ca="1">AVERAGE(OFFSET($AM$3,0,0,'Données projet'!$E$10+1,1))-AVERAGE(OFFSET($H$3,0,0,'Données projet'!$E$10+1,1))</f>
        <v>581.88778927327667</v>
      </c>
      <c r="AO156" s="59">
        <f t="shared" si="144"/>
        <v>269.67340993773422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458.80918200000048</v>
      </c>
      <c r="BF156" s="13">
        <f t="shared" si="167"/>
        <v>103.60248895406399</v>
      </c>
      <c r="BG156" s="20">
        <f t="shared" si="168"/>
        <v>979.53366024499553</v>
      </c>
      <c r="BH156" s="59">
        <f t="shared" si="116"/>
        <v>1272.8669935783289</v>
      </c>
      <c r="BI156" s="59">
        <f ca="1">AVERAGE(OFFSET($BH$3,0,0,'Données projet'!$E$11+1,1))-AVERAGE(OFFSET($H$3,0,0,'Données projet'!$E$11+1,1))</f>
        <v>609.60019207204277</v>
      </c>
      <c r="BJ156" s="59">
        <f t="shared" si="146"/>
        <v>281.42238288764503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60.994021996951773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60.994021996951773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488.89503000000053</v>
      </c>
      <c r="CA156" s="13">
        <f t="shared" si="170"/>
        <v>109.582950303247</v>
      </c>
      <c r="CB156" s="20">
        <f t="shared" si="171"/>
        <v>1042.349149028156</v>
      </c>
      <c r="CC156" s="59">
        <f t="shared" si="119"/>
        <v>1335.6824823614893</v>
      </c>
      <c r="CD156" s="59">
        <f ca="1">AVERAGE(OFFSET($CC$3,0,0,'Données projet'!$E$12+1,1))-AVERAGE(OFFSET($H$3,0,0,'Données projet'!$E$12+1,1))</f>
        <v>646.50767193970182</v>
      </c>
      <c r="CE156" s="59">
        <f t="shared" si="148"/>
        <v>297.06786598620607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64.993629996751935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64.993629996751935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-2.8421709430404007E-14</v>
      </c>
      <c r="O157" s="13">
        <f>N157*VLOOKUP('Données projet'!$B$9,Paramètres!$A$1:$I$89,3,0)*VLOOKUP('Données projet'!$B$9,Paramètres!$A$1:$I$89,5,0)</f>
        <v>-2.3942448024172337E-14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360.95100301829234</v>
      </c>
      <c r="T157" s="59">
        <f t="shared" si="142"/>
        <v>249.85163866946402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74.855982536298967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74.855982536298967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1241.4526623720205</v>
      </c>
      <c r="AN157" s="59">
        <f ca="1">AVERAGE(OFFSET($AM$3,0,0,'Données projet'!$E$10+1,1))-AVERAGE(OFFSET($H$3,0,0,'Données projet'!$E$10+1,1))</f>
        <v>581.88778927327667</v>
      </c>
      <c r="AO157" s="59">
        <f t="shared" si="144"/>
        <v>269.67340993773422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466.7312520000005</v>
      </c>
      <c r="BF157" s="13">
        <f t="shared" si="167"/>
        <v>105.18154885136397</v>
      </c>
      <c r="BG157" s="20">
        <f t="shared" si="168"/>
        <v>996.08146148279309</v>
      </c>
      <c r="BH157" s="59">
        <f t="shared" si="116"/>
        <v>1289.4147948161265</v>
      </c>
      <c r="BI157" s="59">
        <f ca="1">AVERAGE(OFFSET($BH$3,0,0,'Données projet'!$E$11+1,1))-AVERAGE(OFFSET($H$3,0,0,'Données projet'!$E$11+1,1))</f>
        <v>609.60019207204277</v>
      </c>
      <c r="BJ157" s="59">
        <f t="shared" si="146"/>
        <v>281.42238288764503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74.760641405727867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74.760641405727867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497.33658000000054</v>
      </c>
      <c r="CA157" s="13">
        <f t="shared" si="170"/>
        <v>111.2531615500869</v>
      </c>
      <c r="CB157" s="20">
        <f t="shared" si="171"/>
        <v>1059.9604665330687</v>
      </c>
      <c r="CC157" s="59">
        <f t="shared" si="119"/>
        <v>1353.293799866402</v>
      </c>
      <c r="CD157" s="59">
        <f ca="1">AVERAGE(OFFSET($CC$3,0,0,'Données projet'!$E$12+1,1))-AVERAGE(OFFSET($H$3,0,0,'Données projet'!$E$12+1,1))</f>
        <v>646.50767193970182</v>
      </c>
      <c r="CE157" s="59">
        <f t="shared" si="148"/>
        <v>297.06786598620607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79.662978547087107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79.662978547087107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-2.8421709430404007E-14</v>
      </c>
      <c r="O158" s="13">
        <f>N158*VLOOKUP('Données projet'!$B$9,Paramètres!$A$1:$I$89,3,0)*VLOOKUP('Données projet'!$B$9,Paramètres!$A$1:$I$89,5,0)</f>
        <v>-2.3942448024172337E-14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360.95100301829234</v>
      </c>
      <c r="T158" s="59">
        <f t="shared" si="142"/>
        <v>249.85163866946402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73.388102376403168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73.388102376403168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1153.0594020999463</v>
      </c>
      <c r="AN158" s="59">
        <f ca="1">AVERAGE(OFFSET($AM$3,0,0,'Données projet'!$E$10+1,1))-AVERAGE(OFFSET($H$3,0,0,'Données projet'!$E$10+1,1))</f>
        <v>581.88778927327667</v>
      </c>
      <c r="AO158" s="59">
        <f t="shared" si="144"/>
        <v>269.67340993773422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422.30390280000046</v>
      </c>
      <c r="BF158" s="13">
        <f t="shared" si="167"/>
        <v>96.284060891681165</v>
      </c>
      <c r="BG158" s="20">
        <f t="shared" si="168"/>
        <v>903.20737009634547</v>
      </c>
      <c r="BH158" s="59">
        <f t="shared" si="116"/>
        <v>1196.5407034296788</v>
      </c>
      <c r="BI158" s="59">
        <f ca="1">AVERAGE(OFFSET($BH$3,0,0,'Données projet'!$E$11+1,1))-AVERAGE(OFFSET($H$3,0,0,'Données projet'!$E$11+1,1))</f>
        <v>609.60019207204277</v>
      </c>
      <c r="BJ158" s="59">
        <f t="shared" si="146"/>
        <v>281.42238288764503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73.294630827250231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73.294630827250231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449.99596200000047</v>
      </c>
      <c r="CA158" s="13">
        <f t="shared" si="170"/>
        <v>101.84206543885381</v>
      </c>
      <c r="CB158" s="20">
        <f t="shared" si="171"/>
        <v>961.1178977893378</v>
      </c>
      <c r="CC158" s="59">
        <f t="shared" si="119"/>
        <v>1254.4512311226711</v>
      </c>
      <c r="CD158" s="59">
        <f ca="1">AVERAGE(OFFSET($CC$3,0,0,'Données projet'!$E$12+1,1))-AVERAGE(OFFSET($H$3,0,0,'Données projet'!$E$12+1,1))</f>
        <v>646.50767193970182</v>
      </c>
      <c r="CE158" s="59">
        <f t="shared" si="148"/>
        <v>297.06786598620607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78.100836127397812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78.100836127397812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-2.8421709430404007E-14</v>
      </c>
      <c r="O159" s="13">
        <f>N159*VLOOKUP('Données projet'!$B$9,Paramètres!$A$1:$I$89,3,0)*VLOOKUP('Données projet'!$B$9,Paramètres!$A$1:$I$89,5,0)</f>
        <v>-2.3942448024172337E-14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360.95100301829234</v>
      </c>
      <c r="T159" s="59">
        <f t="shared" si="142"/>
        <v>249.85163866946402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71.949006451124433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71.949006451124433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1169.0576031642013</v>
      </c>
      <c r="AN159" s="59">
        <f ca="1">AVERAGE(OFFSET($AM$3,0,0,'Données projet'!$E$10+1,1))-AVERAGE(OFFSET($H$3,0,0,'Données projet'!$E$10+1,1))</f>
        <v>581.88778927327667</v>
      </c>
      <c r="AO159" s="59">
        <f t="shared" si="144"/>
        <v>269.67340993773422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430.33826160000041</v>
      </c>
      <c r="BF159" s="13">
        <f t="shared" si="167"/>
        <v>97.900868950665071</v>
      </c>
      <c r="BG159" s="20">
        <f t="shared" si="168"/>
        <v>920.01648570907571</v>
      </c>
      <c r="BH159" s="59">
        <f t="shared" si="116"/>
        <v>1213.3498190424091</v>
      </c>
      <c r="BI159" s="59">
        <f ca="1">AVERAGE(OFFSET($BH$3,0,0,'Données projet'!$E$11+1,1))-AVERAGE(OFFSET($H$3,0,0,'Données projet'!$E$11+1,1))</f>
        <v>609.60019207204277</v>
      </c>
      <c r="BJ159" s="59">
        <f t="shared" si="146"/>
        <v>281.42238288764503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71.85736782203837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71.85736782203837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458.55716400000051</v>
      </c>
      <c r="CA159" s="13">
        <f t="shared" si="170"/>
        <v>103.55220386280693</v>
      </c>
      <c r="CB159" s="20">
        <f t="shared" si="171"/>
        <v>979.00714902772279</v>
      </c>
      <c r="CC159" s="59">
        <f t="shared" si="119"/>
        <v>1272.340482361056</v>
      </c>
      <c r="CD159" s="59">
        <f ca="1">AVERAGE(OFFSET($CC$3,0,0,'Données projet'!$E$12+1,1))-AVERAGE(OFFSET($H$3,0,0,'Données projet'!$E$12+1,1))</f>
        <v>646.50767193970182</v>
      </c>
      <c r="CE159" s="59">
        <f t="shared" si="148"/>
        <v>297.06786598620607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76.56932636774583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76.56932636774583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-2.8421709430404007E-14</v>
      </c>
      <c r="O160" s="13">
        <f>N160*VLOOKUP('Données projet'!$B$9,Paramètres!$A$1:$I$89,3,0)*VLOOKUP('Données projet'!$B$9,Paramètres!$A$1:$I$89,5,0)</f>
        <v>-2.3942448024172337E-14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360.95100301829234</v>
      </c>
      <c r="T160" s="59">
        <f t="shared" si="142"/>
        <v>249.85163866946402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70.538130319178578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70.538130319178578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1185.0499574028622</v>
      </c>
      <c r="AN160" s="59">
        <f ca="1">AVERAGE(OFFSET($AM$3,0,0,'Données projet'!$E$10+1,1))-AVERAGE(OFFSET($H$3,0,0,'Données projet'!$E$10+1,1))</f>
        <v>581.88778927327667</v>
      </c>
      <c r="AO160" s="59">
        <f t="shared" si="144"/>
        <v>269.67340993773422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438.37262040000041</v>
      </c>
      <c r="BF160" s="13">
        <f t="shared" si="167"/>
        <v>99.514167006012443</v>
      </c>
      <c r="BG160" s="20">
        <f t="shared" si="168"/>
        <v>936.81948806547246</v>
      </c>
      <c r="BH160" s="59">
        <f t="shared" si="116"/>
        <v>1230.1528213988058</v>
      </c>
      <c r="BI160" s="59">
        <f ca="1">AVERAGE(OFFSET($BH$3,0,0,'Données projet'!$E$11+1,1))-AVERAGE(OFFSET($H$3,0,0,'Données projet'!$E$11+1,1))</f>
        <v>609.60019207204277</v>
      </c>
      <c r="BJ160" s="59">
        <f t="shared" si="146"/>
        <v>281.42238288764503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70.448288667714849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70.448288667714849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467.11836600000044</v>
      </c>
      <c r="CA160" s="13">
        <f t="shared" si="170"/>
        <v>105.25862966790358</v>
      </c>
      <c r="CB160" s="20">
        <f t="shared" si="171"/>
        <v>996.88993412159937</v>
      </c>
      <c r="CC160" s="59">
        <f t="shared" si="119"/>
        <v>1290.2232674549327</v>
      </c>
      <c r="CD160" s="59">
        <f ca="1">AVERAGE(OFFSET($CC$3,0,0,'Données projet'!$E$12+1,1))-AVERAGE(OFFSET($H$3,0,0,'Données projet'!$E$12+1,1))</f>
        <v>646.50767193970182</v>
      </c>
      <c r="CE160" s="59">
        <f t="shared" si="148"/>
        <v>297.06786598620607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75.067848580351907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75.067848580351907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-2.8421709430404007E-14</v>
      </c>
      <c r="O161" s="13">
        <f>N161*VLOOKUP('Données projet'!$B$9,Paramètres!$A$1:$I$89,3,0)*VLOOKUP('Données projet'!$B$9,Paramètres!$A$1:$I$89,5,0)</f>
        <v>-2.3942448024172337E-14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360.95100301829234</v>
      </c>
      <c r="T161" s="59">
        <f t="shared" si="142"/>
        <v>249.85163866946402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69.154920607630714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69.154920607630714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1201.0365843340171</v>
      </c>
      <c r="AN161" s="59">
        <f ca="1">AVERAGE(OFFSET($AM$3,0,0,'Données projet'!$E$10+1,1))-AVERAGE(OFFSET($H$3,0,0,'Données projet'!$E$10+1,1))</f>
        <v>581.88778927327667</v>
      </c>
      <c r="AO161" s="59">
        <f t="shared" si="144"/>
        <v>269.67340993773422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446.40697920000036</v>
      </c>
      <c r="BF161" s="13">
        <f t="shared" si="167"/>
        <v>101.12402680758419</v>
      </c>
      <c r="BG161" s="20">
        <f t="shared" si="168"/>
        <v>953.61650212987649</v>
      </c>
      <c r="BH161" s="59">
        <f t="shared" si="116"/>
        <v>1246.9498354632099</v>
      </c>
      <c r="BI161" s="59">
        <f ca="1">AVERAGE(OFFSET($BH$3,0,0,'Données projet'!$E$11+1,1))-AVERAGE(OFFSET($H$3,0,0,'Données projet'!$E$11+1,1))</f>
        <v>609.60019207204277</v>
      </c>
      <c r="BJ161" s="59">
        <f t="shared" si="146"/>
        <v>281.42238288764503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69.066840696154188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69.066840696154188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475.67956800000047</v>
      </c>
      <c r="CA161" s="13">
        <f t="shared" si="170"/>
        <v>106.96141874577063</v>
      </c>
      <c r="CB161" s="20">
        <f t="shared" si="171"/>
        <v>1014.7663852488846</v>
      </c>
      <c r="CC161" s="59">
        <f t="shared" si="119"/>
        <v>1308.099718582218</v>
      </c>
      <c r="CD161" s="59">
        <f ca="1">AVERAGE(OFFSET($CC$3,0,0,'Données projet'!$E$12+1,1))-AVERAGE(OFFSET($H$3,0,0,'Données projet'!$E$12+1,1))</f>
        <v>646.50767193970182</v>
      </c>
      <c r="CE161" s="59">
        <f t="shared" si="148"/>
        <v>297.06786598620607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73.595813856557768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73.595813856557768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-2.8421709430404007E-14</v>
      </c>
      <c r="O162" s="13">
        <f>N162*VLOOKUP('Données projet'!$B$9,Paramètres!$A$1:$I$89,3,0)*VLOOKUP('Données projet'!$B$9,Paramètres!$A$1:$I$89,5,0)</f>
        <v>-2.3942448024172337E-14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360.95100301829234</v>
      </c>
      <c r="T162" s="59">
        <f t="shared" si="142"/>
        <v>249.85163866946402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67.798834794851686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67.798834794851686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1217.0175989272666</v>
      </c>
      <c r="AN162" s="59">
        <f ca="1">AVERAGE(OFFSET($AM$3,0,0,'Données projet'!$E$10+1,1))-AVERAGE(OFFSET($H$3,0,0,'Données projet'!$E$10+1,1))</f>
        <v>581.88778927327667</v>
      </c>
      <c r="AO162" s="59">
        <f t="shared" si="144"/>
        <v>269.67340993773422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454.44133800000043</v>
      </c>
      <c r="BF162" s="13">
        <f t="shared" si="167"/>
        <v>102.73051737466415</v>
      </c>
      <c r="BG162" s="20">
        <f t="shared" si="168"/>
        <v>970.40764811087411</v>
      </c>
      <c r="BH162" s="59">
        <f t="shared" si="116"/>
        <v>1263.7409814442074</v>
      </c>
      <c r="BI162" s="59">
        <f ca="1">AVERAGE(OFFSET($BH$3,0,0,'Données projet'!$E$11+1,1))-AVERAGE(OFFSET($H$3,0,0,'Données projet'!$E$11+1,1))</f>
        <v>609.60019207204277</v>
      </c>
      <c r="BJ162" s="59">
        <f t="shared" si="146"/>
        <v>281.42238288764503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67.712482076715773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67.712482076715773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484.24077000000045</v>
      </c>
      <c r="CA162" s="13">
        <f t="shared" si="170"/>
        <v>108.66064409983538</v>
      </c>
      <c r="CB162" s="20">
        <f t="shared" si="171"/>
        <v>1032.6366295572141</v>
      </c>
      <c r="CC162" s="59">
        <f t="shared" si="119"/>
        <v>1325.9699628905473</v>
      </c>
      <c r="CD162" s="59">
        <f ca="1">AVERAGE(OFFSET($CC$3,0,0,'Données projet'!$E$12+1,1))-AVERAGE(OFFSET($H$3,0,0,'Données projet'!$E$12+1,1))</f>
        <v>646.50767193970182</v>
      </c>
      <c r="CE162" s="59">
        <f t="shared" si="148"/>
        <v>297.06786598620607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72.152644835844697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72.152644835844697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-2.8421709430404007E-14</v>
      </c>
      <c r="O163" s="13">
        <f>N163*VLOOKUP('Données projet'!$B$9,Paramètres!$A$1:$I$89,3,0)*VLOOKUP('Données projet'!$B$9,Paramètres!$A$1:$I$89,5,0)</f>
        <v>-2.3942448024172337E-14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360.95100301829234</v>
      </c>
      <c r="T163" s="59">
        <f t="shared" si="142"/>
        <v>249.85163866946402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66.469340997730583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66.469340997730583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1232.9931118541251</v>
      </c>
      <c r="AN163" s="59">
        <f ca="1">AVERAGE(OFFSET($AM$3,0,0,'Données projet'!$E$10+1,1))-AVERAGE(OFFSET($H$3,0,0,'Données projet'!$E$10+1,1))</f>
        <v>581.88778927327667</v>
      </c>
      <c r="AO163" s="59">
        <f t="shared" si="144"/>
        <v>269.67340993773422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462.47569680000038</v>
      </c>
      <c r="BF163" s="13">
        <f t="shared" si="167"/>
        <v>104.33370514628203</v>
      </c>
      <c r="BG163" s="20">
        <f t="shared" si="168"/>
        <v>987.19304172310842</v>
      </c>
      <c r="BH163" s="59">
        <f t="shared" si="116"/>
        <v>1280.5263750564418</v>
      </c>
      <c r="BI163" s="59">
        <f ca="1">AVERAGE(OFFSET($BH$3,0,0,'Données projet'!$E$11+1,1))-AVERAGE(OFFSET($H$3,0,0,'Données projet'!$E$11+1,1))</f>
        <v>609.60019207204277</v>
      </c>
      <c r="BJ163" s="59">
        <f t="shared" si="146"/>
        <v>281.42238288764503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66.384681603727358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66.384681603727358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492.80197200000038</v>
      </c>
      <c r="CA163" s="13">
        <f t="shared" si="170"/>
        <v>110.35637600432534</v>
      </c>
      <c r="CB163" s="20">
        <f t="shared" si="171"/>
        <v>1050.5007894408673</v>
      </c>
      <c r="CC163" s="59">
        <f t="shared" si="119"/>
        <v>1343.8341227742005</v>
      </c>
      <c r="CD163" s="59">
        <f ca="1">AVERAGE(OFFSET($CC$3,0,0,'Données projet'!$E$12+1,1))-AVERAGE(OFFSET($H$3,0,0,'Données projet'!$E$12+1,1))</f>
        <v>646.50767193970182</v>
      </c>
      <c r="CE163" s="59">
        <f t="shared" si="148"/>
        <v>297.06786598620607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70.737775479381625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70.737775479381625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-2.8421709430404007E-14</v>
      </c>
      <c r="O164" s="13">
        <f>N164*VLOOKUP('Données projet'!$B$9,Paramètres!$A$1:$I$89,3,0)*VLOOKUP('Données projet'!$B$9,Paramètres!$A$1:$I$89,5,0)</f>
        <v>-2.3942448024172337E-14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360.95100301829234</v>
      </c>
      <c r="T164" s="59">
        <f t="shared" si="142"/>
        <v>249.85163866946402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65.16591776305988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65.16591776305988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1248.9632297205294</v>
      </c>
      <c r="AN164" s="59">
        <f ca="1">AVERAGE(OFFSET($AM$3,0,0,'Données projet'!$E$10+1,1))-AVERAGE(OFFSET($H$3,0,0,'Données projet'!$E$10+1,1))</f>
        <v>581.88778927327667</v>
      </c>
      <c r="AO164" s="59">
        <f t="shared" si="144"/>
        <v>269.67340993773422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470.51005560000038</v>
      </c>
      <c r="BF164" s="13">
        <f t="shared" si="167"/>
        <v>105.93365412079402</v>
      </c>
      <c r="BG164" s="20">
        <f t="shared" si="168"/>
        <v>1003.9727944303836</v>
      </c>
      <c r="BH164" s="59">
        <f t="shared" si="116"/>
        <v>1297.3061277637169</v>
      </c>
      <c r="BI164" s="59">
        <f ca="1">AVERAGE(OFFSET($BH$3,0,0,'Données projet'!$E$11+1,1))-AVERAGE(OFFSET($H$3,0,0,'Données projet'!$E$11+1,1))</f>
        <v>609.60019207204277</v>
      </c>
      <c r="BJ164" s="59">
        <f t="shared" si="146"/>
        <v>281.42238288764503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65.082918488135917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65.082918488135917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501.36317400000041</v>
      </c>
      <c r="CA164" s="13">
        <f t="shared" si="170"/>
        <v>112.04868215190658</v>
      </c>
      <c r="CB164" s="20">
        <f t="shared" si="171"/>
        <v>1068.3589827979044</v>
      </c>
      <c r="CC164" s="59">
        <f t="shared" si="119"/>
        <v>1361.6923161312377</v>
      </c>
      <c r="CD164" s="59">
        <f ca="1">AVERAGE(OFFSET($CC$3,0,0,'Données projet'!$E$12+1,1))-AVERAGE(OFFSET($H$3,0,0,'Données projet'!$E$12+1,1))</f>
        <v>646.50767193970182</v>
      </c>
      <c r="CE164" s="59">
        <f t="shared" si="148"/>
        <v>297.06786598620607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69.3506508480137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69.3506508480137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-2.8421709430404007E-14</v>
      </c>
      <c r="O165" s="13">
        <f>N165*VLOOKUP('Données projet'!$B$9,Paramètres!$A$1:$I$89,3,0)*VLOOKUP('Données projet'!$B$9,Paramètres!$A$1:$I$89,5,0)</f>
        <v>-2.3942448024172337E-14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360.95100301829234</v>
      </c>
      <c r="T165" s="59">
        <f t="shared" si="142"/>
        <v>249.85163866946402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63.888053863011393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63.888053863011393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1264.9280552830173</v>
      </c>
      <c r="AN165" s="59">
        <f ca="1">AVERAGE(OFFSET($AM$3,0,0,'Données projet'!$E$10+1,1))-AVERAGE(OFFSET($H$3,0,0,'Données projet'!$E$10+1,1))</f>
        <v>581.88778927327667</v>
      </c>
      <c r="AO165" s="59">
        <f t="shared" si="144"/>
        <v>269.67340993773422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478.54441440000033</v>
      </c>
      <c r="BF165" s="13">
        <f t="shared" si="167"/>
        <v>107.53042598566002</v>
      </c>
      <c r="BG165" s="20">
        <f t="shared" si="168"/>
        <v>1020.7470136716917</v>
      </c>
      <c r="BH165" s="59">
        <f t="shared" si="116"/>
        <v>1314.080347005025</v>
      </c>
      <c r="BI165" s="59">
        <f ca="1">AVERAGE(OFFSET($BH$3,0,0,'Données projet'!$E$11+1,1))-AVERAGE(OFFSET($H$3,0,0,'Données projet'!$E$11+1,1))</f>
        <v>609.60019207204277</v>
      </c>
      <c r="BJ165" s="59">
        <f t="shared" si="146"/>
        <v>281.42238288764503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63.806682153244132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63.806682153244132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509.92437600000034</v>
      </c>
      <c r="CA165" s="13">
        <f t="shared" si="170"/>
        <v>113.73762779095213</v>
      </c>
      <c r="CB165" s="20">
        <f t="shared" si="171"/>
        <v>1086.211323269242</v>
      </c>
      <c r="CC165" s="59">
        <f t="shared" si="119"/>
        <v>1379.5446566025753</v>
      </c>
      <c r="CD165" s="59">
        <f ca="1">AVERAGE(OFFSET($CC$3,0,0,'Données projet'!$E$12+1,1))-AVERAGE(OFFSET($H$3,0,0,'Données projet'!$E$12+1,1))</f>
        <v>646.50767193970182</v>
      </c>
      <c r="CE165" s="59">
        <f t="shared" si="148"/>
        <v>297.06786598620607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67.990726884604413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67.990726884604413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-2.8421709430404007E-14</v>
      </c>
      <c r="O166" s="13">
        <f>N166*VLOOKUP('Données projet'!$B$9,Paramètres!$A$1:$I$89,3,0)*VLOOKUP('Données projet'!$B$9,Paramètres!$A$1:$I$89,5,0)</f>
        <v>-2.3942448024172337E-14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360.95100301829234</v>
      </c>
      <c r="T166" s="59">
        <f t="shared" si="142"/>
        <v>249.85163866946402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62.635248094622838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62.635248094622838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1280.8876876499742</v>
      </c>
      <c r="AN166" s="59">
        <f ca="1">AVERAGE(OFFSET($AM$3,0,0,'Données projet'!$E$10+1,1))-AVERAGE(OFFSET($H$3,0,0,'Données projet'!$E$10+1,1))</f>
        <v>581.88778927327667</v>
      </c>
      <c r="AO166" s="59">
        <f t="shared" si="144"/>
        <v>269.67340993773422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486.57877320000034</v>
      </c>
      <c r="BF166" s="13">
        <f t="shared" si="167"/>
        <v>109.12408023825806</v>
      </c>
      <c r="BG166" s="20">
        <f t="shared" si="168"/>
        <v>1037.5158030716334</v>
      </c>
      <c r="BH166" s="59">
        <f t="shared" si="116"/>
        <v>1330.8491364049667</v>
      </c>
      <c r="BI166" s="59">
        <f ca="1">AVERAGE(OFFSET($BH$3,0,0,'Données projet'!$E$11+1,1))-AVERAGE(OFFSET($H$3,0,0,'Données projet'!$E$11+1,1))</f>
        <v>609.60019207204277</v>
      </c>
      <c r="BJ166" s="59">
        <f t="shared" si="146"/>
        <v>281.42238288764503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62.555472034452272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62.555472034452272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518.48557800000037</v>
      </c>
      <c r="CA166" s="13">
        <f t="shared" si="170"/>
        <v>115.42327585333055</v>
      </c>
      <c r="CB166" s="20">
        <f t="shared" si="171"/>
        <v>1104.0579204612179</v>
      </c>
      <c r="CC166" s="59">
        <f t="shared" si="119"/>
        <v>1397.3912537945512</v>
      </c>
      <c r="CD166" s="59">
        <f ca="1">AVERAGE(OFFSET($CC$3,0,0,'Données projet'!$E$12+1,1))-AVERAGE(OFFSET($H$3,0,0,'Données projet'!$E$12+1,1))</f>
        <v>646.50767193970182</v>
      </c>
      <c r="CE166" s="59">
        <f t="shared" si="148"/>
        <v>297.06786598620607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66.657470200645875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66.657470200645875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-2.8421709430404007E-14</v>
      </c>
      <c r="O167" s="13">
        <f>N167*VLOOKUP('Données projet'!$B$9,Paramètres!$A$1:$I$89,3,0)*VLOOKUP('Données projet'!$B$9,Paramètres!$A$1:$I$89,5,0)</f>
        <v>-2.3942448024172337E-14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360.95100301829234</v>
      </c>
      <c r="T167" s="59">
        <f t="shared" si="142"/>
        <v>249.85163866946402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61.407009083216316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61.407009083216316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1296.8422224692124</v>
      </c>
      <c r="AN167" s="59">
        <f ca="1">AVERAGE(OFFSET($AM$3,0,0,'Données projet'!$E$10+1,1))-AVERAGE(OFFSET($H$3,0,0,'Données projet'!$E$10+1,1))</f>
        <v>581.88778927327667</v>
      </c>
      <c r="AO167" s="59">
        <f t="shared" si="144"/>
        <v>269.67340993773422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494.61313200000029</v>
      </c>
      <c r="BF167" s="13">
        <f t="shared" si="167"/>
        <v>110.71467429849332</v>
      </c>
      <c r="BG167" s="20">
        <f t="shared" si="168"/>
        <v>1054.2792626365431</v>
      </c>
      <c r="BH167" s="59">
        <f t="shared" si="116"/>
        <v>1347.6125959698763</v>
      </c>
      <c r="BI167" s="59">
        <f ca="1">AVERAGE(OFFSET($BH$3,0,0,'Données projet'!$E$11+1,1))-AVERAGE(OFFSET($H$3,0,0,'Données projet'!$E$11+1,1))</f>
        <v>609.60019207204277</v>
      </c>
      <c r="BJ167" s="59">
        <f t="shared" si="146"/>
        <v>281.42238288764503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77.499234080856539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77.499234080856539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527.04678000000035</v>
      </c>
      <c r="CA167" s="13">
        <f t="shared" si="170"/>
        <v>117.10568707351568</v>
      </c>
      <c r="CB167" s="20">
        <f t="shared" si="171"/>
        <v>1121.8988801530404</v>
      </c>
      <c r="CC167" s="59">
        <f t="shared" si="119"/>
        <v>1415.2322134863737</v>
      </c>
      <c r="CD167" s="59">
        <f ca="1">AVERAGE(OFFSET($CC$3,0,0,'Données projet'!$E$12+1,1))-AVERAGE(OFFSET($H$3,0,0,'Données projet'!$E$12+1,1))</f>
        <v>646.50767193970182</v>
      </c>
      <c r="CE167" s="59">
        <f t="shared" si="148"/>
        <v>297.06786598620607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82.581151069765184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82.581151069765184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-2.8421709430404007E-14</v>
      </c>
      <c r="O168" s="13">
        <f>N168*VLOOKUP('Données projet'!$B$9,Paramètres!$A$1:$I$89,3,0)*VLOOKUP('Données projet'!$B$9,Paramètres!$A$1:$I$89,5,0)</f>
        <v>-2.3942448024172337E-14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360.95100301829234</v>
      </c>
      <c r="T168" s="59">
        <f t="shared" si="142"/>
        <v>249.85163866946402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60.202855089671651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60.202855089671651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1200.3247571944735</v>
      </c>
      <c r="AN168" s="59">
        <f ca="1">AVERAGE(OFFSET($AM$3,0,0,'Données projet'!$E$10+1,1))-AVERAGE(OFFSET($H$3,0,0,'Données projet'!$E$10+1,1))</f>
        <v>581.88778927327667</v>
      </c>
      <c r="AO168" s="59">
        <f t="shared" si="144"/>
        <v>269.67340993773422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446.04917760000041</v>
      </c>
      <c r="BF168" s="13">
        <f t="shared" si="167"/>
        <v>101.05240560162805</v>
      </c>
      <c r="BG168" s="20">
        <f t="shared" si="168"/>
        <v>952.8685907428362</v>
      </c>
      <c r="BH168" s="59">
        <f t="shared" si="116"/>
        <v>1246.2019240761695</v>
      </c>
      <c r="BI168" s="59">
        <f ca="1">AVERAGE(OFFSET($BH$3,0,0,'Données projet'!$E$11+1,1))-AVERAGE(OFFSET($H$3,0,0,'Données projet'!$E$11+1,1))</f>
        <v>609.60019207204277</v>
      </c>
      <c r="BJ168" s="59">
        <f t="shared" si="146"/>
        <v>281.42238288764503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75.979521370396213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75.979521370396213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475.29830400000037</v>
      </c>
      <c r="CA168" s="13">
        <f t="shared" si="170"/>
        <v>106.88566320039537</v>
      </c>
      <c r="CB168" s="20">
        <f t="shared" si="171"/>
        <v>1013.9704095406892</v>
      </c>
      <c r="CC168" s="59">
        <f t="shared" si="119"/>
        <v>1307.3037428740224</v>
      </c>
      <c r="CD168" s="59">
        <f ca="1">AVERAGE(OFFSET($CC$3,0,0,'Données projet'!$E$12+1,1))-AVERAGE(OFFSET($H$3,0,0,'Données projet'!$E$12+1,1))</f>
        <v>646.50767193970182</v>
      </c>
      <c r="CE168" s="59">
        <f t="shared" si="148"/>
        <v>297.06786598620607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80.961785066815665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80.961785066815665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-2.8421709430404007E-14</v>
      </c>
      <c r="O169" s="13">
        <f>N169*VLOOKUP('Données projet'!$B$9,Paramètres!$A$1:$I$89,3,0)*VLOOKUP('Données projet'!$B$9,Paramètres!$A$1:$I$89,5,0)</f>
        <v>-2.3942448024172337E-14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360.95100301829234</v>
      </c>
      <c r="T169" s="59">
        <f t="shared" si="142"/>
        <v>249.85163866946402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59.022313821478981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59.022313821478981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1216.5009478137279</v>
      </c>
      <c r="AN169" s="59">
        <f ca="1">AVERAGE(OFFSET($AM$3,0,0,'Données projet'!$E$10+1,1))-AVERAGE(OFFSET($H$3,0,0,'Données projet'!$E$10+1,1))</f>
        <v>581.88778927327667</v>
      </c>
      <c r="AO169" s="59">
        <f t="shared" si="144"/>
        <v>269.67340993773422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454.1815512000004</v>
      </c>
      <c r="BF169" s="13">
        <f t="shared" si="167"/>
        <v>102.67862436191818</v>
      </c>
      <c r="BG169" s="20">
        <f t="shared" si="168"/>
        <v>969.8648057703416</v>
      </c>
      <c r="BH169" s="59">
        <f t="shared" si="116"/>
        <v>1263.198139103675</v>
      </c>
      <c r="BI169" s="59">
        <f ca="1">AVERAGE(OFFSET($BH$3,0,0,'Données projet'!$E$11+1,1))-AVERAGE(OFFSET($H$3,0,0,'Données projet'!$E$11+1,1))</f>
        <v>609.60019207204277</v>
      </c>
      <c r="BJ169" s="59">
        <f t="shared" si="146"/>
        <v>281.42238288764503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74.489609299254795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74.489609299254795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483.96394800000041</v>
      </c>
      <c r="CA169" s="13">
        <f t="shared" si="170"/>
        <v>108.6057555590847</v>
      </c>
      <c r="CB169" s="20">
        <f t="shared" si="171"/>
        <v>1032.0589003654065</v>
      </c>
      <c r="CC169" s="59">
        <f t="shared" si="119"/>
        <v>1325.3922336987398</v>
      </c>
      <c r="CD169" s="59">
        <f ca="1">AVERAGE(OFFSET($CC$3,0,0,'Données projet'!$E$12+1,1))-AVERAGE(OFFSET($H$3,0,0,'Données projet'!$E$12+1,1))</f>
        <v>646.50767193970182</v>
      </c>
      <c r="CE169" s="59">
        <f t="shared" si="148"/>
        <v>297.06786598620607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79.374173843468256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79.374173843468256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-2.8421709430404007E-14</v>
      </c>
      <c r="O170" s="13">
        <f>N170*VLOOKUP('Données projet'!$B$9,Paramètres!$A$1:$I$89,3,0)*VLOOKUP('Données projet'!$B$9,Paramètres!$A$1:$I$89,5,0)</f>
        <v>-2.3942448024172337E-14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360.95100301829234</v>
      </c>
      <c r="T170" s="59">
        <f t="shared" si="142"/>
        <v>249.85163866946402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57.864922247496501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57.864922247496501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1232.6714981046503</v>
      </c>
      <c r="AN170" s="59">
        <f ca="1">AVERAGE(OFFSET($AM$3,0,0,'Données projet'!$E$10+1,1))-AVERAGE(OFFSET($H$3,0,0,'Données projet'!$E$10+1,1))</f>
        <v>581.88778927327667</v>
      </c>
      <c r="AO170" s="59">
        <f t="shared" si="144"/>
        <v>269.67340993773422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462.31392480000034</v>
      </c>
      <c r="BF170" s="13">
        <f t="shared" si="167"/>
        <v>104.30145708432539</v>
      </c>
      <c r="BG170" s="20">
        <f t="shared" si="168"/>
        <v>986.85512344853396</v>
      </c>
      <c r="BH170" s="59">
        <f t="shared" si="116"/>
        <v>1280.1884567818672</v>
      </c>
      <c r="BI170" s="59">
        <f ca="1">AVERAGE(OFFSET($BH$3,0,0,'Données projet'!$E$11+1,1))-AVERAGE(OFFSET($H$3,0,0,'Données projet'!$E$11+1,1))</f>
        <v>609.60019207204277</v>
      </c>
      <c r="BJ170" s="59">
        <f t="shared" si="146"/>
        <v>281.42238288764503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73.028913495071833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73.028913495071833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492.6295920000004</v>
      </c>
      <c r="CA170" s="13">
        <f t="shared" si="170"/>
        <v>110.3222664206035</v>
      </c>
      <c r="CB170" s="20">
        <f t="shared" si="171"/>
        <v>1050.1411534158851</v>
      </c>
      <c r="CC170" s="59">
        <f t="shared" si="119"/>
        <v>1343.4744867492184</v>
      </c>
      <c r="CD170" s="59">
        <f ca="1">AVERAGE(OFFSET($CC$3,0,0,'Données projet'!$E$12+1,1))-AVERAGE(OFFSET($H$3,0,0,'Données projet'!$E$12+1,1))</f>
        <v>646.50767193970182</v>
      </c>
      <c r="CE170" s="59">
        <f t="shared" si="148"/>
        <v>297.06786598620607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77.817694707863453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77.817694707863453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-2.8421709430404007E-14</v>
      </c>
      <c r="O171" s="13">
        <f>N171*VLOOKUP('Données projet'!$B$9,Paramètres!$A$1:$I$89,3,0)*VLOOKUP('Données projet'!$B$9,Paramètres!$A$1:$I$89,5,0)</f>
        <v>-2.3942448024172337E-14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360.95100301829234</v>
      </c>
      <c r="T171" s="59">
        <f t="shared" si="142"/>
        <v>249.85163866946402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56.730226416340663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56.730226416340663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1248.8365187309375</v>
      </c>
      <c r="AN171" s="59">
        <f ca="1">AVERAGE(OFFSET($AM$3,0,0,'Données projet'!$E$10+1,1))-AVERAGE(OFFSET($H$3,0,0,'Données projet'!$E$10+1,1))</f>
        <v>581.88778927327667</v>
      </c>
      <c r="AO171" s="59">
        <f t="shared" si="144"/>
        <v>269.67340993773422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470.44629840000033</v>
      </c>
      <c r="BF171" s="13">
        <f t="shared" si="167"/>
        <v>105.92097020318585</v>
      </c>
      <c r="BG171" s="20">
        <f t="shared" si="168"/>
        <v>1003.8396594838824</v>
      </c>
      <c r="BH171" s="59">
        <f t="shared" si="116"/>
        <v>1297.1729928172158</v>
      </c>
      <c r="BI171" s="59">
        <f ca="1">AVERAGE(OFFSET($BH$3,0,0,'Données projet'!$E$11+1,1))-AVERAGE(OFFSET($H$3,0,0,'Données projet'!$E$11+1,1))</f>
        <v>609.60019207204277</v>
      </c>
      <c r="BJ171" s="59">
        <f t="shared" si="146"/>
        <v>281.42238288764503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71.596861044672423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71.596861044672423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501.29523600000039</v>
      </c>
      <c r="CA171" s="13">
        <f t="shared" si="170"/>
        <v>112.03526605421492</v>
      </c>
      <c r="CB171" s="20">
        <f t="shared" si="171"/>
        <v>1068.2172910777583</v>
      </c>
      <c r="CC171" s="59">
        <f t="shared" si="119"/>
        <v>1361.5506244110916</v>
      </c>
      <c r="CD171" s="59">
        <f ca="1">AVERAGE(OFFSET($CC$3,0,0,'Données projet'!$E$12+1,1))-AVERAGE(OFFSET($H$3,0,0,'Données projet'!$E$12+1,1))</f>
        <v>646.50767193970182</v>
      </c>
      <c r="CE171" s="59">
        <f t="shared" si="148"/>
        <v>297.06786598620607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76.291737178749329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76.291737178749329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-2.8421709430404007E-14</v>
      </c>
      <c r="O172" s="13">
        <f>N172*VLOOKUP('Données projet'!$B$9,Paramètres!$A$1:$I$89,3,0)*VLOOKUP('Données projet'!$B$9,Paramètres!$A$1:$I$89,5,0)</f>
        <v>-2.3942448024172337E-14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360.95100301829234</v>
      </c>
      <c r="T172" s="59">
        <f t="shared" si="142"/>
        <v>249.85163866946402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55.617781278337674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55.617781278337674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1264.9961163111041</v>
      </c>
      <c r="AN172" s="59">
        <f ca="1">AVERAGE(OFFSET($AM$3,0,0,'Données projet'!$E$10+1,1))-AVERAGE(OFFSET($H$3,0,0,'Données projet'!$E$10+1,1))</f>
        <v>581.88778927327667</v>
      </c>
      <c r="AO172" s="59">
        <f t="shared" si="144"/>
        <v>269.67340993773422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478.57867200000032</v>
      </c>
      <c r="BF172" s="13">
        <f t="shared" si="167"/>
        <v>107.53722772440642</v>
      </c>
      <c r="BG172" s="20">
        <f t="shared" si="168"/>
        <v>1020.8185253533417</v>
      </c>
      <c r="BH172" s="59">
        <f t="shared" si="116"/>
        <v>1314.151858686675</v>
      </c>
      <c r="BI172" s="59">
        <f ca="1">AVERAGE(OFFSET($BH$3,0,0,'Données projet'!$E$11+1,1))-AVERAGE(OFFSET($H$3,0,0,'Données projet'!$E$11+1,1))</f>
        <v>609.60019207204277</v>
      </c>
      <c r="BJ172" s="59">
        <f t="shared" si="146"/>
        <v>281.42238288764503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70.192890269359609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70.192890269359609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509.96088000000043</v>
      </c>
      <c r="CA172" s="13">
        <f t="shared" si="170"/>
        <v>113.74482216057152</v>
      </c>
      <c r="CB172" s="20">
        <f t="shared" si="171"/>
        <v>1086.2874312629961</v>
      </c>
      <c r="CC172" s="59">
        <f t="shared" si="119"/>
        <v>1379.6207645963293</v>
      </c>
      <c r="CD172" s="59">
        <f ca="1">AVERAGE(OFFSET($CC$3,0,0,'Données projet'!$E$12+1,1))-AVERAGE(OFFSET($H$3,0,0,'Données projet'!$E$12+1,1))</f>
        <v>646.50767193970182</v>
      </c>
      <c r="CE172" s="59">
        <f t="shared" si="148"/>
        <v>297.06786598620607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74.795702746038941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74.795702746038941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-2.8421709430404007E-14</v>
      </c>
      <c r="O173" s="13">
        <f>N173*VLOOKUP('Données projet'!$B$9,Paramètres!$A$1:$I$89,3,0)*VLOOKUP('Données projet'!$B$9,Paramètres!$A$1:$I$89,5,0)</f>
        <v>-2.3942448024172337E-14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360.95100301829234</v>
      </c>
      <c r="T173" s="59">
        <f t="shared" si="142"/>
        <v>249.85163866946402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54.527150510966386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54.527150510966386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1281.15039363253</v>
      </c>
      <c r="AN173" s="59">
        <f ca="1">AVERAGE(OFFSET($AM$3,0,0,'Données projet'!$E$10+1,1))-AVERAGE(OFFSET($H$3,0,0,'Données projet'!$E$10+1,1))</f>
        <v>581.88778927327667</v>
      </c>
      <c r="AO173" s="59">
        <f t="shared" si="144"/>
        <v>269.67340993773422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486.71104560000038</v>
      </c>
      <c r="BF173" s="13">
        <f t="shared" si="167"/>
        <v>109.15029135396269</v>
      </c>
      <c r="BG173" s="20">
        <f t="shared" si="168"/>
        <v>1037.7918285281523</v>
      </c>
      <c r="BH173" s="59">
        <f t="shared" si="116"/>
        <v>1331.1251618614856</v>
      </c>
      <c r="BI173" s="59">
        <f ca="1">AVERAGE(OFFSET($BH$3,0,0,'Données projet'!$E$11+1,1))-AVERAGE(OFFSET($H$3,0,0,'Données projet'!$E$11+1,1))</f>
        <v>609.60019207204277</v>
      </c>
      <c r="BJ173" s="59">
        <f t="shared" si="146"/>
        <v>281.42238288764503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68.816450504613059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68.816450504613059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518.62652400000036</v>
      </c>
      <c r="CA173" s="13">
        <f t="shared" si="170"/>
        <v>115.45100000763091</v>
      </c>
      <c r="CB173" s="20">
        <f t="shared" si="171"/>
        <v>1104.3516876466244</v>
      </c>
      <c r="CC173" s="59">
        <f t="shared" si="119"/>
        <v>1397.6850209799577</v>
      </c>
      <c r="CD173" s="59">
        <f ca="1">AVERAGE(OFFSET($CC$3,0,0,'Données projet'!$E$12+1,1))-AVERAGE(OFFSET($H$3,0,0,'Données projet'!$E$12+1,1))</f>
        <v>646.50767193970182</v>
      </c>
      <c r="CE173" s="59">
        <f t="shared" si="148"/>
        <v>297.06786598620607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73.329004636063104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73.329004636063104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-2.8421709430404007E-14</v>
      </c>
      <c r="O174" s="13">
        <f>N174*VLOOKUP('Données projet'!$B$9,Paramètres!$A$1:$I$89,3,0)*VLOOKUP('Données projet'!$B$9,Paramètres!$A$1:$I$89,5,0)</f>
        <v>-2.3942448024172337E-14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360.95100301829234</v>
      </c>
      <c r="T174" s="59">
        <f t="shared" si="142"/>
        <v>249.85163866946402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53.457906347724162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53.457906347724162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1297.299449850796</v>
      </c>
      <c r="AN174" s="59">
        <f ca="1">AVERAGE(OFFSET($AM$3,0,0,'Données projet'!$E$10+1,1))-AVERAGE(OFFSET($H$3,0,0,'Données projet'!$E$10+1,1))</f>
        <v>581.88778927327667</v>
      </c>
      <c r="AO174" s="59">
        <f t="shared" si="144"/>
        <v>269.67340993773422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494.84341920000037</v>
      </c>
      <c r="BF174" s="13">
        <f t="shared" si="167"/>
        <v>110.76022061756538</v>
      </c>
      <c r="BG174" s="20">
        <f t="shared" si="168"/>
        <v>1054.7596726822603</v>
      </c>
      <c r="BH174" s="59">
        <f t="shared" si="116"/>
        <v>1348.0930060155936</v>
      </c>
      <c r="BI174" s="59">
        <f ca="1">AVERAGE(OFFSET($BH$3,0,0,'Données projet'!$E$11+1,1))-AVERAGE(OFFSET($H$3,0,0,'Données projet'!$E$11+1,1))</f>
        <v>609.60019207204277</v>
      </c>
      <c r="BJ174" s="59">
        <f t="shared" si="146"/>
        <v>281.42238288764503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67.46700188410783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67.46700188410783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527.2921680000004</v>
      </c>
      <c r="CA174" s="13">
        <f t="shared" si="170"/>
        <v>117.15386255722979</v>
      </c>
      <c r="CB174" s="20">
        <f t="shared" si="171"/>
        <v>1122.4101698871759</v>
      </c>
      <c r="CC174" s="59">
        <f t="shared" si="119"/>
        <v>1415.7435032205092</v>
      </c>
      <c r="CD174" s="59">
        <f ca="1">AVERAGE(OFFSET($CC$3,0,0,'Données projet'!$E$12+1,1))-AVERAGE(OFFSET($H$3,0,0,'Données projet'!$E$12+1,1))</f>
        <v>646.50767193970182</v>
      </c>
      <c r="CE174" s="59">
        <f t="shared" si="148"/>
        <v>297.06786598620607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71.891067581426384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71.891067581426384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-2.8421709430404007E-14</v>
      </c>
      <c r="O175" s="13">
        <f>N175*VLOOKUP('Données projet'!$B$9,Paramètres!$A$1:$I$89,3,0)*VLOOKUP('Données projet'!$B$9,Paramètres!$A$1:$I$89,5,0)</f>
        <v>-2.3942448024172337E-14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360.95100301829234</v>
      </c>
      <c r="T175" s="59">
        <f t="shared" si="142"/>
        <v>249.85163866946402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52.409629410348579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52.409629410348579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1313.4433806755444</v>
      </c>
      <c r="AN175" s="59">
        <f ca="1">AVERAGE(OFFSET($AM$3,0,0,'Données projet'!$E$10+1,1))-AVERAGE(OFFSET($H$3,0,0,'Données projet'!$E$10+1,1))</f>
        <v>581.88778927327667</v>
      </c>
      <c r="AO175" s="59">
        <f t="shared" si="144"/>
        <v>269.67340993773422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502.97579280000042</v>
      </c>
      <c r="BF175" s="13">
        <f t="shared" si="167"/>
        <v>112.36707297223725</v>
      </c>
      <c r="BG175" s="20">
        <f t="shared" si="168"/>
        <v>1071.7221578866472</v>
      </c>
      <c r="BH175" s="59">
        <f t="shared" si="116"/>
        <v>1365.0554912199805</v>
      </c>
      <c r="BI175" s="59">
        <f ca="1">AVERAGE(OFFSET($BH$3,0,0,'Données projet'!$E$11+1,1))-AVERAGE(OFFSET($H$3,0,0,'Données projet'!$E$11+1,1))</f>
        <v>609.60019207204277</v>
      </c>
      <c r="BJ175" s="59">
        <f t="shared" si="146"/>
        <v>281.42238288764503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66.144015127968316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66.144015127968316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535.95781200000044</v>
      </c>
      <c r="CA175" s="13">
        <f t="shared" si="170"/>
        <v>118.85347058310219</v>
      </c>
      <c r="CB175" s="20">
        <f t="shared" si="171"/>
        <v>1140.4629838322371</v>
      </c>
      <c r="CC175" s="59">
        <f t="shared" si="119"/>
        <v>1433.7963171655704</v>
      </c>
      <c r="CD175" s="59">
        <f ca="1">AVERAGE(OFFSET($CC$3,0,0,'Données projet'!$E$12+1,1))-AVERAGE(OFFSET($H$3,0,0,'Données projet'!$E$12+1,1))</f>
        <v>646.50767193970182</v>
      </c>
      <c r="CE175" s="59">
        <f t="shared" si="148"/>
        <v>297.06786598620607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70.481327595376086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70.481327595376086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-2.8421709430404007E-14</v>
      </c>
      <c r="O176" s="13">
        <f>N176*VLOOKUP('Données projet'!$B$9,Paramètres!$A$1:$I$89,3,0)*VLOOKUP('Données projet'!$B$9,Paramètres!$A$1:$I$89,5,0)</f>
        <v>-2.3942448024172337E-14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360.95100301829234</v>
      </c>
      <c r="T176" s="59">
        <f t="shared" si="142"/>
        <v>249.85163866946402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51.381908544329136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51.381908544329136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1329.5822785439771</v>
      </c>
      <c r="AN176" s="59">
        <f ca="1">AVERAGE(OFFSET($AM$3,0,0,'Données projet'!$E$10+1,1))-AVERAGE(OFFSET($H$3,0,0,'Données projet'!$E$10+1,1))</f>
        <v>581.88778927327667</v>
      </c>
      <c r="AO176" s="59">
        <f t="shared" si="144"/>
        <v>269.67340993773422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511.10816640000047</v>
      </c>
      <c r="BF176" s="13">
        <f t="shared" si="167"/>
        <v>113.97090391046954</v>
      </c>
      <c r="BG176" s="20">
        <f t="shared" si="168"/>
        <v>1088.6793807907352</v>
      </c>
      <c r="BH176" s="59">
        <f t="shared" si="116"/>
        <v>1382.0127141240685</v>
      </c>
      <c r="BI176" s="59">
        <f ca="1">AVERAGE(OFFSET($BH$3,0,0,'Données projet'!$E$11+1,1))-AVERAGE(OFFSET($H$3,0,0,'Données projet'!$E$11+1,1))</f>
        <v>609.60019207204277</v>
      </c>
      <c r="BJ176" s="59">
        <f t="shared" si="146"/>
        <v>281.42238288764503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64.846971335174459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64.846971335174459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544.62345600000049</v>
      </c>
      <c r="CA176" s="13">
        <f t="shared" si="170"/>
        <v>120.54988278104692</v>
      </c>
      <c r="CB176" s="20">
        <f t="shared" si="171"/>
        <v>1158.510231710324</v>
      </c>
      <c r="CC176" s="59">
        <f t="shared" si="119"/>
        <v>1451.8435650436572</v>
      </c>
      <c r="CD176" s="59">
        <f ca="1">AVERAGE(OFFSET($CC$3,0,0,'Données projet'!$E$12+1,1))-AVERAGE(OFFSET($H$3,0,0,'Données projet'!$E$12+1,1))</f>
        <v>646.50767193970182</v>
      </c>
      <c r="CE176" s="59">
        <f t="shared" si="148"/>
        <v>297.06786598620607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69.099231750595749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69.099231750595749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-2.8421709430404007E-14</v>
      </c>
      <c r="O177" s="13">
        <f>N177*VLOOKUP('Données projet'!$B$9,Paramètres!$A$1:$I$89,3,0)*VLOOKUP('Données projet'!$B$9,Paramètres!$A$1:$I$89,5,0)</f>
        <v>-2.3942448024172337E-14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360.95100301829234</v>
      </c>
      <c r="T177" s="59">
        <f t="shared" si="142"/>
        <v>249.85163866946402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50.374340657644495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50.374340657644495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1345.7162327830017</v>
      </c>
      <c r="AN177" s="59">
        <f ca="1">AVERAGE(OFFSET($AM$3,0,0,'Données projet'!$E$10+1,1))-AVERAGE(OFFSET($H$3,0,0,'Données projet'!$E$10+1,1))</f>
        <v>581.88778927327667</v>
      </c>
      <c r="AO177" s="59">
        <f t="shared" si="144"/>
        <v>269.67340993773422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519.24054000000058</v>
      </c>
      <c r="BF177" s="13">
        <f t="shared" si="167"/>
        <v>115.57176705756082</v>
      </c>
      <c r="BG177" s="20">
        <f t="shared" si="168"/>
        <v>1105.6314347919194</v>
      </c>
      <c r="BH177" s="59">
        <f t="shared" si="116"/>
        <v>1398.9647681252527</v>
      </c>
      <c r="BI177" s="59">
        <f ca="1">AVERAGE(OFFSET($BH$3,0,0,'Données projet'!$E$11+1,1))-AVERAGE(OFFSET($H$3,0,0,'Données projet'!$E$11+1,1))</f>
        <v>609.60019207204277</v>
      </c>
      <c r="BJ177" s="59">
        <f t="shared" si="146"/>
        <v>281.42238288764503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121.86547070273599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121.86547070273599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553.28910000000053</v>
      </c>
      <c r="CA177" s="13">
        <f t="shared" si="170"/>
        <v>122.24315587188718</v>
      </c>
      <c r="CB177" s="20">
        <f t="shared" si="171"/>
        <v>1176.5520123102044</v>
      </c>
      <c r="CC177" s="59">
        <f t="shared" si="119"/>
        <v>1469.8853456435377</v>
      </c>
      <c r="CD177" s="59">
        <f ca="1">AVERAGE(OFFSET($CC$3,0,0,'Données projet'!$E$12+1,1))-AVERAGE(OFFSET($H$3,0,0,'Données projet'!$E$12+1,1))</f>
        <v>646.50767193970182</v>
      </c>
      <c r="CE177" s="59">
        <f t="shared" si="148"/>
        <v>297.06786598620607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129.85664910947281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129.85664910947281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-2.8421709430404007E-14</v>
      </c>
      <c r="O178" s="13">
        <f>N178*VLOOKUP('Données projet'!$B$9,Paramètres!$A$1:$I$89,3,0)*VLOOKUP('Données projet'!$B$9,Paramètres!$A$1:$I$89,5,0)</f>
        <v>-2.3942448024172337E-14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360.95100301829234</v>
      </c>
      <c r="T178" s="59">
        <f t="shared" si="142"/>
        <v>249.85163866946402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49.386530562662017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49.386530562662017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948.76017205738299</v>
      </c>
      <c r="AN178" s="59">
        <f ca="1">AVERAGE(OFFSET($AM$3,0,0,'Données projet'!$E$10+1,1))-AVERAGE(OFFSET($H$3,0,0,'Données projet'!$E$10+1,1))</f>
        <v>581.88778927327667</v>
      </c>
      <c r="AO178" s="59">
        <f t="shared" si="144"/>
        <v>269.67340993773422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319.9913600000005</v>
      </c>
      <c r="BF178" s="13">
        <f t="shared" si="167"/>
        <v>75.351555939975256</v>
      </c>
      <c r="BG178" s="20">
        <f t="shared" si="168"/>
        <v>688.55557859545763</v>
      </c>
      <c r="BH178" s="59">
        <f t="shared" si="116"/>
        <v>981.888911928791</v>
      </c>
      <c r="BI178" s="59">
        <f ca="1">AVERAGE(OFFSET($BH$3,0,0,'Données projet'!$E$11+1,1))-AVERAGE(OFFSET($H$3,0,0,'Données projet'!$E$11+1,1))</f>
        <v>609.60019207204277</v>
      </c>
      <c r="BJ178" s="59">
        <f t="shared" si="146"/>
        <v>281.42238288764503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119.47576315285293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119.47576315285293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340.97440000000057</v>
      </c>
      <c r="CA178" s="13">
        <f t="shared" si="170"/>
        <v>79.70123008824433</v>
      </c>
      <c r="CB178" s="20">
        <f t="shared" si="171"/>
        <v>732.67672240369313</v>
      </c>
      <c r="CC178" s="59">
        <f t="shared" si="119"/>
        <v>1026.0100557370265</v>
      </c>
      <c r="CD178" s="59">
        <f ca="1">AVERAGE(OFFSET($CC$3,0,0,'Données projet'!$E$12+1,1))-AVERAGE(OFFSET($H$3,0,0,'Données projet'!$E$12+1,1))</f>
        <v>646.50767193970182</v>
      </c>
      <c r="CE178" s="59">
        <f t="shared" si="148"/>
        <v>297.06786598620607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127.31023942517119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127.31023942517119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-2.8421709430404007E-14</v>
      </c>
      <c r="O179" s="13">
        <f>N179*VLOOKUP('Données projet'!$B$9,Paramètres!$A$1:$I$89,3,0)*VLOOKUP('Données projet'!$B$9,Paramètres!$A$1:$I$89,5,0)</f>
        <v>-2.3942448024172337E-14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360.95100301829234</v>
      </c>
      <c r="T179" s="59">
        <f t="shared" si="142"/>
        <v>249.85163866946402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48.418090821137476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48.418090821137476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959.02378718332648</v>
      </c>
      <c r="AN179" s="59">
        <f ca="1">AVERAGE(OFFSET($AM$3,0,0,'Données projet'!$E$10+1,1))-AVERAGE(OFFSET($H$3,0,0,'Données projet'!$E$10+1,1))</f>
        <v>581.88778927327667</v>
      </c>
      <c r="AO179" s="59">
        <f t="shared" si="144"/>
        <v>269.67340993773422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325.11731200000048</v>
      </c>
      <c r="BF179" s="13">
        <f t="shared" si="167"/>
        <v>76.417124812311442</v>
      </c>
      <c r="BG179" s="20">
        <f t="shared" si="168"/>
        <v>699.33914411477656</v>
      </c>
      <c r="BH179" s="59">
        <f t="shared" si="116"/>
        <v>992.67247744810993</v>
      </c>
      <c r="BI179" s="59">
        <f ca="1">AVERAGE(OFFSET($BH$3,0,0,'Données projet'!$E$11+1,1))-AVERAGE(OFFSET($H$3,0,0,'Données projet'!$E$11+1,1))</f>
        <v>609.60019207204277</v>
      </c>
      <c r="BJ179" s="59">
        <f t="shared" si="146"/>
        <v>281.42238288764503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117.1329163104454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117.1329163104454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346.43648000000053</v>
      </c>
      <c r="CA179" s="13">
        <f t="shared" si="170"/>
        <v>80.828309002667666</v>
      </c>
      <c r="CB179" s="20">
        <f t="shared" si="171"/>
        <v>744.15284084631367</v>
      </c>
      <c r="CC179" s="59">
        <f t="shared" si="119"/>
        <v>1037.4861741796469</v>
      </c>
      <c r="CD179" s="59">
        <f ca="1">AVERAGE(OFFSET($CC$3,0,0,'Données projet'!$E$12+1,1))-AVERAGE(OFFSET($H$3,0,0,'Données projet'!$E$12+1,1))</f>
        <v>646.50767193970182</v>
      </c>
      <c r="CE179" s="59">
        <f t="shared" si="148"/>
        <v>297.06786598620607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124.81376328162217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124.81376328162217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-2.8421709430404007E-14</v>
      </c>
      <c r="O180" s="13">
        <f>N180*VLOOKUP('Données projet'!$B$9,Paramètres!$A$1:$I$89,3,0)*VLOOKUP('Données projet'!$B$9,Paramètres!$A$1:$I$89,5,0)</f>
        <v>-2.3942448024172337E-14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360.95100301829234</v>
      </c>
      <c r="T180" s="59">
        <f t="shared" si="142"/>
        <v>249.85163866946402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47.468641592254315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47.468641592254315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969.28414767576578</v>
      </c>
      <c r="AN180" s="59">
        <f ca="1">AVERAGE(OFFSET($AM$3,0,0,'Données projet'!$E$10+1,1))-AVERAGE(OFFSET($H$3,0,0,'Données projet'!$E$10+1,1))</f>
        <v>581.88778927327667</v>
      </c>
      <c r="AO180" s="59">
        <f t="shared" si="144"/>
        <v>269.67340993773422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330.24326400000052</v>
      </c>
      <c r="BF180" s="13">
        <f t="shared" si="167"/>
        <v>77.480739842301588</v>
      </c>
      <c r="BG180" s="20">
        <f t="shared" si="168"/>
        <v>710.11930669200956</v>
      </c>
      <c r="BH180" s="59">
        <f t="shared" si="116"/>
        <v>1003.4526400253428</v>
      </c>
      <c r="BI180" s="59">
        <f ca="1">AVERAGE(OFFSET($BH$3,0,0,'Données projet'!$E$11+1,1))-AVERAGE(OFFSET($H$3,0,0,'Données projet'!$E$11+1,1))</f>
        <v>609.60019207204277</v>
      </c>
      <c r="BJ180" s="59">
        <f t="shared" si="146"/>
        <v>281.42238288764503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146.09939836254196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146.09939836254196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351.8985600000006</v>
      </c>
      <c r="CA180" s="13">
        <f t="shared" si="170"/>
        <v>81.953321289050805</v>
      </c>
      <c r="CB180" s="20">
        <f t="shared" si="171"/>
        <v>755.62535991176446</v>
      </c>
      <c r="CC180" s="59">
        <f t="shared" si="119"/>
        <v>1048.9586932450977</v>
      </c>
      <c r="CD180" s="59">
        <f ca="1">AVERAGE(OFFSET($CC$3,0,0,'Données projet'!$E$12+1,1))-AVERAGE(OFFSET($H$3,0,0,'Données projet'!$E$12+1,1))</f>
        <v>646.50767193970182</v>
      </c>
      <c r="CE180" s="59">
        <f t="shared" si="148"/>
        <v>297.06786598620607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155.67968677975784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155.67968677975784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-2.8421709430404007E-14</v>
      </c>
      <c r="O181" s="13">
        <f>N181*VLOOKUP('Données projet'!$B$9,Paramètres!$A$1:$I$89,3,0)*VLOOKUP('Données projet'!$B$9,Paramètres!$A$1:$I$89,5,0)</f>
        <v>-2.3942448024172337E-14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360.95100301829234</v>
      </c>
      <c r="T181" s="59">
        <f t="shared" si="142"/>
        <v>249.85163866946402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46.537810483642708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46.537810483642708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755.31916805217793</v>
      </c>
      <c r="AN181" s="59">
        <f ca="1">AVERAGE(OFFSET($AM$3,0,0,'Données projet'!$E$10+1,1))-AVERAGE(OFFSET($H$3,0,0,'Données projet'!$E$10+1,1))</f>
        <v>581.88778927327667</v>
      </c>
      <c r="AO181" s="59">
        <f t="shared" si="144"/>
        <v>269.67340993773422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223.72750400000049</v>
      </c>
      <c r="BF181" s="13">
        <f t="shared" si="167"/>
        <v>54.924246401772898</v>
      </c>
      <c r="BG181" s="20">
        <f t="shared" si="168"/>
        <v>485.31846528308853</v>
      </c>
      <c r="BH181" s="59">
        <f t="shared" si="116"/>
        <v>778.65179861642184</v>
      </c>
      <c r="BI181" s="59">
        <f ca="1">AVERAGE(OFFSET($BH$3,0,0,'Données projet'!$E$11+1,1))-AVERAGE(OFFSET($H$3,0,0,'Données projet'!$E$11+1,1))</f>
        <v>609.60019207204277</v>
      </c>
      <c r="BJ181" s="59">
        <f t="shared" si="146"/>
        <v>281.42238288764503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143.23447827248646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143.23447827248646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238.39816000000053</v>
      </c>
      <c r="CA181" s="13">
        <f t="shared" si="170"/>
        <v>58.09475259380514</v>
      </c>
      <c r="CB181" s="20">
        <f t="shared" si="171"/>
        <v>516.39182276754491</v>
      </c>
      <c r="CC181" s="59">
        <f t="shared" si="119"/>
        <v>809.72515610087817</v>
      </c>
      <c r="CD181" s="59">
        <f ca="1">AVERAGE(OFFSET($CC$3,0,0,'Données projet'!$E$12+1,1))-AVERAGE(OFFSET($H$3,0,0,'Données projet'!$E$12+1,1))</f>
        <v>646.50767193970182</v>
      </c>
      <c r="CE181" s="59">
        <f t="shared" si="148"/>
        <v>297.06786598620607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152.62690307723969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152.62690307723969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-2.8421709430404007E-14</v>
      </c>
      <c r="O182" s="13">
        <f>N182*VLOOKUP('Données projet'!$B$9,Paramètres!$A$1:$I$89,3,0)*VLOOKUP('Données projet'!$B$9,Paramètres!$A$1:$I$89,5,0)</f>
        <v>-2.3942448024172337E-14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360.95100301829234</v>
      </c>
      <c r="T182" s="59">
        <f t="shared" si="142"/>
        <v>249.85163866946402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45.625232405320055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45.625232405320055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761.57012139000085</v>
      </c>
      <c r="AN182" s="59">
        <f ca="1">AVERAGE(OFFSET($AM$3,0,0,'Données projet'!$E$10+1,1))-AVERAGE(OFFSET($H$3,0,0,'Données projet'!$E$10+1,1))</f>
        <v>581.88778927327667</v>
      </c>
      <c r="AO182" s="59">
        <f t="shared" si="144"/>
        <v>269.67340993773422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226.82654800000051</v>
      </c>
      <c r="BF182" s="13">
        <f t="shared" si="167"/>
        <v>55.595953150607471</v>
      </c>
      <c r="BG182" s="20">
        <f t="shared" si="168"/>
        <v>491.88585617064223</v>
      </c>
      <c r="BH182" s="59">
        <f t="shared" si="116"/>
        <v>785.21918950397549</v>
      </c>
      <c r="BI182" s="59">
        <f ca="1">AVERAGE(OFFSET($BH$3,0,0,'Données projet'!$E$11+1,1))-AVERAGE(OFFSET($H$3,0,0,'Données projet'!$E$11+1,1))</f>
        <v>609.60019207204277</v>
      </c>
      <c r="BJ182" s="59">
        <f t="shared" si="146"/>
        <v>281.42238288764503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140.42573751796823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140.42573751796823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241.70042000000055</v>
      </c>
      <c r="CA182" s="13">
        <f t="shared" si="170"/>
        <v>58.805233664472574</v>
      </c>
      <c r="CB182" s="20">
        <f t="shared" si="171"/>
        <v>523.38068013229065</v>
      </c>
      <c r="CC182" s="59">
        <f t="shared" si="119"/>
        <v>816.71401346562402</v>
      </c>
      <c r="CD182" s="59">
        <f ca="1">AVERAGE(OFFSET($CC$3,0,0,'Données projet'!$E$12+1,1))-AVERAGE(OFFSET($H$3,0,0,'Données projet'!$E$12+1,1))</f>
        <v>646.50767193970182</v>
      </c>
      <c r="CE182" s="59">
        <f t="shared" si="148"/>
        <v>297.06786598620607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149.6339826011137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149.6339826011137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-2.8421709430404007E-14</v>
      </c>
      <c r="O183" s="13">
        <f>N183*VLOOKUP('Données projet'!$B$9,Paramètres!$A$1:$I$89,3,0)*VLOOKUP('Données projet'!$B$9,Paramètres!$A$1:$I$89,5,0)</f>
        <v>-2.3942448024172337E-14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360.95100301829234</v>
      </c>
      <c r="T183" s="59">
        <f t="shared" si="142"/>
        <v>249.85163866946402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44.730549426495649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44.730549426495649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767.81929666082453</v>
      </c>
      <c r="AN183" s="59">
        <f ca="1">AVERAGE(OFFSET($AM$3,0,0,'Données projet'!$E$10+1,1))-AVERAGE(OFFSET($H$3,0,0,'Données projet'!$E$10+1,1))</f>
        <v>581.88778927327667</v>
      </c>
      <c r="AO183" s="59">
        <f t="shared" si="144"/>
        <v>269.67340993773422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229.92559200000051</v>
      </c>
      <c r="BF183" s="13">
        <f t="shared" si="167"/>
        <v>56.266592478918923</v>
      </c>
      <c r="BG183" s="20">
        <f t="shared" si="168"/>
        <v>498.45138796745135</v>
      </c>
      <c r="BH183" s="59">
        <f t="shared" si="116"/>
        <v>791.78472130078467</v>
      </c>
      <c r="BI183" s="59">
        <f ca="1">AVERAGE(OFFSET($BH$3,0,0,'Données projet'!$E$11+1,1))-AVERAGE(OFFSET($H$3,0,0,'Données projet'!$E$11+1,1))</f>
        <v>609.60019207204277</v>
      </c>
      <c r="BJ183" s="59">
        <f t="shared" si="146"/>
        <v>281.42238288764503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158.76583645989186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158.76583645989186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245.00268000000054</v>
      </c>
      <c r="CA183" s="13">
        <f t="shared" si="170"/>
        <v>59.514585697688133</v>
      </c>
      <c r="CB183" s="20">
        <f t="shared" si="171"/>
        <v>530.36757109014115</v>
      </c>
      <c r="CC183" s="59">
        <f t="shared" si="119"/>
        <v>823.70090442347441</v>
      </c>
      <c r="CD183" s="59">
        <f ca="1">AVERAGE(OFFSET($CC$3,0,0,'Données projet'!$E$12+1,1))-AVERAGE(OFFSET($H$3,0,0,'Données projet'!$E$12+1,1))</f>
        <v>646.50767193970182</v>
      </c>
      <c r="CE183" s="59">
        <f t="shared" si="148"/>
        <v>297.06786598620607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169.17671098185198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169.17671098185198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-2.8421709430404007E-14</v>
      </c>
      <c r="O184" s="13">
        <f>N184*VLOOKUP('Données projet'!$B$9,Paramètres!$A$1:$I$89,3,0)*VLOOKUP('Données projet'!$B$9,Paramètres!$A$1:$I$89,5,0)</f>
        <v>-2.3942448024172337E-14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360.95100301829234</v>
      </c>
      <c r="T184" s="59">
        <f t="shared" si="142"/>
        <v>249.85163866946402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43.853410635183252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43.853410635183252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621.91137238895817</v>
      </c>
      <c r="AN184" s="59">
        <f ca="1">AVERAGE(OFFSET($AM$3,0,0,'Données projet'!$E$10+1,1))-AVERAGE(OFFSET($H$3,0,0,'Données projet'!$E$10+1,1))</f>
        <v>581.88778927327667</v>
      </c>
      <c r="AO184" s="59">
        <f t="shared" si="144"/>
        <v>269.67340993773422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157.82603200000048</v>
      </c>
      <c r="BF184" s="13">
        <f t="shared" si="167"/>
        <v>40.351781126124386</v>
      </c>
      <c r="BG184" s="20">
        <f t="shared" si="168"/>
        <v>345.15969119466746</v>
      </c>
      <c r="BH184" s="59">
        <f t="shared" si="116"/>
        <v>638.49302452800077</v>
      </c>
      <c r="BI184" s="59">
        <f ca="1">AVERAGE(OFFSET($BH$3,0,0,'Données projet'!$E$11+1,1))-AVERAGE(OFFSET($H$3,0,0,'Données projet'!$E$11+1,1))</f>
        <v>609.60019207204277</v>
      </c>
      <c r="BJ184" s="59">
        <f t="shared" si="146"/>
        <v>281.42238288764503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155.65253524451171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155.65253524451171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168.17528000000053</v>
      </c>
      <c r="CA184" s="13">
        <f t="shared" si="170"/>
        <v>42.681090680670735</v>
      </c>
      <c r="CB184" s="20">
        <f t="shared" si="171"/>
        <v>367.24151226883578</v>
      </c>
      <c r="CC184" s="59">
        <f t="shared" si="119"/>
        <v>660.57484560216903</v>
      </c>
      <c r="CD184" s="59">
        <f ca="1">AVERAGE(OFFSET($CC$3,0,0,'Données projet'!$E$12+1,1))-AVERAGE(OFFSET($H$3,0,0,'Données projet'!$E$12+1,1))</f>
        <v>646.50767193970182</v>
      </c>
      <c r="CE184" s="59">
        <f t="shared" si="148"/>
        <v>297.06786598620607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165.85925886710262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165.85925886710262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-2.8421709430404007E-14</v>
      </c>
      <c r="O185" s="13">
        <f>N185*VLOOKUP('Données projet'!$B$9,Paramètres!$A$1:$I$89,3,0)*VLOOKUP('Données projet'!$B$9,Paramètres!$A$1:$I$89,5,0)</f>
        <v>-2.3942448024172337E-14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360.95100301829234</v>
      </c>
      <c r="T185" s="59">
        <f t="shared" si="142"/>
        <v>249.85163866946402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42.993472000566655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42.993472000566655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625.68856751268993</v>
      </c>
      <c r="AN185" s="59">
        <f ca="1">AVERAGE(OFFSET($AM$3,0,0,'Données projet'!$E$10+1,1))-AVERAGE(OFFSET($H$3,0,0,'Données projet'!$E$10+1,1))</f>
        <v>581.88778927327667</v>
      </c>
      <c r="AO185" s="59">
        <f t="shared" si="144"/>
        <v>269.67340993773422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159.68482400000048</v>
      </c>
      <c r="BF185" s="13">
        <f t="shared" si="167"/>
        <v>40.771418424156359</v>
      </c>
      <c r="BG185" s="20">
        <f t="shared" si="168"/>
        <v>349.12795555540646</v>
      </c>
      <c r="BH185" s="59">
        <f t="shared" si="116"/>
        <v>642.46128888873977</v>
      </c>
      <c r="BI185" s="59">
        <f ca="1">AVERAGE(OFFSET($BH$3,0,0,'Données projet'!$E$11+1,1))-AVERAGE(OFFSET($H$3,0,0,'Données projet'!$E$11+1,1))</f>
        <v>609.60019207204277</v>
      </c>
      <c r="BJ185" s="59">
        <f t="shared" si="146"/>
        <v>281.42238288764503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152.60028396703893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152.60028396703893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170.1559600000005</v>
      </c>
      <c r="CA185" s="13">
        <f t="shared" si="170"/>
        <v>43.124951572816009</v>
      </c>
      <c r="CB185" s="20">
        <f t="shared" si="171"/>
        <v>371.46425432265534</v>
      </c>
      <c r="CC185" s="59">
        <f t="shared" si="119"/>
        <v>664.79758765598865</v>
      </c>
      <c r="CD185" s="59">
        <f ca="1">AVERAGE(OFFSET($CC$3,0,0,'Données projet'!$E$12+1,1))-AVERAGE(OFFSET($H$3,0,0,'Données projet'!$E$12+1,1))</f>
        <v>646.50767193970182</v>
      </c>
      <c r="CE185" s="59">
        <f t="shared" si="148"/>
        <v>297.06786598620607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162.60685996487751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162.60685996487751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-2.8421709430404007E-14</v>
      </c>
      <c r="O186" s="13">
        <f>N186*VLOOKUP('Données projet'!$B$9,Paramètres!$A$1:$I$89,3,0)*VLOOKUP('Données projet'!$B$9,Paramètres!$A$1:$I$89,5,0)</f>
        <v>-2.3942448024172337E-14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360.95100301829234</v>
      </c>
      <c r="T186" s="59">
        <f t="shared" si="142"/>
        <v>249.85163866946402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42.150396238064111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42.150396238064111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629.4648161312972</v>
      </c>
      <c r="AN186" s="59">
        <f ca="1">AVERAGE(OFFSET($AM$3,0,0,'Données projet'!$E$10+1,1))-AVERAGE(OFFSET($H$3,0,0,'Données projet'!$E$10+1,1))</f>
        <v>581.88778927327667</v>
      </c>
      <c r="AO186" s="59">
        <f t="shared" si="144"/>
        <v>269.67340993773422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161.54361600000044</v>
      </c>
      <c r="BF186" s="13">
        <f t="shared" si="167"/>
        <v>41.190487510194309</v>
      </c>
      <c r="BG186" s="20">
        <f t="shared" si="168"/>
        <v>353.09523028025586</v>
      </c>
      <c r="BH186" s="59">
        <f t="shared" si="116"/>
        <v>646.42856361358918</v>
      </c>
      <c r="BI186" s="59">
        <f ca="1">AVERAGE(OFFSET($BH$3,0,0,'Données projet'!$E$11+1,1))-AVERAGE(OFFSET($H$3,0,0,'Données projet'!$E$11+1,1))</f>
        <v>609.60019207204277</v>
      </c>
      <c r="BJ186" s="59">
        <f t="shared" si="146"/>
        <v>281.42238288764503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195.68195955801437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195.68195955801437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172.13664000000048</v>
      </c>
      <c r="CA186" s="13">
        <f t="shared" si="170"/>
        <v>43.568211452887901</v>
      </c>
      <c r="CB186" s="20">
        <f t="shared" si="171"/>
        <v>375.68594961378062</v>
      </c>
      <c r="CC186" s="59">
        <f t="shared" si="119"/>
        <v>669.01928294711388</v>
      </c>
      <c r="CD186" s="59">
        <f ca="1">AVERAGE(OFFSET($CC$3,0,0,'Données projet'!$E$12+1,1))-AVERAGE(OFFSET($H$3,0,0,'Données projet'!$E$12+1,1))</f>
        <v>646.50767193970182</v>
      </c>
      <c r="CE186" s="59">
        <f t="shared" si="148"/>
        <v>297.06786598620607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208.51356346345793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208.51356346345793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-2.8421709430404007E-14</v>
      </c>
      <c r="O187" s="13">
        <f>N187*VLOOKUP('Données projet'!$B$9,Paramètres!$A$1:$I$89,3,0)*VLOOKUP('Données projet'!$B$9,Paramètres!$A$1:$I$89,5,0)</f>
        <v>-2.3942448024172337E-14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360.95100301829234</v>
      </c>
      <c r="T187" s="59">
        <f t="shared" si="142"/>
        <v>249.85163866946402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41.323852677038808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41.323852677038808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293.33333333334372</v>
      </c>
      <c r="AN187" s="59">
        <f ca="1">AVERAGE(OFFSET($AM$3,0,0,'Données projet'!$E$10+1,1))-AVERAGE(OFFSET($H$3,0,0,'Données projet'!$E$10+1,1))</f>
        <v>581.88778927327667</v>
      </c>
      <c r="AO187" s="59">
        <f t="shared" si="144"/>
        <v>269.67340993773422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4.5978367779753168E-13</v>
      </c>
      <c r="BF187" s="13">
        <f t="shared" si="167"/>
        <v>5.7834153259568991E-12</v>
      </c>
      <c r="BG187" s="20">
        <f t="shared" si="168"/>
        <v>1.0873571598205634E-11</v>
      </c>
      <c r="BH187" s="59">
        <f t="shared" si="116"/>
        <v>293.33333333334417</v>
      </c>
      <c r="BI187" s="59">
        <f ca="1">AVERAGE(OFFSET($BH$3,0,0,'Données projet'!$E$11+1,1))-AVERAGE(OFFSET($H$3,0,0,'Données projet'!$E$11+1,1))</f>
        <v>609.60019207204277</v>
      </c>
      <c r="BJ187" s="59">
        <f t="shared" si="146"/>
        <v>281.42238288764503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191.8447556852918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191.8447556852918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4.8993342716130437E-13</v>
      </c>
      <c r="CA187" s="13">
        <f t="shared" si="170"/>
        <v>6.1172634040517391E-12</v>
      </c>
      <c r="CB187" s="20">
        <f t="shared" si="171"/>
        <v>1.1507534481029384E-11</v>
      </c>
      <c r="CC187" s="59">
        <f t="shared" si="119"/>
        <v>293.3333333333448</v>
      </c>
      <c r="CD187" s="59">
        <f ca="1">AVERAGE(OFFSET($CC$3,0,0,'Données projet'!$E$12+1,1))-AVERAGE(OFFSET($H$3,0,0,'Données projet'!$E$12+1,1))</f>
        <v>646.50767193970182</v>
      </c>
      <c r="CE187" s="59">
        <f t="shared" si="148"/>
        <v>297.06786598620607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204.42473966465516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204.42473966465516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-2.8421709430404007E-14</v>
      </c>
      <c r="O188" s="13">
        <f>N188*VLOOKUP('Données projet'!$B$9,Paramètres!$A$1:$I$89,3,0)*VLOOKUP('Données projet'!$B$9,Paramètres!$A$1:$I$89,5,0)</f>
        <v>-2.3942448024172337E-14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360.95100301829234</v>
      </c>
      <c r="T188" s="59">
        <f t="shared" si="142"/>
        <v>249.85163866946402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40.51351713110342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40.51351713110342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293.33333333334372</v>
      </c>
      <c r="AN188" s="59">
        <f ca="1">AVERAGE(OFFSET($AM$3,0,0,'Données projet'!$E$10+1,1))-AVERAGE(OFFSET($H$3,0,0,'Données projet'!$E$10+1,1))</f>
        <v>581.88778927327667</v>
      </c>
      <c r="AO188" s="59">
        <f t="shared" si="144"/>
        <v>269.67340993773422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4.5978367779753168E-13</v>
      </c>
      <c r="BF188" s="13">
        <f t="shared" si="167"/>
        <v>5.7834153259568991E-12</v>
      </c>
      <c r="BG188" s="20">
        <f t="shared" si="168"/>
        <v>1.0873571598205634E-11</v>
      </c>
      <c r="BH188" s="59">
        <f t="shared" si="116"/>
        <v>293.33333333334417</v>
      </c>
      <c r="BI188" s="59">
        <f ca="1">AVERAGE(OFFSET($BH$3,0,0,'Données projet'!$E$11+1,1))-AVERAGE(OFFSET($H$3,0,0,'Données projet'!$E$11+1,1))</f>
        <v>609.60019207204277</v>
      </c>
      <c r="BJ188" s="59">
        <f t="shared" si="146"/>
        <v>281.42238288764503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188.08279704005005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188.08279704005005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4.8993342716130437E-13</v>
      </c>
      <c r="CA188" s="13">
        <f t="shared" si="170"/>
        <v>6.1172634040517391E-12</v>
      </c>
      <c r="CB188" s="20">
        <f t="shared" si="171"/>
        <v>1.1507534481029384E-11</v>
      </c>
      <c r="CC188" s="59">
        <f t="shared" si="119"/>
        <v>293.3333333333448</v>
      </c>
      <c r="CD188" s="59">
        <f ca="1">AVERAGE(OFFSET($CC$3,0,0,'Données projet'!$E$12+1,1))-AVERAGE(OFFSET($H$3,0,0,'Données projet'!$E$12+1,1))</f>
        <v>646.50767193970182</v>
      </c>
      <c r="CE188" s="59">
        <f t="shared" si="148"/>
        <v>297.06786598620607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200.41609520661066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200.41609520661066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-2.8421709430404007E-14</v>
      </c>
      <c r="O189" s="13">
        <f>N189*VLOOKUP('Données projet'!$B$9,Paramètres!$A$1:$I$89,3,0)*VLOOKUP('Données projet'!$B$9,Paramètres!$A$1:$I$89,5,0)</f>
        <v>-2.3942448024172337E-14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360.95100301829234</v>
      </c>
      <c r="T189" s="59">
        <f t="shared" si="142"/>
        <v>249.85163866946402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39.719071770967943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39.719071770967943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293.33333333334372</v>
      </c>
      <c r="AN189" s="59">
        <f ca="1">AVERAGE(OFFSET($AM$3,0,0,'Données projet'!$E$10+1,1))-AVERAGE(OFFSET($H$3,0,0,'Données projet'!$E$10+1,1))</f>
        <v>581.88778927327667</v>
      </c>
      <c r="AO189" s="59">
        <f t="shared" si="144"/>
        <v>269.67340993773422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4.5978367779753168E-13</v>
      </c>
      <c r="BF189" s="13">
        <f t="shared" si="167"/>
        <v>5.7834153259568991E-12</v>
      </c>
      <c r="BG189" s="20">
        <f t="shared" si="168"/>
        <v>1.0873571598205634E-11</v>
      </c>
      <c r="BH189" s="59">
        <f t="shared" si="116"/>
        <v>293.33333333334417</v>
      </c>
      <c r="BI189" s="59">
        <f ca="1">AVERAGE(OFFSET($BH$3,0,0,'Données projet'!$E$11+1,1))-AVERAGE(OFFSET($H$3,0,0,'Données projet'!$E$11+1,1))</f>
        <v>609.60019207204277</v>
      </c>
      <c r="BJ189" s="59">
        <f t="shared" si="146"/>
        <v>281.42238288764503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184.39460810927329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184.39460810927329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4.8993342716130437E-13</v>
      </c>
      <c r="CA189" s="13">
        <f t="shared" si="170"/>
        <v>6.1172634040517391E-12</v>
      </c>
      <c r="CB189" s="20">
        <f t="shared" si="171"/>
        <v>1.1507534481029384E-11</v>
      </c>
      <c r="CC189" s="59">
        <f t="shared" si="119"/>
        <v>293.3333333333448</v>
      </c>
      <c r="CD189" s="59">
        <f ca="1">AVERAGE(OFFSET($CC$3,0,0,'Données projet'!$E$12+1,1))-AVERAGE(OFFSET($H$3,0,0,'Données projet'!$E$12+1,1))</f>
        <v>646.50767193970182</v>
      </c>
      <c r="CE189" s="59">
        <f t="shared" si="148"/>
        <v>297.06786598620607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196.48605782135672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196.48605782135672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-2.8421709430404007E-14</v>
      </c>
      <c r="O190" s="13">
        <f>N190*VLOOKUP('Données projet'!$B$9,Paramètres!$A$1:$I$89,3,0)*VLOOKUP('Données projet'!$B$9,Paramètres!$A$1:$I$89,5,0)</f>
        <v>-2.3942448024172337E-14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360.95100301829234</v>
      </c>
      <c r="T190" s="59">
        <f t="shared" si="142"/>
        <v>249.85163866946402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38.940204999780903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38.940204999780903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293.33333333334372</v>
      </c>
      <c r="AN190" s="59">
        <f ca="1">AVERAGE(OFFSET($AM$3,0,0,'Données projet'!$E$10+1,1))-AVERAGE(OFFSET($H$3,0,0,'Données projet'!$E$10+1,1))</f>
        <v>581.88778927327667</v>
      </c>
      <c r="AO190" s="59">
        <f t="shared" si="144"/>
        <v>269.67340993773422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4.5978367779753168E-13</v>
      </c>
      <c r="BF190" s="13">
        <f t="shared" si="167"/>
        <v>5.7834153259568991E-12</v>
      </c>
      <c r="BG190" s="20">
        <f t="shared" si="168"/>
        <v>1.0873571598205634E-11</v>
      </c>
      <c r="BH190" s="59">
        <f t="shared" si="116"/>
        <v>293.33333333334417</v>
      </c>
      <c r="BI190" s="59">
        <f ca="1">AVERAGE(OFFSET($BH$3,0,0,'Données projet'!$E$11+1,1))-AVERAGE(OFFSET($H$3,0,0,'Données projet'!$E$11+1,1))</f>
        <v>609.60019207204277</v>
      </c>
      <c r="BJ190" s="59">
        <f t="shared" si="146"/>
        <v>281.42238288764503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180.77874231385593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180.77874231385593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4.8993342716130437E-13</v>
      </c>
      <c r="CA190" s="13">
        <f t="shared" si="170"/>
        <v>6.1172634040517391E-12</v>
      </c>
      <c r="CB190" s="20">
        <f t="shared" si="171"/>
        <v>1.1507534481029384E-11</v>
      </c>
      <c r="CC190" s="59">
        <f t="shared" si="119"/>
        <v>293.3333333333448</v>
      </c>
      <c r="CD190" s="59">
        <f ca="1">AVERAGE(OFFSET($CC$3,0,0,'Données projet'!$E$12+1,1))-AVERAGE(OFFSET($H$3,0,0,'Données projet'!$E$12+1,1))</f>
        <v>646.50767193970182</v>
      </c>
      <c r="CE190" s="59">
        <f t="shared" si="148"/>
        <v>297.06786598620607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192.63308607214151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192.63308607214151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-2.8421709430404007E-14</v>
      </c>
      <c r="O191" s="13">
        <f>N191*VLOOKUP('Données projet'!$B$9,Paramètres!$A$1:$I$89,3,0)*VLOOKUP('Données projet'!$B$9,Paramètres!$A$1:$I$89,5,0)</f>
        <v>-2.3942448024172337E-14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360.95100301829234</v>
      </c>
      <c r="T191" s="59">
        <f t="shared" si="142"/>
        <v>249.85163866946402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38.176611330915016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38.176611330915016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293.33333333334372</v>
      </c>
      <c r="AN191" s="59">
        <f ca="1">AVERAGE(OFFSET($AM$3,0,0,'Données projet'!$E$10+1,1))-AVERAGE(OFFSET($H$3,0,0,'Données projet'!$E$10+1,1))</f>
        <v>581.88778927327667</v>
      </c>
      <c r="AO191" s="59">
        <f t="shared" si="144"/>
        <v>269.67340993773422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4.5978367779753168E-13</v>
      </c>
      <c r="BF191" s="13">
        <f t="shared" si="167"/>
        <v>5.7834153259568991E-12</v>
      </c>
      <c r="BG191" s="20">
        <f t="shared" si="168"/>
        <v>1.0873571598205634E-11</v>
      </c>
      <c r="BH191" s="59">
        <f t="shared" si="116"/>
        <v>293.33333333334417</v>
      </c>
      <c r="BI191" s="59">
        <f ca="1">AVERAGE(OFFSET($BH$3,0,0,'Données projet'!$E$11+1,1))-AVERAGE(OFFSET($H$3,0,0,'Données projet'!$E$11+1,1))</f>
        <v>609.60019207204277</v>
      </c>
      <c r="BJ191" s="59">
        <f t="shared" si="146"/>
        <v>281.42238288764503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177.23378144122634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177.23378144122634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4.8993342716130437E-13</v>
      </c>
      <c r="CA191" s="13">
        <f t="shared" si="170"/>
        <v>6.1172634040517391E-12</v>
      </c>
      <c r="CB191" s="20">
        <f t="shared" si="171"/>
        <v>1.1507534481029384E-11</v>
      </c>
      <c r="CC191" s="59">
        <f t="shared" si="119"/>
        <v>293.3333333333448</v>
      </c>
      <c r="CD191" s="59">
        <f ca="1">AVERAGE(OFFSET($CC$3,0,0,'Données projet'!$E$12+1,1))-AVERAGE(OFFSET($H$3,0,0,'Données projet'!$E$12+1,1))</f>
        <v>646.50767193970182</v>
      </c>
      <c r="CE191" s="59">
        <f t="shared" si="148"/>
        <v>297.06786598620607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188.85566874884771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188.85566874884771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-2.8421709430404007E-14</v>
      </c>
      <c r="O192" s="13">
        <f>N192*VLOOKUP('Données projet'!$B$9,Paramètres!$A$1:$I$89,3,0)*VLOOKUP('Données projet'!$B$9,Paramètres!$A$1:$I$89,5,0)</f>
        <v>-2.3942448024172337E-14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360.95100301829234</v>
      </c>
      <c r="T192" s="59">
        <f t="shared" si="142"/>
        <v>249.85163866946402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37.427991268149441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37.427991268149441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293.33333333334372</v>
      </c>
      <c r="AN192" s="59">
        <f ca="1">AVERAGE(OFFSET($AM$3,0,0,'Données projet'!$E$10+1,1))-AVERAGE(OFFSET($H$3,0,0,'Données projet'!$E$10+1,1))</f>
        <v>581.88778927327667</v>
      </c>
      <c r="AO192" s="59">
        <f t="shared" si="144"/>
        <v>269.67340993773422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4.5978367779753168E-13</v>
      </c>
      <c r="BF192" s="13">
        <f t="shared" si="167"/>
        <v>5.7834153259568991E-12</v>
      </c>
      <c r="BG192" s="20">
        <f t="shared" si="168"/>
        <v>1.0873571598205634E-11</v>
      </c>
      <c r="BH192" s="59">
        <f t="shared" si="116"/>
        <v>293.33333333334417</v>
      </c>
      <c r="BI192" s="59">
        <f ca="1">AVERAGE(OFFSET($BH$3,0,0,'Données projet'!$E$11+1,1))-AVERAGE(OFFSET($H$3,0,0,'Données projet'!$E$11+1,1))</f>
        <v>609.60019207204277</v>
      </c>
      <c r="BJ192" s="59">
        <f t="shared" si="146"/>
        <v>281.42238288764503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173.75833508909639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173.75833508909639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4.8993342716130437E-13</v>
      </c>
      <c r="CA192" s="13">
        <f t="shared" si="170"/>
        <v>6.1172634040517391E-12</v>
      </c>
      <c r="CB192" s="20">
        <f t="shared" si="171"/>
        <v>1.1507534481029384E-11</v>
      </c>
      <c r="CC192" s="59">
        <f t="shared" si="119"/>
        <v>293.3333333333448</v>
      </c>
      <c r="CD192" s="59">
        <f ca="1">AVERAGE(OFFSET($CC$3,0,0,'Données projet'!$E$12+1,1))-AVERAGE(OFFSET($H$3,0,0,'Données projet'!$E$12+1,1))</f>
        <v>646.50767193970182</v>
      </c>
      <c r="CE192" s="59">
        <f t="shared" si="148"/>
        <v>297.06786598620607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185.15232427526661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185.15232427526661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-2.8421709430404007E-14</v>
      </c>
      <c r="O193" s="13">
        <f>N193*VLOOKUP('Données projet'!$B$9,Paramètres!$A$1:$I$89,3,0)*VLOOKUP('Données projet'!$B$9,Paramètres!$A$1:$I$89,5,0)</f>
        <v>-2.3942448024172337E-14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360.95100301829234</v>
      </c>
      <c r="T193" s="59">
        <f t="shared" si="142"/>
        <v>249.85163866946402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36.694051188201549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36.694051188201549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293.33333333334372</v>
      </c>
      <c r="AN193" s="59">
        <f ca="1">AVERAGE(OFFSET($AM$3,0,0,'Données projet'!$E$10+1,1))-AVERAGE(OFFSET($H$3,0,0,'Données projet'!$E$10+1,1))</f>
        <v>581.88778927327667</v>
      </c>
      <c r="AO193" s="59">
        <f t="shared" si="144"/>
        <v>269.67340993773422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4.5978367779753168E-13</v>
      </c>
      <c r="BF193" s="13">
        <f t="shared" si="167"/>
        <v>5.7834153259568991E-12</v>
      </c>
      <c r="BG193" s="20">
        <f t="shared" si="168"/>
        <v>1.0873571598205634E-11</v>
      </c>
      <c r="BH193" s="59">
        <f t="shared" si="116"/>
        <v>293.33333333334417</v>
      </c>
      <c r="BI193" s="59">
        <f ca="1">AVERAGE(OFFSET($BH$3,0,0,'Données projet'!$E$11+1,1))-AVERAGE(OFFSET($H$3,0,0,'Données projet'!$E$11+1,1))</f>
        <v>609.60019207204277</v>
      </c>
      <c r="BJ193" s="59">
        <f t="shared" si="146"/>
        <v>281.42238288764503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170.35104012011874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170.35104012011874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4.8993342716130437E-13</v>
      </c>
      <c r="CA193" s="13">
        <f t="shared" si="170"/>
        <v>6.1172634040517391E-12</v>
      </c>
      <c r="CB193" s="20">
        <f t="shared" si="171"/>
        <v>1.1507534481029384E-11</v>
      </c>
      <c r="CC193" s="59">
        <f t="shared" si="119"/>
        <v>293.3333333333448</v>
      </c>
      <c r="CD193" s="59">
        <f ca="1">AVERAGE(OFFSET($CC$3,0,0,'Données projet'!$E$12+1,1))-AVERAGE(OFFSET($H$3,0,0,'Données projet'!$E$12+1,1))</f>
        <v>646.50767193970182</v>
      </c>
      <c r="CE193" s="59">
        <f t="shared" si="148"/>
        <v>297.06786598620607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181.52160012799536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181.52160012799536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-2.8421709430404007E-14</v>
      </c>
      <c r="O194" s="13">
        <f>N194*VLOOKUP('Données projet'!$B$9,Paramètres!$A$1:$I$89,3,0)*VLOOKUP('Données projet'!$B$9,Paramètres!$A$1:$I$89,5,0)</f>
        <v>-2.3942448024172337E-14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360.95100301829234</v>
      </c>
      <c r="T194" s="59">
        <f t="shared" si="142"/>
        <v>249.85163866946402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35.974503225562188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35.974503225562188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293.33333333334372</v>
      </c>
      <c r="AN194" s="59">
        <f ca="1">AVERAGE(OFFSET($AM$3,0,0,'Données projet'!$E$10+1,1))-AVERAGE(OFFSET($H$3,0,0,'Données projet'!$E$10+1,1))</f>
        <v>581.88778927327667</v>
      </c>
      <c r="AO194" s="59">
        <f t="shared" si="144"/>
        <v>269.67340993773422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4.5978367779753168E-13</v>
      </c>
      <c r="BF194" s="13">
        <f t="shared" si="167"/>
        <v>5.7834153259568991E-12</v>
      </c>
      <c r="BG194" s="20">
        <f t="shared" si="168"/>
        <v>1.0873571598205634E-11</v>
      </c>
      <c r="BH194" s="59">
        <f t="shared" si="116"/>
        <v>293.33333333334417</v>
      </c>
      <c r="BI194" s="59">
        <f ca="1">AVERAGE(OFFSET($BH$3,0,0,'Données projet'!$E$11+1,1))-AVERAGE(OFFSET($H$3,0,0,'Données projet'!$E$11+1,1))</f>
        <v>609.60019207204277</v>
      </c>
      <c r="BJ194" s="59">
        <f t="shared" si="146"/>
        <v>281.42238288764503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167.01056012723802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167.01056012723802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4.8993342716130437E-13</v>
      </c>
      <c r="CA194" s="13">
        <f t="shared" si="170"/>
        <v>6.1172634040517391E-12</v>
      </c>
      <c r="CB194" s="20">
        <f t="shared" si="171"/>
        <v>1.1507534481029384E-11</v>
      </c>
      <c r="CC194" s="59">
        <f t="shared" si="119"/>
        <v>293.3333333333448</v>
      </c>
      <c r="CD194" s="59">
        <f ca="1">AVERAGE(OFFSET($CC$3,0,0,'Données projet'!$E$12+1,1))-AVERAGE(OFFSET($H$3,0,0,'Données projet'!$E$12+1,1))</f>
        <v>646.50767193970182</v>
      </c>
      <c r="CE194" s="59">
        <f t="shared" si="148"/>
        <v>297.06786598620607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177.96207226672902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177.96207226672902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-2.8421709430404007E-14</v>
      </c>
      <c r="O195" s="13">
        <f>N195*VLOOKUP('Données projet'!$B$9,Paramètres!$A$1:$I$89,3,0)*VLOOKUP('Données projet'!$B$9,Paramètres!$A$1:$I$89,5,0)</f>
        <v>-2.3942448024172337E-14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360.95100301829234</v>
      </c>
      <c r="T195" s="59">
        <f t="shared" si="142"/>
        <v>249.85163866946402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35.26906515958926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35.26906515958926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293.33333333334372</v>
      </c>
      <c r="AN195" s="59">
        <f ca="1">AVERAGE(OFFSET($AM$3,0,0,'Données projet'!$E$10+1,1))-AVERAGE(OFFSET($H$3,0,0,'Données projet'!$E$10+1,1))</f>
        <v>581.88778927327667</v>
      </c>
      <c r="AO195" s="59">
        <f t="shared" si="144"/>
        <v>269.67340993773422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4.5978367779753168E-13</v>
      </c>
      <c r="BF195" s="13">
        <f t="shared" si="167"/>
        <v>5.7834153259568991E-12</v>
      </c>
      <c r="BG195" s="20">
        <f t="shared" si="168"/>
        <v>1.0873571598205634E-11</v>
      </c>
      <c r="BH195" s="59">
        <f t="shared" si="116"/>
        <v>293.33333333334417</v>
      </c>
      <c r="BI195" s="59">
        <f ca="1">AVERAGE(OFFSET($BH$3,0,0,'Données projet'!$E$11+1,1))-AVERAGE(OFFSET($H$3,0,0,'Données projet'!$E$11+1,1))</f>
        <v>609.60019207204277</v>
      </c>
      <c r="BJ195" s="59">
        <f t="shared" si="146"/>
        <v>281.42238288764503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163.7355849095261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163.7355849095261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4.8993342716130437E-13</v>
      </c>
      <c r="CA195" s="13">
        <f t="shared" si="170"/>
        <v>6.1172634040517391E-12</v>
      </c>
      <c r="CB195" s="20">
        <f t="shared" si="171"/>
        <v>1.1507534481029384E-11</v>
      </c>
      <c r="CC195" s="59">
        <f t="shared" si="119"/>
        <v>293.3333333333448</v>
      </c>
      <c r="CD195" s="59">
        <f ca="1">AVERAGE(OFFSET($CC$3,0,0,'Données projet'!$E$12+1,1))-AVERAGE(OFFSET($H$3,0,0,'Données projet'!$E$12+1,1))</f>
        <v>646.50767193970182</v>
      </c>
      <c r="CE195" s="59">
        <f t="shared" si="148"/>
        <v>297.06786598620607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174.47234457572452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174.47234457572452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-2.8421709430404007E-14</v>
      </c>
      <c r="O196" s="13">
        <f>N196*VLOOKUP('Données projet'!$B$9,Paramètres!$A$1:$I$89,3,0)*VLOOKUP('Données projet'!$B$9,Paramètres!$A$1:$I$89,5,0)</f>
        <v>-2.3942448024172337E-14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360.95100301829234</v>
      </c>
      <c r="T196" s="59">
        <f t="shared" si="142"/>
        <v>249.85163866946402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34.577460303815329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34.577460303815329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293.33333333334372</v>
      </c>
      <c r="AN196" s="59">
        <f ca="1">AVERAGE(OFFSET($AM$3,0,0,'Données projet'!$E$10+1,1))-AVERAGE(OFFSET($H$3,0,0,'Données projet'!$E$10+1,1))</f>
        <v>581.88778927327667</v>
      </c>
      <c r="AO196" s="59">
        <f t="shared" si="144"/>
        <v>269.67340993773422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4.5978367779753168E-13</v>
      </c>
      <c r="BF196" s="13">
        <f t="shared" si="167"/>
        <v>5.7834153259568991E-12</v>
      </c>
      <c r="BG196" s="20">
        <f t="shared" si="168"/>
        <v>1.0873571598205634E-11</v>
      </c>
      <c r="BH196" s="59">
        <f t="shared" ref="BH196:BH203" si="194">BG196+(AY196+AZ196)*44/12</f>
        <v>293.33333333334417</v>
      </c>
      <c r="BI196" s="59">
        <f ca="1">AVERAGE(OFFSET($BH$3,0,0,'Données projet'!$E$11+1,1))-AVERAGE(OFFSET($H$3,0,0,'Données projet'!$E$11+1,1))</f>
        <v>609.60019207204277</v>
      </c>
      <c r="BJ196" s="59">
        <f t="shared" si="146"/>
        <v>281.42238288764503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160.52482995829587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160.52482995829587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4.8993342716130437E-13</v>
      </c>
      <c r="CA196" s="13">
        <f t="shared" si="170"/>
        <v>6.1172634040517391E-12</v>
      </c>
      <c r="CB196" s="20">
        <f t="shared" si="171"/>
        <v>1.1507534481029384E-11</v>
      </c>
      <c r="CC196" s="59">
        <f t="shared" ref="CC196:CC203" si="195">CB196+(BT196+BU196)*44/12</f>
        <v>293.3333333333448</v>
      </c>
      <c r="CD196" s="59">
        <f ca="1">AVERAGE(OFFSET($CC$3,0,0,'Données projet'!$E$12+1,1))-AVERAGE(OFFSET($H$3,0,0,'Données projet'!$E$12+1,1))</f>
        <v>646.50767193970182</v>
      </c>
      <c r="CE196" s="59">
        <f t="shared" si="148"/>
        <v>297.06786598620607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171.05104831621688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171.05104831621688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-2.8421709430404007E-14</v>
      </c>
      <c r="O197" s="13">
        <f>N197*VLOOKUP('Données projet'!$B$9,Paramètres!$A$1:$I$89,3,0)*VLOOKUP('Données projet'!$B$9,Paramètres!$A$1:$I$89,5,0)</f>
        <v>-2.3942448024172337E-14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360.95100301829234</v>
      </c>
      <c r="T197" s="59">
        <f t="shared" ref="T197:T203" si="204">$T$3</f>
        <v>249.85163866946402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33.899417397425815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33.899417397425815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293.33333333334372</v>
      </c>
      <c r="AN197" s="59">
        <f ca="1">AVERAGE(OFFSET($AM$3,0,0,'Données projet'!$E$10+1,1))-AVERAGE(OFFSET($H$3,0,0,'Données projet'!$E$10+1,1))</f>
        <v>581.88778927327667</v>
      </c>
      <c r="AO197" s="59">
        <f t="shared" ref="AO197:AO203" si="205">$AO$3</f>
        <v>269.67340993773422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4.5978367779753168E-13</v>
      </c>
      <c r="BF197" s="13">
        <f t="shared" si="167"/>
        <v>5.7834153259568991E-12</v>
      </c>
      <c r="BG197" s="20">
        <f t="shared" si="168"/>
        <v>1.0873571598205634E-11</v>
      </c>
      <c r="BH197" s="59">
        <f t="shared" si="194"/>
        <v>293.33333333334417</v>
      </c>
      <c r="BI197" s="59">
        <f ca="1">AVERAGE(OFFSET($BH$3,0,0,'Données projet'!$E$11+1,1))-AVERAGE(OFFSET($H$3,0,0,'Données projet'!$E$11+1,1))</f>
        <v>609.60019207204277</v>
      </c>
      <c r="BJ197" s="59">
        <f t="shared" ref="BJ197:BJ203" si="206">$BJ$3</f>
        <v>281.42238288764503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157.37703595329211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157.37703595329211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4.8993342716130437E-13</v>
      </c>
      <c r="CA197" s="13">
        <f t="shared" si="170"/>
        <v>6.1172634040517391E-12</v>
      </c>
      <c r="CB197" s="20">
        <f t="shared" si="171"/>
        <v>1.1507534481029384E-11</v>
      </c>
      <c r="CC197" s="59">
        <f t="shared" si="195"/>
        <v>293.3333333333448</v>
      </c>
      <c r="CD197" s="59">
        <f ca="1">AVERAGE(OFFSET($CC$3,0,0,'Données projet'!$E$12+1,1))-AVERAGE(OFFSET($H$3,0,0,'Données projet'!$E$12+1,1))</f>
        <v>646.50767193970182</v>
      </c>
      <c r="CE197" s="59">
        <f t="shared" ref="CE197:CE203" si="207">$CE$3</f>
        <v>297.06786598620607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167.69684158957352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167.69684158957352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-2.8421709430404007E-14</v>
      </c>
      <c r="O198" s="13">
        <f>N198*VLOOKUP('Données projet'!$B$9,Paramètres!$A$1:$I$89,3,0)*VLOOKUP('Données projet'!$B$9,Paramètres!$A$1:$I$89,5,0)</f>
        <v>-2.3942448024172337E-14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360.95100301829234</v>
      </c>
      <c r="T198" s="59">
        <f t="shared" si="204"/>
        <v>249.85163866946402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33.234670498865263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33.234670498865263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293.33333333334372</v>
      </c>
      <c r="AN198" s="59">
        <f ca="1">AVERAGE(OFFSET($AM$3,0,0,'Données projet'!$E$10+1,1))-AVERAGE(OFFSET($H$3,0,0,'Données projet'!$E$10+1,1))</f>
        <v>581.88778927327667</v>
      </c>
      <c r="AO198" s="59">
        <f t="shared" si="205"/>
        <v>269.67340993773422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4.5978367779753168E-13</v>
      </c>
      <c r="BF198" s="13">
        <f t="shared" si="167"/>
        <v>5.7834153259568991E-12</v>
      </c>
      <c r="BG198" s="20">
        <f t="shared" si="168"/>
        <v>1.0873571598205634E-11</v>
      </c>
      <c r="BH198" s="59">
        <f t="shared" si="194"/>
        <v>293.33333333334417</v>
      </c>
      <c r="BI198" s="59">
        <f ca="1">AVERAGE(OFFSET($BH$3,0,0,'Données projet'!$E$11+1,1))-AVERAGE(OFFSET($H$3,0,0,'Données projet'!$E$11+1,1))</f>
        <v>609.60019207204277</v>
      </c>
      <c r="BJ198" s="59">
        <f t="shared" si="206"/>
        <v>281.42238288764503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154.2909682687617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154.2909682687617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4.8993342716130437E-13</v>
      </c>
      <c r="CA198" s="13">
        <f t="shared" si="170"/>
        <v>6.1172634040517391E-12</v>
      </c>
      <c r="CB198" s="20">
        <f t="shared" si="171"/>
        <v>1.1507534481029384E-11</v>
      </c>
      <c r="CC198" s="59">
        <f t="shared" si="195"/>
        <v>293.3333333333448</v>
      </c>
      <c r="CD198" s="59">
        <f ca="1">AVERAGE(OFFSET($CC$3,0,0,'Données projet'!$E$12+1,1))-AVERAGE(OFFSET($H$3,0,0,'Données projet'!$E$12+1,1))</f>
        <v>646.50767193970182</v>
      </c>
      <c r="CE198" s="59">
        <f t="shared" si="207"/>
        <v>297.06786598620607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164.40840881097554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164.40840881097554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-2.8421709430404007E-14</v>
      </c>
      <c r="O199" s="13">
        <f>N199*VLOOKUP('Données projet'!$B$9,Paramètres!$A$1:$I$89,3,0)*VLOOKUP('Données projet'!$B$9,Paramètres!$A$1:$I$89,5,0)</f>
        <v>-2.3942448024172337E-14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360.95100301829234</v>
      </c>
      <c r="T199" s="59">
        <f t="shared" si="204"/>
        <v>249.85163866946402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32.582958881529912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32.582958881529912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293.33333333334372</v>
      </c>
      <c r="AN199" s="59">
        <f ca="1">AVERAGE(OFFSET($AM$3,0,0,'Données projet'!$E$10+1,1))-AVERAGE(OFFSET($H$3,0,0,'Données projet'!$E$10+1,1))</f>
        <v>581.88778927327667</v>
      </c>
      <c r="AO199" s="59">
        <f t="shared" si="205"/>
        <v>269.67340993773422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4.5978367779753168E-13</v>
      </c>
      <c r="BF199" s="13">
        <f t="shared" si="167"/>
        <v>5.7834153259568991E-12</v>
      </c>
      <c r="BG199" s="20">
        <f t="shared" si="168"/>
        <v>1.0873571598205634E-11</v>
      </c>
      <c r="BH199" s="59">
        <f t="shared" si="194"/>
        <v>293.33333333334417</v>
      </c>
      <c r="BI199" s="59">
        <f ca="1">AVERAGE(OFFSET($BH$3,0,0,'Données projet'!$E$11+1,1))-AVERAGE(OFFSET($H$3,0,0,'Données projet'!$E$11+1,1))</f>
        <v>609.60019207204277</v>
      </c>
      <c r="BJ199" s="59">
        <f t="shared" si="206"/>
        <v>281.42238288764503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151.26541648920951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151.26541648920951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4.8993342716130437E-13</v>
      </c>
      <c r="CA199" s="13">
        <f t="shared" si="170"/>
        <v>6.1172634040517391E-12</v>
      </c>
      <c r="CB199" s="20">
        <f t="shared" si="171"/>
        <v>1.1507534481029384E-11</v>
      </c>
      <c r="CC199" s="59">
        <f t="shared" si="195"/>
        <v>293.3333333333448</v>
      </c>
      <c r="CD199" s="59">
        <f ca="1">AVERAGE(OFFSET($CC$3,0,0,'Données projet'!$E$12+1,1))-AVERAGE(OFFSET($H$3,0,0,'Données projet'!$E$12+1,1))</f>
        <v>646.50767193970182</v>
      </c>
      <c r="CE199" s="59">
        <f t="shared" si="207"/>
        <v>297.06786598620607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161.18446019341994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161.18446019341994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-2.8421709430404007E-14</v>
      </c>
      <c r="O200" s="13">
        <f>N200*VLOOKUP('Données projet'!$B$9,Paramètres!$A$1:$I$89,3,0)*VLOOKUP('Données projet'!$B$9,Paramètres!$A$1:$I$89,5,0)</f>
        <v>-2.3942448024172337E-14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360.95100301829234</v>
      </c>
      <c r="T200" s="59">
        <f t="shared" si="204"/>
        <v>249.85163866946402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31.944026931505668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31.944026931505668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293.33333333334372</v>
      </c>
      <c r="AN200" s="59">
        <f ca="1">AVERAGE(OFFSET($AM$3,0,0,'Données projet'!$E$10+1,1))-AVERAGE(OFFSET($H$3,0,0,'Données projet'!$E$10+1,1))</f>
        <v>581.88778927327667</v>
      </c>
      <c r="AO200" s="59">
        <f t="shared" si="205"/>
        <v>269.67340993773422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4.5978367779753168E-13</v>
      </c>
      <c r="BF200" s="13">
        <f t="shared" si="167"/>
        <v>5.7834153259568991E-12</v>
      </c>
      <c r="BG200" s="20">
        <f t="shared" si="168"/>
        <v>1.0873571598205634E-11</v>
      </c>
      <c r="BH200" s="59">
        <f t="shared" si="194"/>
        <v>293.33333333334417</v>
      </c>
      <c r="BI200" s="59">
        <f ca="1">AVERAGE(OFFSET($BH$3,0,0,'Données projet'!$E$11+1,1))-AVERAGE(OFFSET($H$3,0,0,'Données projet'!$E$11+1,1))</f>
        <v>609.60019207204277</v>
      </c>
      <c r="BJ200" s="59">
        <f t="shared" si="206"/>
        <v>281.42238288764503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148.29919393464999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148.29919393464999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4.8993342716130437E-13</v>
      </c>
      <c r="CA200" s="13">
        <f t="shared" si="170"/>
        <v>6.1172634040517391E-12</v>
      </c>
      <c r="CB200" s="20">
        <f t="shared" si="171"/>
        <v>1.1507534481029384E-11</v>
      </c>
      <c r="CC200" s="59">
        <f t="shared" si="195"/>
        <v>293.3333333333448</v>
      </c>
      <c r="CD200" s="59">
        <f ca="1">AVERAGE(OFFSET($CC$3,0,0,'Données projet'!$E$12+1,1))-AVERAGE(OFFSET($H$3,0,0,'Données projet'!$E$12+1,1))</f>
        <v>646.50767193970182</v>
      </c>
      <c r="CE200" s="59">
        <f t="shared" si="207"/>
        <v>297.06786598620607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158.0237312418401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158.0237312418401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-2.8421709430404007E-14</v>
      </c>
      <c r="O201" s="13">
        <f>N201*VLOOKUP('Données projet'!$B$9,Paramètres!$A$1:$I$89,3,0)*VLOOKUP('Données projet'!$B$9,Paramètres!$A$1:$I$89,5,0)</f>
        <v>-2.3942448024172337E-14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360.95100301829234</v>
      </c>
      <c r="T201" s="59">
        <f t="shared" si="204"/>
        <v>249.85163866946402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31.317624047311391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31.317624047311391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293.33333333334372</v>
      </c>
      <c r="AN201" s="59">
        <f ca="1">AVERAGE(OFFSET($AM$3,0,0,'Données projet'!$E$10+1,1))-AVERAGE(OFFSET($H$3,0,0,'Données projet'!$E$10+1,1))</f>
        <v>581.88778927327667</v>
      </c>
      <c r="AO201" s="59">
        <f t="shared" si="205"/>
        <v>269.67340993773422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4.5978367779753168E-13</v>
      </c>
      <c r="BF201" s="13">
        <f t="shared" si="167"/>
        <v>5.7834153259568991E-12</v>
      </c>
      <c r="BG201" s="20">
        <f t="shared" si="168"/>
        <v>1.0873571598205634E-11</v>
      </c>
      <c r="BH201" s="59">
        <f t="shared" si="194"/>
        <v>293.33333333334417</v>
      </c>
      <c r="BI201" s="59">
        <f ca="1">AVERAGE(OFFSET($BH$3,0,0,'Données projet'!$E$11+1,1))-AVERAGE(OFFSET($H$3,0,0,'Données projet'!$E$11+1,1))</f>
        <v>609.60019207204277</v>
      </c>
      <c r="BJ201" s="59">
        <f t="shared" si="206"/>
        <v>281.42238288764503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145.39113719516826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145.39113719516826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4.8993342716130437E-13</v>
      </c>
      <c r="CA201" s="13">
        <f t="shared" si="170"/>
        <v>6.1172634040517391E-12</v>
      </c>
      <c r="CB201" s="20">
        <f t="shared" si="171"/>
        <v>1.1507534481029384E-11</v>
      </c>
      <c r="CC201" s="59">
        <f t="shared" si="195"/>
        <v>293.3333333333448</v>
      </c>
      <c r="CD201" s="59">
        <f ca="1">AVERAGE(OFFSET($CC$3,0,0,'Données projet'!$E$12+1,1))-AVERAGE(OFFSET($H$3,0,0,'Données projet'!$E$12+1,1))</f>
        <v>646.50767193970182</v>
      </c>
      <c r="CE201" s="59">
        <f t="shared" si="207"/>
        <v>297.06786598620607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154.92498225714644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154.92498225714644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-2.8421709430404007E-14</v>
      </c>
      <c r="O202" s="13">
        <f>N202*VLOOKUP('Données projet'!$B$9,Paramètres!$A$1:$I$89,3,0)*VLOOKUP('Données projet'!$B$9,Paramètres!$A$1:$I$89,5,0)</f>
        <v>-2.3942448024172337E-14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360.95100301829234</v>
      </c>
      <c r="T202" s="59">
        <f t="shared" si="204"/>
        <v>249.85163866946402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30.70350454160813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30.70350454160813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293.33333333334372</v>
      </c>
      <c r="AN202" s="59">
        <f ca="1">AVERAGE(OFFSET($AM$3,0,0,'Données projet'!$E$10+1,1))-AVERAGE(OFFSET($H$3,0,0,'Données projet'!$E$10+1,1))</f>
        <v>581.88778927327667</v>
      </c>
      <c r="AO202" s="59">
        <f t="shared" si="205"/>
        <v>269.67340993773422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4.5978367779753168E-13</v>
      </c>
      <c r="BF202" s="13">
        <f t="shared" si="167"/>
        <v>5.7834153259568991E-12</v>
      </c>
      <c r="BG202" s="20">
        <f t="shared" si="168"/>
        <v>1.0873571598205634E-11</v>
      </c>
      <c r="BH202" s="59">
        <f t="shared" si="194"/>
        <v>293.33333333334417</v>
      </c>
      <c r="BI202" s="59">
        <f ca="1">AVERAGE(OFFSET($BH$3,0,0,'Données projet'!$E$11+1,1))-AVERAGE(OFFSET($H$3,0,0,'Données projet'!$E$11+1,1))</f>
        <v>609.60019207204277</v>
      </c>
      <c r="BJ202" s="59">
        <f t="shared" si="206"/>
        <v>281.42238288764503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142.5401056746083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142.5401056746083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4.8993342716130437E-13</v>
      </c>
      <c r="CA202" s="13">
        <f t="shared" si="170"/>
        <v>6.1172634040517391E-12</v>
      </c>
      <c r="CB202" s="20">
        <f t="shared" si="171"/>
        <v>1.1507534481029384E-11</v>
      </c>
      <c r="CC202" s="59">
        <f t="shared" si="195"/>
        <v>293.3333333333448</v>
      </c>
      <c r="CD202" s="59">
        <f ca="1">AVERAGE(OFFSET($CC$3,0,0,'Données projet'!$E$12+1,1))-AVERAGE(OFFSET($H$3,0,0,'Données projet'!$E$12+1,1))</f>
        <v>646.50767193970182</v>
      </c>
      <c r="CE202" s="59">
        <f t="shared" si="207"/>
        <v>297.06786598620607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151.88699784999238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151.88699784999238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-2.8421709430404007E-14</v>
      </c>
      <c r="O203" s="13">
        <f>N203*VLOOKUP('Données projet'!$B$9,Paramètres!$A$1:$I$89,3,0)*VLOOKUP('Données projet'!$B$9,Paramètres!$A$1:$I$89,5,0)</f>
        <v>-2.3942448024172337E-14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360.95100301829234</v>
      </c>
      <c r="T203" s="59">
        <f t="shared" si="204"/>
        <v>249.85163866946402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30.101427544835797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30.101427544835797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293.33333333334372</v>
      </c>
      <c r="AN203" s="59">
        <f ca="1">AVERAGE(OFFSET($AM$3,0,0,'Données projet'!$E$10+1,1))-AVERAGE(OFFSET($H$3,0,0,'Données projet'!$E$10+1,1))</f>
        <v>581.88778927327667</v>
      </c>
      <c r="AO203" s="59">
        <f t="shared" si="205"/>
        <v>269.67340993773422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4.5978367779753168E-13</v>
      </c>
      <c r="BF203" s="13">
        <f t="shared" si="167"/>
        <v>5.7834153259568991E-12</v>
      </c>
      <c r="BG203" s="20">
        <f t="shared" si="168"/>
        <v>1.0873571598205634E-11</v>
      </c>
      <c r="BH203" s="59">
        <f t="shared" si="194"/>
        <v>293.33333333334417</v>
      </c>
      <c r="BI203" s="59">
        <f ca="1">AVERAGE(OFFSET($BH$3,0,0,'Données projet'!$E$11+1,1))-AVERAGE(OFFSET($H$3,0,0,'Données projet'!$E$11+1,1))</f>
        <v>609.60019207204277</v>
      </c>
      <c r="BJ203" s="59">
        <f t="shared" si="206"/>
        <v>281.42238288764503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139.744981143209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139.744981143209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4.8993342716130437E-13</v>
      </c>
      <c r="CA203" s="13">
        <f t="shared" si="170"/>
        <v>6.1172634040517391E-12</v>
      </c>
      <c r="CB203" s="20">
        <f t="shared" si="171"/>
        <v>1.1507534481029384E-11</v>
      </c>
      <c r="CC203" s="59">
        <f t="shared" si="195"/>
        <v>293.3333333333448</v>
      </c>
      <c r="CD203" s="59">
        <f ca="1">AVERAGE(OFFSET($CC$3,0,0,'Données projet'!$E$12+1,1))-AVERAGE(OFFSET($H$3,0,0,'Données projet'!$E$12+1,1))</f>
        <v>646.50767193970182</v>
      </c>
      <c r="CE203" s="59">
        <f t="shared" si="207"/>
        <v>297.06786598620607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148.90858646407509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148.90858646407509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1.1398946049533631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20" sqref="N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pédonculé</v>
      </c>
      <c r="B6" s="146">
        <f>'Données projet'!D9</f>
        <v>0.371</v>
      </c>
      <c r="C6" s="147">
        <f ca="1">IF(OR('Données projet'!B9="",'Données projet'!C9="",'Données projet'!C9=0%),0,Calculateur!S3)</f>
        <v>360.95100301829234</v>
      </c>
      <c r="D6" s="147">
        <f>IF(OR('Données projet'!B9="",'Données projet'!C9="",'Données projet'!C9=0%),0,Calculateur!T3)</f>
        <v>249.85163866946402</v>
      </c>
      <c r="E6" s="147">
        <f ca="1">MIN(C6,D6)</f>
        <v>249.85163866946402</v>
      </c>
      <c r="F6" s="147">
        <f ca="1">E6*B6</f>
        <v>92.694957946371147</v>
      </c>
      <c r="G6" s="147">
        <f ca="1">F6*(100%-'Données projet'!$C$24)*(100%-'Données projet'!$C$25)*(100%-'Données projet'!$C$26)*(100%-'Données projet'!$C$27)</f>
        <v>75.082915936560639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75.082915936560639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1.2985</v>
      </c>
      <c r="C7" s="147">
        <f ca="1">IF(OR('Données projet'!B10="",'Données projet'!C10="",'Données projet'!C10=0%),0,Calculateur!AN3)</f>
        <v>581.88778927327667</v>
      </c>
      <c r="D7" s="147">
        <f>IF(OR('Données projet'!B10="",'Données projet'!C10="",'Données projet'!C10=0%),0,Calculateur!AO3)</f>
        <v>269.67340993773422</v>
      </c>
      <c r="E7" s="147">
        <f t="shared" ref="E7:E15" ca="1" si="0">MIN(C7,D7)</f>
        <v>269.67340993773422</v>
      </c>
      <c r="F7" s="147">
        <f t="shared" ref="F7:F15" ca="1" si="1">E7*B7</f>
        <v>350.17092280414789</v>
      </c>
      <c r="G7" s="147">
        <f ca="1">F7*(100%-'Données projet'!$C$24)*(100%-'Données projet'!$C$25)*(100%-'Données projet'!$C$26)*(100%-'Données projet'!$C$27)</f>
        <v>283.63844747135983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283.63844747135983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Charme</v>
      </c>
      <c r="B8" s="154">
        <f>'Données projet'!D11</f>
        <v>0.73087000000000002</v>
      </c>
      <c r="C8" s="147">
        <f ca="1">IF(OR('Données projet'!B11="",'Données projet'!C11="",'Données projet'!C11=0%),0,Calculateur!BI3)</f>
        <v>609.60019207204277</v>
      </c>
      <c r="D8" s="147">
        <f>IF(OR('Données projet'!B11="",'Données projet'!C11="",'Données projet'!C11=0%),0,Calculateur!BJ3)</f>
        <v>281.42238288764503</v>
      </c>
      <c r="E8" s="147">
        <f t="shared" ca="1" si="0"/>
        <v>281.42238288764503</v>
      </c>
      <c r="F8" s="147">
        <f t="shared" ca="1" si="1"/>
        <v>205.68317698109314</v>
      </c>
      <c r="G8" s="147">
        <f ca="1">F8*(100%-'Données projet'!$C$24)*(100%-'Données projet'!$C$25)*(100%-'Données projet'!$C$26)*(100%-'Données projet'!$C$27)</f>
        <v>166.60337335468546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166.60337335468546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1.2985</v>
      </c>
      <c r="C9" s="147">
        <f ca="1">IF(OR('Données projet'!B12="",'Données projet'!C12="",'Données projet'!C12=0%),0,Calculateur!CD3)</f>
        <v>646.50767193970182</v>
      </c>
      <c r="D9" s="147">
        <f>IF(OR('Données projet'!B12="",'Données projet'!C12="",'Données projet'!C12=0%),0,Calculateur!CE3)</f>
        <v>297.06786598620607</v>
      </c>
      <c r="E9" s="147">
        <f t="shared" ca="1" si="0"/>
        <v>297.06786598620607</v>
      </c>
      <c r="F9" s="147">
        <f t="shared" ca="1" si="1"/>
        <v>385.74262398308861</v>
      </c>
      <c r="G9" s="147">
        <f ca="1">F9*(100%-'Données projet'!$C$24)*(100%-'Données projet'!$C$25)*(100%-'Données projet'!$C$26)*(100%-'Données projet'!$C$27)</f>
        <v>312.45152542630177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312.45152542630177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1034.2916817147009</v>
      </c>
      <c r="G16" s="166">
        <f t="shared" ca="1" si="3"/>
        <v>837.77626218890759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837.77626218890759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" zoomScale="80" zoomScaleNormal="80" workbookViewId="0">
      <selection activeCell="E79" sqref="E7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pédonculé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-9529.0809995533637</v>
      </c>
      <c r="U10" s="178">
        <f>'Données projet'!D9</f>
        <v>0.371</v>
      </c>
      <c r="V10" s="177">
        <f>U10*T10</f>
        <v>-3535.289050834298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-9574.4510906063733</v>
      </c>
      <c r="U11" s="178">
        <f>'Données projet'!D10</f>
        <v>1.2985</v>
      </c>
      <c r="V11" s="177">
        <f t="shared" ref="V11" si="0">U11*T11</f>
        <v>-12432.424741152376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-5660.4303512041724</v>
      </c>
      <c r="U12" s="178">
        <f>'Données projet'!D11</f>
        <v>0.73087000000000002</v>
      </c>
      <c r="V12" s="177">
        <f t="shared" ref="V12:V19" si="1">U12*T12</f>
        <v>-4137.038730784594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-7506.7729080339232</v>
      </c>
      <c r="U13" s="178">
        <f>'Données projet'!D12</f>
        <v>1.2985</v>
      </c>
      <c r="V13" s="177">
        <f t="shared" si="1"/>
        <v>-9747.5446210820483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pédonculé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1600*(1.6+0.75+(3.65/2)+(0.18/2))+330+570+330</f>
        <v>8053.9999999999991</v>
      </c>
      <c r="F17" s="230"/>
      <c r="G17" s="311"/>
      <c r="I17" s="195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1"/>
      <c r="J18" s="202"/>
      <c r="K18" s="208"/>
      <c r="L18" s="268" t="s">
        <v>255</v>
      </c>
      <c r="M18" s="270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2038.1</v>
      </c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1"/>
      <c r="H20" s="190">
        <v>1</v>
      </c>
      <c r="I20" s="191">
        <f>20+(400/SUM(U10:U19)+20)+(200/SUM(U10:U19)+10)</f>
        <v>212.21170249292351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84.070567497641164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38</v>
      </c>
      <c r="B23" s="181">
        <f>'Données projet'!D36</f>
        <v>69.08</v>
      </c>
      <c r="C23" s="193">
        <v>5</v>
      </c>
      <c r="D23" s="182">
        <f>B23*C23</f>
        <v>345.4</v>
      </c>
      <c r="E23" s="193"/>
      <c r="F23" s="230"/>
      <c r="H23" s="190">
        <v>4</v>
      </c>
      <c r="I23" s="191">
        <v>20</v>
      </c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-34597.436817272566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45</v>
      </c>
      <c r="B24" s="181">
        <f>'Données projet'!D37</f>
        <v>39.119999999999997</v>
      </c>
      <c r="C24" s="193">
        <v>54.5</v>
      </c>
      <c r="D24" s="182">
        <f t="shared" ref="D24:D42" si="2">B24*C24</f>
        <v>2132.04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852.98215446339009</v>
      </c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52</v>
      </c>
      <c r="B25" s="181">
        <f>'Données projet'!D38</f>
        <v>40.9</v>
      </c>
      <c r="C25" s="193">
        <v>54.5</v>
      </c>
      <c r="D25" s="182">
        <f t="shared" si="2"/>
        <v>2229.0499999999997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7">
        <f ca="1">T23-T24</f>
        <v>-34597.436817272566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59</v>
      </c>
      <c r="B26" s="181">
        <f>'Données projet'!D39</f>
        <v>38.119999999999997</v>
      </c>
      <c r="C26" s="193">
        <v>54.5</v>
      </c>
      <c r="D26" s="182">
        <f t="shared" si="2"/>
        <v>2077.54</v>
      </c>
      <c r="E26" s="193"/>
      <c r="F26" s="233"/>
      <c r="G26" s="229"/>
      <c r="H26" s="190">
        <v>7</v>
      </c>
      <c r="I26" s="191">
        <v>20</v>
      </c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67</v>
      </c>
      <c r="B27" s="181">
        <f>'Données projet'!D40</f>
        <v>38.229999999999997</v>
      </c>
      <c r="C27" s="193">
        <v>104</v>
      </c>
      <c r="D27" s="182">
        <f t="shared" si="2"/>
        <v>3975.9199999999996</v>
      </c>
      <c r="E27" s="193"/>
      <c r="F27" s="233"/>
      <c r="G27" s="229"/>
      <c r="H27" s="190">
        <v>8</v>
      </c>
      <c r="I27" s="191">
        <v>20</v>
      </c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75</v>
      </c>
      <c r="B28" s="181">
        <f>'Données projet'!D41</f>
        <v>38.909999999999997</v>
      </c>
      <c r="C28" s="193">
        <v>104</v>
      </c>
      <c r="D28" s="182">
        <f t="shared" si="2"/>
        <v>4046.6399999999994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83</v>
      </c>
      <c r="B29" s="181">
        <f>'Données projet'!D42</f>
        <v>44.22</v>
      </c>
      <c r="C29" s="193">
        <v>104</v>
      </c>
      <c r="D29" s="182">
        <f t="shared" si="2"/>
        <v>4598.88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93</v>
      </c>
      <c r="B30" s="181">
        <f>'Données projet'!D43</f>
        <v>59.26</v>
      </c>
      <c r="C30" s="193">
        <v>104</v>
      </c>
      <c r="D30" s="182">
        <f t="shared" si="2"/>
        <v>6163.04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38513.658771000002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103</v>
      </c>
      <c r="B31" s="181">
        <f>'Données projet'!D44</f>
        <v>58.98</v>
      </c>
      <c r="C31" s="193">
        <v>104</v>
      </c>
      <c r="D31" s="182">
        <f t="shared" si="2"/>
        <v>6133.92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1243.8643999999999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113</v>
      </c>
      <c r="B32" s="181">
        <f>'Données projet'!D45</f>
        <v>59.52</v>
      </c>
      <c r="C32" s="193">
        <v>104</v>
      </c>
      <c r="D32" s="182">
        <f t="shared" si="2"/>
        <v>6190.08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123</v>
      </c>
      <c r="B33" s="181">
        <f>'Données projet'!D46</f>
        <v>175.3</v>
      </c>
      <c r="C33" s="193">
        <v>104</v>
      </c>
      <c r="D33" s="182">
        <f t="shared" si="2"/>
        <v>18231.2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41257.523171000001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125</v>
      </c>
      <c r="B34" s="181">
        <f>'Données projet'!D47</f>
        <v>60.7</v>
      </c>
      <c r="C34" s="193">
        <v>104</v>
      </c>
      <c r="D34" s="182">
        <f t="shared" si="2"/>
        <v>6312.8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127</v>
      </c>
      <c r="B35" s="181">
        <f>'Données projet'!D48</f>
        <v>39.56</v>
      </c>
      <c r="C35" s="193">
        <v>104</v>
      </c>
      <c r="D35" s="182">
        <f t="shared" si="2"/>
        <v>4114.24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130</v>
      </c>
      <c r="B36" s="181">
        <f>'Données projet'!D49</f>
        <v>96.57</v>
      </c>
      <c r="C36" s="193">
        <v>104</v>
      </c>
      <c r="D36" s="182">
        <f t="shared" si="2"/>
        <v>10043.279999999999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1600*(1.6+0.75+(3.65/2)+(0.18/2))+330+570+330</f>
        <v>8053.9999999999991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2038.1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58</v>
      </c>
      <c r="D54" s="179">
        <f>B54*C54</f>
        <v>2506.1799999999998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58</v>
      </c>
      <c r="D55" s="179">
        <f t="shared" ref="D55:D73" si="4">B55*C55</f>
        <v>2063.64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58</v>
      </c>
      <c r="D56" s="179">
        <f t="shared" si="4"/>
        <v>2605.94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106</v>
      </c>
      <c r="D57" s="179">
        <f t="shared" si="4"/>
        <v>5290.46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106</v>
      </c>
      <c r="D58" s="179">
        <f t="shared" si="4"/>
        <v>5024.3999999999996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106</v>
      </c>
      <c r="D59" s="179">
        <f t="shared" si="4"/>
        <v>6515.82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106</v>
      </c>
      <c r="D60" s="179">
        <f t="shared" si="4"/>
        <v>6556.1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106</v>
      </c>
      <c r="D61" s="179">
        <f t="shared" si="4"/>
        <v>6380.1399999999994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106</v>
      </c>
      <c r="D62" s="179">
        <f t="shared" si="4"/>
        <v>5943.42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106</v>
      </c>
      <c r="D63" s="179">
        <f t="shared" si="4"/>
        <v>5568.18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106</v>
      </c>
      <c r="D64" s="179">
        <f t="shared" si="4"/>
        <v>5824.7000000000007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106</v>
      </c>
      <c r="D65" s="179">
        <f t="shared" si="4"/>
        <v>5937.0599999999995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106</v>
      </c>
      <c r="D66" s="179">
        <f t="shared" si="4"/>
        <v>5843.7800000000007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106</v>
      </c>
      <c r="D67" s="179">
        <f t="shared" si="4"/>
        <v>6315.48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106</v>
      </c>
      <c r="D68" s="179">
        <f t="shared" si="4"/>
        <v>22765.620000000003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106</v>
      </c>
      <c r="D69" s="179">
        <f t="shared" si="4"/>
        <v>12210.14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106</v>
      </c>
      <c r="D70" s="179">
        <f t="shared" si="4"/>
        <v>8238.32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106</v>
      </c>
      <c r="D71" s="179">
        <f t="shared" si="4"/>
        <v>17994.559999999998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1600*(0.64+0.75+0.18)+330+570+330</f>
        <v>3742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1391.3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18.5</v>
      </c>
      <c r="D85" s="179">
        <f>B85*C85</f>
        <v>799.38499999999999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18.5</v>
      </c>
      <c r="D86" s="179">
        <f t="shared" ref="D86:D104" si="6">B86*C86</f>
        <v>658.23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18.5</v>
      </c>
      <c r="D87" s="179">
        <f t="shared" si="6"/>
        <v>831.20500000000004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32</v>
      </c>
      <c r="D88" s="179">
        <f t="shared" si="6"/>
        <v>1597.12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32</v>
      </c>
      <c r="D89" s="179">
        <f t="shared" si="6"/>
        <v>1516.8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32</v>
      </c>
      <c r="D90" s="179">
        <f t="shared" si="6"/>
        <v>1967.04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32</v>
      </c>
      <c r="D91" s="179">
        <f t="shared" si="6"/>
        <v>1979.2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32</v>
      </c>
      <c r="D92" s="179">
        <f t="shared" si="6"/>
        <v>1926.08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32</v>
      </c>
      <c r="D93" s="179">
        <f t="shared" si="6"/>
        <v>1794.24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32</v>
      </c>
      <c r="D94" s="179">
        <f t="shared" si="6"/>
        <v>1680.96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32</v>
      </c>
      <c r="D95" s="179">
        <f t="shared" si="6"/>
        <v>1758.4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32</v>
      </c>
      <c r="D96" s="179">
        <f t="shared" si="6"/>
        <v>1792.32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32</v>
      </c>
      <c r="D97" s="179">
        <f t="shared" si="6"/>
        <v>1764.16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32</v>
      </c>
      <c r="D98" s="179">
        <f t="shared" si="6"/>
        <v>1906.56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32</v>
      </c>
      <c r="D99" s="179">
        <f t="shared" si="6"/>
        <v>6872.64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32</v>
      </c>
      <c r="D100" s="179">
        <f t="shared" si="6"/>
        <v>3686.08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32</v>
      </c>
      <c r="D101" s="179">
        <f t="shared" si="6"/>
        <v>2487.04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32</v>
      </c>
      <c r="D102" s="179">
        <f t="shared" si="6"/>
        <v>5432.32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1600*(1.6+0.75+(3.65/2)+(0.18/2))+330+570+330</f>
        <v>8053.9999999999991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2038.1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18.5</v>
      </c>
      <c r="D116" s="179">
        <f>B116*C116</f>
        <v>799.38499999999999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18.5</v>
      </c>
      <c r="D117" s="179">
        <f t="shared" ref="D117:D135" si="8">B117*C117</f>
        <v>658.23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18.5</v>
      </c>
      <c r="D118" s="179">
        <f t="shared" si="8"/>
        <v>831.20500000000004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32</v>
      </c>
      <c r="D119" s="179">
        <f t="shared" si="8"/>
        <v>1597.12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32</v>
      </c>
      <c r="D120" s="179">
        <f t="shared" si="8"/>
        <v>1516.8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32</v>
      </c>
      <c r="D121" s="179">
        <f t="shared" si="8"/>
        <v>1967.04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32</v>
      </c>
      <c r="D122" s="179">
        <f t="shared" si="8"/>
        <v>1979.2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32</v>
      </c>
      <c r="D123" s="179">
        <f t="shared" si="8"/>
        <v>1926.08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32</v>
      </c>
      <c r="D124" s="179">
        <f t="shared" si="8"/>
        <v>1794.24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32</v>
      </c>
      <c r="D125" s="179">
        <f t="shared" si="8"/>
        <v>1680.96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32</v>
      </c>
      <c r="D126" s="179">
        <f t="shared" si="8"/>
        <v>1758.4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32</v>
      </c>
      <c r="D127" s="179">
        <f t="shared" si="8"/>
        <v>1792.32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32</v>
      </c>
      <c r="D128" s="179">
        <f t="shared" si="8"/>
        <v>1764.16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32</v>
      </c>
      <c r="D129" s="179">
        <f t="shared" si="8"/>
        <v>1906.56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32</v>
      </c>
      <c r="D130" s="179">
        <f t="shared" si="8"/>
        <v>6872.64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32</v>
      </c>
      <c r="D131" s="179">
        <f t="shared" si="8"/>
        <v>3686.08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32</v>
      </c>
      <c r="D132" s="179">
        <f t="shared" si="8"/>
        <v>2487.04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32</v>
      </c>
      <c r="D133" s="179">
        <f t="shared" si="8"/>
        <v>5432.32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2025-06-17T13:27:02Z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